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360" yWindow="900" windowWidth="21540" windowHeight="16620" tabRatio="500" activeTab="0"/>
  </bookViews>
  <sheets>
    <sheet name="A" sheetId="1" r:id="rId1"/>
    <sheet name="B" sheetId="2" r:id="rId2"/>
    <sheet name="C" sheetId="3" r:id="rId3"/>
    <sheet name="Combined" sheetId="4" r:id="rId4"/>
    <sheet name="Averages" sheetId="5" r:id="rId5"/>
    <sheet name="Combined_Animals" sheetId="6" r:id="rId6"/>
    <sheet name="Fixatives_combined" sheetId="7" r:id="rId7"/>
    <sheet name="Fixatives_all_combined" sheetId="8" r:id="rId8"/>
  </sheets>
  <definedNames>
    <definedName name="_xlnm.Print_Area" localSheetId="4">'Averages'!$A$1:$L$146</definedName>
  </definedNames>
  <calcPr fullCalcOnLoad="1"/>
</workbook>
</file>

<file path=xl/sharedStrings.xml><?xml version="1.0" encoding="utf-8"?>
<sst xmlns="http://schemas.openxmlformats.org/spreadsheetml/2006/main" count="2634" uniqueCount="176">
  <si>
    <t>ghosting of rbc's in all fixative D sections. Acid hematin</t>
  </si>
  <si>
    <t>ghosting of rbc's in all fixative C sections. Acid hematin</t>
  </si>
  <si>
    <t>ghosting of rbc's in all fixative B sections Chatter</t>
  </si>
  <si>
    <t>ghosting of rbc's in all fixative C sections. Chatter</t>
  </si>
  <si>
    <t>chatter acid hematin</t>
  </si>
  <si>
    <t>ghosting of rbc's in all fixative D sections holes in liver section</t>
  </si>
  <si>
    <t>ghosting of rbc's in all fixative B sections chatter</t>
  </si>
  <si>
    <t>acid hematin chatter</t>
  </si>
  <si>
    <t>ghosting of rbc's in all fixative D sections chatter</t>
  </si>
  <si>
    <t>Dog</t>
  </si>
  <si>
    <t>Cat</t>
  </si>
  <si>
    <t>B</t>
  </si>
  <si>
    <t>C</t>
  </si>
  <si>
    <t>D</t>
  </si>
  <si>
    <t>Kidney</t>
  </si>
  <si>
    <t>RBC central lysis, holes</t>
  </si>
  <si>
    <t>Brain</t>
  </si>
  <si>
    <t>Lung</t>
  </si>
  <si>
    <t>Animal</t>
  </si>
  <si>
    <t>Fixative</t>
  </si>
  <si>
    <t>Tissue</t>
  </si>
  <si>
    <t>Nuclear</t>
  </si>
  <si>
    <t>Cytoplasm</t>
  </si>
  <si>
    <t>Cell Membrane</t>
  </si>
  <si>
    <t>Sum</t>
  </si>
  <si>
    <t>Notes</t>
  </si>
  <si>
    <t>Dog 1</t>
  </si>
  <si>
    <t>Dog 1</t>
  </si>
  <si>
    <t>A</t>
  </si>
  <si>
    <t>Liver</t>
  </si>
  <si>
    <t>Liver</t>
  </si>
  <si>
    <t>Dog 1</t>
  </si>
  <si>
    <t>Spleen</t>
  </si>
  <si>
    <t>Spleen</t>
  </si>
  <si>
    <t>Dog 1</t>
  </si>
  <si>
    <t>Lymph Node</t>
  </si>
  <si>
    <t>Lymph Node</t>
  </si>
  <si>
    <t>Dog 1</t>
  </si>
  <si>
    <t>Kidney</t>
  </si>
  <si>
    <t>Kidney</t>
  </si>
  <si>
    <t>Brain</t>
  </si>
  <si>
    <t>Brain</t>
  </si>
  <si>
    <t>Lung</t>
  </si>
  <si>
    <t>Lung</t>
  </si>
  <si>
    <t>B</t>
  </si>
  <si>
    <t>Liver</t>
  </si>
  <si>
    <t>Dog 1</t>
  </si>
  <si>
    <t>Spleen</t>
  </si>
  <si>
    <t>Lymph Node</t>
  </si>
  <si>
    <t>Kidney</t>
  </si>
  <si>
    <t>Brain</t>
  </si>
  <si>
    <t>Lung</t>
  </si>
  <si>
    <t>C</t>
  </si>
  <si>
    <t>Liver</t>
  </si>
  <si>
    <t>4+ acid hematin</t>
  </si>
  <si>
    <t>Dog 1</t>
  </si>
  <si>
    <t>Spleen</t>
  </si>
  <si>
    <t>Lymph Node</t>
  </si>
  <si>
    <t>Kidney</t>
  </si>
  <si>
    <t>Brain</t>
  </si>
  <si>
    <t>Punched out holes</t>
  </si>
  <si>
    <t>Lung</t>
  </si>
  <si>
    <t>D</t>
  </si>
  <si>
    <t>Liver</t>
  </si>
  <si>
    <t>Dog 2</t>
  </si>
  <si>
    <t>A</t>
  </si>
  <si>
    <t>Liver</t>
  </si>
  <si>
    <t>A</t>
  </si>
  <si>
    <t>4+ acid hematin, poorly fixed</t>
  </si>
  <si>
    <t>Very bloody, not well fixed</t>
  </si>
  <si>
    <t>Bloody, unfixed</t>
  </si>
  <si>
    <t>Lymph Node</t>
  </si>
  <si>
    <t>Kidney</t>
  </si>
  <si>
    <t>Brain</t>
  </si>
  <si>
    <t>Lung</t>
  </si>
  <si>
    <t>Cat 1</t>
  </si>
  <si>
    <t>A</t>
  </si>
  <si>
    <t>Liver</t>
  </si>
  <si>
    <t>A</t>
  </si>
  <si>
    <t>Brain</t>
  </si>
  <si>
    <t>A</t>
  </si>
  <si>
    <t>Spleen</t>
  </si>
  <si>
    <t>Lung</t>
  </si>
  <si>
    <t>Spleen</t>
  </si>
  <si>
    <t>Lymph Node</t>
  </si>
  <si>
    <t>Kidney</t>
  </si>
  <si>
    <t>Brain</t>
  </si>
  <si>
    <t>Cat 2</t>
  </si>
  <si>
    <t>Liver</t>
  </si>
  <si>
    <t>3+ acid hematin</t>
  </si>
  <si>
    <t>Cat 3</t>
  </si>
  <si>
    <t>No node, just fat</t>
  </si>
  <si>
    <t>RBC morph poor</t>
  </si>
  <si>
    <t>Cat 4</t>
  </si>
  <si>
    <t>Dog 1</t>
  </si>
  <si>
    <t>Dog 1</t>
  </si>
  <si>
    <t>Spleen</t>
  </si>
  <si>
    <t>Dog 1</t>
  </si>
  <si>
    <t>RBC central lysis</t>
  </si>
  <si>
    <t>Severe acid hematin granules</t>
  </si>
  <si>
    <t>Mean</t>
  </si>
  <si>
    <t>SD</t>
  </si>
  <si>
    <t>ghosting of rbc's in all fixative C sections. Acid hematin</t>
  </si>
  <si>
    <t>ghosting of rbc's in all fixative D sections. Chatter</t>
  </si>
  <si>
    <t>RBC central lysis, center 50% chipped out</t>
  </si>
  <si>
    <t>A</t>
  </si>
  <si>
    <t>RBC central lysis, holes</t>
  </si>
  <si>
    <t>Animal</t>
  </si>
  <si>
    <t>Fixative</t>
  </si>
  <si>
    <t>Tissue</t>
  </si>
  <si>
    <t>Nuclear</t>
  </si>
  <si>
    <t>Cytoplasm</t>
  </si>
  <si>
    <t>Cell Membrane</t>
  </si>
  <si>
    <t>Sum</t>
  </si>
  <si>
    <t>Notes</t>
  </si>
  <si>
    <t>Dog 1</t>
  </si>
  <si>
    <t>A</t>
  </si>
  <si>
    <t>Liver</t>
  </si>
  <si>
    <t>Spleen</t>
  </si>
  <si>
    <t>Lymph Node</t>
  </si>
  <si>
    <t>Kidney</t>
  </si>
  <si>
    <t>Brain</t>
  </si>
  <si>
    <t>Lung</t>
  </si>
  <si>
    <t>ghosting of rbc's in all fixative B sections</t>
  </si>
  <si>
    <t>few holes in section</t>
  </si>
  <si>
    <t>Acid hematin</t>
  </si>
  <si>
    <t>acid hematin</t>
  </si>
  <si>
    <t>chatter</t>
  </si>
  <si>
    <t>ghosting of rbc's in all fixative D sections.</t>
  </si>
  <si>
    <t>holes</t>
  </si>
  <si>
    <t>ghosting of rbc's in all fixative C sections</t>
  </si>
  <si>
    <t>ghosting of rbc's in all fixative D sections</t>
  </si>
  <si>
    <t>stain precipitate</t>
  </si>
  <si>
    <t>ghosting of rbc's in all fixative B sections/patchy staining of rbc's</t>
  </si>
  <si>
    <t xml:space="preserve"> </t>
  </si>
  <si>
    <t>no lymph node</t>
  </si>
  <si>
    <t>staining abnormalities</t>
  </si>
  <si>
    <t>hole</t>
  </si>
  <si>
    <t>Holes, RBC central lysis</t>
  </si>
  <si>
    <t>RBC central lysis</t>
  </si>
  <si>
    <t>RBC central lysis, individualization of bronchiolar epithelial cells</t>
  </si>
  <si>
    <t>RBC central lysis, acid hematin formation</t>
  </si>
  <si>
    <t>RBC central lysis, acid hematin formation</t>
  </si>
  <si>
    <t>Lymph Node</t>
  </si>
  <si>
    <t>RBC central lysis</t>
  </si>
  <si>
    <t>Spleen</t>
  </si>
  <si>
    <t>Lung</t>
  </si>
  <si>
    <t>A</t>
  </si>
  <si>
    <t>Patchy RBC lysis</t>
  </si>
  <si>
    <t>Patchy RBC lysis</t>
  </si>
  <si>
    <t>Brain</t>
  </si>
  <si>
    <t>Holes</t>
  </si>
  <si>
    <t>Lung</t>
  </si>
  <si>
    <t>RBC central lysis</t>
  </si>
  <si>
    <t>RBC central lysis</t>
  </si>
  <si>
    <t>Lung</t>
  </si>
  <si>
    <t>Liver</t>
  </si>
  <si>
    <t>Spleen</t>
  </si>
  <si>
    <t>Lymph Node</t>
  </si>
  <si>
    <t>Kidney</t>
  </si>
  <si>
    <t>Brain</t>
  </si>
  <si>
    <t>Holes, RBC central lysis</t>
  </si>
  <si>
    <t>Lymph Node</t>
  </si>
  <si>
    <t>RBC central lysis</t>
  </si>
  <si>
    <t>Kidney</t>
  </si>
  <si>
    <t>Brain</t>
  </si>
  <si>
    <t>Lung</t>
  </si>
  <si>
    <t>Liver</t>
  </si>
  <si>
    <t>Spleen</t>
  </si>
  <si>
    <t>A</t>
  </si>
  <si>
    <t>Holes</t>
  </si>
  <si>
    <t>Chipped out</t>
  </si>
  <si>
    <t>Patchy RBC lysis, holes</t>
  </si>
  <si>
    <t>Patchy central RBC lysis</t>
  </si>
  <si>
    <t>Lymph Node</t>
  </si>
  <si>
    <t>RBC central lysis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</si>
</sst>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E27">
      <selection activeCell="Q87" sqref="L84:Q87"/>
    </sheetView>
  </sheetViews>
  <sheetFormatPr defaultColWidth="11.00390625" defaultRowHeight="12.75"/>
  <cols>
    <col min="1" max="1" width="6.00390625" style="0" customWidth="1"/>
    <col min="2" max="2" width="6.75390625" style="0" customWidth="1"/>
    <col min="3" max="3" width="10.00390625" style="0" customWidth="1"/>
    <col min="4" max="4" width="6.625" style="0" customWidth="1"/>
    <col min="5" max="5" width="8.75390625" style="0" customWidth="1"/>
    <col min="6" max="6" width="11.875" style="0" customWidth="1"/>
    <col min="7" max="7" width="4.375" style="0" customWidth="1"/>
    <col min="8" max="8" width="22.625" style="0" customWidth="1"/>
  </cols>
  <sheetData>
    <row r="1" spans="1:8" ht="13.5" thickBot="1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ht="13.5" thickTop="1">
      <c r="A2" s="1" t="s">
        <v>94</v>
      </c>
      <c r="B2" s="1" t="s">
        <v>28</v>
      </c>
      <c r="C2" s="1" t="s">
        <v>29</v>
      </c>
      <c r="D2" s="1">
        <v>4</v>
      </c>
      <c r="E2" s="1">
        <v>3</v>
      </c>
      <c r="F2" s="1">
        <v>4</v>
      </c>
      <c r="G2" s="1">
        <f aca="true" t="shared" si="0" ref="G2:G65">SUM(D2:F2)</f>
        <v>11</v>
      </c>
      <c r="H2" s="1"/>
    </row>
    <row r="3" spans="1:7" ht="12.75">
      <c r="A3" t="s">
        <v>95</v>
      </c>
      <c r="B3" t="s">
        <v>28</v>
      </c>
      <c r="C3" t="s">
        <v>96</v>
      </c>
      <c r="D3">
        <v>4</v>
      </c>
      <c r="E3">
        <v>4</v>
      </c>
      <c r="F3">
        <v>4</v>
      </c>
      <c r="G3">
        <f t="shared" si="0"/>
        <v>12</v>
      </c>
    </row>
    <row r="4" spans="1:7" ht="12.75">
      <c r="A4" t="s">
        <v>97</v>
      </c>
      <c r="B4" t="s">
        <v>28</v>
      </c>
      <c r="C4" t="s">
        <v>36</v>
      </c>
      <c r="D4">
        <v>4</v>
      </c>
      <c r="E4">
        <v>4</v>
      </c>
      <c r="F4">
        <v>4</v>
      </c>
      <c r="G4">
        <f t="shared" si="0"/>
        <v>12</v>
      </c>
    </row>
    <row r="5" spans="1:7" ht="12.75">
      <c r="A5" t="s">
        <v>37</v>
      </c>
      <c r="B5" t="s">
        <v>28</v>
      </c>
      <c r="C5" t="s">
        <v>39</v>
      </c>
      <c r="D5">
        <v>4</v>
      </c>
      <c r="E5">
        <v>3</v>
      </c>
      <c r="F5">
        <v>2</v>
      </c>
      <c r="G5">
        <f t="shared" si="0"/>
        <v>9</v>
      </c>
    </row>
    <row r="6" spans="1:7" ht="12.75">
      <c r="A6" t="s">
        <v>37</v>
      </c>
      <c r="B6" t="s">
        <v>28</v>
      </c>
      <c r="C6" t="s">
        <v>41</v>
      </c>
      <c r="D6">
        <v>3</v>
      </c>
      <c r="E6">
        <v>3</v>
      </c>
      <c r="F6">
        <v>3</v>
      </c>
      <c r="G6">
        <f t="shared" si="0"/>
        <v>9</v>
      </c>
    </row>
    <row r="7" spans="1:7" ht="12.75">
      <c r="A7" t="s">
        <v>37</v>
      </c>
      <c r="B7" t="s">
        <v>28</v>
      </c>
      <c r="C7" t="s">
        <v>43</v>
      </c>
      <c r="D7">
        <v>4</v>
      </c>
      <c r="E7">
        <v>4</v>
      </c>
      <c r="F7">
        <v>3</v>
      </c>
      <c r="G7">
        <f t="shared" si="0"/>
        <v>11</v>
      </c>
    </row>
    <row r="8" spans="1:8" ht="12.75">
      <c r="A8" s="2" t="s">
        <v>26</v>
      </c>
      <c r="B8" s="2" t="s">
        <v>44</v>
      </c>
      <c r="C8" s="2" t="s">
        <v>29</v>
      </c>
      <c r="D8" s="2">
        <v>4</v>
      </c>
      <c r="E8" s="2">
        <v>3</v>
      </c>
      <c r="F8" s="2">
        <v>4</v>
      </c>
      <c r="G8" s="2">
        <f t="shared" si="0"/>
        <v>11</v>
      </c>
      <c r="H8" s="2" t="s">
        <v>98</v>
      </c>
    </row>
    <row r="9" spans="1:7" ht="12.75">
      <c r="A9" t="s">
        <v>26</v>
      </c>
      <c r="B9" t="s">
        <v>44</v>
      </c>
      <c r="C9" t="s">
        <v>32</v>
      </c>
      <c r="D9" s="3">
        <v>3</v>
      </c>
      <c r="E9" s="3">
        <v>3</v>
      </c>
      <c r="F9" s="3">
        <v>4</v>
      </c>
      <c r="G9">
        <f t="shared" si="0"/>
        <v>10</v>
      </c>
    </row>
    <row r="10" spans="1:8" ht="12.75">
      <c r="A10" t="s">
        <v>26</v>
      </c>
      <c r="B10" t="s">
        <v>44</v>
      </c>
      <c r="C10" t="s">
        <v>35</v>
      </c>
      <c r="D10" s="3">
        <v>4</v>
      </c>
      <c r="E10">
        <v>3</v>
      </c>
      <c r="F10" s="3">
        <v>4</v>
      </c>
      <c r="G10">
        <f t="shared" si="0"/>
        <v>11</v>
      </c>
      <c r="H10" t="s">
        <v>98</v>
      </c>
    </row>
    <row r="11" spans="1:8" ht="12.75">
      <c r="A11" t="s">
        <v>26</v>
      </c>
      <c r="B11" t="s">
        <v>44</v>
      </c>
      <c r="C11" t="s">
        <v>38</v>
      </c>
      <c r="D11" s="3">
        <v>4</v>
      </c>
      <c r="E11">
        <v>3</v>
      </c>
      <c r="F11" s="3">
        <v>2</v>
      </c>
      <c r="G11">
        <f t="shared" si="0"/>
        <v>9</v>
      </c>
      <c r="H11" t="s">
        <v>98</v>
      </c>
    </row>
    <row r="12" spans="1:8" ht="12.75">
      <c r="A12" t="s">
        <v>26</v>
      </c>
      <c r="B12" t="s">
        <v>44</v>
      </c>
      <c r="C12" t="s">
        <v>40</v>
      </c>
      <c r="D12" s="3">
        <v>3</v>
      </c>
      <c r="E12">
        <v>2</v>
      </c>
      <c r="F12" s="3">
        <v>3</v>
      </c>
      <c r="G12">
        <f t="shared" si="0"/>
        <v>8</v>
      </c>
      <c r="H12" t="s">
        <v>98</v>
      </c>
    </row>
    <row r="13" spans="1:8" ht="12.75">
      <c r="A13" t="s">
        <v>26</v>
      </c>
      <c r="B13" t="s">
        <v>44</v>
      </c>
      <c r="C13" t="s">
        <v>42</v>
      </c>
      <c r="D13" s="3">
        <v>3</v>
      </c>
      <c r="E13">
        <v>2</v>
      </c>
      <c r="F13" s="3">
        <v>3</v>
      </c>
      <c r="G13">
        <f t="shared" si="0"/>
        <v>8</v>
      </c>
      <c r="H13" t="s">
        <v>98</v>
      </c>
    </row>
    <row r="14" spans="1:8" ht="12.75">
      <c r="A14" s="2" t="s">
        <v>26</v>
      </c>
      <c r="B14" s="2" t="s">
        <v>52</v>
      </c>
      <c r="C14" s="2" t="s">
        <v>29</v>
      </c>
      <c r="D14" s="2">
        <v>4</v>
      </c>
      <c r="E14" s="2">
        <v>2</v>
      </c>
      <c r="F14" s="2">
        <v>4</v>
      </c>
      <c r="G14" s="2">
        <f t="shared" si="0"/>
        <v>10</v>
      </c>
      <c r="H14" s="2" t="s">
        <v>99</v>
      </c>
    </row>
    <row r="15" spans="1:8" ht="12.75">
      <c r="A15" t="s">
        <v>26</v>
      </c>
      <c r="B15" t="s">
        <v>52</v>
      </c>
      <c r="C15" t="s">
        <v>32</v>
      </c>
      <c r="D15" s="3">
        <v>4</v>
      </c>
      <c r="E15" s="3">
        <v>3</v>
      </c>
      <c r="F15" s="3">
        <v>4</v>
      </c>
      <c r="G15">
        <f t="shared" si="0"/>
        <v>11</v>
      </c>
      <c r="H15" s="3" t="s">
        <v>99</v>
      </c>
    </row>
    <row r="16" spans="1:8" ht="12.75">
      <c r="A16" t="s">
        <v>26</v>
      </c>
      <c r="B16" t="s">
        <v>52</v>
      </c>
      <c r="C16" t="s">
        <v>35</v>
      </c>
      <c r="D16" s="3">
        <v>4</v>
      </c>
      <c r="E16" s="3">
        <v>3</v>
      </c>
      <c r="F16" s="3">
        <v>3</v>
      </c>
      <c r="G16">
        <f t="shared" si="0"/>
        <v>10</v>
      </c>
      <c r="H16" s="3" t="s">
        <v>98</v>
      </c>
    </row>
    <row r="17" spans="1:8" ht="12.75">
      <c r="A17" t="s">
        <v>26</v>
      </c>
      <c r="B17" t="s">
        <v>52</v>
      </c>
      <c r="C17" t="s">
        <v>38</v>
      </c>
      <c r="D17" s="3">
        <v>3</v>
      </c>
      <c r="E17" s="3">
        <v>3</v>
      </c>
      <c r="F17" s="3">
        <v>2</v>
      </c>
      <c r="G17">
        <f t="shared" si="0"/>
        <v>8</v>
      </c>
      <c r="H17" s="3" t="s">
        <v>98</v>
      </c>
    </row>
    <row r="18" spans="1:8" ht="12.75">
      <c r="A18" t="s">
        <v>26</v>
      </c>
      <c r="B18" t="s">
        <v>52</v>
      </c>
      <c r="C18" t="s">
        <v>40</v>
      </c>
      <c r="D18" s="3">
        <v>3</v>
      </c>
      <c r="E18" s="3">
        <v>3</v>
      </c>
      <c r="F18" s="3">
        <v>3</v>
      </c>
      <c r="G18">
        <f t="shared" si="0"/>
        <v>9</v>
      </c>
      <c r="H18" s="3" t="s">
        <v>138</v>
      </c>
    </row>
    <row r="19" spans="1:8" ht="12.75">
      <c r="A19" t="s">
        <v>26</v>
      </c>
      <c r="B19" t="s">
        <v>52</v>
      </c>
      <c r="C19" t="s">
        <v>42</v>
      </c>
      <c r="D19" s="3">
        <v>3</v>
      </c>
      <c r="E19" s="3">
        <v>2</v>
      </c>
      <c r="F19" s="3">
        <v>2</v>
      </c>
      <c r="G19">
        <f t="shared" si="0"/>
        <v>7</v>
      </c>
      <c r="H19" s="3" t="s">
        <v>98</v>
      </c>
    </row>
    <row r="20" spans="1:8" ht="12.75">
      <c r="A20" s="2" t="s">
        <v>26</v>
      </c>
      <c r="B20" s="2" t="s">
        <v>62</v>
      </c>
      <c r="C20" s="2" t="s">
        <v>29</v>
      </c>
      <c r="D20" s="2">
        <v>4</v>
      </c>
      <c r="E20" s="2">
        <v>2</v>
      </c>
      <c r="F20" s="2">
        <v>3</v>
      </c>
      <c r="G20" s="2">
        <f t="shared" si="0"/>
        <v>9</v>
      </c>
      <c r="H20" s="2" t="s">
        <v>98</v>
      </c>
    </row>
    <row r="21" spans="1:8" ht="12.75">
      <c r="A21" t="s">
        <v>26</v>
      </c>
      <c r="B21" t="s">
        <v>62</v>
      </c>
      <c r="C21" t="s">
        <v>32</v>
      </c>
      <c r="D21" s="3">
        <v>3</v>
      </c>
      <c r="E21" s="3">
        <v>3</v>
      </c>
      <c r="F21" s="3">
        <v>3</v>
      </c>
      <c r="G21">
        <f t="shared" si="0"/>
        <v>9</v>
      </c>
      <c r="H21" s="3" t="s">
        <v>98</v>
      </c>
    </row>
    <row r="22" spans="1:8" ht="12.75">
      <c r="A22" t="s">
        <v>26</v>
      </c>
      <c r="B22" t="s">
        <v>62</v>
      </c>
      <c r="C22" t="s">
        <v>35</v>
      </c>
      <c r="D22" s="3">
        <v>3</v>
      </c>
      <c r="E22" s="3">
        <v>2</v>
      </c>
      <c r="F22" s="3">
        <v>3</v>
      </c>
      <c r="G22">
        <f t="shared" si="0"/>
        <v>8</v>
      </c>
      <c r="H22" s="3"/>
    </row>
    <row r="23" spans="1:8" ht="12.75">
      <c r="A23" t="s">
        <v>26</v>
      </c>
      <c r="B23" t="s">
        <v>62</v>
      </c>
      <c r="C23" t="s">
        <v>38</v>
      </c>
      <c r="D23" s="3">
        <v>3</v>
      </c>
      <c r="E23" s="3">
        <v>3</v>
      </c>
      <c r="F23" s="3">
        <v>2</v>
      </c>
      <c r="G23">
        <f t="shared" si="0"/>
        <v>8</v>
      </c>
      <c r="H23" s="3" t="s">
        <v>98</v>
      </c>
    </row>
    <row r="24" spans="1:8" ht="12.75">
      <c r="A24" t="s">
        <v>26</v>
      </c>
      <c r="B24" t="s">
        <v>62</v>
      </c>
      <c r="C24" t="s">
        <v>40</v>
      </c>
      <c r="D24" s="3">
        <v>2</v>
      </c>
      <c r="E24" s="3">
        <v>2</v>
      </c>
      <c r="F24" s="3">
        <v>3</v>
      </c>
      <c r="G24">
        <f t="shared" si="0"/>
        <v>7</v>
      </c>
      <c r="H24" s="3" t="s">
        <v>98</v>
      </c>
    </row>
    <row r="25" spans="1:8" ht="13.5" thickBot="1">
      <c r="A25" t="s">
        <v>26</v>
      </c>
      <c r="B25" t="s">
        <v>62</v>
      </c>
      <c r="C25" t="s">
        <v>42</v>
      </c>
      <c r="D25" s="3">
        <v>3</v>
      </c>
      <c r="E25" s="3">
        <v>2</v>
      </c>
      <c r="F25" s="3">
        <v>3</v>
      </c>
      <c r="G25">
        <f t="shared" si="0"/>
        <v>8</v>
      </c>
      <c r="H25" s="3" t="s">
        <v>98</v>
      </c>
    </row>
    <row r="26" spans="1:8" ht="13.5" thickTop="1">
      <c r="A26" s="1" t="s">
        <v>64</v>
      </c>
      <c r="B26" s="1" t="s">
        <v>28</v>
      </c>
      <c r="C26" s="1" t="s">
        <v>29</v>
      </c>
      <c r="D26" s="1">
        <v>4</v>
      </c>
      <c r="E26" s="1">
        <v>3</v>
      </c>
      <c r="F26" s="1">
        <v>2</v>
      </c>
      <c r="G26" s="1">
        <f t="shared" si="0"/>
        <v>9</v>
      </c>
      <c r="H26" s="1" t="s">
        <v>98</v>
      </c>
    </row>
    <row r="27" spans="1:7" ht="12.75">
      <c r="A27" t="s">
        <v>64</v>
      </c>
      <c r="B27" t="s">
        <v>28</v>
      </c>
      <c r="C27" t="s">
        <v>81</v>
      </c>
      <c r="D27" s="3">
        <v>3</v>
      </c>
      <c r="E27" s="3">
        <v>3</v>
      </c>
      <c r="F27" s="3">
        <v>3</v>
      </c>
      <c r="G27">
        <f t="shared" si="0"/>
        <v>9</v>
      </c>
    </row>
    <row r="28" spans="1:7" ht="12.75">
      <c r="A28" t="s">
        <v>64</v>
      </c>
      <c r="B28" t="s">
        <v>28</v>
      </c>
      <c r="C28" t="s">
        <v>36</v>
      </c>
      <c r="D28" s="3">
        <v>3</v>
      </c>
      <c r="E28">
        <v>3</v>
      </c>
      <c r="F28" s="3">
        <v>3</v>
      </c>
      <c r="G28">
        <f t="shared" si="0"/>
        <v>9</v>
      </c>
    </row>
    <row r="29" spans="1:7" ht="12.75">
      <c r="A29" t="s">
        <v>64</v>
      </c>
      <c r="B29" t="s">
        <v>28</v>
      </c>
      <c r="C29" t="s">
        <v>39</v>
      </c>
      <c r="D29" s="3">
        <v>3</v>
      </c>
      <c r="E29">
        <v>3</v>
      </c>
      <c r="F29" s="3">
        <v>2</v>
      </c>
      <c r="G29">
        <f t="shared" si="0"/>
        <v>8</v>
      </c>
    </row>
    <row r="30" spans="1:7" ht="12.75">
      <c r="A30" t="s">
        <v>64</v>
      </c>
      <c r="B30" t="s">
        <v>28</v>
      </c>
      <c r="C30" t="s">
        <v>41</v>
      </c>
      <c r="D30" s="3">
        <v>3</v>
      </c>
      <c r="E30">
        <v>3</v>
      </c>
      <c r="F30" s="3">
        <v>3</v>
      </c>
      <c r="G30">
        <f t="shared" si="0"/>
        <v>9</v>
      </c>
    </row>
    <row r="31" spans="1:7" ht="12.75">
      <c r="A31" t="s">
        <v>64</v>
      </c>
      <c r="B31" t="s">
        <v>28</v>
      </c>
      <c r="C31" t="s">
        <v>43</v>
      </c>
      <c r="D31" s="3">
        <v>4</v>
      </c>
      <c r="E31">
        <v>3</v>
      </c>
      <c r="F31" s="3">
        <v>4</v>
      </c>
      <c r="G31">
        <f t="shared" si="0"/>
        <v>11</v>
      </c>
    </row>
    <row r="32" spans="1:8" ht="12.75">
      <c r="A32" s="2" t="s">
        <v>64</v>
      </c>
      <c r="B32" s="2" t="s">
        <v>44</v>
      </c>
      <c r="C32" s="2" t="s">
        <v>45</v>
      </c>
      <c r="D32" s="2">
        <v>2</v>
      </c>
      <c r="E32" s="2">
        <v>3</v>
      </c>
      <c r="F32" s="2">
        <v>3</v>
      </c>
      <c r="G32" s="2">
        <f t="shared" si="0"/>
        <v>8</v>
      </c>
      <c r="H32" s="2" t="s">
        <v>98</v>
      </c>
    </row>
    <row r="33" spans="1:8" ht="12.75">
      <c r="A33" t="s">
        <v>64</v>
      </c>
      <c r="B33" t="s">
        <v>44</v>
      </c>
      <c r="C33" t="s">
        <v>32</v>
      </c>
      <c r="D33" s="3">
        <v>3</v>
      </c>
      <c r="E33" s="3">
        <v>3</v>
      </c>
      <c r="F33" s="3">
        <v>3</v>
      </c>
      <c r="G33">
        <f t="shared" si="0"/>
        <v>9</v>
      </c>
      <c r="H33" t="s">
        <v>139</v>
      </c>
    </row>
    <row r="34" spans="1:7" ht="12.75">
      <c r="A34" t="s">
        <v>64</v>
      </c>
      <c r="B34" t="s">
        <v>44</v>
      </c>
      <c r="C34" t="s">
        <v>36</v>
      </c>
      <c r="D34" s="3">
        <v>3</v>
      </c>
      <c r="E34">
        <v>3</v>
      </c>
      <c r="F34" s="3">
        <v>3</v>
      </c>
      <c r="G34">
        <f t="shared" si="0"/>
        <v>9</v>
      </c>
    </row>
    <row r="35" spans="1:8" ht="12.75">
      <c r="A35" t="s">
        <v>64</v>
      </c>
      <c r="B35" t="s">
        <v>44</v>
      </c>
      <c r="C35" t="s">
        <v>39</v>
      </c>
      <c r="D35" s="3">
        <v>3</v>
      </c>
      <c r="E35">
        <v>3</v>
      </c>
      <c r="F35" s="3">
        <v>2</v>
      </c>
      <c r="G35">
        <f t="shared" si="0"/>
        <v>8</v>
      </c>
      <c r="H35" t="s">
        <v>139</v>
      </c>
    </row>
    <row r="36" spans="1:7" ht="12.75">
      <c r="A36" t="s">
        <v>64</v>
      </c>
      <c r="B36" t="s">
        <v>44</v>
      </c>
      <c r="C36" t="s">
        <v>41</v>
      </c>
      <c r="D36" s="3">
        <v>2</v>
      </c>
      <c r="E36">
        <v>2</v>
      </c>
      <c r="F36" s="3">
        <v>2</v>
      </c>
      <c r="G36">
        <f t="shared" si="0"/>
        <v>6</v>
      </c>
    </row>
    <row r="37" spans="1:8" ht="12.75">
      <c r="A37" t="s">
        <v>64</v>
      </c>
      <c r="B37" t="s">
        <v>44</v>
      </c>
      <c r="C37" t="s">
        <v>43</v>
      </c>
      <c r="D37" s="3">
        <v>3</v>
      </c>
      <c r="E37">
        <v>3</v>
      </c>
      <c r="F37" s="3">
        <v>4</v>
      </c>
      <c r="G37">
        <f t="shared" si="0"/>
        <v>10</v>
      </c>
      <c r="H37" t="s">
        <v>140</v>
      </c>
    </row>
    <row r="38" spans="1:8" ht="12.75">
      <c r="A38" s="2" t="s">
        <v>64</v>
      </c>
      <c r="B38" s="2" t="s">
        <v>52</v>
      </c>
      <c r="C38" s="2" t="s">
        <v>45</v>
      </c>
      <c r="D38" s="2">
        <v>4</v>
      </c>
      <c r="E38" s="2">
        <v>3</v>
      </c>
      <c r="F38" s="2">
        <v>3</v>
      </c>
      <c r="G38" s="2">
        <f t="shared" si="0"/>
        <v>10</v>
      </c>
      <c r="H38" s="2" t="s">
        <v>141</v>
      </c>
    </row>
    <row r="39" spans="1:8" ht="12.75">
      <c r="A39" t="s">
        <v>64</v>
      </c>
      <c r="B39" t="s">
        <v>52</v>
      </c>
      <c r="C39" t="s">
        <v>81</v>
      </c>
      <c r="D39" s="3">
        <v>3</v>
      </c>
      <c r="E39" s="3">
        <v>3</v>
      </c>
      <c r="F39" s="3">
        <v>3</v>
      </c>
      <c r="G39">
        <f t="shared" si="0"/>
        <v>9</v>
      </c>
      <c r="H39" s="3" t="s">
        <v>142</v>
      </c>
    </row>
    <row r="40" spans="1:8" ht="12.75">
      <c r="A40" t="s">
        <v>64</v>
      </c>
      <c r="B40" t="s">
        <v>52</v>
      </c>
      <c r="C40" t="s">
        <v>143</v>
      </c>
      <c r="D40" s="3">
        <v>4</v>
      </c>
      <c r="E40">
        <v>3</v>
      </c>
      <c r="F40" s="3">
        <v>3</v>
      </c>
      <c r="G40">
        <f t="shared" si="0"/>
        <v>10</v>
      </c>
      <c r="H40" s="3" t="s">
        <v>139</v>
      </c>
    </row>
    <row r="41" spans="1:8" ht="12.75">
      <c r="A41" t="s">
        <v>64</v>
      </c>
      <c r="B41" t="s">
        <v>52</v>
      </c>
      <c r="C41" t="s">
        <v>39</v>
      </c>
      <c r="D41" s="3">
        <v>4</v>
      </c>
      <c r="E41">
        <v>3</v>
      </c>
      <c r="F41" s="3">
        <v>3</v>
      </c>
      <c r="G41">
        <f t="shared" si="0"/>
        <v>10</v>
      </c>
      <c r="H41" s="3" t="s">
        <v>139</v>
      </c>
    </row>
    <row r="42" spans="1:8" ht="12.75">
      <c r="A42" t="s">
        <v>64</v>
      </c>
      <c r="B42" t="s">
        <v>52</v>
      </c>
      <c r="C42" t="s">
        <v>41</v>
      </c>
      <c r="D42" s="3">
        <v>3</v>
      </c>
      <c r="E42">
        <v>3</v>
      </c>
      <c r="F42" s="3">
        <v>3</v>
      </c>
      <c r="G42">
        <f t="shared" si="0"/>
        <v>9</v>
      </c>
      <c r="H42" s="3" t="s">
        <v>139</v>
      </c>
    </row>
    <row r="43" spans="1:8" ht="12.75">
      <c r="A43" t="s">
        <v>64</v>
      </c>
      <c r="B43" t="s">
        <v>52</v>
      </c>
      <c r="C43" t="s">
        <v>43</v>
      </c>
      <c r="D43" s="3">
        <v>4</v>
      </c>
      <c r="E43">
        <v>1</v>
      </c>
      <c r="F43" s="3">
        <v>0</v>
      </c>
      <c r="G43">
        <f t="shared" si="0"/>
        <v>5</v>
      </c>
      <c r="H43" t="s">
        <v>139</v>
      </c>
    </row>
    <row r="44" spans="1:8" ht="12.75">
      <c r="A44" s="2" t="s">
        <v>64</v>
      </c>
      <c r="B44" s="2" t="s">
        <v>62</v>
      </c>
      <c r="C44" s="2" t="s">
        <v>45</v>
      </c>
      <c r="D44" s="2">
        <v>3</v>
      </c>
      <c r="E44" s="2">
        <v>3</v>
      </c>
      <c r="F44" s="2">
        <v>2</v>
      </c>
      <c r="G44" s="2">
        <f t="shared" si="0"/>
        <v>8</v>
      </c>
      <c r="H44" s="2" t="s">
        <v>144</v>
      </c>
    </row>
    <row r="45" spans="1:8" ht="12.75">
      <c r="A45" t="s">
        <v>64</v>
      </c>
      <c r="B45" t="s">
        <v>62</v>
      </c>
      <c r="C45" t="s">
        <v>145</v>
      </c>
      <c r="D45" s="3">
        <v>3</v>
      </c>
      <c r="E45" s="3">
        <v>3</v>
      </c>
      <c r="F45" s="3">
        <v>2</v>
      </c>
      <c r="G45">
        <f t="shared" si="0"/>
        <v>8</v>
      </c>
      <c r="H45" s="3" t="s">
        <v>98</v>
      </c>
    </row>
    <row r="46" spans="1:8" ht="12.75">
      <c r="A46" t="s">
        <v>64</v>
      </c>
      <c r="B46" t="s">
        <v>62</v>
      </c>
      <c r="C46" t="s">
        <v>35</v>
      </c>
      <c r="D46" s="3">
        <v>3</v>
      </c>
      <c r="E46" s="3">
        <v>2</v>
      </c>
      <c r="F46" s="3">
        <v>2</v>
      </c>
      <c r="G46">
        <f t="shared" si="0"/>
        <v>7</v>
      </c>
      <c r="H46" s="3" t="s">
        <v>98</v>
      </c>
    </row>
    <row r="47" spans="1:8" ht="12.75">
      <c r="A47" t="s">
        <v>64</v>
      </c>
      <c r="B47" t="s">
        <v>62</v>
      </c>
      <c r="C47" t="s">
        <v>38</v>
      </c>
      <c r="D47" s="3">
        <v>3</v>
      </c>
      <c r="E47" s="3">
        <v>2</v>
      </c>
      <c r="F47" s="3">
        <v>3</v>
      </c>
      <c r="G47">
        <f t="shared" si="0"/>
        <v>8</v>
      </c>
      <c r="H47" s="3" t="s">
        <v>98</v>
      </c>
    </row>
    <row r="48" spans="1:8" ht="12.75">
      <c r="A48" t="s">
        <v>64</v>
      </c>
      <c r="B48" t="s">
        <v>62</v>
      </c>
      <c r="C48" t="s">
        <v>40</v>
      </c>
      <c r="D48" s="3">
        <v>3</v>
      </c>
      <c r="E48" s="3">
        <v>2</v>
      </c>
      <c r="F48" s="3">
        <v>2</v>
      </c>
      <c r="G48">
        <f t="shared" si="0"/>
        <v>7</v>
      </c>
      <c r="H48" s="3" t="s">
        <v>144</v>
      </c>
    </row>
    <row r="49" spans="1:8" ht="13.5" thickBot="1">
      <c r="A49" s="4" t="s">
        <v>64</v>
      </c>
      <c r="B49" s="4" t="s">
        <v>62</v>
      </c>
      <c r="C49" s="4" t="s">
        <v>146</v>
      </c>
      <c r="D49" s="4">
        <v>3</v>
      </c>
      <c r="E49" s="4">
        <v>2</v>
      </c>
      <c r="F49" s="4">
        <v>2</v>
      </c>
      <c r="G49">
        <f t="shared" si="0"/>
        <v>7</v>
      </c>
      <c r="H49" s="3" t="s">
        <v>144</v>
      </c>
    </row>
    <row r="50" spans="1:8" ht="13.5" thickTop="1">
      <c r="A50" s="1" t="s">
        <v>75</v>
      </c>
      <c r="B50" s="1" t="s">
        <v>147</v>
      </c>
      <c r="C50" s="1" t="s">
        <v>29</v>
      </c>
      <c r="D50" s="1">
        <v>4</v>
      </c>
      <c r="E50" s="1">
        <v>4</v>
      </c>
      <c r="F50" s="1">
        <v>4</v>
      </c>
      <c r="G50" s="1">
        <f t="shared" si="0"/>
        <v>12</v>
      </c>
      <c r="H50" s="1"/>
    </row>
    <row r="51" spans="1:7" ht="12.75">
      <c r="A51" t="s">
        <v>75</v>
      </c>
      <c r="B51" t="s">
        <v>147</v>
      </c>
      <c r="C51" t="s">
        <v>81</v>
      </c>
      <c r="D51" s="3">
        <v>4</v>
      </c>
      <c r="E51" s="3">
        <v>4</v>
      </c>
      <c r="F51" s="3">
        <v>4</v>
      </c>
      <c r="G51">
        <f t="shared" si="0"/>
        <v>12</v>
      </c>
    </row>
    <row r="52" spans="1:7" ht="12.75">
      <c r="A52" t="s">
        <v>75</v>
      </c>
      <c r="B52" t="s">
        <v>147</v>
      </c>
      <c r="C52" t="s">
        <v>36</v>
      </c>
      <c r="D52" s="3">
        <v>4</v>
      </c>
      <c r="E52" s="3">
        <v>4</v>
      </c>
      <c r="F52" s="3">
        <v>4</v>
      </c>
      <c r="G52">
        <f t="shared" si="0"/>
        <v>12</v>
      </c>
    </row>
    <row r="53" spans="1:7" ht="12.75">
      <c r="A53" t="s">
        <v>75</v>
      </c>
      <c r="B53" t="s">
        <v>147</v>
      </c>
      <c r="C53" t="s">
        <v>39</v>
      </c>
      <c r="D53" s="3">
        <v>4</v>
      </c>
      <c r="E53" s="3">
        <v>3</v>
      </c>
      <c r="F53" s="3">
        <v>4</v>
      </c>
      <c r="G53">
        <f t="shared" si="0"/>
        <v>11</v>
      </c>
    </row>
    <row r="54" spans="1:7" ht="12.75">
      <c r="A54" t="s">
        <v>75</v>
      </c>
      <c r="B54" t="s">
        <v>147</v>
      </c>
      <c r="C54" t="s">
        <v>41</v>
      </c>
      <c r="D54" s="3">
        <v>4</v>
      </c>
      <c r="E54" s="3">
        <v>4</v>
      </c>
      <c r="F54" s="3">
        <v>4</v>
      </c>
      <c r="G54">
        <f t="shared" si="0"/>
        <v>12</v>
      </c>
    </row>
    <row r="55" spans="1:7" ht="12.75">
      <c r="A55" t="s">
        <v>75</v>
      </c>
      <c r="B55" t="s">
        <v>147</v>
      </c>
      <c r="C55" t="s">
        <v>43</v>
      </c>
      <c r="D55">
        <v>4</v>
      </c>
      <c r="E55">
        <v>4</v>
      </c>
      <c r="F55">
        <v>4</v>
      </c>
      <c r="G55">
        <f t="shared" si="0"/>
        <v>12</v>
      </c>
    </row>
    <row r="56" spans="1:8" ht="12.75">
      <c r="A56" s="2" t="s">
        <v>75</v>
      </c>
      <c r="B56" s="2" t="s">
        <v>44</v>
      </c>
      <c r="C56" s="2" t="s">
        <v>45</v>
      </c>
      <c r="D56" s="2">
        <v>4</v>
      </c>
      <c r="E56" s="2">
        <v>3</v>
      </c>
      <c r="F56" s="2">
        <v>4</v>
      </c>
      <c r="G56" s="2">
        <f t="shared" si="0"/>
        <v>11</v>
      </c>
      <c r="H56" s="2" t="s">
        <v>139</v>
      </c>
    </row>
    <row r="57" spans="1:8" ht="12.75">
      <c r="A57" t="s">
        <v>75</v>
      </c>
      <c r="B57" t="s">
        <v>44</v>
      </c>
      <c r="C57" t="s">
        <v>81</v>
      </c>
      <c r="D57" s="3">
        <v>4</v>
      </c>
      <c r="E57" s="3">
        <v>3</v>
      </c>
      <c r="F57" s="3">
        <v>3</v>
      </c>
      <c r="G57">
        <f t="shared" si="0"/>
        <v>10</v>
      </c>
      <c r="H57" t="s">
        <v>148</v>
      </c>
    </row>
    <row r="58" spans="1:7" ht="12.75">
      <c r="A58" t="s">
        <v>75</v>
      </c>
      <c r="B58" t="s">
        <v>44</v>
      </c>
      <c r="C58" t="s">
        <v>36</v>
      </c>
      <c r="D58" s="3">
        <v>4</v>
      </c>
      <c r="E58" s="3">
        <v>3</v>
      </c>
      <c r="F58" s="3">
        <v>3</v>
      </c>
      <c r="G58">
        <f t="shared" si="0"/>
        <v>10</v>
      </c>
    </row>
    <row r="59" spans="1:8" ht="12.75">
      <c r="A59" t="s">
        <v>75</v>
      </c>
      <c r="B59" t="s">
        <v>44</v>
      </c>
      <c r="C59" t="s">
        <v>39</v>
      </c>
      <c r="D59" s="3">
        <v>4</v>
      </c>
      <c r="E59" s="3">
        <v>3</v>
      </c>
      <c r="F59" s="3">
        <v>3</v>
      </c>
      <c r="G59">
        <f t="shared" si="0"/>
        <v>10</v>
      </c>
      <c r="H59" t="s">
        <v>149</v>
      </c>
    </row>
    <row r="60" spans="1:8" ht="12.75">
      <c r="A60" t="s">
        <v>75</v>
      </c>
      <c r="B60" t="s">
        <v>44</v>
      </c>
      <c r="C60" t="s">
        <v>150</v>
      </c>
      <c r="D60" s="3">
        <v>4</v>
      </c>
      <c r="E60" s="3">
        <v>3</v>
      </c>
      <c r="F60" s="3">
        <v>3</v>
      </c>
      <c r="G60">
        <f t="shared" si="0"/>
        <v>10</v>
      </c>
      <c r="H60" t="s">
        <v>151</v>
      </c>
    </row>
    <row r="61" spans="1:8" ht="12.75">
      <c r="A61" t="s">
        <v>75</v>
      </c>
      <c r="B61" t="s">
        <v>44</v>
      </c>
      <c r="C61" t="s">
        <v>152</v>
      </c>
      <c r="D61">
        <v>4</v>
      </c>
      <c r="E61">
        <v>3</v>
      </c>
      <c r="F61">
        <v>3</v>
      </c>
      <c r="G61">
        <f t="shared" si="0"/>
        <v>10</v>
      </c>
      <c r="H61" t="s">
        <v>153</v>
      </c>
    </row>
    <row r="62" spans="1:8" ht="12.75">
      <c r="A62" s="2" t="s">
        <v>75</v>
      </c>
      <c r="B62" s="2" t="s">
        <v>52</v>
      </c>
      <c r="C62" s="2" t="s">
        <v>29</v>
      </c>
      <c r="D62" s="2">
        <v>4</v>
      </c>
      <c r="E62" s="2">
        <v>3</v>
      </c>
      <c r="F62" s="2">
        <v>4</v>
      </c>
      <c r="G62" s="2">
        <f t="shared" si="0"/>
        <v>11</v>
      </c>
      <c r="H62" s="2" t="s">
        <v>98</v>
      </c>
    </row>
    <row r="63" spans="1:8" ht="12.75">
      <c r="A63" t="s">
        <v>75</v>
      </c>
      <c r="B63" t="s">
        <v>52</v>
      </c>
      <c r="C63" t="s">
        <v>32</v>
      </c>
      <c r="D63" s="3">
        <v>4</v>
      </c>
      <c r="E63" s="3">
        <v>3</v>
      </c>
      <c r="F63" s="3">
        <v>3</v>
      </c>
      <c r="G63">
        <f t="shared" si="0"/>
        <v>10</v>
      </c>
      <c r="H63" s="3" t="s">
        <v>98</v>
      </c>
    </row>
    <row r="64" spans="1:8" ht="12.75">
      <c r="A64" t="s">
        <v>75</v>
      </c>
      <c r="B64" t="s">
        <v>52</v>
      </c>
      <c r="C64" t="s">
        <v>35</v>
      </c>
      <c r="D64" s="3">
        <v>3</v>
      </c>
      <c r="E64" s="3">
        <v>3</v>
      </c>
      <c r="F64" s="3">
        <v>3</v>
      </c>
      <c r="G64">
        <f t="shared" si="0"/>
        <v>9</v>
      </c>
      <c r="H64" s="3" t="s">
        <v>98</v>
      </c>
    </row>
    <row r="65" spans="1:8" ht="12.75">
      <c r="A65" t="s">
        <v>75</v>
      </c>
      <c r="B65" t="s">
        <v>52</v>
      </c>
      <c r="C65" t="s">
        <v>38</v>
      </c>
      <c r="D65">
        <v>4</v>
      </c>
      <c r="E65">
        <v>3</v>
      </c>
      <c r="F65">
        <v>2</v>
      </c>
      <c r="G65">
        <f t="shared" si="0"/>
        <v>9</v>
      </c>
      <c r="H65" s="3" t="s">
        <v>98</v>
      </c>
    </row>
    <row r="66" spans="1:8" ht="12.75">
      <c r="A66" t="s">
        <v>75</v>
      </c>
      <c r="B66" t="s">
        <v>52</v>
      </c>
      <c r="C66" t="s">
        <v>40</v>
      </c>
      <c r="D66">
        <v>3</v>
      </c>
      <c r="E66">
        <v>3</v>
      </c>
      <c r="F66">
        <v>2</v>
      </c>
      <c r="G66">
        <f aca="true" t="shared" si="1" ref="G66:G129">SUM(D66:F66)</f>
        <v>8</v>
      </c>
      <c r="H66" s="3" t="s">
        <v>154</v>
      </c>
    </row>
    <row r="67" spans="1:8" ht="12.75">
      <c r="A67" t="s">
        <v>75</v>
      </c>
      <c r="B67" t="s">
        <v>52</v>
      </c>
      <c r="C67" t="s">
        <v>155</v>
      </c>
      <c r="D67">
        <v>3</v>
      </c>
      <c r="E67">
        <v>3</v>
      </c>
      <c r="F67">
        <v>3</v>
      </c>
      <c r="G67">
        <f t="shared" si="1"/>
        <v>9</v>
      </c>
      <c r="H67" t="s">
        <v>154</v>
      </c>
    </row>
    <row r="68" spans="1:8" ht="12.75">
      <c r="A68" s="2" t="s">
        <v>75</v>
      </c>
      <c r="B68" s="2" t="s">
        <v>62</v>
      </c>
      <c r="C68" s="2" t="s">
        <v>156</v>
      </c>
      <c r="D68" s="2">
        <v>4</v>
      </c>
      <c r="E68" s="2">
        <v>3</v>
      </c>
      <c r="F68" s="2">
        <v>3</v>
      </c>
      <c r="G68" s="2">
        <f t="shared" si="1"/>
        <v>10</v>
      </c>
      <c r="H68" s="2" t="s">
        <v>154</v>
      </c>
    </row>
    <row r="69" spans="1:8" ht="12.75">
      <c r="A69" t="s">
        <v>75</v>
      </c>
      <c r="B69" t="s">
        <v>62</v>
      </c>
      <c r="C69" t="s">
        <v>157</v>
      </c>
      <c r="D69" s="3">
        <v>3</v>
      </c>
      <c r="E69" s="3">
        <v>2</v>
      </c>
      <c r="F69" s="3">
        <v>2</v>
      </c>
      <c r="G69">
        <f t="shared" si="1"/>
        <v>7</v>
      </c>
      <c r="H69" s="3" t="s">
        <v>154</v>
      </c>
    </row>
    <row r="70" spans="1:8" ht="12.75">
      <c r="A70" t="s">
        <v>75</v>
      </c>
      <c r="B70" t="s">
        <v>62</v>
      </c>
      <c r="C70" t="s">
        <v>158</v>
      </c>
      <c r="D70" s="3">
        <v>3</v>
      </c>
      <c r="E70" s="3">
        <v>3</v>
      </c>
      <c r="F70" s="3">
        <v>3</v>
      </c>
      <c r="G70">
        <f t="shared" si="1"/>
        <v>9</v>
      </c>
      <c r="H70" s="3" t="s">
        <v>154</v>
      </c>
    </row>
    <row r="71" spans="1:8" ht="12.75">
      <c r="A71" t="s">
        <v>75</v>
      </c>
      <c r="B71" t="s">
        <v>62</v>
      </c>
      <c r="C71" t="s">
        <v>159</v>
      </c>
      <c r="D71" s="3">
        <v>4</v>
      </c>
      <c r="E71" s="3">
        <v>2</v>
      </c>
      <c r="F71" s="3">
        <v>3</v>
      </c>
      <c r="G71">
        <f t="shared" si="1"/>
        <v>9</v>
      </c>
      <c r="H71" s="3" t="s">
        <v>154</v>
      </c>
    </row>
    <row r="72" spans="1:8" ht="12.75">
      <c r="A72" t="s">
        <v>75</v>
      </c>
      <c r="B72" t="s">
        <v>62</v>
      </c>
      <c r="C72" t="s">
        <v>160</v>
      </c>
      <c r="D72" s="3">
        <v>3</v>
      </c>
      <c r="E72" s="3">
        <v>4</v>
      </c>
      <c r="F72" s="3">
        <v>3</v>
      </c>
      <c r="G72">
        <f t="shared" si="1"/>
        <v>10</v>
      </c>
      <c r="H72" s="3" t="s">
        <v>161</v>
      </c>
    </row>
    <row r="73" spans="1:8" ht="13.5" thickBot="1">
      <c r="A73" t="s">
        <v>75</v>
      </c>
      <c r="B73" t="s">
        <v>62</v>
      </c>
      <c r="C73" t="s">
        <v>155</v>
      </c>
      <c r="D73" s="3">
        <v>4</v>
      </c>
      <c r="E73" s="3">
        <v>3</v>
      </c>
      <c r="F73" s="3">
        <v>4</v>
      </c>
      <c r="G73">
        <f t="shared" si="1"/>
        <v>11</v>
      </c>
      <c r="H73" s="3" t="s">
        <v>154</v>
      </c>
    </row>
    <row r="74" spans="1:8" ht="13.5" thickTop="1">
      <c r="A74" s="1" t="s">
        <v>87</v>
      </c>
      <c r="B74" s="1" t="s">
        <v>28</v>
      </c>
      <c r="C74" s="1" t="s">
        <v>29</v>
      </c>
      <c r="D74" s="1">
        <v>4</v>
      </c>
      <c r="E74" s="1">
        <v>3</v>
      </c>
      <c r="F74" s="1">
        <v>3</v>
      </c>
      <c r="G74" s="1">
        <f t="shared" si="1"/>
        <v>10</v>
      </c>
      <c r="H74" s="1"/>
    </row>
    <row r="75" spans="1:7" ht="12.75">
      <c r="A75" t="s">
        <v>87</v>
      </c>
      <c r="B75" t="s">
        <v>28</v>
      </c>
      <c r="C75" t="s">
        <v>81</v>
      </c>
      <c r="D75" s="3">
        <v>4</v>
      </c>
      <c r="E75" s="3">
        <v>3</v>
      </c>
      <c r="F75" s="3">
        <v>3</v>
      </c>
      <c r="G75">
        <f t="shared" si="1"/>
        <v>10</v>
      </c>
    </row>
    <row r="76" spans="1:7" ht="12.75">
      <c r="A76" t="s">
        <v>87</v>
      </c>
      <c r="B76" t="s">
        <v>28</v>
      </c>
      <c r="C76" t="s">
        <v>36</v>
      </c>
      <c r="D76" s="3">
        <v>4</v>
      </c>
      <c r="E76" s="3">
        <v>3</v>
      </c>
      <c r="F76" s="3">
        <v>3</v>
      </c>
      <c r="G76">
        <f t="shared" si="1"/>
        <v>10</v>
      </c>
    </row>
    <row r="77" spans="1:7" ht="12.75">
      <c r="A77" t="s">
        <v>87</v>
      </c>
      <c r="B77" t="s">
        <v>28</v>
      </c>
      <c r="C77" t="s">
        <v>39</v>
      </c>
      <c r="D77" s="3">
        <v>3</v>
      </c>
      <c r="E77" s="3">
        <v>3</v>
      </c>
      <c r="F77" s="3">
        <v>2</v>
      </c>
      <c r="G77">
        <f t="shared" si="1"/>
        <v>8</v>
      </c>
    </row>
    <row r="78" spans="1:7" ht="12.75">
      <c r="A78" t="s">
        <v>87</v>
      </c>
      <c r="B78" t="s">
        <v>28</v>
      </c>
      <c r="C78" t="s">
        <v>41</v>
      </c>
      <c r="D78" s="3">
        <v>3</v>
      </c>
      <c r="E78" s="3">
        <v>3</v>
      </c>
      <c r="F78" s="3">
        <v>3</v>
      </c>
      <c r="G78">
        <f t="shared" si="1"/>
        <v>9</v>
      </c>
    </row>
    <row r="79" spans="1:7" ht="12.75">
      <c r="A79" t="s">
        <v>87</v>
      </c>
      <c r="B79" t="s">
        <v>28</v>
      </c>
      <c r="C79" t="s">
        <v>43</v>
      </c>
      <c r="D79" s="3">
        <v>4</v>
      </c>
      <c r="E79" s="3">
        <v>4</v>
      </c>
      <c r="F79" s="3">
        <v>3</v>
      </c>
      <c r="G79">
        <f t="shared" si="1"/>
        <v>11</v>
      </c>
    </row>
    <row r="80" spans="1:8" ht="12.75">
      <c r="A80" s="2" t="s">
        <v>87</v>
      </c>
      <c r="B80" s="2" t="s">
        <v>44</v>
      </c>
      <c r="C80" s="2" t="s">
        <v>45</v>
      </c>
      <c r="D80" s="2">
        <v>4</v>
      </c>
      <c r="E80" s="2">
        <v>4</v>
      </c>
      <c r="F80" s="2">
        <v>4</v>
      </c>
      <c r="G80" s="2">
        <f t="shared" si="1"/>
        <v>12</v>
      </c>
      <c r="H80" s="2" t="s">
        <v>139</v>
      </c>
    </row>
    <row r="81" spans="1:8" ht="12.75">
      <c r="A81" t="s">
        <v>87</v>
      </c>
      <c r="B81" t="s">
        <v>44</v>
      </c>
      <c r="C81" t="s">
        <v>81</v>
      </c>
      <c r="D81" s="3">
        <v>4</v>
      </c>
      <c r="E81" s="3">
        <v>3</v>
      </c>
      <c r="F81" s="3">
        <v>2</v>
      </c>
      <c r="G81">
        <f t="shared" si="1"/>
        <v>9</v>
      </c>
      <c r="H81" t="s">
        <v>148</v>
      </c>
    </row>
    <row r="82" spans="1:8" ht="12.75">
      <c r="A82" t="s">
        <v>87</v>
      </c>
      <c r="B82" t="s">
        <v>44</v>
      </c>
      <c r="C82" t="s">
        <v>36</v>
      </c>
      <c r="D82" s="3">
        <v>4</v>
      </c>
      <c r="E82" s="3">
        <v>3</v>
      </c>
      <c r="F82" s="3">
        <v>3</v>
      </c>
      <c r="G82">
        <f t="shared" si="1"/>
        <v>10</v>
      </c>
      <c r="H82" t="s">
        <v>139</v>
      </c>
    </row>
    <row r="83" spans="1:8" ht="12.75">
      <c r="A83" t="s">
        <v>87</v>
      </c>
      <c r="B83" t="s">
        <v>44</v>
      </c>
      <c r="C83" t="s">
        <v>39</v>
      </c>
      <c r="D83" s="3">
        <v>4</v>
      </c>
      <c r="E83" s="3">
        <v>3</v>
      </c>
      <c r="F83" s="3">
        <v>3</v>
      </c>
      <c r="G83">
        <f t="shared" si="1"/>
        <v>10</v>
      </c>
      <c r="H83" t="s">
        <v>139</v>
      </c>
    </row>
    <row r="84" spans="1:8" ht="12.75">
      <c r="A84" t="s">
        <v>87</v>
      </c>
      <c r="B84" t="s">
        <v>44</v>
      </c>
      <c r="C84" t="s">
        <v>41</v>
      </c>
      <c r="D84" s="3">
        <v>4</v>
      </c>
      <c r="E84" s="3">
        <v>3</v>
      </c>
      <c r="F84" s="3">
        <v>3</v>
      </c>
      <c r="G84">
        <f t="shared" si="1"/>
        <v>10</v>
      </c>
      <c r="H84" t="s">
        <v>139</v>
      </c>
    </row>
    <row r="85" spans="1:8" ht="12.75">
      <c r="A85" t="s">
        <v>87</v>
      </c>
      <c r="B85" t="s">
        <v>44</v>
      </c>
      <c r="C85" t="s">
        <v>43</v>
      </c>
      <c r="D85" s="3">
        <v>3</v>
      </c>
      <c r="E85" s="3">
        <v>3</v>
      </c>
      <c r="F85" s="3">
        <v>4</v>
      </c>
      <c r="G85">
        <f t="shared" si="1"/>
        <v>10</v>
      </c>
      <c r="H85" t="s">
        <v>139</v>
      </c>
    </row>
    <row r="86" spans="1:8" ht="12.75">
      <c r="A86" s="2" t="s">
        <v>87</v>
      </c>
      <c r="B86" s="2" t="s">
        <v>52</v>
      </c>
      <c r="C86" s="2" t="s">
        <v>45</v>
      </c>
      <c r="D86" s="2">
        <v>4</v>
      </c>
      <c r="E86" s="2">
        <v>3</v>
      </c>
      <c r="F86" s="2">
        <v>3</v>
      </c>
      <c r="G86" s="2">
        <f t="shared" si="1"/>
        <v>10</v>
      </c>
      <c r="H86" s="2" t="s">
        <v>141</v>
      </c>
    </row>
    <row r="87" spans="1:8" ht="12.75">
      <c r="A87" t="s">
        <v>87</v>
      </c>
      <c r="B87" t="s">
        <v>52</v>
      </c>
      <c r="C87" t="s">
        <v>81</v>
      </c>
      <c r="D87" s="3">
        <v>4</v>
      </c>
      <c r="E87" s="3">
        <v>3</v>
      </c>
      <c r="F87" s="3">
        <v>3</v>
      </c>
      <c r="G87">
        <f t="shared" si="1"/>
        <v>10</v>
      </c>
      <c r="H87" s="3" t="s">
        <v>141</v>
      </c>
    </row>
    <row r="88" spans="1:8" ht="12.75">
      <c r="A88" t="s">
        <v>87</v>
      </c>
      <c r="B88" t="s">
        <v>52</v>
      </c>
      <c r="C88" t="s">
        <v>162</v>
      </c>
      <c r="D88" s="3">
        <v>4</v>
      </c>
      <c r="E88" s="3">
        <v>3</v>
      </c>
      <c r="F88" s="3">
        <v>3</v>
      </c>
      <c r="G88">
        <f t="shared" si="1"/>
        <v>10</v>
      </c>
      <c r="H88" s="3" t="s">
        <v>163</v>
      </c>
    </row>
    <row r="89" spans="1:8" ht="12.75">
      <c r="A89" t="s">
        <v>87</v>
      </c>
      <c r="B89" t="s">
        <v>52</v>
      </c>
      <c r="C89" t="s">
        <v>164</v>
      </c>
      <c r="D89" s="3">
        <v>4</v>
      </c>
      <c r="E89" s="3">
        <v>3</v>
      </c>
      <c r="F89" s="3">
        <v>3</v>
      </c>
      <c r="G89">
        <f t="shared" si="1"/>
        <v>10</v>
      </c>
      <c r="H89" s="3" t="s">
        <v>163</v>
      </c>
    </row>
    <row r="90" spans="1:8" ht="12.75">
      <c r="A90" t="s">
        <v>87</v>
      </c>
      <c r="B90" t="s">
        <v>52</v>
      </c>
      <c r="C90" t="s">
        <v>165</v>
      </c>
      <c r="D90" s="3">
        <v>4</v>
      </c>
      <c r="E90" s="3">
        <v>3</v>
      </c>
      <c r="F90" s="3">
        <v>3</v>
      </c>
      <c r="G90">
        <f t="shared" si="1"/>
        <v>10</v>
      </c>
      <c r="H90" s="3" t="s">
        <v>163</v>
      </c>
    </row>
    <row r="91" spans="1:8" ht="12.75">
      <c r="A91" t="s">
        <v>87</v>
      </c>
      <c r="B91" t="s">
        <v>52</v>
      </c>
      <c r="C91" t="s">
        <v>166</v>
      </c>
      <c r="D91" s="3">
        <v>4</v>
      </c>
      <c r="E91" s="3">
        <v>3</v>
      </c>
      <c r="F91" s="3">
        <v>2</v>
      </c>
      <c r="G91">
        <f t="shared" si="1"/>
        <v>9</v>
      </c>
      <c r="H91" s="3" t="s">
        <v>163</v>
      </c>
    </row>
    <row r="92" spans="1:8" ht="12.75">
      <c r="A92" s="2" t="s">
        <v>87</v>
      </c>
      <c r="B92" s="2" t="s">
        <v>62</v>
      </c>
      <c r="C92" s="2" t="s">
        <v>167</v>
      </c>
      <c r="D92" s="2">
        <v>4</v>
      </c>
      <c r="E92" s="2">
        <v>3</v>
      </c>
      <c r="F92" s="2">
        <v>4</v>
      </c>
      <c r="G92" s="2">
        <f t="shared" si="1"/>
        <v>11</v>
      </c>
      <c r="H92" s="2" t="s">
        <v>163</v>
      </c>
    </row>
    <row r="93" spans="1:8" ht="12.75">
      <c r="A93" t="s">
        <v>87</v>
      </c>
      <c r="B93" t="s">
        <v>62</v>
      </c>
      <c r="C93" t="s">
        <v>168</v>
      </c>
      <c r="D93" s="3">
        <v>3</v>
      </c>
      <c r="E93" s="3">
        <v>2</v>
      </c>
      <c r="F93" s="3">
        <v>2</v>
      </c>
      <c r="G93">
        <f t="shared" si="1"/>
        <v>7</v>
      </c>
      <c r="H93" s="3" t="s">
        <v>98</v>
      </c>
    </row>
    <row r="94" spans="1:8" ht="12.75">
      <c r="A94" t="s">
        <v>87</v>
      </c>
      <c r="B94" t="s">
        <v>62</v>
      </c>
      <c r="C94" t="s">
        <v>35</v>
      </c>
      <c r="D94" s="3">
        <v>4</v>
      </c>
      <c r="E94" s="3">
        <v>3</v>
      </c>
      <c r="F94" s="3">
        <v>3</v>
      </c>
      <c r="G94">
        <f t="shared" si="1"/>
        <v>10</v>
      </c>
      <c r="H94" s="3" t="s">
        <v>98</v>
      </c>
    </row>
    <row r="95" spans="1:8" ht="12.75">
      <c r="A95" t="s">
        <v>87</v>
      </c>
      <c r="B95" t="s">
        <v>62</v>
      </c>
      <c r="C95" t="s">
        <v>38</v>
      </c>
      <c r="D95" s="3">
        <v>4</v>
      </c>
      <c r="E95" s="3">
        <v>3</v>
      </c>
      <c r="F95" s="3">
        <v>3</v>
      </c>
      <c r="G95">
        <f t="shared" si="1"/>
        <v>10</v>
      </c>
      <c r="H95" s="3" t="s">
        <v>98</v>
      </c>
    </row>
    <row r="96" spans="1:8" ht="12.75">
      <c r="A96" t="s">
        <v>87</v>
      </c>
      <c r="B96" t="s">
        <v>62</v>
      </c>
      <c r="C96" t="s">
        <v>40</v>
      </c>
      <c r="D96" s="3">
        <v>4</v>
      </c>
      <c r="E96" s="3">
        <v>3</v>
      </c>
      <c r="F96" s="3">
        <v>3</v>
      </c>
      <c r="G96">
        <f t="shared" si="1"/>
        <v>10</v>
      </c>
      <c r="H96" s="3" t="s">
        <v>98</v>
      </c>
    </row>
    <row r="97" spans="1:8" ht="13.5" thickBot="1">
      <c r="A97" s="4" t="s">
        <v>87</v>
      </c>
      <c r="B97" s="4" t="s">
        <v>62</v>
      </c>
      <c r="C97" s="4" t="s">
        <v>42</v>
      </c>
      <c r="D97" s="4">
        <v>4</v>
      </c>
      <c r="E97" s="4">
        <v>4</v>
      </c>
      <c r="F97" s="4">
        <v>4</v>
      </c>
      <c r="G97">
        <f t="shared" si="1"/>
        <v>12</v>
      </c>
      <c r="H97" s="4" t="s">
        <v>98</v>
      </c>
    </row>
    <row r="98" spans="1:8" ht="13.5" thickTop="1">
      <c r="A98" s="1" t="s">
        <v>90</v>
      </c>
      <c r="B98" s="1" t="s">
        <v>169</v>
      </c>
      <c r="C98" s="1" t="s">
        <v>45</v>
      </c>
      <c r="D98" s="1">
        <v>4</v>
      </c>
      <c r="E98" s="1">
        <v>3</v>
      </c>
      <c r="F98" s="1">
        <v>4</v>
      </c>
      <c r="G98" s="1">
        <f t="shared" si="1"/>
        <v>11</v>
      </c>
      <c r="H98" s="1"/>
    </row>
    <row r="99" spans="1:8" ht="12.75">
      <c r="A99" t="s">
        <v>90</v>
      </c>
      <c r="B99" t="s">
        <v>169</v>
      </c>
      <c r="C99" t="s">
        <v>81</v>
      </c>
      <c r="D99" s="3">
        <v>4</v>
      </c>
      <c r="E99" s="3">
        <v>3</v>
      </c>
      <c r="F99" s="3">
        <v>3</v>
      </c>
      <c r="G99">
        <f t="shared" si="1"/>
        <v>10</v>
      </c>
      <c r="H99" s="3" t="s">
        <v>170</v>
      </c>
    </row>
    <row r="100" spans="1:8" ht="12.75">
      <c r="A100" t="s">
        <v>90</v>
      </c>
      <c r="B100" t="s">
        <v>169</v>
      </c>
      <c r="C100" t="s">
        <v>36</v>
      </c>
      <c r="D100" s="3">
        <v>0</v>
      </c>
      <c r="E100" s="3">
        <v>0</v>
      </c>
      <c r="F100" s="3">
        <v>0</v>
      </c>
      <c r="G100">
        <f t="shared" si="1"/>
        <v>0</v>
      </c>
      <c r="H100" s="3" t="s">
        <v>171</v>
      </c>
    </row>
    <row r="101" spans="1:7" ht="12.75">
      <c r="A101" t="s">
        <v>90</v>
      </c>
      <c r="B101" t="s">
        <v>169</v>
      </c>
      <c r="C101" t="s">
        <v>39</v>
      </c>
      <c r="D101">
        <v>4</v>
      </c>
      <c r="E101">
        <v>4</v>
      </c>
      <c r="F101">
        <v>3</v>
      </c>
      <c r="G101">
        <f t="shared" si="1"/>
        <v>11</v>
      </c>
    </row>
    <row r="102" spans="1:7" ht="12.75">
      <c r="A102" t="s">
        <v>90</v>
      </c>
      <c r="B102" t="s">
        <v>169</v>
      </c>
      <c r="C102" t="s">
        <v>41</v>
      </c>
      <c r="D102">
        <v>4</v>
      </c>
      <c r="E102">
        <v>4</v>
      </c>
      <c r="F102">
        <v>4</v>
      </c>
      <c r="G102">
        <f t="shared" si="1"/>
        <v>12</v>
      </c>
    </row>
    <row r="103" spans="1:7" ht="12.75">
      <c r="A103" t="s">
        <v>90</v>
      </c>
      <c r="B103" t="s">
        <v>169</v>
      </c>
      <c r="C103" t="s">
        <v>43</v>
      </c>
      <c r="D103">
        <v>3</v>
      </c>
      <c r="E103">
        <v>3</v>
      </c>
      <c r="F103">
        <v>2</v>
      </c>
      <c r="G103">
        <f t="shared" si="1"/>
        <v>8</v>
      </c>
    </row>
    <row r="104" spans="1:8" ht="12.75">
      <c r="A104" s="2" t="s">
        <v>90</v>
      </c>
      <c r="B104" s="2" t="s">
        <v>44</v>
      </c>
      <c r="C104" s="2" t="s">
        <v>45</v>
      </c>
      <c r="D104" s="2">
        <v>4</v>
      </c>
      <c r="E104" s="2">
        <v>4</v>
      </c>
      <c r="F104" s="2">
        <v>4</v>
      </c>
      <c r="G104" s="2">
        <f t="shared" si="1"/>
        <v>12</v>
      </c>
      <c r="H104" s="2" t="s">
        <v>172</v>
      </c>
    </row>
    <row r="105" spans="1:8" ht="12.75">
      <c r="A105" t="s">
        <v>90</v>
      </c>
      <c r="B105" t="s">
        <v>44</v>
      </c>
      <c r="C105" t="s">
        <v>81</v>
      </c>
      <c r="D105" s="3">
        <v>4</v>
      </c>
      <c r="E105" s="3">
        <v>3</v>
      </c>
      <c r="F105" s="3">
        <v>3</v>
      </c>
      <c r="G105">
        <f t="shared" si="1"/>
        <v>10</v>
      </c>
      <c r="H105" t="s">
        <v>173</v>
      </c>
    </row>
    <row r="106" spans="1:8" ht="12.75">
      <c r="A106" t="s">
        <v>90</v>
      </c>
      <c r="B106" t="s">
        <v>44</v>
      </c>
      <c r="C106" t="s">
        <v>174</v>
      </c>
      <c r="D106" s="3">
        <v>4</v>
      </c>
      <c r="E106" s="3">
        <v>4</v>
      </c>
      <c r="F106" s="3">
        <v>4</v>
      </c>
      <c r="G106">
        <f t="shared" si="1"/>
        <v>12</v>
      </c>
      <c r="H106" t="s">
        <v>175</v>
      </c>
    </row>
    <row r="107" spans="1:8" ht="12.75">
      <c r="A107" t="s">
        <v>90</v>
      </c>
      <c r="B107" t="s">
        <v>44</v>
      </c>
      <c r="C107" t="s">
        <v>14</v>
      </c>
      <c r="D107" s="3">
        <v>3</v>
      </c>
      <c r="E107" s="3">
        <v>3</v>
      </c>
      <c r="F107" s="3">
        <v>3</v>
      </c>
      <c r="G107">
        <f t="shared" si="1"/>
        <v>9</v>
      </c>
      <c r="H107" t="s">
        <v>15</v>
      </c>
    </row>
    <row r="108" spans="1:8" ht="12.75">
      <c r="A108" t="s">
        <v>90</v>
      </c>
      <c r="B108" t="s">
        <v>44</v>
      </c>
      <c r="C108" t="s">
        <v>16</v>
      </c>
      <c r="D108" s="3">
        <v>4</v>
      </c>
      <c r="E108" s="3">
        <v>3</v>
      </c>
      <c r="F108" s="3">
        <v>2</v>
      </c>
      <c r="G108">
        <f t="shared" si="1"/>
        <v>9</v>
      </c>
      <c r="H108" t="s">
        <v>175</v>
      </c>
    </row>
    <row r="109" spans="1:8" ht="12.75">
      <c r="A109" t="s">
        <v>90</v>
      </c>
      <c r="B109" t="s">
        <v>44</v>
      </c>
      <c r="C109" t="s">
        <v>17</v>
      </c>
      <c r="D109" s="3">
        <v>3</v>
      </c>
      <c r="E109" s="3">
        <v>2</v>
      </c>
      <c r="F109" s="3">
        <v>2</v>
      </c>
      <c r="G109">
        <f t="shared" si="1"/>
        <v>7</v>
      </c>
      <c r="H109" t="s">
        <v>98</v>
      </c>
    </row>
    <row r="110" spans="1:8" ht="12.75">
      <c r="A110" s="2" t="s">
        <v>90</v>
      </c>
      <c r="B110" s="2" t="s">
        <v>52</v>
      </c>
      <c r="C110" s="2" t="s">
        <v>29</v>
      </c>
      <c r="D110" s="2">
        <v>4</v>
      </c>
      <c r="E110" s="2">
        <v>4</v>
      </c>
      <c r="F110" s="2">
        <v>3</v>
      </c>
      <c r="G110" s="2">
        <f t="shared" si="1"/>
        <v>11</v>
      </c>
      <c r="H110" s="2" t="s">
        <v>139</v>
      </c>
    </row>
    <row r="111" spans="1:8" ht="12.75">
      <c r="A111" t="s">
        <v>90</v>
      </c>
      <c r="B111" t="s">
        <v>52</v>
      </c>
      <c r="C111" t="s">
        <v>81</v>
      </c>
      <c r="D111" s="3">
        <v>4</v>
      </c>
      <c r="E111" s="3">
        <v>3</v>
      </c>
      <c r="F111" s="3">
        <v>3</v>
      </c>
      <c r="G111">
        <f t="shared" si="1"/>
        <v>10</v>
      </c>
      <c r="H111" s="3" t="s">
        <v>139</v>
      </c>
    </row>
    <row r="112" spans="1:8" ht="12.75">
      <c r="A112" t="s">
        <v>90</v>
      </c>
      <c r="B112" t="s">
        <v>52</v>
      </c>
      <c r="C112" t="s">
        <v>36</v>
      </c>
      <c r="D112" s="3">
        <v>4</v>
      </c>
      <c r="E112" s="3">
        <v>3</v>
      </c>
      <c r="F112" s="3">
        <v>3</v>
      </c>
      <c r="G112">
        <f t="shared" si="1"/>
        <v>10</v>
      </c>
      <c r="H112" s="3" t="s">
        <v>139</v>
      </c>
    </row>
    <row r="113" spans="1:8" ht="12.75">
      <c r="A113" t="s">
        <v>90</v>
      </c>
      <c r="B113" t="s">
        <v>52</v>
      </c>
      <c r="C113" t="s">
        <v>39</v>
      </c>
      <c r="D113" s="3">
        <v>3</v>
      </c>
      <c r="E113" s="3">
        <v>2</v>
      </c>
      <c r="F113" s="3">
        <v>2</v>
      </c>
      <c r="G113">
        <f t="shared" si="1"/>
        <v>7</v>
      </c>
      <c r="H113" s="3" t="s">
        <v>139</v>
      </c>
    </row>
    <row r="114" spans="1:8" ht="12.75">
      <c r="A114" t="s">
        <v>90</v>
      </c>
      <c r="B114" t="s">
        <v>52</v>
      </c>
      <c r="C114" t="s">
        <v>41</v>
      </c>
      <c r="D114" s="3">
        <v>3</v>
      </c>
      <c r="E114" s="3">
        <v>2</v>
      </c>
      <c r="F114" s="3">
        <v>2</v>
      </c>
      <c r="G114">
        <f t="shared" si="1"/>
        <v>7</v>
      </c>
      <c r="H114" s="3" t="s">
        <v>139</v>
      </c>
    </row>
    <row r="115" spans="1:8" ht="12.75">
      <c r="A115" t="s">
        <v>90</v>
      </c>
      <c r="B115" t="s">
        <v>52</v>
      </c>
      <c r="C115" t="s">
        <v>43</v>
      </c>
      <c r="D115" s="3">
        <v>2</v>
      </c>
      <c r="E115" s="3">
        <v>2</v>
      </c>
      <c r="F115" s="3">
        <v>2</v>
      </c>
      <c r="G115">
        <f t="shared" si="1"/>
        <v>6</v>
      </c>
      <c r="H115" s="3" t="s">
        <v>141</v>
      </c>
    </row>
    <row r="116" spans="1:8" ht="12.75">
      <c r="A116" s="2" t="s">
        <v>90</v>
      </c>
      <c r="B116" s="2" t="s">
        <v>62</v>
      </c>
      <c r="C116" s="2" t="s">
        <v>45</v>
      </c>
      <c r="D116" s="2">
        <v>3</v>
      </c>
      <c r="E116" s="2">
        <v>3</v>
      </c>
      <c r="F116" s="2">
        <v>4</v>
      </c>
      <c r="G116" s="2">
        <f t="shared" si="1"/>
        <v>10</v>
      </c>
      <c r="H116" s="2" t="s">
        <v>104</v>
      </c>
    </row>
    <row r="117" spans="1:8" ht="12.75">
      <c r="A117" t="s">
        <v>90</v>
      </c>
      <c r="B117" t="s">
        <v>62</v>
      </c>
      <c r="C117" t="s">
        <v>81</v>
      </c>
      <c r="D117" s="3">
        <v>4</v>
      </c>
      <c r="E117" s="3">
        <v>3</v>
      </c>
      <c r="F117" s="3">
        <v>3</v>
      </c>
      <c r="G117">
        <f t="shared" si="1"/>
        <v>10</v>
      </c>
      <c r="H117" s="3" t="s">
        <v>139</v>
      </c>
    </row>
    <row r="118" spans="1:7" ht="12.75">
      <c r="A118" t="s">
        <v>90</v>
      </c>
      <c r="B118" t="s">
        <v>62</v>
      </c>
      <c r="C118" t="s">
        <v>36</v>
      </c>
      <c r="D118" s="3">
        <v>3</v>
      </c>
      <c r="E118" s="3">
        <v>3</v>
      </c>
      <c r="F118" s="3">
        <v>3</v>
      </c>
      <c r="G118">
        <f t="shared" si="1"/>
        <v>9</v>
      </c>
    </row>
    <row r="119" spans="1:8" ht="12.75">
      <c r="A119" t="s">
        <v>90</v>
      </c>
      <c r="B119" t="s">
        <v>62</v>
      </c>
      <c r="C119" t="s">
        <v>39</v>
      </c>
      <c r="D119" s="3">
        <v>3</v>
      </c>
      <c r="E119" s="3">
        <v>3</v>
      </c>
      <c r="F119" s="3">
        <v>3</v>
      </c>
      <c r="G119">
        <f t="shared" si="1"/>
        <v>9</v>
      </c>
      <c r="H119" t="s">
        <v>139</v>
      </c>
    </row>
    <row r="120" spans="1:8" ht="12.75">
      <c r="A120" t="s">
        <v>90</v>
      </c>
      <c r="B120" t="s">
        <v>62</v>
      </c>
      <c r="C120" t="s">
        <v>41</v>
      </c>
      <c r="D120" s="3">
        <v>3</v>
      </c>
      <c r="E120" s="3">
        <v>3</v>
      </c>
      <c r="F120" s="3">
        <v>2</v>
      </c>
      <c r="G120">
        <f t="shared" si="1"/>
        <v>8</v>
      </c>
      <c r="H120" t="s">
        <v>139</v>
      </c>
    </row>
    <row r="121" spans="1:8" ht="13.5" thickBot="1">
      <c r="A121" t="s">
        <v>90</v>
      </c>
      <c r="B121" t="s">
        <v>62</v>
      </c>
      <c r="C121" t="s">
        <v>43</v>
      </c>
      <c r="D121" s="3">
        <v>2</v>
      </c>
      <c r="E121" s="3">
        <v>2</v>
      </c>
      <c r="F121" s="3">
        <v>2</v>
      </c>
      <c r="G121">
        <f t="shared" si="1"/>
        <v>6</v>
      </c>
      <c r="H121" t="s">
        <v>139</v>
      </c>
    </row>
    <row r="122" spans="1:8" ht="13.5" thickTop="1">
      <c r="A122" s="1" t="s">
        <v>93</v>
      </c>
      <c r="B122" s="1" t="s">
        <v>105</v>
      </c>
      <c r="C122" s="1" t="s">
        <v>29</v>
      </c>
      <c r="D122" s="1">
        <v>4</v>
      </c>
      <c r="E122" s="1">
        <v>3</v>
      </c>
      <c r="F122" s="1">
        <v>2</v>
      </c>
      <c r="G122" s="1">
        <f t="shared" si="1"/>
        <v>9</v>
      </c>
      <c r="H122" s="1"/>
    </row>
    <row r="123" spans="1:7" ht="12.75">
      <c r="A123" t="s">
        <v>93</v>
      </c>
      <c r="B123" t="s">
        <v>105</v>
      </c>
      <c r="C123" t="s">
        <v>81</v>
      </c>
      <c r="D123" s="3">
        <v>4</v>
      </c>
      <c r="E123" s="3">
        <v>4</v>
      </c>
      <c r="F123" s="3">
        <v>3</v>
      </c>
      <c r="G123">
        <f t="shared" si="1"/>
        <v>11</v>
      </c>
    </row>
    <row r="124" spans="1:7" ht="12.75">
      <c r="A124" t="s">
        <v>93</v>
      </c>
      <c r="B124" t="s">
        <v>105</v>
      </c>
      <c r="C124" t="s">
        <v>35</v>
      </c>
      <c r="D124" s="3">
        <v>4</v>
      </c>
      <c r="E124" s="3">
        <v>4</v>
      </c>
      <c r="F124" s="3">
        <v>3</v>
      </c>
      <c r="G124">
        <f t="shared" si="1"/>
        <v>11</v>
      </c>
    </row>
    <row r="125" spans="1:7" ht="12.75">
      <c r="A125" t="s">
        <v>93</v>
      </c>
      <c r="B125" t="s">
        <v>67</v>
      </c>
      <c r="C125" t="s">
        <v>39</v>
      </c>
      <c r="D125" s="3">
        <v>3</v>
      </c>
      <c r="E125" s="3">
        <v>3</v>
      </c>
      <c r="F125" s="3">
        <v>2</v>
      </c>
      <c r="G125">
        <f t="shared" si="1"/>
        <v>8</v>
      </c>
    </row>
    <row r="126" spans="1:7" ht="12.75">
      <c r="A126" t="s">
        <v>93</v>
      </c>
      <c r="B126" t="s">
        <v>67</v>
      </c>
      <c r="C126" t="s">
        <v>41</v>
      </c>
      <c r="D126" s="3">
        <v>4</v>
      </c>
      <c r="E126" s="3">
        <v>4</v>
      </c>
      <c r="F126" s="3">
        <v>4</v>
      </c>
      <c r="G126">
        <f t="shared" si="1"/>
        <v>12</v>
      </c>
    </row>
    <row r="127" spans="1:8" ht="12.75">
      <c r="A127" t="s">
        <v>93</v>
      </c>
      <c r="B127" t="s">
        <v>67</v>
      </c>
      <c r="C127" t="s">
        <v>43</v>
      </c>
      <c r="D127" s="3">
        <v>3</v>
      </c>
      <c r="E127" s="3">
        <v>3</v>
      </c>
      <c r="F127" s="3">
        <v>2</v>
      </c>
      <c r="G127">
        <f t="shared" si="1"/>
        <v>8</v>
      </c>
      <c r="H127" t="s">
        <v>170</v>
      </c>
    </row>
    <row r="128" spans="1:8" ht="12.75">
      <c r="A128" s="2" t="s">
        <v>93</v>
      </c>
      <c r="B128" s="2" t="s">
        <v>44</v>
      </c>
      <c r="C128" s="2" t="s">
        <v>45</v>
      </c>
      <c r="D128" s="2">
        <v>4</v>
      </c>
      <c r="E128" s="2">
        <v>3</v>
      </c>
      <c r="F128" s="2">
        <v>4</v>
      </c>
      <c r="G128" s="2">
        <f t="shared" si="1"/>
        <v>11</v>
      </c>
      <c r="H128" s="2" t="s">
        <v>172</v>
      </c>
    </row>
    <row r="129" spans="1:8" ht="12.75">
      <c r="A129" t="s">
        <v>93</v>
      </c>
      <c r="B129" t="s">
        <v>44</v>
      </c>
      <c r="C129" t="s">
        <v>81</v>
      </c>
      <c r="D129" s="3">
        <v>4</v>
      </c>
      <c r="E129" s="3">
        <v>3</v>
      </c>
      <c r="F129" s="3">
        <v>3</v>
      </c>
      <c r="G129">
        <f t="shared" si="1"/>
        <v>10</v>
      </c>
      <c r="H129" t="s">
        <v>139</v>
      </c>
    </row>
    <row r="130" spans="1:8" ht="12.75">
      <c r="A130" t="s">
        <v>93</v>
      </c>
      <c r="B130" t="s">
        <v>44</v>
      </c>
      <c r="C130" t="s">
        <v>36</v>
      </c>
      <c r="D130" s="3">
        <v>3</v>
      </c>
      <c r="E130" s="3">
        <v>3</v>
      </c>
      <c r="F130" s="3">
        <v>3</v>
      </c>
      <c r="G130">
        <f aca="true" t="shared" si="2" ref="G130:G145">SUM(D130:F130)</f>
        <v>9</v>
      </c>
      <c r="H130" t="s">
        <v>170</v>
      </c>
    </row>
    <row r="131" spans="1:8" ht="12.75">
      <c r="A131" t="s">
        <v>93</v>
      </c>
      <c r="B131" t="s">
        <v>44</v>
      </c>
      <c r="C131" t="s">
        <v>39</v>
      </c>
      <c r="D131" s="3">
        <v>3</v>
      </c>
      <c r="E131" s="3">
        <v>4</v>
      </c>
      <c r="F131" s="3">
        <v>4</v>
      </c>
      <c r="G131">
        <f t="shared" si="2"/>
        <v>11</v>
      </c>
      <c r="H131" t="s">
        <v>139</v>
      </c>
    </row>
    <row r="132" spans="1:8" ht="12.75">
      <c r="A132" t="s">
        <v>93</v>
      </c>
      <c r="B132" t="s">
        <v>44</v>
      </c>
      <c r="C132" t="s">
        <v>41</v>
      </c>
      <c r="D132" s="3">
        <v>3</v>
      </c>
      <c r="E132" s="3">
        <v>3</v>
      </c>
      <c r="F132" s="3">
        <v>2</v>
      </c>
      <c r="G132">
        <f t="shared" si="2"/>
        <v>8</v>
      </c>
      <c r="H132" t="s">
        <v>139</v>
      </c>
    </row>
    <row r="133" spans="1:8" ht="12.75">
      <c r="A133" t="s">
        <v>93</v>
      </c>
      <c r="B133" t="s">
        <v>44</v>
      </c>
      <c r="C133" t="s">
        <v>43</v>
      </c>
      <c r="D133" s="3">
        <v>4</v>
      </c>
      <c r="E133" s="3">
        <v>2</v>
      </c>
      <c r="F133" s="3">
        <v>2</v>
      </c>
      <c r="G133">
        <f t="shared" si="2"/>
        <v>8</v>
      </c>
      <c r="H133" t="s">
        <v>139</v>
      </c>
    </row>
    <row r="134" spans="1:8" ht="12.75">
      <c r="A134" s="2" t="s">
        <v>93</v>
      </c>
      <c r="B134" s="2" t="s">
        <v>52</v>
      </c>
      <c r="C134" s="2" t="s">
        <v>45</v>
      </c>
      <c r="D134" s="2">
        <v>4</v>
      </c>
      <c r="E134" s="2">
        <v>4</v>
      </c>
      <c r="F134" s="2">
        <v>3</v>
      </c>
      <c r="G134" s="2">
        <f t="shared" si="2"/>
        <v>11</v>
      </c>
      <c r="H134" s="2" t="s">
        <v>139</v>
      </c>
    </row>
    <row r="135" spans="1:8" ht="12.75">
      <c r="A135" t="s">
        <v>93</v>
      </c>
      <c r="B135" t="s">
        <v>52</v>
      </c>
      <c r="C135" t="s">
        <v>81</v>
      </c>
      <c r="D135" s="3">
        <v>4</v>
      </c>
      <c r="E135" s="3">
        <v>3</v>
      </c>
      <c r="F135" s="3">
        <v>3</v>
      </c>
      <c r="G135">
        <f t="shared" si="2"/>
        <v>10</v>
      </c>
      <c r="H135" s="3" t="s">
        <v>139</v>
      </c>
    </row>
    <row r="136" spans="1:8" ht="12.75">
      <c r="A136" t="s">
        <v>93</v>
      </c>
      <c r="B136" t="s">
        <v>52</v>
      </c>
      <c r="C136" t="s">
        <v>36</v>
      </c>
      <c r="D136" s="3">
        <v>4</v>
      </c>
      <c r="E136" s="3">
        <v>3</v>
      </c>
      <c r="F136" s="3">
        <v>3</v>
      </c>
      <c r="G136">
        <f t="shared" si="2"/>
        <v>10</v>
      </c>
      <c r="H136" s="3" t="s">
        <v>139</v>
      </c>
    </row>
    <row r="137" spans="1:8" ht="12.75">
      <c r="A137" t="s">
        <v>93</v>
      </c>
      <c r="B137" t="s">
        <v>52</v>
      </c>
      <c r="C137" t="s">
        <v>39</v>
      </c>
      <c r="D137" s="3">
        <v>3</v>
      </c>
      <c r="E137" s="3">
        <v>3</v>
      </c>
      <c r="F137" s="3">
        <v>2</v>
      </c>
      <c r="G137">
        <f t="shared" si="2"/>
        <v>8</v>
      </c>
      <c r="H137" s="3" t="s">
        <v>139</v>
      </c>
    </row>
    <row r="138" spans="1:8" ht="12.75">
      <c r="A138" t="s">
        <v>93</v>
      </c>
      <c r="B138" t="s">
        <v>52</v>
      </c>
      <c r="C138" t="s">
        <v>41</v>
      </c>
      <c r="D138" s="3">
        <v>3</v>
      </c>
      <c r="E138" s="3">
        <v>2</v>
      </c>
      <c r="F138" s="3">
        <v>2</v>
      </c>
      <c r="G138">
        <f t="shared" si="2"/>
        <v>7</v>
      </c>
      <c r="H138" s="3" t="s">
        <v>139</v>
      </c>
    </row>
    <row r="139" spans="1:8" ht="12.75">
      <c r="A139" t="s">
        <v>93</v>
      </c>
      <c r="B139" t="s">
        <v>52</v>
      </c>
      <c r="C139" t="s">
        <v>43</v>
      </c>
      <c r="D139" s="3">
        <v>3</v>
      </c>
      <c r="E139" s="3">
        <v>4</v>
      </c>
      <c r="F139" s="3">
        <v>4</v>
      </c>
      <c r="G139">
        <f t="shared" si="2"/>
        <v>11</v>
      </c>
      <c r="H139" s="3" t="s">
        <v>139</v>
      </c>
    </row>
    <row r="140" spans="1:8" ht="12.75">
      <c r="A140" s="2" t="s">
        <v>93</v>
      </c>
      <c r="B140" s="2" t="s">
        <v>62</v>
      </c>
      <c r="C140" s="2" t="s">
        <v>45</v>
      </c>
      <c r="D140" s="2">
        <v>3</v>
      </c>
      <c r="E140" s="2">
        <v>3</v>
      </c>
      <c r="F140" s="2">
        <v>3</v>
      </c>
      <c r="G140" s="2">
        <f t="shared" si="2"/>
        <v>9</v>
      </c>
      <c r="H140" s="2" t="s">
        <v>106</v>
      </c>
    </row>
    <row r="141" spans="1:8" ht="12.75">
      <c r="A141" t="s">
        <v>93</v>
      </c>
      <c r="B141" t="s">
        <v>62</v>
      </c>
      <c r="C141" t="s">
        <v>81</v>
      </c>
      <c r="D141" s="3">
        <v>3</v>
      </c>
      <c r="E141" s="3">
        <v>3</v>
      </c>
      <c r="F141" s="3">
        <v>3</v>
      </c>
      <c r="G141">
        <f t="shared" si="2"/>
        <v>9</v>
      </c>
      <c r="H141" s="3" t="s">
        <v>139</v>
      </c>
    </row>
    <row r="142" spans="1:8" ht="12.75">
      <c r="A142" t="s">
        <v>93</v>
      </c>
      <c r="B142" t="s">
        <v>62</v>
      </c>
      <c r="C142" t="s">
        <v>36</v>
      </c>
      <c r="D142" s="3">
        <v>3</v>
      </c>
      <c r="E142" s="3">
        <v>3</v>
      </c>
      <c r="F142" s="3">
        <v>3</v>
      </c>
      <c r="G142">
        <f t="shared" si="2"/>
        <v>9</v>
      </c>
      <c r="H142" s="3" t="s">
        <v>106</v>
      </c>
    </row>
    <row r="143" spans="1:8" ht="12.75">
      <c r="A143" t="s">
        <v>93</v>
      </c>
      <c r="B143" t="s">
        <v>62</v>
      </c>
      <c r="C143" t="s">
        <v>39</v>
      </c>
      <c r="D143" s="3">
        <v>3</v>
      </c>
      <c r="E143" s="3">
        <v>3</v>
      </c>
      <c r="F143" s="3">
        <v>2</v>
      </c>
      <c r="G143">
        <f t="shared" si="2"/>
        <v>8</v>
      </c>
      <c r="H143" s="3" t="s">
        <v>106</v>
      </c>
    </row>
    <row r="144" spans="1:8" ht="12.75">
      <c r="A144" t="s">
        <v>93</v>
      </c>
      <c r="B144" t="s">
        <v>62</v>
      </c>
      <c r="C144" t="s">
        <v>41</v>
      </c>
      <c r="D144" s="3">
        <v>4</v>
      </c>
      <c r="E144" s="3">
        <v>3</v>
      </c>
      <c r="F144" s="3">
        <v>2</v>
      </c>
      <c r="G144">
        <f t="shared" si="2"/>
        <v>9</v>
      </c>
      <c r="H144" s="3" t="s">
        <v>106</v>
      </c>
    </row>
    <row r="145" spans="1:8" ht="13.5" thickBot="1">
      <c r="A145" s="4" t="s">
        <v>93</v>
      </c>
      <c r="B145" s="4" t="s">
        <v>62</v>
      </c>
      <c r="C145" s="4" t="s">
        <v>43</v>
      </c>
      <c r="D145" s="4">
        <v>3</v>
      </c>
      <c r="E145" s="4">
        <v>3</v>
      </c>
      <c r="F145" s="4">
        <v>4</v>
      </c>
      <c r="G145" s="4">
        <f t="shared" si="2"/>
        <v>10</v>
      </c>
      <c r="H145" s="4" t="s">
        <v>139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A141" sqref="A141:IV141"/>
    </sheetView>
  </sheetViews>
  <sheetFormatPr defaultColWidth="11.00390625" defaultRowHeight="12.75"/>
  <sheetData>
    <row r="1" spans="1:8" ht="13.5" thickBot="1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</row>
    <row r="2" spans="1:8" ht="13.5" thickTop="1">
      <c r="A2" s="1" t="s">
        <v>115</v>
      </c>
      <c r="B2" s="1" t="s">
        <v>116</v>
      </c>
      <c r="C2" s="1" t="s">
        <v>117</v>
      </c>
      <c r="D2" s="1">
        <v>4</v>
      </c>
      <c r="E2" s="1">
        <v>4</v>
      </c>
      <c r="F2" s="1">
        <v>4</v>
      </c>
      <c r="G2" s="1">
        <v>12</v>
      </c>
      <c r="H2" s="1"/>
    </row>
    <row r="3" spans="1:7" ht="12.75">
      <c r="A3" t="s">
        <v>115</v>
      </c>
      <c r="B3" t="s">
        <v>116</v>
      </c>
      <c r="C3" t="s">
        <v>118</v>
      </c>
      <c r="D3">
        <v>4</v>
      </c>
      <c r="E3">
        <v>4</v>
      </c>
      <c r="F3">
        <v>3</v>
      </c>
      <c r="G3">
        <v>11</v>
      </c>
    </row>
    <row r="4" spans="1:7" ht="12.75">
      <c r="A4" t="s">
        <v>115</v>
      </c>
      <c r="B4" t="s">
        <v>116</v>
      </c>
      <c r="C4" t="s">
        <v>119</v>
      </c>
      <c r="D4">
        <v>4</v>
      </c>
      <c r="E4">
        <v>4</v>
      </c>
      <c r="F4">
        <v>4</v>
      </c>
      <c r="G4">
        <v>12</v>
      </c>
    </row>
    <row r="5" spans="1:7" ht="12.75">
      <c r="A5" t="s">
        <v>115</v>
      </c>
      <c r="B5" t="s">
        <v>116</v>
      </c>
      <c r="C5" t="s">
        <v>120</v>
      </c>
      <c r="D5">
        <v>4</v>
      </c>
      <c r="E5">
        <v>3</v>
      </c>
      <c r="F5">
        <v>3</v>
      </c>
      <c r="G5">
        <v>10</v>
      </c>
    </row>
    <row r="6" spans="1:7" ht="12.75">
      <c r="A6" t="s">
        <v>115</v>
      </c>
      <c r="B6" t="s">
        <v>116</v>
      </c>
      <c r="C6" t="s">
        <v>121</v>
      </c>
      <c r="D6">
        <v>3</v>
      </c>
      <c r="E6">
        <v>3</v>
      </c>
      <c r="F6">
        <v>3</v>
      </c>
      <c r="G6">
        <v>9</v>
      </c>
    </row>
    <row r="7" spans="1:7" ht="12.75">
      <c r="A7" t="s">
        <v>115</v>
      </c>
      <c r="B7" t="s">
        <v>116</v>
      </c>
      <c r="C7" t="s">
        <v>122</v>
      </c>
      <c r="D7">
        <v>4</v>
      </c>
      <c r="E7">
        <v>4</v>
      </c>
      <c r="F7">
        <v>3</v>
      </c>
      <c r="G7">
        <v>11</v>
      </c>
    </row>
    <row r="8" spans="1:8" ht="12.75">
      <c r="A8" s="2" t="s">
        <v>115</v>
      </c>
      <c r="B8" s="2" t="s">
        <v>44</v>
      </c>
      <c r="C8" s="2" t="s">
        <v>117</v>
      </c>
      <c r="D8" s="2">
        <v>3</v>
      </c>
      <c r="E8" s="2">
        <v>3</v>
      </c>
      <c r="F8" s="2">
        <v>3</v>
      </c>
      <c r="G8" s="2">
        <v>9</v>
      </c>
      <c r="H8" s="2" t="s">
        <v>123</v>
      </c>
    </row>
    <row r="9" spans="1:7" ht="12.75">
      <c r="A9" t="s">
        <v>115</v>
      </c>
      <c r="B9" t="s">
        <v>44</v>
      </c>
      <c r="C9" t="s">
        <v>118</v>
      </c>
      <c r="D9">
        <v>3</v>
      </c>
      <c r="E9">
        <v>3</v>
      </c>
      <c r="F9">
        <v>3</v>
      </c>
      <c r="G9">
        <v>9</v>
      </c>
    </row>
    <row r="10" spans="1:7" ht="12.75">
      <c r="A10" t="s">
        <v>115</v>
      </c>
      <c r="B10" t="s">
        <v>44</v>
      </c>
      <c r="C10" t="s">
        <v>119</v>
      </c>
      <c r="D10">
        <v>3</v>
      </c>
      <c r="E10">
        <v>3</v>
      </c>
      <c r="F10">
        <v>3</v>
      </c>
      <c r="G10">
        <v>9</v>
      </c>
    </row>
    <row r="11" spans="1:7" ht="12.75">
      <c r="A11" t="s">
        <v>115</v>
      </c>
      <c r="B11" t="s">
        <v>44</v>
      </c>
      <c r="C11" t="s">
        <v>120</v>
      </c>
      <c r="D11">
        <v>4</v>
      </c>
      <c r="E11">
        <v>3</v>
      </c>
      <c r="F11">
        <v>3</v>
      </c>
      <c r="G11">
        <v>10</v>
      </c>
    </row>
    <row r="12" spans="1:8" ht="12.75">
      <c r="A12" t="s">
        <v>115</v>
      </c>
      <c r="B12" t="s">
        <v>44</v>
      </c>
      <c r="C12" t="s">
        <v>121</v>
      </c>
      <c r="D12">
        <v>2</v>
      </c>
      <c r="E12">
        <v>3</v>
      </c>
      <c r="F12">
        <v>2</v>
      </c>
      <c r="G12">
        <v>7</v>
      </c>
      <c r="H12" t="s">
        <v>124</v>
      </c>
    </row>
    <row r="13" spans="1:7" ht="12.75">
      <c r="A13" t="s">
        <v>115</v>
      </c>
      <c r="B13" t="s">
        <v>44</v>
      </c>
      <c r="C13" t="s">
        <v>122</v>
      </c>
      <c r="D13">
        <v>3</v>
      </c>
      <c r="E13">
        <v>2</v>
      </c>
      <c r="F13">
        <v>2</v>
      </c>
      <c r="G13">
        <v>7</v>
      </c>
    </row>
    <row r="14" spans="1:8" s="19" customFormat="1" ht="12.75">
      <c r="A14" s="18" t="s">
        <v>115</v>
      </c>
      <c r="B14" s="18" t="s">
        <v>52</v>
      </c>
      <c r="C14" s="18" t="s">
        <v>117</v>
      </c>
      <c r="D14" s="18">
        <v>4</v>
      </c>
      <c r="E14" s="18">
        <v>3</v>
      </c>
      <c r="F14" s="18">
        <v>4</v>
      </c>
      <c r="G14" s="18">
        <v>11</v>
      </c>
      <c r="H14" s="19" t="s">
        <v>102</v>
      </c>
    </row>
    <row r="15" spans="1:8" ht="12.75">
      <c r="A15" t="s">
        <v>115</v>
      </c>
      <c r="B15" t="s">
        <v>52</v>
      </c>
      <c r="C15" t="s">
        <v>118</v>
      </c>
      <c r="D15">
        <v>4</v>
      </c>
      <c r="E15">
        <v>2</v>
      </c>
      <c r="F15">
        <v>2</v>
      </c>
      <c r="G15">
        <v>8</v>
      </c>
      <c r="H15" t="s">
        <v>126</v>
      </c>
    </row>
    <row r="16" spans="1:8" ht="12.75">
      <c r="A16" t="s">
        <v>115</v>
      </c>
      <c r="B16" t="s">
        <v>52</v>
      </c>
      <c r="C16" t="s">
        <v>119</v>
      </c>
      <c r="D16">
        <v>4</v>
      </c>
      <c r="E16">
        <v>3</v>
      </c>
      <c r="F16">
        <v>3</v>
      </c>
      <c r="G16">
        <v>10</v>
      </c>
      <c r="H16" t="s">
        <v>127</v>
      </c>
    </row>
    <row r="17" spans="1:7" ht="12.75">
      <c r="A17" t="s">
        <v>115</v>
      </c>
      <c r="B17" t="s">
        <v>52</v>
      </c>
      <c r="C17" t="s">
        <v>120</v>
      </c>
      <c r="D17">
        <v>3</v>
      </c>
      <c r="E17">
        <v>3</v>
      </c>
      <c r="F17">
        <v>2</v>
      </c>
      <c r="G17">
        <v>8</v>
      </c>
    </row>
    <row r="18" spans="1:8" ht="12.75">
      <c r="A18" t="s">
        <v>115</v>
      </c>
      <c r="B18" t="s">
        <v>52</v>
      </c>
      <c r="C18" t="s">
        <v>121</v>
      </c>
      <c r="D18">
        <v>3</v>
      </c>
      <c r="E18">
        <v>2</v>
      </c>
      <c r="F18">
        <v>2</v>
      </c>
      <c r="G18">
        <v>7</v>
      </c>
      <c r="H18" t="s">
        <v>127</v>
      </c>
    </row>
    <row r="19" spans="1:7" ht="12.75">
      <c r="A19" t="s">
        <v>115</v>
      </c>
      <c r="B19" t="s">
        <v>52</v>
      </c>
      <c r="C19" t="s">
        <v>122</v>
      </c>
      <c r="D19">
        <v>3</v>
      </c>
      <c r="E19">
        <v>2</v>
      </c>
      <c r="F19">
        <v>2</v>
      </c>
      <c r="G19">
        <v>7</v>
      </c>
    </row>
    <row r="20" spans="1:8" s="19" customFormat="1" ht="64.5">
      <c r="A20" s="18" t="s">
        <v>115</v>
      </c>
      <c r="B20" s="18" t="s">
        <v>62</v>
      </c>
      <c r="C20" s="18" t="s">
        <v>117</v>
      </c>
      <c r="D20" s="18">
        <v>4</v>
      </c>
      <c r="E20" s="18">
        <v>3</v>
      </c>
      <c r="F20" s="18">
        <v>3</v>
      </c>
      <c r="G20" s="18">
        <v>10</v>
      </c>
      <c r="H20" s="6" t="s">
        <v>103</v>
      </c>
    </row>
    <row r="21" spans="1:7" ht="12.75">
      <c r="A21" t="s">
        <v>115</v>
      </c>
      <c r="B21" t="s">
        <v>62</v>
      </c>
      <c r="C21" t="s">
        <v>118</v>
      </c>
      <c r="D21">
        <v>3</v>
      </c>
      <c r="E21">
        <v>2</v>
      </c>
      <c r="F21">
        <v>2</v>
      </c>
      <c r="G21">
        <v>7</v>
      </c>
    </row>
    <row r="22" spans="1:7" ht="12.75">
      <c r="A22" t="s">
        <v>115</v>
      </c>
      <c r="B22" t="s">
        <v>62</v>
      </c>
      <c r="C22" t="s">
        <v>119</v>
      </c>
      <c r="D22">
        <v>4</v>
      </c>
      <c r="E22">
        <v>3</v>
      </c>
      <c r="F22">
        <v>3</v>
      </c>
      <c r="G22">
        <v>10</v>
      </c>
    </row>
    <row r="23" spans="1:7" ht="12.75">
      <c r="A23" t="s">
        <v>115</v>
      </c>
      <c r="B23" t="s">
        <v>62</v>
      </c>
      <c r="C23" t="s">
        <v>120</v>
      </c>
      <c r="D23">
        <v>4</v>
      </c>
      <c r="E23">
        <v>3</v>
      </c>
      <c r="F23">
        <v>4</v>
      </c>
      <c r="G23">
        <v>11</v>
      </c>
    </row>
    <row r="24" spans="1:7" ht="12.75">
      <c r="A24" t="s">
        <v>115</v>
      </c>
      <c r="B24" t="s">
        <v>62</v>
      </c>
      <c r="C24" t="s">
        <v>121</v>
      </c>
      <c r="D24">
        <v>3</v>
      </c>
      <c r="E24">
        <v>2</v>
      </c>
      <c r="F24">
        <v>2</v>
      </c>
      <c r="G24">
        <v>7</v>
      </c>
    </row>
    <row r="25" spans="1:7" ht="13.5" thickBot="1">
      <c r="A25" t="s">
        <v>115</v>
      </c>
      <c r="B25" t="s">
        <v>62</v>
      </c>
      <c r="C25" t="s">
        <v>122</v>
      </c>
      <c r="D25">
        <v>4</v>
      </c>
      <c r="E25">
        <v>3</v>
      </c>
      <c r="F25">
        <v>3</v>
      </c>
      <c r="G25">
        <v>10</v>
      </c>
    </row>
    <row r="26" spans="1:8" ht="13.5" thickTop="1">
      <c r="A26" s="1" t="s">
        <v>64</v>
      </c>
      <c r="B26" s="1" t="s">
        <v>116</v>
      </c>
      <c r="C26" s="1" t="s">
        <v>117</v>
      </c>
      <c r="D26" s="1">
        <v>4</v>
      </c>
      <c r="E26" s="1">
        <v>3</v>
      </c>
      <c r="F26" s="1">
        <v>3</v>
      </c>
      <c r="G26" s="1">
        <v>10</v>
      </c>
      <c r="H26" s="1" t="s">
        <v>127</v>
      </c>
    </row>
    <row r="27" spans="1:7" ht="12.75">
      <c r="A27" t="s">
        <v>64</v>
      </c>
      <c r="B27" t="s">
        <v>116</v>
      </c>
      <c r="C27" t="s">
        <v>118</v>
      </c>
      <c r="D27">
        <v>4</v>
      </c>
      <c r="E27">
        <v>4</v>
      </c>
      <c r="F27">
        <v>4</v>
      </c>
      <c r="G27">
        <v>12</v>
      </c>
    </row>
    <row r="28" spans="1:8" ht="12.75">
      <c r="A28" t="s">
        <v>64</v>
      </c>
      <c r="B28" t="s">
        <v>116</v>
      </c>
      <c r="C28" t="s">
        <v>119</v>
      </c>
      <c r="D28">
        <v>4</v>
      </c>
      <c r="E28">
        <v>3</v>
      </c>
      <c r="F28">
        <v>4</v>
      </c>
      <c r="G28">
        <v>11</v>
      </c>
      <c r="H28" t="s">
        <v>127</v>
      </c>
    </row>
    <row r="29" spans="1:7" ht="12.75">
      <c r="A29" t="s">
        <v>64</v>
      </c>
      <c r="B29" t="s">
        <v>116</v>
      </c>
      <c r="C29" t="s">
        <v>120</v>
      </c>
      <c r="D29">
        <v>4</v>
      </c>
      <c r="E29">
        <v>4</v>
      </c>
      <c r="F29">
        <v>3</v>
      </c>
      <c r="G29">
        <v>11</v>
      </c>
    </row>
    <row r="30" spans="1:7" ht="12.75">
      <c r="A30" t="s">
        <v>64</v>
      </c>
      <c r="B30" t="s">
        <v>116</v>
      </c>
      <c r="C30" t="s">
        <v>121</v>
      </c>
      <c r="D30">
        <v>4</v>
      </c>
      <c r="E30">
        <v>3</v>
      </c>
      <c r="F30">
        <v>3</v>
      </c>
      <c r="G30">
        <v>10</v>
      </c>
    </row>
    <row r="31" spans="1:7" ht="12.75">
      <c r="A31" t="s">
        <v>64</v>
      </c>
      <c r="B31" t="s">
        <v>116</v>
      </c>
      <c r="C31" t="s">
        <v>122</v>
      </c>
      <c r="D31">
        <v>4</v>
      </c>
      <c r="E31">
        <v>3</v>
      </c>
      <c r="F31">
        <v>3</v>
      </c>
      <c r="G31">
        <v>10</v>
      </c>
    </row>
    <row r="32" spans="1:8" ht="12.75">
      <c r="A32" s="2" t="s">
        <v>64</v>
      </c>
      <c r="B32" s="2" t="s">
        <v>44</v>
      </c>
      <c r="C32" s="2" t="s">
        <v>117</v>
      </c>
      <c r="D32" s="2">
        <v>4</v>
      </c>
      <c r="E32" s="2">
        <v>3</v>
      </c>
      <c r="F32" s="2">
        <v>4</v>
      </c>
      <c r="G32" s="2">
        <v>11</v>
      </c>
      <c r="H32" s="2" t="s">
        <v>123</v>
      </c>
    </row>
    <row r="33" spans="1:7" ht="12.75">
      <c r="A33" t="s">
        <v>64</v>
      </c>
      <c r="B33" t="s">
        <v>44</v>
      </c>
      <c r="C33" t="s">
        <v>118</v>
      </c>
      <c r="D33">
        <v>3</v>
      </c>
      <c r="E33">
        <v>3</v>
      </c>
      <c r="F33">
        <v>3</v>
      </c>
      <c r="G33">
        <v>9</v>
      </c>
    </row>
    <row r="34" spans="1:7" ht="12.75">
      <c r="A34" t="s">
        <v>64</v>
      </c>
      <c r="B34" t="s">
        <v>44</v>
      </c>
      <c r="C34" t="s">
        <v>119</v>
      </c>
      <c r="D34">
        <v>3</v>
      </c>
      <c r="E34">
        <v>3</v>
      </c>
      <c r="F34">
        <v>4</v>
      </c>
      <c r="G34">
        <v>10</v>
      </c>
    </row>
    <row r="35" spans="1:7" ht="12.75">
      <c r="A35" t="s">
        <v>64</v>
      </c>
      <c r="B35" t="s">
        <v>44</v>
      </c>
      <c r="C35" t="s">
        <v>120</v>
      </c>
      <c r="D35">
        <v>4</v>
      </c>
      <c r="E35">
        <v>4</v>
      </c>
      <c r="F35">
        <v>3</v>
      </c>
      <c r="G35">
        <v>11</v>
      </c>
    </row>
    <row r="36" spans="1:7" ht="12.75">
      <c r="A36" t="s">
        <v>64</v>
      </c>
      <c r="B36" t="s">
        <v>44</v>
      </c>
      <c r="C36" t="s">
        <v>121</v>
      </c>
      <c r="D36">
        <v>3</v>
      </c>
      <c r="E36">
        <v>3</v>
      </c>
      <c r="F36">
        <v>3</v>
      </c>
      <c r="G36">
        <v>9</v>
      </c>
    </row>
    <row r="37" spans="1:7" ht="12.75">
      <c r="A37" t="s">
        <v>64</v>
      </c>
      <c r="B37" t="s">
        <v>44</v>
      </c>
      <c r="C37" t="s">
        <v>122</v>
      </c>
      <c r="D37">
        <v>4</v>
      </c>
      <c r="E37">
        <v>3</v>
      </c>
      <c r="F37">
        <v>4</v>
      </c>
      <c r="G37">
        <v>11</v>
      </c>
    </row>
    <row r="38" spans="1:8" s="19" customFormat="1" ht="64.5">
      <c r="A38" s="18" t="s">
        <v>64</v>
      </c>
      <c r="B38" s="18" t="s">
        <v>52</v>
      </c>
      <c r="C38" s="18" t="s">
        <v>117</v>
      </c>
      <c r="D38" s="18">
        <v>4</v>
      </c>
      <c r="E38" s="18">
        <v>3</v>
      </c>
      <c r="F38" s="18">
        <v>4</v>
      </c>
      <c r="G38" s="18">
        <v>11</v>
      </c>
      <c r="H38" s="6" t="s">
        <v>0</v>
      </c>
    </row>
    <row r="39" spans="1:8" ht="12.75">
      <c r="A39" t="s">
        <v>64</v>
      </c>
      <c r="B39" t="s">
        <v>52</v>
      </c>
      <c r="C39" t="s">
        <v>118</v>
      </c>
      <c r="D39">
        <v>4</v>
      </c>
      <c r="E39">
        <v>3</v>
      </c>
      <c r="F39">
        <v>3</v>
      </c>
      <c r="G39">
        <v>10</v>
      </c>
      <c r="H39" t="s">
        <v>125</v>
      </c>
    </row>
    <row r="40" spans="1:7" ht="12.75">
      <c r="A40" t="s">
        <v>64</v>
      </c>
      <c r="B40" t="s">
        <v>52</v>
      </c>
      <c r="C40" t="s">
        <v>119</v>
      </c>
      <c r="D40">
        <v>3</v>
      </c>
      <c r="E40">
        <v>3</v>
      </c>
      <c r="F40">
        <v>3</v>
      </c>
      <c r="G40">
        <v>9</v>
      </c>
    </row>
    <row r="41" spans="1:7" ht="12.75">
      <c r="A41" t="s">
        <v>64</v>
      </c>
      <c r="B41" t="s">
        <v>52</v>
      </c>
      <c r="C41" t="s">
        <v>120</v>
      </c>
      <c r="D41">
        <v>3</v>
      </c>
      <c r="E41">
        <v>3</v>
      </c>
      <c r="F41">
        <v>3</v>
      </c>
      <c r="G41">
        <v>9</v>
      </c>
    </row>
    <row r="42" spans="1:7" ht="12.75">
      <c r="A42" t="s">
        <v>64</v>
      </c>
      <c r="B42" t="s">
        <v>52</v>
      </c>
      <c r="C42" t="s">
        <v>121</v>
      </c>
      <c r="D42">
        <v>3</v>
      </c>
      <c r="E42">
        <v>2</v>
      </c>
      <c r="F42">
        <v>2</v>
      </c>
      <c r="G42">
        <v>7</v>
      </c>
    </row>
    <row r="43" spans="1:7" ht="12.75">
      <c r="A43" t="s">
        <v>64</v>
      </c>
      <c r="B43" t="s">
        <v>52</v>
      </c>
      <c r="C43" t="s">
        <v>122</v>
      </c>
      <c r="D43">
        <v>3</v>
      </c>
      <c r="E43">
        <v>2</v>
      </c>
      <c r="F43">
        <v>2</v>
      </c>
      <c r="G43">
        <v>7</v>
      </c>
    </row>
    <row r="44" spans="1:8" ht="12.75">
      <c r="A44" s="2" t="s">
        <v>64</v>
      </c>
      <c r="B44" s="2" t="s">
        <v>62</v>
      </c>
      <c r="C44" s="2" t="s">
        <v>117</v>
      </c>
      <c r="D44" s="2">
        <v>3</v>
      </c>
      <c r="E44" s="2">
        <v>3</v>
      </c>
      <c r="F44" s="2">
        <v>3</v>
      </c>
      <c r="G44" s="2">
        <v>9</v>
      </c>
      <c r="H44" s="2" t="s">
        <v>128</v>
      </c>
    </row>
    <row r="45" spans="1:7" ht="12.75">
      <c r="A45" t="s">
        <v>64</v>
      </c>
      <c r="B45" t="s">
        <v>62</v>
      </c>
      <c r="C45" t="s">
        <v>118</v>
      </c>
      <c r="D45">
        <v>3</v>
      </c>
      <c r="E45">
        <v>2</v>
      </c>
      <c r="F45">
        <v>2</v>
      </c>
      <c r="G45">
        <v>7</v>
      </c>
    </row>
    <row r="46" spans="1:8" ht="12.75">
      <c r="A46" t="s">
        <v>64</v>
      </c>
      <c r="B46" t="s">
        <v>62</v>
      </c>
      <c r="C46" t="s">
        <v>119</v>
      </c>
      <c r="D46">
        <v>3</v>
      </c>
      <c r="E46">
        <v>2</v>
      </c>
      <c r="F46">
        <v>3</v>
      </c>
      <c r="G46">
        <v>8</v>
      </c>
      <c r="H46" t="s">
        <v>127</v>
      </c>
    </row>
    <row r="47" spans="1:7" ht="12.75">
      <c r="A47" t="s">
        <v>64</v>
      </c>
      <c r="B47" t="s">
        <v>62</v>
      </c>
      <c r="C47" t="s">
        <v>120</v>
      </c>
      <c r="D47">
        <v>3</v>
      </c>
      <c r="E47">
        <v>3</v>
      </c>
      <c r="F47">
        <v>2</v>
      </c>
      <c r="G47">
        <v>8</v>
      </c>
    </row>
    <row r="48" spans="1:7" ht="12.75">
      <c r="A48" t="s">
        <v>64</v>
      </c>
      <c r="B48" t="s">
        <v>62</v>
      </c>
      <c r="C48" t="s">
        <v>121</v>
      </c>
      <c r="D48">
        <v>3</v>
      </c>
      <c r="E48">
        <v>3</v>
      </c>
      <c r="F48">
        <v>3</v>
      </c>
      <c r="G48">
        <v>9</v>
      </c>
    </row>
    <row r="49" spans="1:8" ht="13.5" thickBot="1">
      <c r="A49" s="4" t="s">
        <v>64</v>
      </c>
      <c r="B49" s="4" t="s">
        <v>62</v>
      </c>
      <c r="C49" s="4" t="s">
        <v>122</v>
      </c>
      <c r="D49" s="4">
        <v>3</v>
      </c>
      <c r="E49" s="4">
        <v>3</v>
      </c>
      <c r="F49" s="4">
        <v>2</v>
      </c>
      <c r="G49">
        <v>8</v>
      </c>
      <c r="H49" s="4"/>
    </row>
    <row r="50" spans="1:8" ht="13.5" thickTop="1">
      <c r="A50" s="1" t="s">
        <v>75</v>
      </c>
      <c r="B50" s="1" t="s">
        <v>116</v>
      </c>
      <c r="C50" s="1" t="s">
        <v>117</v>
      </c>
      <c r="D50" s="1">
        <v>4</v>
      </c>
      <c r="E50" s="1">
        <v>4</v>
      </c>
      <c r="F50" s="1">
        <v>4</v>
      </c>
      <c r="G50" s="1">
        <v>12</v>
      </c>
      <c r="H50" s="1"/>
    </row>
    <row r="51" spans="1:7" ht="12.75">
      <c r="A51" t="s">
        <v>75</v>
      </c>
      <c r="B51" t="s">
        <v>116</v>
      </c>
      <c r="C51" t="s">
        <v>118</v>
      </c>
      <c r="D51">
        <v>4</v>
      </c>
      <c r="E51">
        <v>4</v>
      </c>
      <c r="F51">
        <v>4</v>
      </c>
      <c r="G51">
        <v>12</v>
      </c>
    </row>
    <row r="52" spans="1:7" ht="12.75">
      <c r="A52" t="s">
        <v>75</v>
      </c>
      <c r="B52" t="s">
        <v>116</v>
      </c>
      <c r="C52" t="s">
        <v>119</v>
      </c>
      <c r="D52">
        <v>4</v>
      </c>
      <c r="E52">
        <v>4</v>
      </c>
      <c r="F52">
        <v>4</v>
      </c>
      <c r="G52">
        <v>12</v>
      </c>
    </row>
    <row r="53" spans="1:7" ht="12.75">
      <c r="A53" t="s">
        <v>75</v>
      </c>
      <c r="B53" t="s">
        <v>116</v>
      </c>
      <c r="C53" t="s">
        <v>120</v>
      </c>
      <c r="D53">
        <v>4</v>
      </c>
      <c r="E53">
        <v>4</v>
      </c>
      <c r="F53">
        <v>3</v>
      </c>
      <c r="G53">
        <v>11</v>
      </c>
    </row>
    <row r="54" spans="1:7" ht="12.75">
      <c r="A54" t="s">
        <v>75</v>
      </c>
      <c r="B54" t="s">
        <v>116</v>
      </c>
      <c r="C54" t="s">
        <v>121</v>
      </c>
      <c r="D54">
        <v>4</v>
      </c>
      <c r="E54">
        <v>3</v>
      </c>
      <c r="F54">
        <v>3</v>
      </c>
      <c r="G54">
        <v>10</v>
      </c>
    </row>
    <row r="55" spans="1:7" ht="12.75">
      <c r="A55" t="s">
        <v>75</v>
      </c>
      <c r="B55" t="s">
        <v>116</v>
      </c>
      <c r="C55" t="s">
        <v>122</v>
      </c>
      <c r="D55">
        <v>4</v>
      </c>
      <c r="E55">
        <v>4</v>
      </c>
      <c r="F55">
        <v>4</v>
      </c>
      <c r="G55">
        <v>12</v>
      </c>
    </row>
    <row r="56" spans="1:8" ht="12.75">
      <c r="A56" s="2" t="s">
        <v>75</v>
      </c>
      <c r="B56" s="2" t="s">
        <v>44</v>
      </c>
      <c r="C56" s="2" t="s">
        <v>117</v>
      </c>
      <c r="D56" s="2">
        <v>4</v>
      </c>
      <c r="E56" s="2">
        <v>3</v>
      </c>
      <c r="F56" s="2">
        <v>4</v>
      </c>
      <c r="G56" s="2">
        <v>11</v>
      </c>
      <c r="H56" s="2" t="s">
        <v>123</v>
      </c>
    </row>
    <row r="57" spans="1:8" ht="12.75">
      <c r="A57" t="s">
        <v>75</v>
      </c>
      <c r="B57" t="s">
        <v>44</v>
      </c>
      <c r="C57" t="s">
        <v>118</v>
      </c>
      <c r="D57">
        <v>4</v>
      </c>
      <c r="E57">
        <v>3</v>
      </c>
      <c r="F57">
        <v>3</v>
      </c>
      <c r="G57">
        <v>10</v>
      </c>
      <c r="H57" t="s">
        <v>129</v>
      </c>
    </row>
    <row r="58" spans="1:7" ht="12.75">
      <c r="A58" t="s">
        <v>75</v>
      </c>
      <c r="B58" t="s">
        <v>44</v>
      </c>
      <c r="C58" t="s">
        <v>119</v>
      </c>
      <c r="D58">
        <v>4</v>
      </c>
      <c r="E58">
        <v>3</v>
      </c>
      <c r="F58">
        <v>3</v>
      </c>
      <c r="G58">
        <v>10</v>
      </c>
    </row>
    <row r="59" spans="1:7" ht="12.75">
      <c r="A59" t="s">
        <v>75</v>
      </c>
      <c r="B59" t="s">
        <v>44</v>
      </c>
      <c r="C59" t="s">
        <v>120</v>
      </c>
      <c r="D59">
        <v>4</v>
      </c>
      <c r="E59">
        <v>3</v>
      </c>
      <c r="F59">
        <v>3</v>
      </c>
      <c r="G59">
        <v>10</v>
      </c>
    </row>
    <row r="60" spans="1:8" ht="12.75">
      <c r="A60" t="s">
        <v>75</v>
      </c>
      <c r="B60" t="s">
        <v>44</v>
      </c>
      <c r="C60" t="s">
        <v>121</v>
      </c>
      <c r="D60">
        <v>4</v>
      </c>
      <c r="E60">
        <v>3</v>
      </c>
      <c r="F60">
        <v>2</v>
      </c>
      <c r="G60">
        <v>9</v>
      </c>
      <c r="H60" t="s">
        <v>127</v>
      </c>
    </row>
    <row r="61" spans="1:7" ht="12.75">
      <c r="A61" t="s">
        <v>75</v>
      </c>
      <c r="B61" t="s">
        <v>44</v>
      </c>
      <c r="C61" t="s">
        <v>122</v>
      </c>
      <c r="D61">
        <v>4</v>
      </c>
      <c r="E61">
        <v>3</v>
      </c>
      <c r="F61">
        <v>4</v>
      </c>
      <c r="G61">
        <v>11</v>
      </c>
    </row>
    <row r="62" spans="1:8" ht="12.75">
      <c r="A62" s="2" t="s">
        <v>75</v>
      </c>
      <c r="B62" s="2" t="s">
        <v>52</v>
      </c>
      <c r="C62" s="2" t="s">
        <v>117</v>
      </c>
      <c r="D62" s="2">
        <v>4</v>
      </c>
      <c r="E62" s="2">
        <v>3</v>
      </c>
      <c r="F62" s="2">
        <v>4</v>
      </c>
      <c r="G62" s="2">
        <v>11</v>
      </c>
      <c r="H62" s="2" t="s">
        <v>130</v>
      </c>
    </row>
    <row r="63" spans="1:7" ht="12.75">
      <c r="A63" t="s">
        <v>75</v>
      </c>
      <c r="B63" t="s">
        <v>52</v>
      </c>
      <c r="C63" t="s">
        <v>118</v>
      </c>
      <c r="D63">
        <v>4</v>
      </c>
      <c r="E63">
        <v>3</v>
      </c>
      <c r="F63">
        <v>3</v>
      </c>
      <c r="G63">
        <v>10</v>
      </c>
    </row>
    <row r="64" spans="1:7" ht="12.75">
      <c r="A64" t="s">
        <v>75</v>
      </c>
      <c r="B64" t="s">
        <v>52</v>
      </c>
      <c r="C64" t="s">
        <v>119</v>
      </c>
      <c r="D64">
        <v>4</v>
      </c>
      <c r="E64">
        <v>3</v>
      </c>
      <c r="F64">
        <v>3</v>
      </c>
      <c r="G64">
        <v>10</v>
      </c>
    </row>
    <row r="65" spans="1:7" ht="12.75">
      <c r="A65" t="s">
        <v>75</v>
      </c>
      <c r="B65" t="s">
        <v>52</v>
      </c>
      <c r="C65" t="s">
        <v>120</v>
      </c>
      <c r="D65">
        <v>3</v>
      </c>
      <c r="E65">
        <v>3</v>
      </c>
      <c r="F65">
        <v>2</v>
      </c>
      <c r="G65">
        <v>8</v>
      </c>
    </row>
    <row r="66" spans="1:8" ht="12.75">
      <c r="A66" t="s">
        <v>75</v>
      </c>
      <c r="B66" t="s">
        <v>52</v>
      </c>
      <c r="C66" t="s">
        <v>121</v>
      </c>
      <c r="D66">
        <v>4</v>
      </c>
      <c r="E66">
        <v>3</v>
      </c>
      <c r="F66">
        <v>3</v>
      </c>
      <c r="G66">
        <v>10</v>
      </c>
      <c r="H66" t="s">
        <v>127</v>
      </c>
    </row>
    <row r="67" spans="1:7" ht="12.75">
      <c r="A67" t="s">
        <v>75</v>
      </c>
      <c r="B67" t="s">
        <v>52</v>
      </c>
      <c r="C67" t="s">
        <v>122</v>
      </c>
      <c r="D67">
        <v>4</v>
      </c>
      <c r="E67">
        <v>4</v>
      </c>
      <c r="F67">
        <v>4</v>
      </c>
      <c r="G67">
        <v>12</v>
      </c>
    </row>
    <row r="68" spans="1:8" ht="12.75">
      <c r="A68" s="2" t="s">
        <v>75</v>
      </c>
      <c r="B68" s="2" t="s">
        <v>62</v>
      </c>
      <c r="C68" s="2" t="s">
        <v>117</v>
      </c>
      <c r="D68" s="2">
        <v>4</v>
      </c>
      <c r="E68" s="2">
        <v>4</v>
      </c>
      <c r="F68" s="2">
        <v>4</v>
      </c>
      <c r="G68" s="2">
        <v>12</v>
      </c>
      <c r="H68" s="2" t="s">
        <v>131</v>
      </c>
    </row>
    <row r="69" spans="1:8" ht="12.75">
      <c r="A69" t="s">
        <v>75</v>
      </c>
      <c r="B69" t="s">
        <v>62</v>
      </c>
      <c r="C69" t="s">
        <v>118</v>
      </c>
      <c r="D69">
        <v>4</v>
      </c>
      <c r="E69">
        <v>3</v>
      </c>
      <c r="F69">
        <v>4</v>
      </c>
      <c r="G69">
        <v>11</v>
      </c>
      <c r="H69" t="s">
        <v>127</v>
      </c>
    </row>
    <row r="70" spans="1:7" ht="12.75">
      <c r="A70" t="s">
        <v>75</v>
      </c>
      <c r="B70" t="s">
        <v>62</v>
      </c>
      <c r="C70" t="s">
        <v>119</v>
      </c>
      <c r="D70">
        <v>4</v>
      </c>
      <c r="E70">
        <v>3</v>
      </c>
      <c r="F70">
        <v>3</v>
      </c>
      <c r="G70">
        <v>10</v>
      </c>
    </row>
    <row r="71" spans="1:7" ht="12.75">
      <c r="A71" t="s">
        <v>75</v>
      </c>
      <c r="B71" t="s">
        <v>62</v>
      </c>
      <c r="C71" t="s">
        <v>120</v>
      </c>
      <c r="D71">
        <v>4</v>
      </c>
      <c r="E71">
        <v>3</v>
      </c>
      <c r="F71">
        <v>3</v>
      </c>
      <c r="G71">
        <v>10</v>
      </c>
    </row>
    <row r="72" spans="1:8" ht="12.75">
      <c r="A72" t="s">
        <v>75</v>
      </c>
      <c r="B72" t="s">
        <v>62</v>
      </c>
      <c r="C72" t="s">
        <v>121</v>
      </c>
      <c r="D72">
        <v>3</v>
      </c>
      <c r="E72">
        <v>3</v>
      </c>
      <c r="F72">
        <v>3</v>
      </c>
      <c r="G72">
        <v>9</v>
      </c>
      <c r="H72" t="s">
        <v>127</v>
      </c>
    </row>
    <row r="73" spans="1:7" ht="13.5" thickBot="1">
      <c r="A73" t="s">
        <v>75</v>
      </c>
      <c r="B73" t="s">
        <v>62</v>
      </c>
      <c r="C73" t="s">
        <v>122</v>
      </c>
      <c r="D73">
        <v>4</v>
      </c>
      <c r="E73">
        <v>4</v>
      </c>
      <c r="F73">
        <v>4</v>
      </c>
      <c r="G73">
        <v>12</v>
      </c>
    </row>
    <row r="74" spans="1:8" ht="13.5" thickTop="1">
      <c r="A74" s="1" t="s">
        <v>87</v>
      </c>
      <c r="B74" s="1" t="s">
        <v>116</v>
      </c>
      <c r="C74" s="1" t="s">
        <v>117</v>
      </c>
      <c r="D74" s="1">
        <v>4</v>
      </c>
      <c r="E74" s="1">
        <v>4</v>
      </c>
      <c r="F74" s="1">
        <v>4</v>
      </c>
      <c r="G74" s="1">
        <v>12</v>
      </c>
      <c r="H74" s="1"/>
    </row>
    <row r="75" spans="1:7" ht="12.75">
      <c r="A75" t="s">
        <v>87</v>
      </c>
      <c r="B75" t="s">
        <v>116</v>
      </c>
      <c r="C75" t="s">
        <v>118</v>
      </c>
      <c r="D75">
        <v>4</v>
      </c>
      <c r="E75">
        <v>4</v>
      </c>
      <c r="F75">
        <v>4</v>
      </c>
      <c r="G75">
        <v>12</v>
      </c>
    </row>
    <row r="76" spans="1:7" ht="12.75">
      <c r="A76" t="s">
        <v>87</v>
      </c>
      <c r="B76" t="s">
        <v>116</v>
      </c>
      <c r="C76" t="s">
        <v>119</v>
      </c>
      <c r="D76">
        <v>4</v>
      </c>
      <c r="E76">
        <v>4</v>
      </c>
      <c r="F76">
        <v>4</v>
      </c>
      <c r="G76">
        <v>12</v>
      </c>
    </row>
    <row r="77" spans="1:7" ht="12.75">
      <c r="A77" t="s">
        <v>87</v>
      </c>
      <c r="B77" t="s">
        <v>116</v>
      </c>
      <c r="C77" t="s">
        <v>120</v>
      </c>
      <c r="D77">
        <v>4</v>
      </c>
      <c r="E77">
        <v>3</v>
      </c>
      <c r="F77">
        <v>3</v>
      </c>
      <c r="G77">
        <v>10</v>
      </c>
    </row>
    <row r="78" spans="1:8" ht="12.75">
      <c r="A78" t="s">
        <v>87</v>
      </c>
      <c r="B78" t="s">
        <v>116</v>
      </c>
      <c r="C78" t="s">
        <v>121</v>
      </c>
      <c r="D78">
        <v>4</v>
      </c>
      <c r="E78">
        <v>3</v>
      </c>
      <c r="F78">
        <v>3</v>
      </c>
      <c r="G78">
        <v>10</v>
      </c>
      <c r="H78" t="s">
        <v>132</v>
      </c>
    </row>
    <row r="79" spans="1:7" ht="12.75">
      <c r="A79" t="s">
        <v>87</v>
      </c>
      <c r="B79" t="s">
        <v>116</v>
      </c>
      <c r="C79" t="s">
        <v>122</v>
      </c>
      <c r="D79">
        <v>4</v>
      </c>
      <c r="E79">
        <v>4</v>
      </c>
      <c r="F79">
        <v>4</v>
      </c>
      <c r="G79">
        <v>12</v>
      </c>
    </row>
    <row r="80" spans="1:8" ht="12.75">
      <c r="A80" s="2" t="s">
        <v>87</v>
      </c>
      <c r="B80" s="2" t="s">
        <v>44</v>
      </c>
      <c r="C80" s="2" t="s">
        <v>117</v>
      </c>
      <c r="D80" s="2">
        <v>4</v>
      </c>
      <c r="E80" s="2">
        <v>3</v>
      </c>
      <c r="F80" s="2">
        <v>4</v>
      </c>
      <c r="G80" s="2">
        <v>11</v>
      </c>
      <c r="H80" s="2" t="s">
        <v>133</v>
      </c>
    </row>
    <row r="81" spans="1:8" ht="12.75">
      <c r="A81" t="s">
        <v>87</v>
      </c>
      <c r="B81" t="s">
        <v>44</v>
      </c>
      <c r="C81" t="s">
        <v>118</v>
      </c>
      <c r="D81">
        <v>3</v>
      </c>
      <c r="E81">
        <v>3</v>
      </c>
      <c r="F81">
        <v>3</v>
      </c>
      <c r="G81">
        <v>9</v>
      </c>
      <c r="H81" t="s">
        <v>129</v>
      </c>
    </row>
    <row r="82" spans="1:7" ht="12.75">
      <c r="A82" t="s">
        <v>87</v>
      </c>
      <c r="B82" t="s">
        <v>44</v>
      </c>
      <c r="C82" t="s">
        <v>119</v>
      </c>
      <c r="D82">
        <v>4</v>
      </c>
      <c r="E82">
        <v>3</v>
      </c>
      <c r="F82">
        <v>3</v>
      </c>
      <c r="G82">
        <v>10</v>
      </c>
    </row>
    <row r="83" spans="1:7" ht="12.75">
      <c r="A83" t="s">
        <v>87</v>
      </c>
      <c r="B83" t="s">
        <v>44</v>
      </c>
      <c r="C83" t="s">
        <v>120</v>
      </c>
      <c r="D83">
        <v>4</v>
      </c>
      <c r="E83">
        <v>3</v>
      </c>
      <c r="F83">
        <v>3</v>
      </c>
      <c r="G83">
        <v>10</v>
      </c>
    </row>
    <row r="84" spans="1:8" ht="12.75">
      <c r="A84" t="s">
        <v>87</v>
      </c>
      <c r="B84" t="s">
        <v>44</v>
      </c>
      <c r="C84" t="s">
        <v>121</v>
      </c>
      <c r="D84">
        <v>4</v>
      </c>
      <c r="E84">
        <v>3</v>
      </c>
      <c r="F84">
        <v>3</v>
      </c>
      <c r="G84">
        <v>10</v>
      </c>
      <c r="H84" t="s">
        <v>127</v>
      </c>
    </row>
    <row r="85" spans="1:7" ht="12.75">
      <c r="A85" t="s">
        <v>87</v>
      </c>
      <c r="B85" t="s">
        <v>44</v>
      </c>
      <c r="C85" t="s">
        <v>122</v>
      </c>
      <c r="D85">
        <v>3</v>
      </c>
      <c r="E85">
        <v>3</v>
      </c>
      <c r="F85">
        <v>4</v>
      </c>
      <c r="G85">
        <v>10</v>
      </c>
    </row>
    <row r="86" spans="1:8" s="19" customFormat="1" ht="64.5">
      <c r="A86" s="18" t="s">
        <v>87</v>
      </c>
      <c r="B86" s="18" t="s">
        <v>52</v>
      </c>
      <c r="C86" s="18" t="s">
        <v>117</v>
      </c>
      <c r="D86" s="18">
        <v>4</v>
      </c>
      <c r="E86" s="18">
        <v>3</v>
      </c>
      <c r="F86" s="18">
        <v>4</v>
      </c>
      <c r="G86" s="18">
        <v>11</v>
      </c>
      <c r="H86" s="6" t="s">
        <v>1</v>
      </c>
    </row>
    <row r="87" spans="1:8" ht="12.75">
      <c r="A87" t="s">
        <v>87</v>
      </c>
      <c r="B87" t="s">
        <v>52</v>
      </c>
      <c r="C87" t="s">
        <v>118</v>
      </c>
      <c r="D87">
        <v>3</v>
      </c>
      <c r="E87">
        <v>3</v>
      </c>
      <c r="F87">
        <v>3</v>
      </c>
      <c r="G87">
        <v>9</v>
      </c>
      <c r="H87" t="s">
        <v>126</v>
      </c>
    </row>
    <row r="88" spans="1:7" ht="12.75">
      <c r="A88" t="s">
        <v>87</v>
      </c>
      <c r="B88" t="s">
        <v>52</v>
      </c>
      <c r="C88" t="s">
        <v>119</v>
      </c>
      <c r="D88">
        <v>4</v>
      </c>
      <c r="E88">
        <v>3</v>
      </c>
      <c r="F88">
        <v>3</v>
      </c>
      <c r="G88">
        <v>10</v>
      </c>
    </row>
    <row r="89" spans="1:7" ht="12.75">
      <c r="A89" t="s">
        <v>87</v>
      </c>
      <c r="B89" t="s">
        <v>52</v>
      </c>
      <c r="C89" t="s">
        <v>120</v>
      </c>
      <c r="D89">
        <v>4</v>
      </c>
      <c r="E89">
        <v>3</v>
      </c>
      <c r="F89">
        <v>3</v>
      </c>
      <c r="G89">
        <v>10</v>
      </c>
    </row>
    <row r="90" spans="1:7" ht="12.75">
      <c r="A90" t="s">
        <v>87</v>
      </c>
      <c r="B90" t="s">
        <v>52</v>
      </c>
      <c r="C90" t="s">
        <v>121</v>
      </c>
      <c r="D90">
        <v>4</v>
      </c>
      <c r="E90">
        <v>3</v>
      </c>
      <c r="F90">
        <v>3</v>
      </c>
      <c r="G90">
        <v>10</v>
      </c>
    </row>
    <row r="91" spans="1:7" ht="12.75">
      <c r="A91" t="s">
        <v>87</v>
      </c>
      <c r="B91" t="s">
        <v>52</v>
      </c>
      <c r="C91" t="s">
        <v>122</v>
      </c>
      <c r="D91">
        <v>4</v>
      </c>
      <c r="E91">
        <v>4</v>
      </c>
      <c r="F91">
        <v>3</v>
      </c>
      <c r="G91">
        <v>11</v>
      </c>
    </row>
    <row r="92" spans="1:8" ht="12.75">
      <c r="A92" s="2" t="s">
        <v>87</v>
      </c>
      <c r="B92" s="2" t="s">
        <v>62</v>
      </c>
      <c r="C92" s="2" t="s">
        <v>117</v>
      </c>
      <c r="D92" s="2">
        <v>4</v>
      </c>
      <c r="E92" s="2">
        <v>3</v>
      </c>
      <c r="F92" s="2">
        <v>3</v>
      </c>
      <c r="G92" s="2">
        <v>10</v>
      </c>
      <c r="H92" s="2" t="s">
        <v>131</v>
      </c>
    </row>
    <row r="93" spans="1:7" ht="12.75">
      <c r="A93" t="s">
        <v>87</v>
      </c>
      <c r="B93" t="s">
        <v>62</v>
      </c>
      <c r="C93" t="s">
        <v>118</v>
      </c>
      <c r="D93">
        <v>3</v>
      </c>
      <c r="E93">
        <v>3</v>
      </c>
      <c r="F93">
        <v>3</v>
      </c>
      <c r="G93">
        <v>9</v>
      </c>
    </row>
    <row r="94" spans="1:7" ht="12.75">
      <c r="A94" t="s">
        <v>87</v>
      </c>
      <c r="B94" t="s">
        <v>62</v>
      </c>
      <c r="C94" t="s">
        <v>119</v>
      </c>
      <c r="D94">
        <v>4</v>
      </c>
      <c r="E94">
        <v>3</v>
      </c>
      <c r="F94">
        <v>3</v>
      </c>
      <c r="G94">
        <v>10</v>
      </c>
    </row>
    <row r="95" spans="1:7" ht="12.75">
      <c r="A95" t="s">
        <v>87</v>
      </c>
      <c r="B95" t="s">
        <v>62</v>
      </c>
      <c r="C95" t="s">
        <v>120</v>
      </c>
      <c r="D95">
        <v>4</v>
      </c>
      <c r="E95">
        <v>3</v>
      </c>
      <c r="F95">
        <v>3</v>
      </c>
      <c r="G95">
        <v>10</v>
      </c>
    </row>
    <row r="96" spans="1:7" ht="12.75">
      <c r="A96" t="s">
        <v>87</v>
      </c>
      <c r="B96" t="s">
        <v>62</v>
      </c>
      <c r="C96" t="s">
        <v>121</v>
      </c>
      <c r="D96">
        <v>4</v>
      </c>
      <c r="E96">
        <v>3</v>
      </c>
      <c r="F96">
        <v>3</v>
      </c>
      <c r="G96">
        <v>10</v>
      </c>
    </row>
    <row r="97" spans="1:8" ht="13.5" thickBot="1">
      <c r="A97" s="4" t="s">
        <v>87</v>
      </c>
      <c r="B97" s="4" t="s">
        <v>62</v>
      </c>
      <c r="C97" s="4" t="s">
        <v>122</v>
      </c>
      <c r="D97">
        <v>4</v>
      </c>
      <c r="E97">
        <v>4</v>
      </c>
      <c r="F97">
        <v>4</v>
      </c>
      <c r="G97">
        <v>12</v>
      </c>
      <c r="H97" s="4"/>
    </row>
    <row r="98" spans="1:8" ht="13.5" thickTop="1">
      <c r="A98" s="1" t="s">
        <v>90</v>
      </c>
      <c r="B98" s="1" t="s">
        <v>116</v>
      </c>
      <c r="C98" s="1" t="s">
        <v>117</v>
      </c>
      <c r="D98" s="1">
        <v>4</v>
      </c>
      <c r="E98" s="1">
        <v>4</v>
      </c>
      <c r="F98" s="1">
        <v>4</v>
      </c>
      <c r="G98" s="1">
        <v>12</v>
      </c>
      <c r="H98" s="1"/>
    </row>
    <row r="99" spans="1:7" ht="12.75">
      <c r="A99" t="s">
        <v>90</v>
      </c>
      <c r="B99" t="s">
        <v>116</v>
      </c>
      <c r="C99" t="s">
        <v>118</v>
      </c>
      <c r="D99">
        <v>4</v>
      </c>
      <c r="E99">
        <v>4</v>
      </c>
      <c r="F99">
        <v>4</v>
      </c>
      <c r="G99">
        <v>12</v>
      </c>
    </row>
    <row r="100" spans="1:8" ht="12.75">
      <c r="A100" t="s">
        <v>90</v>
      </c>
      <c r="B100" t="s">
        <v>116</v>
      </c>
      <c r="C100" t="s">
        <v>119</v>
      </c>
      <c r="D100" t="s">
        <v>134</v>
      </c>
      <c r="E100" t="s">
        <v>134</v>
      </c>
      <c r="F100" t="s">
        <v>134</v>
      </c>
      <c r="G100">
        <v>0</v>
      </c>
      <c r="H100" t="s">
        <v>135</v>
      </c>
    </row>
    <row r="101" spans="1:7" ht="12.75">
      <c r="A101" t="s">
        <v>90</v>
      </c>
      <c r="B101" t="s">
        <v>116</v>
      </c>
      <c r="C101" t="s">
        <v>120</v>
      </c>
      <c r="D101">
        <v>4</v>
      </c>
      <c r="E101">
        <v>4</v>
      </c>
      <c r="F101">
        <v>3</v>
      </c>
      <c r="G101">
        <v>11</v>
      </c>
    </row>
    <row r="102" spans="1:7" ht="12.75">
      <c r="A102" t="s">
        <v>90</v>
      </c>
      <c r="B102" t="s">
        <v>116</v>
      </c>
      <c r="C102" t="s">
        <v>121</v>
      </c>
      <c r="D102">
        <v>4</v>
      </c>
      <c r="E102">
        <v>3</v>
      </c>
      <c r="F102">
        <v>3</v>
      </c>
      <c r="G102">
        <v>10</v>
      </c>
    </row>
    <row r="103" spans="1:7" ht="12.75">
      <c r="A103" t="s">
        <v>90</v>
      </c>
      <c r="B103" t="s">
        <v>116</v>
      </c>
      <c r="C103" t="s">
        <v>122</v>
      </c>
      <c r="D103">
        <v>3</v>
      </c>
      <c r="E103">
        <v>2</v>
      </c>
      <c r="F103">
        <v>2</v>
      </c>
      <c r="G103">
        <v>7</v>
      </c>
    </row>
    <row r="104" spans="1:8" s="19" customFormat="1" ht="64.5">
      <c r="A104" s="18" t="s">
        <v>90</v>
      </c>
      <c r="B104" s="18" t="s">
        <v>44</v>
      </c>
      <c r="C104" s="18" t="s">
        <v>117</v>
      </c>
      <c r="D104" s="18">
        <v>4</v>
      </c>
      <c r="E104" s="18">
        <v>3</v>
      </c>
      <c r="F104" s="18">
        <v>4</v>
      </c>
      <c r="G104" s="18">
        <v>11</v>
      </c>
      <c r="H104" s="6" t="s">
        <v>2</v>
      </c>
    </row>
    <row r="105" spans="1:8" ht="12.75">
      <c r="A105" t="s">
        <v>90</v>
      </c>
      <c r="B105" t="s">
        <v>44</v>
      </c>
      <c r="C105" t="s">
        <v>118</v>
      </c>
      <c r="D105">
        <v>3</v>
      </c>
      <c r="E105">
        <v>3</v>
      </c>
      <c r="F105">
        <v>3</v>
      </c>
      <c r="G105">
        <v>9</v>
      </c>
      <c r="H105" t="s">
        <v>127</v>
      </c>
    </row>
    <row r="106" spans="1:7" ht="12.75">
      <c r="A106" t="s">
        <v>90</v>
      </c>
      <c r="B106" t="s">
        <v>44</v>
      </c>
      <c r="C106" t="s">
        <v>119</v>
      </c>
      <c r="D106">
        <v>4</v>
      </c>
      <c r="E106">
        <v>3</v>
      </c>
      <c r="F106">
        <v>3</v>
      </c>
      <c r="G106">
        <v>10</v>
      </c>
    </row>
    <row r="107" spans="1:8" ht="12.75">
      <c r="A107" t="s">
        <v>90</v>
      </c>
      <c r="B107" t="s">
        <v>44</v>
      </c>
      <c r="C107" t="s">
        <v>120</v>
      </c>
      <c r="D107">
        <v>4</v>
      </c>
      <c r="E107">
        <v>4</v>
      </c>
      <c r="F107">
        <v>3</v>
      </c>
      <c r="G107">
        <v>11</v>
      </c>
      <c r="H107" t="s">
        <v>127</v>
      </c>
    </row>
    <row r="108" spans="1:7" ht="12.75">
      <c r="A108" t="s">
        <v>90</v>
      </c>
      <c r="B108" t="s">
        <v>44</v>
      </c>
      <c r="C108" t="s">
        <v>121</v>
      </c>
      <c r="D108">
        <v>3</v>
      </c>
      <c r="E108">
        <v>3</v>
      </c>
      <c r="F108">
        <v>3</v>
      </c>
      <c r="G108">
        <v>9</v>
      </c>
    </row>
    <row r="109" spans="1:7" ht="12.75">
      <c r="A109" t="s">
        <v>90</v>
      </c>
      <c r="B109" t="s">
        <v>44</v>
      </c>
      <c r="C109" t="s">
        <v>122</v>
      </c>
      <c r="D109">
        <v>2</v>
      </c>
      <c r="E109">
        <v>2</v>
      </c>
      <c r="F109">
        <v>2</v>
      </c>
      <c r="G109">
        <v>6</v>
      </c>
    </row>
    <row r="110" spans="1:8" s="19" customFormat="1" ht="64.5">
      <c r="A110" s="18" t="s">
        <v>90</v>
      </c>
      <c r="B110" s="18" t="s">
        <v>52</v>
      </c>
      <c r="C110" s="18" t="s">
        <v>117</v>
      </c>
      <c r="D110" s="18">
        <v>4</v>
      </c>
      <c r="E110" s="18">
        <v>4</v>
      </c>
      <c r="F110" s="18">
        <v>4</v>
      </c>
      <c r="G110" s="18">
        <v>12</v>
      </c>
      <c r="H110" s="6" t="s">
        <v>3</v>
      </c>
    </row>
    <row r="111" spans="1:8" s="19" customFormat="1" ht="25.5">
      <c r="A111" s="19" t="s">
        <v>90</v>
      </c>
      <c r="B111" s="19" t="s">
        <v>52</v>
      </c>
      <c r="C111" s="19" t="s">
        <v>118</v>
      </c>
      <c r="D111" s="19">
        <v>4</v>
      </c>
      <c r="E111" s="19">
        <v>3</v>
      </c>
      <c r="F111" s="19">
        <v>3</v>
      </c>
      <c r="G111" s="19">
        <v>10</v>
      </c>
      <c r="H111" s="5" t="s">
        <v>4</v>
      </c>
    </row>
    <row r="112" spans="1:7" ht="12.75">
      <c r="A112" t="s">
        <v>90</v>
      </c>
      <c r="B112" t="s">
        <v>52</v>
      </c>
      <c r="C112" t="s">
        <v>119</v>
      </c>
      <c r="D112">
        <v>4</v>
      </c>
      <c r="E112">
        <v>3</v>
      </c>
      <c r="F112">
        <v>3</v>
      </c>
      <c r="G112">
        <v>10</v>
      </c>
    </row>
    <row r="113" spans="1:8" ht="12.75">
      <c r="A113" t="s">
        <v>90</v>
      </c>
      <c r="B113" t="s">
        <v>52</v>
      </c>
      <c r="C113" t="s">
        <v>120</v>
      </c>
      <c r="D113">
        <v>4</v>
      </c>
      <c r="E113">
        <v>3</v>
      </c>
      <c r="F113">
        <v>3</v>
      </c>
      <c r="G113">
        <v>10</v>
      </c>
      <c r="H113" t="s">
        <v>127</v>
      </c>
    </row>
    <row r="114" spans="1:8" ht="12.75">
      <c r="A114" t="s">
        <v>90</v>
      </c>
      <c r="B114" t="s">
        <v>52</v>
      </c>
      <c r="C114" t="s">
        <v>121</v>
      </c>
      <c r="D114">
        <v>4</v>
      </c>
      <c r="E114">
        <v>3</v>
      </c>
      <c r="F114">
        <v>3</v>
      </c>
      <c r="G114">
        <v>10</v>
      </c>
      <c r="H114" t="s">
        <v>127</v>
      </c>
    </row>
    <row r="115" spans="1:8" ht="12.75">
      <c r="A115" t="s">
        <v>90</v>
      </c>
      <c r="B115" t="s">
        <v>52</v>
      </c>
      <c r="C115" t="s">
        <v>122</v>
      </c>
      <c r="D115">
        <v>3</v>
      </c>
      <c r="E115">
        <v>2</v>
      </c>
      <c r="F115">
        <v>2</v>
      </c>
      <c r="G115">
        <v>7</v>
      </c>
      <c r="H115" t="s">
        <v>126</v>
      </c>
    </row>
    <row r="116" spans="1:8" s="19" customFormat="1" ht="78">
      <c r="A116" s="18" t="s">
        <v>90</v>
      </c>
      <c r="B116" s="18" t="s">
        <v>62</v>
      </c>
      <c r="C116" s="18" t="s">
        <v>117</v>
      </c>
      <c r="D116" s="18">
        <v>4</v>
      </c>
      <c r="E116" s="18">
        <v>3</v>
      </c>
      <c r="F116" s="18">
        <v>3</v>
      </c>
      <c r="G116" s="18">
        <v>10</v>
      </c>
      <c r="H116" s="6" t="s">
        <v>5</v>
      </c>
    </row>
    <row r="117" spans="1:7" ht="12.75">
      <c r="A117" t="s">
        <v>90</v>
      </c>
      <c r="B117" t="s">
        <v>62</v>
      </c>
      <c r="C117" t="s">
        <v>118</v>
      </c>
      <c r="D117">
        <v>4</v>
      </c>
      <c r="E117">
        <v>3</v>
      </c>
      <c r="F117">
        <v>3</v>
      </c>
      <c r="G117">
        <v>10</v>
      </c>
    </row>
    <row r="118" spans="1:7" ht="12.75">
      <c r="A118" t="s">
        <v>90</v>
      </c>
      <c r="B118" t="s">
        <v>62</v>
      </c>
      <c r="C118" t="s">
        <v>119</v>
      </c>
      <c r="D118">
        <v>4</v>
      </c>
      <c r="E118">
        <v>3</v>
      </c>
      <c r="F118">
        <v>3</v>
      </c>
      <c r="G118">
        <v>10</v>
      </c>
    </row>
    <row r="119" spans="1:7" ht="12.75">
      <c r="A119" t="s">
        <v>90</v>
      </c>
      <c r="B119" t="s">
        <v>62</v>
      </c>
      <c r="C119" t="s">
        <v>120</v>
      </c>
      <c r="D119">
        <v>4</v>
      </c>
      <c r="E119">
        <v>3</v>
      </c>
      <c r="F119">
        <v>3</v>
      </c>
      <c r="G119">
        <v>10</v>
      </c>
    </row>
    <row r="120" spans="1:7" ht="12.75">
      <c r="A120" t="s">
        <v>90</v>
      </c>
      <c r="B120" t="s">
        <v>62</v>
      </c>
      <c r="C120" t="s">
        <v>121</v>
      </c>
      <c r="D120">
        <v>3</v>
      </c>
      <c r="E120">
        <v>3</v>
      </c>
      <c r="F120">
        <v>3</v>
      </c>
      <c r="G120">
        <v>9</v>
      </c>
    </row>
    <row r="121" spans="1:7" ht="13.5" thickBot="1">
      <c r="A121" t="s">
        <v>90</v>
      </c>
      <c r="B121" t="s">
        <v>62</v>
      </c>
      <c r="C121" t="s">
        <v>122</v>
      </c>
      <c r="D121">
        <v>2</v>
      </c>
      <c r="E121">
        <v>2</v>
      </c>
      <c r="F121">
        <v>2</v>
      </c>
      <c r="G121">
        <v>6</v>
      </c>
    </row>
    <row r="122" spans="1:8" ht="13.5" thickTop="1">
      <c r="A122" s="1" t="s">
        <v>93</v>
      </c>
      <c r="B122" s="1" t="s">
        <v>116</v>
      </c>
      <c r="C122" s="1" t="s">
        <v>117</v>
      </c>
      <c r="D122" s="1">
        <v>4</v>
      </c>
      <c r="E122" s="1">
        <v>4</v>
      </c>
      <c r="F122" s="1">
        <v>4</v>
      </c>
      <c r="G122" s="1">
        <v>12</v>
      </c>
      <c r="H122" s="1" t="s">
        <v>127</v>
      </c>
    </row>
    <row r="123" spans="1:8" ht="12.75">
      <c r="A123" t="s">
        <v>93</v>
      </c>
      <c r="B123" t="s">
        <v>116</v>
      </c>
      <c r="C123" t="s">
        <v>118</v>
      </c>
      <c r="D123">
        <v>3</v>
      </c>
      <c r="E123">
        <v>3</v>
      </c>
      <c r="F123">
        <v>3</v>
      </c>
      <c r="G123">
        <v>9</v>
      </c>
      <c r="H123" t="s">
        <v>127</v>
      </c>
    </row>
    <row r="124" spans="1:8" ht="12.75">
      <c r="A124" t="s">
        <v>93</v>
      </c>
      <c r="B124" t="s">
        <v>116</v>
      </c>
      <c r="C124" t="s">
        <v>119</v>
      </c>
      <c r="D124">
        <v>3</v>
      </c>
      <c r="E124">
        <v>3</v>
      </c>
      <c r="F124">
        <v>3</v>
      </c>
      <c r="G124">
        <v>9</v>
      </c>
      <c r="H124" t="s">
        <v>127</v>
      </c>
    </row>
    <row r="125" spans="1:8" ht="12.75">
      <c r="A125" t="s">
        <v>93</v>
      </c>
      <c r="B125" t="s">
        <v>116</v>
      </c>
      <c r="C125" t="s">
        <v>120</v>
      </c>
      <c r="D125">
        <v>3</v>
      </c>
      <c r="E125">
        <v>3</v>
      </c>
      <c r="F125">
        <v>3</v>
      </c>
      <c r="G125">
        <v>9</v>
      </c>
      <c r="H125" t="s">
        <v>127</v>
      </c>
    </row>
    <row r="126" spans="1:8" ht="12.75">
      <c r="A126" t="s">
        <v>93</v>
      </c>
      <c r="B126" t="s">
        <v>116</v>
      </c>
      <c r="C126" t="s">
        <v>121</v>
      </c>
      <c r="D126">
        <v>4</v>
      </c>
      <c r="E126">
        <v>3</v>
      </c>
      <c r="F126">
        <v>3</v>
      </c>
      <c r="G126">
        <v>10</v>
      </c>
      <c r="H126" t="s">
        <v>136</v>
      </c>
    </row>
    <row r="127" spans="1:8" ht="12.75">
      <c r="A127" t="s">
        <v>93</v>
      </c>
      <c r="B127" t="s">
        <v>116</v>
      </c>
      <c r="C127" t="s">
        <v>122</v>
      </c>
      <c r="D127">
        <v>4</v>
      </c>
      <c r="E127">
        <v>3</v>
      </c>
      <c r="F127">
        <v>3</v>
      </c>
      <c r="G127">
        <v>10</v>
      </c>
      <c r="H127" t="s">
        <v>137</v>
      </c>
    </row>
    <row r="128" spans="1:8" s="19" customFormat="1" ht="64.5">
      <c r="A128" s="18" t="s">
        <v>93</v>
      </c>
      <c r="B128" s="18" t="s">
        <v>44</v>
      </c>
      <c r="C128" s="18" t="s">
        <v>117</v>
      </c>
      <c r="D128" s="18">
        <v>4</v>
      </c>
      <c r="E128" s="18">
        <v>3</v>
      </c>
      <c r="F128" s="18">
        <v>4</v>
      </c>
      <c r="G128" s="18">
        <v>11</v>
      </c>
      <c r="H128" s="6" t="s">
        <v>6</v>
      </c>
    </row>
    <row r="129" spans="1:7" ht="12.75">
      <c r="A129" t="s">
        <v>93</v>
      </c>
      <c r="B129" t="s">
        <v>44</v>
      </c>
      <c r="C129" t="s">
        <v>118</v>
      </c>
      <c r="D129">
        <v>3</v>
      </c>
      <c r="E129">
        <v>3</v>
      </c>
      <c r="F129">
        <v>3</v>
      </c>
      <c r="G129">
        <v>9</v>
      </c>
    </row>
    <row r="130" spans="1:8" ht="12.75">
      <c r="A130" t="s">
        <v>93</v>
      </c>
      <c r="B130" t="s">
        <v>44</v>
      </c>
      <c r="C130" t="s">
        <v>119</v>
      </c>
      <c r="D130">
        <v>4</v>
      </c>
      <c r="E130">
        <v>3</v>
      </c>
      <c r="F130">
        <v>3</v>
      </c>
      <c r="G130">
        <v>10</v>
      </c>
      <c r="H130" t="s">
        <v>127</v>
      </c>
    </row>
    <row r="131" spans="1:7" ht="12.75">
      <c r="A131" t="s">
        <v>93</v>
      </c>
      <c r="B131" t="s">
        <v>44</v>
      </c>
      <c r="C131" t="s">
        <v>120</v>
      </c>
      <c r="D131">
        <v>4</v>
      </c>
      <c r="E131">
        <v>4</v>
      </c>
      <c r="F131">
        <v>3</v>
      </c>
      <c r="G131">
        <v>11</v>
      </c>
    </row>
    <row r="132" spans="1:7" ht="12.75">
      <c r="A132" t="s">
        <v>93</v>
      </c>
      <c r="B132" t="s">
        <v>44</v>
      </c>
      <c r="C132" t="s">
        <v>121</v>
      </c>
      <c r="D132">
        <v>3</v>
      </c>
      <c r="E132">
        <v>3</v>
      </c>
      <c r="F132">
        <v>3</v>
      </c>
      <c r="G132">
        <v>9</v>
      </c>
    </row>
    <row r="133" spans="1:7" ht="12.75">
      <c r="A133" t="s">
        <v>93</v>
      </c>
      <c r="B133" t="s">
        <v>44</v>
      </c>
      <c r="C133" t="s">
        <v>122</v>
      </c>
      <c r="D133">
        <v>2</v>
      </c>
      <c r="E133">
        <v>2</v>
      </c>
      <c r="F133">
        <v>2</v>
      </c>
      <c r="G133">
        <v>6</v>
      </c>
    </row>
    <row r="134" spans="1:8" ht="12.75">
      <c r="A134" s="2" t="s">
        <v>93</v>
      </c>
      <c r="B134" s="2" t="s">
        <v>52</v>
      </c>
      <c r="C134" s="2" t="s">
        <v>117</v>
      </c>
      <c r="D134" s="2">
        <v>4</v>
      </c>
      <c r="E134" s="2">
        <v>4</v>
      </c>
      <c r="F134" s="2">
        <v>4</v>
      </c>
      <c r="G134" s="2">
        <v>12</v>
      </c>
      <c r="H134" s="2" t="s">
        <v>130</v>
      </c>
    </row>
    <row r="135" spans="1:8" s="19" customFormat="1" ht="25.5">
      <c r="A135" s="19" t="s">
        <v>93</v>
      </c>
      <c r="B135" s="19" t="s">
        <v>52</v>
      </c>
      <c r="C135" s="19" t="s">
        <v>118</v>
      </c>
      <c r="D135" s="19">
        <v>3</v>
      </c>
      <c r="E135" s="19">
        <v>3</v>
      </c>
      <c r="F135" s="19">
        <v>3</v>
      </c>
      <c r="G135" s="19">
        <v>9</v>
      </c>
      <c r="H135" s="5" t="s">
        <v>7</v>
      </c>
    </row>
    <row r="136" spans="1:7" ht="12.75">
      <c r="A136" t="s">
        <v>93</v>
      </c>
      <c r="B136" t="s">
        <v>52</v>
      </c>
      <c r="C136" t="s">
        <v>119</v>
      </c>
      <c r="D136">
        <v>3</v>
      </c>
      <c r="E136">
        <v>3</v>
      </c>
      <c r="F136">
        <v>3</v>
      </c>
      <c r="G136">
        <v>9</v>
      </c>
    </row>
    <row r="137" spans="1:7" ht="12.75">
      <c r="A137" t="s">
        <v>93</v>
      </c>
      <c r="B137" t="s">
        <v>52</v>
      </c>
      <c r="C137" t="s">
        <v>120</v>
      </c>
      <c r="D137">
        <v>3</v>
      </c>
      <c r="E137">
        <v>3</v>
      </c>
      <c r="F137">
        <v>3</v>
      </c>
      <c r="G137">
        <v>9</v>
      </c>
    </row>
    <row r="138" spans="1:7" ht="12.75">
      <c r="A138" t="s">
        <v>93</v>
      </c>
      <c r="B138" t="s">
        <v>52</v>
      </c>
      <c r="C138" t="s">
        <v>121</v>
      </c>
      <c r="D138">
        <v>3</v>
      </c>
      <c r="E138">
        <v>3</v>
      </c>
      <c r="F138">
        <v>3</v>
      </c>
      <c r="G138">
        <v>9</v>
      </c>
    </row>
    <row r="139" spans="1:7" ht="12.75">
      <c r="A139" t="s">
        <v>93</v>
      </c>
      <c r="B139" t="s">
        <v>52</v>
      </c>
      <c r="C139" t="s">
        <v>122</v>
      </c>
      <c r="D139">
        <v>2</v>
      </c>
      <c r="E139">
        <v>2</v>
      </c>
      <c r="F139">
        <v>2</v>
      </c>
      <c r="G139">
        <v>6</v>
      </c>
    </row>
    <row r="140" spans="1:8" s="19" customFormat="1" ht="64.5">
      <c r="A140" s="18" t="s">
        <v>93</v>
      </c>
      <c r="B140" s="18" t="s">
        <v>62</v>
      </c>
      <c r="C140" s="18" t="s">
        <v>117</v>
      </c>
      <c r="D140" s="18">
        <v>4</v>
      </c>
      <c r="E140" s="18">
        <v>3</v>
      </c>
      <c r="F140" s="18">
        <v>3</v>
      </c>
      <c r="G140" s="18">
        <v>10</v>
      </c>
      <c r="H140" s="6" t="s">
        <v>8</v>
      </c>
    </row>
    <row r="141" spans="1:7" ht="12.75">
      <c r="A141" t="s">
        <v>93</v>
      </c>
      <c r="B141" t="s">
        <v>62</v>
      </c>
      <c r="C141" t="s">
        <v>118</v>
      </c>
      <c r="D141">
        <v>4</v>
      </c>
      <c r="E141">
        <v>3</v>
      </c>
      <c r="F141">
        <v>3</v>
      </c>
      <c r="G141">
        <v>10</v>
      </c>
    </row>
    <row r="142" spans="1:8" ht="12.75">
      <c r="A142" t="s">
        <v>93</v>
      </c>
      <c r="B142" t="s">
        <v>62</v>
      </c>
      <c r="C142" t="s">
        <v>119</v>
      </c>
      <c r="D142">
        <v>3</v>
      </c>
      <c r="E142">
        <v>3</v>
      </c>
      <c r="F142">
        <v>3</v>
      </c>
      <c r="G142">
        <v>9</v>
      </c>
      <c r="H142" t="s">
        <v>127</v>
      </c>
    </row>
    <row r="143" spans="1:8" ht="12.75">
      <c r="A143" t="s">
        <v>93</v>
      </c>
      <c r="B143" t="s">
        <v>62</v>
      </c>
      <c r="C143" t="s">
        <v>120</v>
      </c>
      <c r="D143">
        <v>3</v>
      </c>
      <c r="E143">
        <v>3</v>
      </c>
      <c r="F143">
        <v>3</v>
      </c>
      <c r="G143">
        <v>9</v>
      </c>
      <c r="H143" t="s">
        <v>127</v>
      </c>
    </row>
    <row r="144" spans="1:7" ht="12.75">
      <c r="A144" t="s">
        <v>93</v>
      </c>
      <c r="B144" t="s">
        <v>62</v>
      </c>
      <c r="C144" t="s">
        <v>121</v>
      </c>
      <c r="D144">
        <v>3</v>
      </c>
      <c r="E144">
        <v>3</v>
      </c>
      <c r="F144">
        <v>3</v>
      </c>
      <c r="G144">
        <v>9</v>
      </c>
    </row>
    <row r="145" spans="1:8" ht="13.5" thickBot="1">
      <c r="A145" s="4" t="s">
        <v>93</v>
      </c>
      <c r="B145" s="4" t="s">
        <v>62</v>
      </c>
      <c r="C145" s="4" t="s">
        <v>122</v>
      </c>
      <c r="D145">
        <v>3</v>
      </c>
      <c r="E145">
        <v>3</v>
      </c>
      <c r="F145">
        <v>3</v>
      </c>
      <c r="G145" s="4">
        <v>9</v>
      </c>
      <c r="H145" s="4" t="s">
        <v>126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F51" sqref="F51"/>
    </sheetView>
  </sheetViews>
  <sheetFormatPr defaultColWidth="11.00390625" defaultRowHeight="12.75"/>
  <cols>
    <col min="1" max="5" width="11.00390625" style="0" customWidth="1"/>
    <col min="6" max="6" width="11.875" style="0" customWidth="1"/>
    <col min="7" max="7" width="4.375" style="0" customWidth="1"/>
    <col min="8" max="8" width="13.125" style="0" customWidth="1"/>
  </cols>
  <sheetData>
    <row r="1" spans="1:8" ht="13.5" thickBot="1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ht="13.5" thickTop="1">
      <c r="A2" s="1" t="s">
        <v>27</v>
      </c>
      <c r="B2" s="1" t="s">
        <v>28</v>
      </c>
      <c r="C2" s="1" t="s">
        <v>30</v>
      </c>
      <c r="D2" s="1">
        <v>4</v>
      </c>
      <c r="E2" s="1">
        <v>4</v>
      </c>
      <c r="F2" s="1">
        <v>4</v>
      </c>
      <c r="G2" s="1">
        <f aca="true" t="shared" si="0" ref="G2:G65">SUM(D2:F2)</f>
        <v>12</v>
      </c>
      <c r="H2" s="1"/>
    </row>
    <row r="3" spans="1:7" ht="12.75">
      <c r="A3" t="s">
        <v>31</v>
      </c>
      <c r="B3" t="s">
        <v>28</v>
      </c>
      <c r="C3" t="s">
        <v>33</v>
      </c>
      <c r="D3">
        <v>4</v>
      </c>
      <c r="E3">
        <v>4</v>
      </c>
      <c r="F3">
        <v>4</v>
      </c>
      <c r="G3">
        <f t="shared" si="0"/>
        <v>12</v>
      </c>
    </row>
    <row r="4" spans="1:7" ht="12.75">
      <c r="A4" t="s">
        <v>34</v>
      </c>
      <c r="B4" t="s">
        <v>28</v>
      </c>
      <c r="C4" t="s">
        <v>36</v>
      </c>
      <c r="D4">
        <v>4</v>
      </c>
      <c r="E4">
        <v>4</v>
      </c>
      <c r="F4">
        <v>4</v>
      </c>
      <c r="G4">
        <f t="shared" si="0"/>
        <v>12</v>
      </c>
    </row>
    <row r="5" spans="1:7" ht="12.75">
      <c r="A5" t="s">
        <v>37</v>
      </c>
      <c r="B5" t="s">
        <v>28</v>
      </c>
      <c r="C5" t="s">
        <v>39</v>
      </c>
      <c r="D5">
        <v>4</v>
      </c>
      <c r="E5">
        <v>4</v>
      </c>
      <c r="F5">
        <v>4</v>
      </c>
      <c r="G5">
        <f t="shared" si="0"/>
        <v>12</v>
      </c>
    </row>
    <row r="6" spans="1:7" ht="12.75">
      <c r="A6" t="s">
        <v>37</v>
      </c>
      <c r="B6" t="s">
        <v>28</v>
      </c>
      <c r="C6" t="s">
        <v>41</v>
      </c>
      <c r="D6">
        <v>4</v>
      </c>
      <c r="E6">
        <v>4</v>
      </c>
      <c r="F6">
        <v>4</v>
      </c>
      <c r="G6">
        <f t="shared" si="0"/>
        <v>12</v>
      </c>
    </row>
    <row r="7" spans="1:7" ht="12.75">
      <c r="A7" t="s">
        <v>37</v>
      </c>
      <c r="B7" t="s">
        <v>28</v>
      </c>
      <c r="C7" t="s">
        <v>43</v>
      </c>
      <c r="D7">
        <v>4</v>
      </c>
      <c r="E7">
        <v>4</v>
      </c>
      <c r="F7">
        <v>4</v>
      </c>
      <c r="G7">
        <f t="shared" si="0"/>
        <v>12</v>
      </c>
    </row>
    <row r="8" spans="1:8" ht="12.75">
      <c r="A8" s="2" t="s">
        <v>37</v>
      </c>
      <c r="B8" s="2" t="s">
        <v>44</v>
      </c>
      <c r="C8" s="2" t="s">
        <v>45</v>
      </c>
      <c r="D8" s="2">
        <v>3</v>
      </c>
      <c r="E8" s="2">
        <v>1</v>
      </c>
      <c r="F8" s="2">
        <v>2</v>
      </c>
      <c r="G8" s="2">
        <f t="shared" si="0"/>
        <v>6</v>
      </c>
      <c r="H8" s="2"/>
    </row>
    <row r="9" spans="1:7" ht="12.75">
      <c r="A9" t="s">
        <v>46</v>
      </c>
      <c r="B9" t="s">
        <v>44</v>
      </c>
      <c r="C9" t="s">
        <v>47</v>
      </c>
      <c r="D9" s="3">
        <v>4</v>
      </c>
      <c r="E9" s="3">
        <v>1</v>
      </c>
      <c r="F9" s="3">
        <v>2</v>
      </c>
      <c r="G9">
        <f t="shared" si="0"/>
        <v>7</v>
      </c>
    </row>
    <row r="10" spans="1:7" ht="12.75">
      <c r="A10" t="s">
        <v>46</v>
      </c>
      <c r="B10" t="s">
        <v>44</v>
      </c>
      <c r="C10" t="s">
        <v>48</v>
      </c>
      <c r="D10" s="3">
        <v>4</v>
      </c>
      <c r="E10" s="3">
        <v>3</v>
      </c>
      <c r="F10" s="3">
        <v>2</v>
      </c>
      <c r="G10">
        <f t="shared" si="0"/>
        <v>9</v>
      </c>
    </row>
    <row r="11" spans="1:7" ht="12.75">
      <c r="A11" t="s">
        <v>46</v>
      </c>
      <c r="B11" t="s">
        <v>44</v>
      </c>
      <c r="C11" t="s">
        <v>49</v>
      </c>
      <c r="D11" s="3">
        <v>4</v>
      </c>
      <c r="E11" s="3">
        <v>2</v>
      </c>
      <c r="F11" s="3">
        <v>2</v>
      </c>
      <c r="G11">
        <f t="shared" si="0"/>
        <v>8</v>
      </c>
    </row>
    <row r="12" spans="1:7" ht="12.75">
      <c r="A12" t="s">
        <v>46</v>
      </c>
      <c r="B12" t="s">
        <v>44</v>
      </c>
      <c r="C12" t="s">
        <v>50</v>
      </c>
      <c r="D12" s="3">
        <v>4</v>
      </c>
      <c r="E12" s="3">
        <v>3</v>
      </c>
      <c r="F12" s="3">
        <v>3</v>
      </c>
      <c r="G12">
        <f t="shared" si="0"/>
        <v>10</v>
      </c>
    </row>
    <row r="13" spans="1:7" ht="12.75">
      <c r="A13" t="s">
        <v>46</v>
      </c>
      <c r="B13" t="s">
        <v>44</v>
      </c>
      <c r="C13" t="s">
        <v>51</v>
      </c>
      <c r="D13" s="3">
        <v>4</v>
      </c>
      <c r="E13">
        <v>1</v>
      </c>
      <c r="F13" s="3">
        <v>1</v>
      </c>
      <c r="G13">
        <f t="shared" si="0"/>
        <v>6</v>
      </c>
    </row>
    <row r="14" spans="1:8" ht="12.75">
      <c r="A14" s="2" t="s">
        <v>46</v>
      </c>
      <c r="B14" s="2" t="s">
        <v>52</v>
      </c>
      <c r="C14" s="2" t="s">
        <v>53</v>
      </c>
      <c r="D14" s="2">
        <v>3</v>
      </c>
      <c r="E14" s="2">
        <v>2</v>
      </c>
      <c r="F14" s="2">
        <v>2</v>
      </c>
      <c r="G14" s="2">
        <f t="shared" si="0"/>
        <v>7</v>
      </c>
      <c r="H14" s="2" t="s">
        <v>54</v>
      </c>
    </row>
    <row r="15" spans="1:8" ht="12.75">
      <c r="A15" t="s">
        <v>55</v>
      </c>
      <c r="B15" t="s">
        <v>52</v>
      </c>
      <c r="C15" t="s">
        <v>56</v>
      </c>
      <c r="D15" s="3">
        <v>3</v>
      </c>
      <c r="E15" s="3">
        <v>2</v>
      </c>
      <c r="F15" s="3">
        <v>2</v>
      </c>
      <c r="G15">
        <f t="shared" si="0"/>
        <v>7</v>
      </c>
      <c r="H15" s="3" t="s">
        <v>54</v>
      </c>
    </row>
    <row r="16" spans="1:8" ht="12.75">
      <c r="A16" t="s">
        <v>55</v>
      </c>
      <c r="B16" t="s">
        <v>52</v>
      </c>
      <c r="C16" t="s">
        <v>57</v>
      </c>
      <c r="D16" s="3">
        <v>3</v>
      </c>
      <c r="E16" s="3">
        <v>3</v>
      </c>
      <c r="F16" s="3">
        <v>3</v>
      </c>
      <c r="G16">
        <f t="shared" si="0"/>
        <v>9</v>
      </c>
      <c r="H16" s="3"/>
    </row>
    <row r="17" spans="1:8" ht="12.75">
      <c r="A17" t="s">
        <v>55</v>
      </c>
      <c r="B17" t="s">
        <v>52</v>
      </c>
      <c r="C17" t="s">
        <v>58</v>
      </c>
      <c r="D17" s="3">
        <v>2</v>
      </c>
      <c r="E17" s="3">
        <v>2</v>
      </c>
      <c r="F17" s="3">
        <v>2</v>
      </c>
      <c r="G17">
        <f t="shared" si="0"/>
        <v>6</v>
      </c>
      <c r="H17" s="3"/>
    </row>
    <row r="18" spans="1:8" ht="12.75">
      <c r="A18" t="s">
        <v>55</v>
      </c>
      <c r="B18" t="s">
        <v>52</v>
      </c>
      <c r="C18" t="s">
        <v>59</v>
      </c>
      <c r="D18" s="3">
        <v>3</v>
      </c>
      <c r="E18" s="3">
        <v>2</v>
      </c>
      <c r="F18" s="3">
        <v>2</v>
      </c>
      <c r="G18">
        <f t="shared" si="0"/>
        <v>7</v>
      </c>
      <c r="H18" s="3" t="s">
        <v>60</v>
      </c>
    </row>
    <row r="19" spans="1:8" ht="12.75">
      <c r="A19" t="s">
        <v>55</v>
      </c>
      <c r="B19" t="s">
        <v>52</v>
      </c>
      <c r="C19" t="s">
        <v>61</v>
      </c>
      <c r="D19" s="3">
        <v>3</v>
      </c>
      <c r="E19" s="3">
        <v>2</v>
      </c>
      <c r="F19" s="3">
        <v>1</v>
      </c>
      <c r="G19">
        <f t="shared" si="0"/>
        <v>6</v>
      </c>
      <c r="H19" s="3"/>
    </row>
    <row r="20" spans="1:8" ht="12.75">
      <c r="A20" s="2" t="s">
        <v>55</v>
      </c>
      <c r="B20" s="2" t="s">
        <v>62</v>
      </c>
      <c r="C20" s="2" t="s">
        <v>63</v>
      </c>
      <c r="D20" s="2">
        <v>3</v>
      </c>
      <c r="E20" s="2">
        <v>2</v>
      </c>
      <c r="F20" s="2">
        <v>2</v>
      </c>
      <c r="G20" s="2">
        <f t="shared" si="0"/>
        <v>7</v>
      </c>
      <c r="H20" s="2"/>
    </row>
    <row r="21" spans="1:8" ht="12.75">
      <c r="A21" t="s">
        <v>55</v>
      </c>
      <c r="B21" t="s">
        <v>62</v>
      </c>
      <c r="C21" t="s">
        <v>56</v>
      </c>
      <c r="D21" s="3">
        <v>3</v>
      </c>
      <c r="E21" s="3">
        <v>3</v>
      </c>
      <c r="F21" s="3">
        <v>2</v>
      </c>
      <c r="G21">
        <f t="shared" si="0"/>
        <v>8</v>
      </c>
      <c r="H21" s="3"/>
    </row>
    <row r="22" spans="1:8" ht="12.75">
      <c r="A22" t="s">
        <v>55</v>
      </c>
      <c r="B22" t="s">
        <v>62</v>
      </c>
      <c r="C22" t="s">
        <v>57</v>
      </c>
      <c r="D22" s="3">
        <v>3</v>
      </c>
      <c r="E22" s="3">
        <v>3</v>
      </c>
      <c r="F22" s="3">
        <v>3</v>
      </c>
      <c r="G22">
        <f t="shared" si="0"/>
        <v>9</v>
      </c>
      <c r="H22" s="3"/>
    </row>
    <row r="23" spans="1:8" ht="12.75">
      <c r="A23" t="s">
        <v>55</v>
      </c>
      <c r="B23" t="s">
        <v>62</v>
      </c>
      <c r="C23" t="s">
        <v>58</v>
      </c>
      <c r="D23" s="3">
        <v>3</v>
      </c>
      <c r="E23" s="3">
        <v>2</v>
      </c>
      <c r="F23" s="3">
        <v>3</v>
      </c>
      <c r="G23">
        <f t="shared" si="0"/>
        <v>8</v>
      </c>
      <c r="H23" s="3"/>
    </row>
    <row r="24" spans="1:8" ht="12.75">
      <c r="A24" t="s">
        <v>55</v>
      </c>
      <c r="B24" t="s">
        <v>62</v>
      </c>
      <c r="C24" t="s">
        <v>59</v>
      </c>
      <c r="D24" s="3">
        <v>3</v>
      </c>
      <c r="E24" s="3">
        <v>3</v>
      </c>
      <c r="F24" s="3">
        <v>3</v>
      </c>
      <c r="G24">
        <f t="shared" si="0"/>
        <v>9</v>
      </c>
      <c r="H24" s="3"/>
    </row>
    <row r="25" spans="1:8" ht="13.5" thickBot="1">
      <c r="A25" t="s">
        <v>55</v>
      </c>
      <c r="B25" t="s">
        <v>62</v>
      </c>
      <c r="C25" t="s">
        <v>61</v>
      </c>
      <c r="D25" s="3">
        <v>3</v>
      </c>
      <c r="E25" s="3">
        <v>2</v>
      </c>
      <c r="F25" s="3">
        <v>1</v>
      </c>
      <c r="G25">
        <f t="shared" si="0"/>
        <v>6</v>
      </c>
      <c r="H25" s="3"/>
    </row>
    <row r="26" spans="1:8" ht="13.5" thickTop="1">
      <c r="A26" s="1" t="s">
        <v>64</v>
      </c>
      <c r="B26" s="1" t="s">
        <v>65</v>
      </c>
      <c r="C26" s="1" t="s">
        <v>66</v>
      </c>
      <c r="D26" s="1">
        <v>4</v>
      </c>
      <c r="E26" s="1">
        <v>4</v>
      </c>
      <c r="F26" s="1">
        <v>3</v>
      </c>
      <c r="G26" s="1">
        <f t="shared" si="0"/>
        <v>11</v>
      </c>
      <c r="H26" s="1"/>
    </row>
    <row r="27" spans="1:7" ht="12.75">
      <c r="A27" t="s">
        <v>64</v>
      </c>
      <c r="B27" t="s">
        <v>28</v>
      </c>
      <c r="C27" t="s">
        <v>32</v>
      </c>
      <c r="D27" s="3">
        <v>4</v>
      </c>
      <c r="E27" s="3">
        <v>4</v>
      </c>
      <c r="F27" s="3">
        <v>4</v>
      </c>
      <c r="G27">
        <f t="shared" si="0"/>
        <v>12</v>
      </c>
    </row>
    <row r="28" spans="1:7" ht="12.75">
      <c r="A28" t="s">
        <v>64</v>
      </c>
      <c r="B28" t="s">
        <v>28</v>
      </c>
      <c r="C28" t="s">
        <v>35</v>
      </c>
      <c r="D28" s="3">
        <v>4</v>
      </c>
      <c r="E28" s="3">
        <v>4</v>
      </c>
      <c r="F28" s="3">
        <v>4</v>
      </c>
      <c r="G28">
        <f t="shared" si="0"/>
        <v>12</v>
      </c>
    </row>
    <row r="29" spans="1:7" ht="12.75">
      <c r="A29" t="s">
        <v>64</v>
      </c>
      <c r="B29" t="s">
        <v>28</v>
      </c>
      <c r="C29" t="s">
        <v>39</v>
      </c>
      <c r="D29" s="3">
        <v>4</v>
      </c>
      <c r="E29" s="3">
        <v>4</v>
      </c>
      <c r="F29" s="3">
        <v>4</v>
      </c>
      <c r="G29">
        <f t="shared" si="0"/>
        <v>12</v>
      </c>
    </row>
    <row r="30" spans="1:7" ht="12.75">
      <c r="A30" t="s">
        <v>64</v>
      </c>
      <c r="B30" t="s">
        <v>67</v>
      </c>
      <c r="C30" t="s">
        <v>40</v>
      </c>
      <c r="D30" s="3">
        <v>4</v>
      </c>
      <c r="E30" s="3">
        <v>4</v>
      </c>
      <c r="F30" s="3">
        <v>4</v>
      </c>
      <c r="G30">
        <f t="shared" si="0"/>
        <v>12</v>
      </c>
    </row>
    <row r="31" spans="1:7" ht="12.75">
      <c r="A31" t="s">
        <v>64</v>
      </c>
      <c r="B31" t="s">
        <v>28</v>
      </c>
      <c r="C31" t="s">
        <v>42</v>
      </c>
      <c r="D31" s="3">
        <v>4</v>
      </c>
      <c r="E31" s="3">
        <v>4</v>
      </c>
      <c r="F31" s="3">
        <v>3</v>
      </c>
      <c r="G31">
        <f t="shared" si="0"/>
        <v>11</v>
      </c>
    </row>
    <row r="32" spans="1:8" ht="12.75">
      <c r="A32" s="2" t="s">
        <v>64</v>
      </c>
      <c r="B32" s="2" t="s">
        <v>44</v>
      </c>
      <c r="C32" s="2" t="s">
        <v>45</v>
      </c>
      <c r="D32" s="2">
        <v>3</v>
      </c>
      <c r="E32" s="2">
        <v>2</v>
      </c>
      <c r="F32" s="2">
        <v>2</v>
      </c>
      <c r="G32" s="2">
        <f t="shared" si="0"/>
        <v>7</v>
      </c>
      <c r="H32" s="2"/>
    </row>
    <row r="33" spans="1:7" ht="12.75">
      <c r="A33" t="s">
        <v>64</v>
      </c>
      <c r="B33" t="s">
        <v>44</v>
      </c>
      <c r="C33" t="s">
        <v>32</v>
      </c>
      <c r="D33" s="3">
        <v>3</v>
      </c>
      <c r="E33" s="3">
        <v>3</v>
      </c>
      <c r="F33" s="3">
        <v>3</v>
      </c>
      <c r="G33">
        <f t="shared" si="0"/>
        <v>9</v>
      </c>
    </row>
    <row r="34" spans="1:7" ht="12.75">
      <c r="A34" t="s">
        <v>64</v>
      </c>
      <c r="B34" t="s">
        <v>44</v>
      </c>
      <c r="C34" t="s">
        <v>35</v>
      </c>
      <c r="D34" s="3">
        <v>3</v>
      </c>
      <c r="E34" s="3">
        <v>4</v>
      </c>
      <c r="F34" s="3">
        <v>3</v>
      </c>
      <c r="G34">
        <f t="shared" si="0"/>
        <v>10</v>
      </c>
    </row>
    <row r="35" spans="1:7" ht="12.75">
      <c r="A35" t="s">
        <v>64</v>
      </c>
      <c r="B35" t="s">
        <v>44</v>
      </c>
      <c r="C35" t="s">
        <v>38</v>
      </c>
      <c r="D35" s="3">
        <v>3</v>
      </c>
      <c r="E35" s="3">
        <v>3</v>
      </c>
      <c r="F35" s="3">
        <v>3</v>
      </c>
      <c r="G35">
        <f t="shared" si="0"/>
        <v>9</v>
      </c>
    </row>
    <row r="36" spans="1:7" ht="12.75">
      <c r="A36" t="s">
        <v>64</v>
      </c>
      <c r="B36" t="s">
        <v>44</v>
      </c>
      <c r="C36" t="s">
        <v>40</v>
      </c>
      <c r="D36" s="3">
        <v>3</v>
      </c>
      <c r="E36" s="3">
        <v>3</v>
      </c>
      <c r="F36" s="3">
        <v>2</v>
      </c>
      <c r="G36">
        <f t="shared" si="0"/>
        <v>8</v>
      </c>
    </row>
    <row r="37" spans="1:7" ht="12.75">
      <c r="A37" t="s">
        <v>64</v>
      </c>
      <c r="B37" t="s">
        <v>44</v>
      </c>
      <c r="C37" t="s">
        <v>42</v>
      </c>
      <c r="D37" s="3">
        <v>3</v>
      </c>
      <c r="E37" s="3">
        <v>3</v>
      </c>
      <c r="F37" s="3">
        <v>2</v>
      </c>
      <c r="G37">
        <f t="shared" si="0"/>
        <v>8</v>
      </c>
    </row>
    <row r="38" spans="1:8" ht="12.75">
      <c r="A38" s="2" t="s">
        <v>64</v>
      </c>
      <c r="B38" s="2" t="s">
        <v>52</v>
      </c>
      <c r="C38" s="2" t="s">
        <v>29</v>
      </c>
      <c r="D38" s="2">
        <v>3</v>
      </c>
      <c r="E38" s="2">
        <v>3</v>
      </c>
      <c r="F38" s="2">
        <v>3</v>
      </c>
      <c r="G38" s="2">
        <f t="shared" si="0"/>
        <v>9</v>
      </c>
      <c r="H38" s="2" t="s">
        <v>54</v>
      </c>
    </row>
    <row r="39" spans="1:8" ht="12.75">
      <c r="A39" t="s">
        <v>64</v>
      </c>
      <c r="B39" t="s">
        <v>52</v>
      </c>
      <c r="C39" t="s">
        <v>56</v>
      </c>
      <c r="D39" s="3">
        <v>3</v>
      </c>
      <c r="E39" s="3">
        <v>3</v>
      </c>
      <c r="F39" s="3">
        <v>3</v>
      </c>
      <c r="G39">
        <f t="shared" si="0"/>
        <v>9</v>
      </c>
      <c r="H39" t="s">
        <v>68</v>
      </c>
    </row>
    <row r="40" spans="1:7" ht="12.75">
      <c r="A40" t="s">
        <v>64</v>
      </c>
      <c r="B40" t="s">
        <v>52</v>
      </c>
      <c r="C40" t="s">
        <v>57</v>
      </c>
      <c r="D40" s="3">
        <v>3</v>
      </c>
      <c r="E40" s="3">
        <v>3</v>
      </c>
      <c r="F40" s="3">
        <v>3</v>
      </c>
      <c r="G40">
        <f t="shared" si="0"/>
        <v>9</v>
      </c>
    </row>
    <row r="41" spans="1:7" ht="12.75">
      <c r="A41" t="s">
        <v>64</v>
      </c>
      <c r="B41" t="s">
        <v>52</v>
      </c>
      <c r="C41" t="s">
        <v>58</v>
      </c>
      <c r="D41" s="3">
        <v>3</v>
      </c>
      <c r="E41" s="3">
        <v>3</v>
      </c>
      <c r="F41" s="3">
        <v>3</v>
      </c>
      <c r="G41">
        <f t="shared" si="0"/>
        <v>9</v>
      </c>
    </row>
    <row r="42" spans="1:7" ht="12.75">
      <c r="A42" t="s">
        <v>64</v>
      </c>
      <c r="B42" t="s">
        <v>52</v>
      </c>
      <c r="C42" t="s">
        <v>59</v>
      </c>
      <c r="D42" s="3">
        <v>3</v>
      </c>
      <c r="E42" s="3">
        <v>3</v>
      </c>
      <c r="F42" s="3">
        <v>3</v>
      </c>
      <c r="G42">
        <f t="shared" si="0"/>
        <v>9</v>
      </c>
    </row>
    <row r="43" spans="1:8" ht="12.75">
      <c r="A43" t="s">
        <v>64</v>
      </c>
      <c r="B43" t="s">
        <v>52</v>
      </c>
      <c r="C43" t="s">
        <v>61</v>
      </c>
      <c r="D43" s="3">
        <v>3</v>
      </c>
      <c r="E43" s="3">
        <v>2</v>
      </c>
      <c r="F43" s="3">
        <v>2</v>
      </c>
      <c r="G43">
        <f t="shared" si="0"/>
        <v>7</v>
      </c>
      <c r="H43" t="s">
        <v>69</v>
      </c>
    </row>
    <row r="44" spans="1:8" ht="12.75">
      <c r="A44" s="2" t="s">
        <v>64</v>
      </c>
      <c r="B44" s="2" t="s">
        <v>62</v>
      </c>
      <c r="C44" s="2" t="s">
        <v>63</v>
      </c>
      <c r="D44" s="2">
        <v>3</v>
      </c>
      <c r="E44" s="2">
        <v>3</v>
      </c>
      <c r="F44" s="2">
        <v>3</v>
      </c>
      <c r="G44" s="2">
        <f t="shared" si="0"/>
        <v>9</v>
      </c>
      <c r="H44" s="2"/>
    </row>
    <row r="45" spans="1:8" ht="12.75">
      <c r="A45" t="s">
        <v>64</v>
      </c>
      <c r="B45" t="s">
        <v>62</v>
      </c>
      <c r="C45" t="s">
        <v>56</v>
      </c>
      <c r="D45" s="3">
        <v>3</v>
      </c>
      <c r="E45" s="3">
        <v>2</v>
      </c>
      <c r="F45" s="3">
        <v>3</v>
      </c>
      <c r="G45">
        <f t="shared" si="0"/>
        <v>8</v>
      </c>
      <c r="H45" t="s">
        <v>70</v>
      </c>
    </row>
    <row r="46" spans="1:7" ht="12.75">
      <c r="A46" t="s">
        <v>64</v>
      </c>
      <c r="B46" t="s">
        <v>62</v>
      </c>
      <c r="C46" t="s">
        <v>71</v>
      </c>
      <c r="D46" s="3">
        <v>4</v>
      </c>
      <c r="E46" s="3">
        <v>4</v>
      </c>
      <c r="F46" s="3">
        <v>3</v>
      </c>
      <c r="G46">
        <f t="shared" si="0"/>
        <v>11</v>
      </c>
    </row>
    <row r="47" spans="1:7" ht="12.75">
      <c r="A47" t="s">
        <v>64</v>
      </c>
      <c r="B47" t="s">
        <v>62</v>
      </c>
      <c r="C47" t="s">
        <v>72</v>
      </c>
      <c r="D47" s="3">
        <v>4</v>
      </c>
      <c r="E47" s="3">
        <v>3</v>
      </c>
      <c r="F47" s="3">
        <v>4</v>
      </c>
      <c r="G47">
        <f t="shared" si="0"/>
        <v>11</v>
      </c>
    </row>
    <row r="48" spans="1:7" ht="12.75">
      <c r="A48" t="s">
        <v>64</v>
      </c>
      <c r="B48" t="s">
        <v>62</v>
      </c>
      <c r="C48" t="s">
        <v>73</v>
      </c>
      <c r="D48" s="3">
        <v>4</v>
      </c>
      <c r="E48" s="3">
        <v>3</v>
      </c>
      <c r="F48" s="3">
        <v>3</v>
      </c>
      <c r="G48">
        <f t="shared" si="0"/>
        <v>10</v>
      </c>
    </row>
    <row r="49" spans="1:8" ht="13.5" thickBot="1">
      <c r="A49" s="4" t="s">
        <v>64</v>
      </c>
      <c r="B49" s="4" t="s">
        <v>62</v>
      </c>
      <c r="C49" s="4" t="s">
        <v>74</v>
      </c>
      <c r="D49" s="4">
        <v>3</v>
      </c>
      <c r="E49" s="4">
        <v>2</v>
      </c>
      <c r="F49" s="4">
        <v>2</v>
      </c>
      <c r="G49">
        <f t="shared" si="0"/>
        <v>7</v>
      </c>
      <c r="H49" s="4"/>
    </row>
    <row r="50" spans="1:8" ht="13.5" thickTop="1">
      <c r="A50" s="1" t="s">
        <v>75</v>
      </c>
      <c r="B50" s="1" t="s">
        <v>76</v>
      </c>
      <c r="C50" s="1" t="s">
        <v>77</v>
      </c>
      <c r="D50" s="1">
        <v>4</v>
      </c>
      <c r="E50" s="1">
        <v>3</v>
      </c>
      <c r="F50" s="1">
        <v>4</v>
      </c>
      <c r="G50" s="1">
        <f t="shared" si="0"/>
        <v>11</v>
      </c>
      <c r="H50" s="1"/>
    </row>
    <row r="51" spans="1:7" ht="12.75">
      <c r="A51" t="s">
        <v>75</v>
      </c>
      <c r="B51" t="s">
        <v>78</v>
      </c>
      <c r="C51" t="s">
        <v>32</v>
      </c>
      <c r="D51" s="3">
        <v>4</v>
      </c>
      <c r="E51" s="3">
        <v>3</v>
      </c>
      <c r="F51" s="3">
        <v>4</v>
      </c>
      <c r="G51">
        <f t="shared" si="0"/>
        <v>11</v>
      </c>
    </row>
    <row r="52" spans="1:7" ht="12.75">
      <c r="A52" t="s">
        <v>75</v>
      </c>
      <c r="B52" t="s">
        <v>28</v>
      </c>
      <c r="C52" t="s">
        <v>35</v>
      </c>
      <c r="D52" s="3">
        <v>4</v>
      </c>
      <c r="E52" s="3">
        <v>3</v>
      </c>
      <c r="F52" s="3">
        <v>4</v>
      </c>
      <c r="G52">
        <f t="shared" si="0"/>
        <v>11</v>
      </c>
    </row>
    <row r="53" spans="1:7" ht="12.75">
      <c r="A53" t="s">
        <v>75</v>
      </c>
      <c r="B53" t="s">
        <v>28</v>
      </c>
      <c r="C53" t="s">
        <v>39</v>
      </c>
      <c r="D53" s="3">
        <v>4</v>
      </c>
      <c r="E53" s="3">
        <v>3</v>
      </c>
      <c r="F53" s="3">
        <v>4</v>
      </c>
      <c r="G53">
        <f t="shared" si="0"/>
        <v>11</v>
      </c>
    </row>
    <row r="54" spans="1:7" ht="12.75">
      <c r="A54" t="s">
        <v>75</v>
      </c>
      <c r="B54" t="s">
        <v>67</v>
      </c>
      <c r="C54" t="s">
        <v>79</v>
      </c>
      <c r="D54" s="3">
        <v>4</v>
      </c>
      <c r="E54" s="3">
        <v>3</v>
      </c>
      <c r="F54" s="3">
        <v>4</v>
      </c>
      <c r="G54">
        <f t="shared" si="0"/>
        <v>11</v>
      </c>
    </row>
    <row r="55" spans="1:7" ht="12.75">
      <c r="A55" t="s">
        <v>75</v>
      </c>
      <c r="B55" t="s">
        <v>80</v>
      </c>
      <c r="C55" t="s">
        <v>42</v>
      </c>
      <c r="D55" s="3">
        <v>4</v>
      </c>
      <c r="E55" s="3">
        <v>3</v>
      </c>
      <c r="F55" s="3">
        <v>4</v>
      </c>
      <c r="G55">
        <f t="shared" si="0"/>
        <v>11</v>
      </c>
    </row>
    <row r="56" spans="1:8" ht="12.75">
      <c r="A56" s="2" t="s">
        <v>75</v>
      </c>
      <c r="B56" s="2" t="s">
        <v>44</v>
      </c>
      <c r="C56" s="2" t="s">
        <v>29</v>
      </c>
      <c r="D56" s="2">
        <v>3</v>
      </c>
      <c r="E56" s="2">
        <v>3</v>
      </c>
      <c r="F56" s="2">
        <v>3</v>
      </c>
      <c r="G56" s="2">
        <f t="shared" si="0"/>
        <v>9</v>
      </c>
      <c r="H56" s="2"/>
    </row>
    <row r="57" spans="1:7" ht="12.75">
      <c r="A57" t="s">
        <v>75</v>
      </c>
      <c r="B57" t="s">
        <v>44</v>
      </c>
      <c r="C57" t="s">
        <v>81</v>
      </c>
      <c r="D57" s="3">
        <v>3</v>
      </c>
      <c r="E57" s="3">
        <v>2</v>
      </c>
      <c r="F57" s="3">
        <v>2</v>
      </c>
      <c r="G57">
        <f t="shared" si="0"/>
        <v>7</v>
      </c>
    </row>
    <row r="58" spans="1:7" ht="12.75">
      <c r="A58" t="s">
        <v>75</v>
      </c>
      <c r="B58" t="s">
        <v>44</v>
      </c>
      <c r="C58" t="s">
        <v>36</v>
      </c>
      <c r="D58" s="3">
        <v>3</v>
      </c>
      <c r="E58" s="3">
        <v>2</v>
      </c>
      <c r="F58" s="3">
        <v>2</v>
      </c>
      <c r="G58">
        <f t="shared" si="0"/>
        <v>7</v>
      </c>
    </row>
    <row r="59" spans="1:7" ht="12.75">
      <c r="A59" t="s">
        <v>75</v>
      </c>
      <c r="B59" t="s">
        <v>44</v>
      </c>
      <c r="C59" t="s">
        <v>39</v>
      </c>
      <c r="D59" s="3">
        <v>3</v>
      </c>
      <c r="E59" s="3">
        <v>3</v>
      </c>
      <c r="F59" s="3">
        <v>2</v>
      </c>
      <c r="G59">
        <f t="shared" si="0"/>
        <v>8</v>
      </c>
    </row>
    <row r="60" spans="1:8" ht="12.75">
      <c r="A60" t="s">
        <v>75</v>
      </c>
      <c r="B60" t="s">
        <v>44</v>
      </c>
      <c r="C60" t="s">
        <v>41</v>
      </c>
      <c r="D60" s="3">
        <v>3</v>
      </c>
      <c r="E60" s="3">
        <v>3</v>
      </c>
      <c r="F60" s="3">
        <v>3</v>
      </c>
      <c r="G60">
        <f t="shared" si="0"/>
        <v>9</v>
      </c>
      <c r="H60" t="s">
        <v>60</v>
      </c>
    </row>
    <row r="61" spans="1:7" ht="12.75">
      <c r="A61" t="s">
        <v>75</v>
      </c>
      <c r="B61" t="s">
        <v>44</v>
      </c>
      <c r="C61" t="s">
        <v>43</v>
      </c>
      <c r="D61" s="3">
        <v>2</v>
      </c>
      <c r="E61" s="3">
        <v>2</v>
      </c>
      <c r="F61" s="3">
        <v>2</v>
      </c>
      <c r="G61">
        <f t="shared" si="0"/>
        <v>6</v>
      </c>
    </row>
    <row r="62" spans="1:8" ht="12.75">
      <c r="A62" s="2" t="s">
        <v>75</v>
      </c>
      <c r="B62" s="2" t="s">
        <v>52</v>
      </c>
      <c r="C62" s="2" t="s">
        <v>45</v>
      </c>
      <c r="D62" s="2">
        <v>3</v>
      </c>
      <c r="E62" s="2">
        <v>2</v>
      </c>
      <c r="F62" s="2">
        <v>3</v>
      </c>
      <c r="G62" s="2">
        <f t="shared" si="0"/>
        <v>8</v>
      </c>
      <c r="H62" s="2"/>
    </row>
    <row r="63" spans="1:7" ht="12.75">
      <c r="A63" t="s">
        <v>75</v>
      </c>
      <c r="B63" t="s">
        <v>52</v>
      </c>
      <c r="C63" t="s">
        <v>81</v>
      </c>
      <c r="D63" s="3">
        <v>3</v>
      </c>
      <c r="E63" s="3">
        <v>2</v>
      </c>
      <c r="F63" s="3">
        <v>2</v>
      </c>
      <c r="G63">
        <f t="shared" si="0"/>
        <v>7</v>
      </c>
    </row>
    <row r="64" spans="1:7" ht="12.75">
      <c r="A64" t="s">
        <v>75</v>
      </c>
      <c r="B64" t="s">
        <v>52</v>
      </c>
      <c r="C64" t="s">
        <v>36</v>
      </c>
      <c r="D64" s="3">
        <v>3</v>
      </c>
      <c r="E64" s="3">
        <v>2</v>
      </c>
      <c r="F64" s="3">
        <v>2</v>
      </c>
      <c r="G64">
        <f t="shared" si="0"/>
        <v>7</v>
      </c>
    </row>
    <row r="65" spans="1:7" ht="12.75">
      <c r="A65" t="s">
        <v>75</v>
      </c>
      <c r="B65" t="s">
        <v>52</v>
      </c>
      <c r="C65" t="s">
        <v>39</v>
      </c>
      <c r="D65" s="3">
        <v>3</v>
      </c>
      <c r="E65" s="3">
        <v>2</v>
      </c>
      <c r="F65" s="3">
        <v>3</v>
      </c>
      <c r="G65">
        <f t="shared" si="0"/>
        <v>8</v>
      </c>
    </row>
    <row r="66" spans="1:7" ht="12.75">
      <c r="A66" t="s">
        <v>75</v>
      </c>
      <c r="B66" t="s">
        <v>52</v>
      </c>
      <c r="C66" t="s">
        <v>41</v>
      </c>
      <c r="D66" s="3">
        <v>3</v>
      </c>
      <c r="E66" s="3">
        <v>3</v>
      </c>
      <c r="F66" s="3">
        <v>3</v>
      </c>
      <c r="G66">
        <f aca="true" t="shared" si="1" ref="G66:G129">SUM(D66:F66)</f>
        <v>9</v>
      </c>
    </row>
    <row r="67" spans="1:7" ht="12.75">
      <c r="A67" t="s">
        <v>75</v>
      </c>
      <c r="B67" t="s">
        <v>52</v>
      </c>
      <c r="C67" t="s">
        <v>82</v>
      </c>
      <c r="D67" s="3">
        <v>3</v>
      </c>
      <c r="E67" s="3">
        <v>2</v>
      </c>
      <c r="F67" s="3">
        <v>3</v>
      </c>
      <c r="G67">
        <f t="shared" si="1"/>
        <v>8</v>
      </c>
    </row>
    <row r="68" spans="1:8" ht="12.75">
      <c r="A68" s="2" t="s">
        <v>75</v>
      </c>
      <c r="B68" s="2" t="s">
        <v>62</v>
      </c>
      <c r="C68" s="2" t="s">
        <v>66</v>
      </c>
      <c r="D68" s="2">
        <v>3</v>
      </c>
      <c r="E68" s="2">
        <v>2</v>
      </c>
      <c r="F68" s="2">
        <v>2</v>
      </c>
      <c r="G68" s="2">
        <f t="shared" si="1"/>
        <v>7</v>
      </c>
      <c r="H68" s="2"/>
    </row>
    <row r="69" spans="1:7" ht="12.75">
      <c r="A69" t="s">
        <v>75</v>
      </c>
      <c r="B69" t="s">
        <v>62</v>
      </c>
      <c r="C69" t="s">
        <v>83</v>
      </c>
      <c r="D69" s="3">
        <v>3</v>
      </c>
      <c r="E69" s="3">
        <v>2</v>
      </c>
      <c r="F69" s="3">
        <v>2</v>
      </c>
      <c r="G69">
        <f t="shared" si="1"/>
        <v>7</v>
      </c>
    </row>
    <row r="70" spans="1:7" ht="12.75">
      <c r="A70" t="s">
        <v>75</v>
      </c>
      <c r="B70" t="s">
        <v>62</v>
      </c>
      <c r="C70" t="s">
        <v>84</v>
      </c>
      <c r="D70" s="3">
        <v>3</v>
      </c>
      <c r="E70" s="3">
        <v>2</v>
      </c>
      <c r="F70" s="3">
        <v>2</v>
      </c>
      <c r="G70">
        <f t="shared" si="1"/>
        <v>7</v>
      </c>
    </row>
    <row r="71" spans="1:7" ht="12.75">
      <c r="A71" t="s">
        <v>75</v>
      </c>
      <c r="B71" t="s">
        <v>62</v>
      </c>
      <c r="C71" t="s">
        <v>85</v>
      </c>
      <c r="D71" s="3">
        <v>3</v>
      </c>
      <c r="E71" s="3">
        <v>2</v>
      </c>
      <c r="F71" s="3">
        <v>2</v>
      </c>
      <c r="G71">
        <f t="shared" si="1"/>
        <v>7</v>
      </c>
    </row>
    <row r="72" spans="1:7" ht="12.75">
      <c r="A72" t="s">
        <v>75</v>
      </c>
      <c r="B72" t="s">
        <v>62</v>
      </c>
      <c r="C72" t="s">
        <v>86</v>
      </c>
      <c r="D72" s="3">
        <v>3</v>
      </c>
      <c r="E72" s="3">
        <v>2</v>
      </c>
      <c r="F72" s="3">
        <v>2</v>
      </c>
      <c r="G72">
        <f t="shared" si="1"/>
        <v>7</v>
      </c>
    </row>
    <row r="73" spans="1:7" ht="13.5" thickBot="1">
      <c r="A73" t="s">
        <v>75</v>
      </c>
      <c r="B73" t="s">
        <v>62</v>
      </c>
      <c r="C73" t="s">
        <v>82</v>
      </c>
      <c r="D73" s="3">
        <v>3</v>
      </c>
      <c r="E73" s="3">
        <v>2</v>
      </c>
      <c r="F73" s="3">
        <v>3</v>
      </c>
      <c r="G73">
        <f t="shared" si="1"/>
        <v>8</v>
      </c>
    </row>
    <row r="74" spans="1:8" ht="13.5" thickTop="1">
      <c r="A74" s="1" t="s">
        <v>87</v>
      </c>
      <c r="B74" s="1" t="s">
        <v>67</v>
      </c>
      <c r="C74" s="1" t="s">
        <v>88</v>
      </c>
      <c r="D74" s="1">
        <v>3</v>
      </c>
      <c r="E74" s="1">
        <v>3</v>
      </c>
      <c r="F74" s="1">
        <v>3</v>
      </c>
      <c r="G74" s="1">
        <f t="shared" si="1"/>
        <v>9</v>
      </c>
      <c r="H74" s="1"/>
    </row>
    <row r="75" spans="1:7" ht="12.75">
      <c r="A75" t="s">
        <v>87</v>
      </c>
      <c r="B75" t="s">
        <v>67</v>
      </c>
      <c r="C75" t="s">
        <v>81</v>
      </c>
      <c r="D75" s="3">
        <v>3</v>
      </c>
      <c r="E75" s="3">
        <v>3</v>
      </c>
      <c r="F75" s="3">
        <v>3</v>
      </c>
      <c r="G75">
        <f t="shared" si="1"/>
        <v>9</v>
      </c>
    </row>
    <row r="76" spans="1:7" ht="12.75">
      <c r="A76" t="s">
        <v>87</v>
      </c>
      <c r="B76" t="s">
        <v>67</v>
      </c>
      <c r="C76" t="s">
        <v>36</v>
      </c>
      <c r="D76" s="3">
        <v>3</v>
      </c>
      <c r="E76" s="3">
        <v>3</v>
      </c>
      <c r="F76" s="3">
        <v>3</v>
      </c>
      <c r="G76">
        <f t="shared" si="1"/>
        <v>9</v>
      </c>
    </row>
    <row r="77" spans="1:7" ht="12.75">
      <c r="A77" t="s">
        <v>87</v>
      </c>
      <c r="B77" t="s">
        <v>67</v>
      </c>
      <c r="C77" t="s">
        <v>39</v>
      </c>
      <c r="D77" s="3">
        <v>3</v>
      </c>
      <c r="E77" s="3">
        <v>2</v>
      </c>
      <c r="F77" s="3">
        <v>2</v>
      </c>
      <c r="G77">
        <f t="shared" si="1"/>
        <v>7</v>
      </c>
    </row>
    <row r="78" spans="1:7" ht="12.75">
      <c r="A78" t="s">
        <v>87</v>
      </c>
      <c r="B78" t="s">
        <v>67</v>
      </c>
      <c r="C78" t="s">
        <v>41</v>
      </c>
      <c r="D78" s="3">
        <v>4</v>
      </c>
      <c r="E78" s="3">
        <v>3</v>
      </c>
      <c r="F78" s="3">
        <v>3</v>
      </c>
      <c r="G78">
        <f t="shared" si="1"/>
        <v>10</v>
      </c>
    </row>
    <row r="79" spans="1:7" ht="12.75">
      <c r="A79" t="s">
        <v>87</v>
      </c>
      <c r="B79" t="s">
        <v>67</v>
      </c>
      <c r="C79" t="s">
        <v>43</v>
      </c>
      <c r="D79" s="3">
        <v>4</v>
      </c>
      <c r="E79" s="3">
        <v>3</v>
      </c>
      <c r="F79" s="3">
        <v>4</v>
      </c>
      <c r="G79">
        <f t="shared" si="1"/>
        <v>11</v>
      </c>
    </row>
    <row r="80" spans="1:8" ht="12.75">
      <c r="A80" s="2" t="s">
        <v>87</v>
      </c>
      <c r="B80" s="2" t="s">
        <v>44</v>
      </c>
      <c r="C80" s="2" t="s">
        <v>45</v>
      </c>
      <c r="D80" s="2">
        <v>3</v>
      </c>
      <c r="E80" s="2">
        <v>2</v>
      </c>
      <c r="F80" s="2">
        <v>3</v>
      </c>
      <c r="G80" s="2">
        <f t="shared" si="1"/>
        <v>8</v>
      </c>
      <c r="H80" s="2"/>
    </row>
    <row r="81" spans="1:7" ht="12.75">
      <c r="A81" t="s">
        <v>87</v>
      </c>
      <c r="B81" t="s">
        <v>44</v>
      </c>
      <c r="C81" t="s">
        <v>81</v>
      </c>
      <c r="D81" s="3">
        <v>3</v>
      </c>
      <c r="E81" s="3">
        <v>2</v>
      </c>
      <c r="F81" s="3">
        <v>2</v>
      </c>
      <c r="G81">
        <f t="shared" si="1"/>
        <v>7</v>
      </c>
    </row>
    <row r="82" spans="1:7" ht="12.75">
      <c r="A82" t="s">
        <v>87</v>
      </c>
      <c r="B82" t="s">
        <v>44</v>
      </c>
      <c r="C82" t="s">
        <v>36</v>
      </c>
      <c r="D82" s="3">
        <v>3</v>
      </c>
      <c r="E82" s="3">
        <v>2</v>
      </c>
      <c r="F82" s="3">
        <v>2</v>
      </c>
      <c r="G82">
        <f t="shared" si="1"/>
        <v>7</v>
      </c>
    </row>
    <row r="83" spans="1:7" ht="12.75">
      <c r="A83" t="s">
        <v>87</v>
      </c>
      <c r="B83" t="s">
        <v>44</v>
      </c>
      <c r="C83" t="s">
        <v>39</v>
      </c>
      <c r="D83" s="3">
        <v>3</v>
      </c>
      <c r="E83" s="3">
        <v>2</v>
      </c>
      <c r="F83" s="3">
        <v>2</v>
      </c>
      <c r="G83">
        <f t="shared" si="1"/>
        <v>7</v>
      </c>
    </row>
    <row r="84" spans="1:7" ht="12.75">
      <c r="A84" t="s">
        <v>87</v>
      </c>
      <c r="B84" t="s">
        <v>44</v>
      </c>
      <c r="C84" t="s">
        <v>41</v>
      </c>
      <c r="D84" s="3">
        <v>3</v>
      </c>
      <c r="E84" s="3">
        <v>3</v>
      </c>
      <c r="F84" s="3">
        <v>3</v>
      </c>
      <c r="G84">
        <f t="shared" si="1"/>
        <v>9</v>
      </c>
    </row>
    <row r="85" spans="1:7" ht="12.75">
      <c r="A85" t="s">
        <v>87</v>
      </c>
      <c r="B85" t="s">
        <v>44</v>
      </c>
      <c r="C85" t="s">
        <v>43</v>
      </c>
      <c r="D85" s="3">
        <v>3</v>
      </c>
      <c r="E85" s="3">
        <v>2</v>
      </c>
      <c r="F85" s="3">
        <v>3</v>
      </c>
      <c r="G85">
        <f t="shared" si="1"/>
        <v>8</v>
      </c>
    </row>
    <row r="86" spans="1:8" ht="12.75">
      <c r="A86" s="2" t="s">
        <v>87</v>
      </c>
      <c r="B86" s="2" t="s">
        <v>52</v>
      </c>
      <c r="C86" s="2" t="s">
        <v>45</v>
      </c>
      <c r="D86" s="2">
        <v>3</v>
      </c>
      <c r="E86" s="2">
        <v>2</v>
      </c>
      <c r="F86" s="2">
        <v>3</v>
      </c>
      <c r="G86" s="2">
        <f t="shared" si="1"/>
        <v>8</v>
      </c>
      <c r="H86" s="2" t="s">
        <v>89</v>
      </c>
    </row>
    <row r="87" spans="1:8" ht="12.75">
      <c r="A87" t="s">
        <v>87</v>
      </c>
      <c r="B87" t="s">
        <v>52</v>
      </c>
      <c r="C87" t="s">
        <v>81</v>
      </c>
      <c r="D87" s="3">
        <v>3</v>
      </c>
      <c r="E87" s="3">
        <v>2</v>
      </c>
      <c r="F87" s="3">
        <v>2</v>
      </c>
      <c r="G87">
        <f t="shared" si="1"/>
        <v>7</v>
      </c>
      <c r="H87" t="s">
        <v>89</v>
      </c>
    </row>
    <row r="88" spans="1:7" ht="12.75">
      <c r="A88" t="s">
        <v>87</v>
      </c>
      <c r="B88" t="s">
        <v>52</v>
      </c>
      <c r="C88" t="s">
        <v>36</v>
      </c>
      <c r="D88" s="3">
        <v>3</v>
      </c>
      <c r="E88" s="3">
        <v>2</v>
      </c>
      <c r="F88" s="3">
        <v>2</v>
      </c>
      <c r="G88">
        <f t="shared" si="1"/>
        <v>7</v>
      </c>
    </row>
    <row r="89" spans="1:7" ht="12.75">
      <c r="A89" t="s">
        <v>87</v>
      </c>
      <c r="B89" t="s">
        <v>52</v>
      </c>
      <c r="C89" t="s">
        <v>39</v>
      </c>
      <c r="D89" s="3">
        <v>3</v>
      </c>
      <c r="E89" s="3">
        <v>2</v>
      </c>
      <c r="F89" s="3">
        <v>3</v>
      </c>
      <c r="G89">
        <f t="shared" si="1"/>
        <v>8</v>
      </c>
    </row>
    <row r="90" spans="1:7" ht="12.75">
      <c r="A90" t="s">
        <v>87</v>
      </c>
      <c r="B90" t="s">
        <v>52</v>
      </c>
      <c r="C90" t="s">
        <v>41</v>
      </c>
      <c r="D90" s="3">
        <v>3</v>
      </c>
      <c r="E90" s="3">
        <v>3</v>
      </c>
      <c r="F90" s="3">
        <v>3</v>
      </c>
      <c r="G90">
        <f t="shared" si="1"/>
        <v>9</v>
      </c>
    </row>
    <row r="91" spans="1:7" ht="12.75">
      <c r="A91" t="s">
        <v>87</v>
      </c>
      <c r="B91" t="s">
        <v>52</v>
      </c>
      <c r="C91" t="s">
        <v>43</v>
      </c>
      <c r="D91" s="3">
        <v>3</v>
      </c>
      <c r="E91" s="3">
        <v>3</v>
      </c>
      <c r="F91" s="3">
        <v>4</v>
      </c>
      <c r="G91">
        <f t="shared" si="1"/>
        <v>10</v>
      </c>
    </row>
    <row r="92" spans="1:8" ht="12.75">
      <c r="A92" s="2" t="s">
        <v>87</v>
      </c>
      <c r="B92" s="2" t="s">
        <v>62</v>
      </c>
      <c r="C92" s="2" t="s">
        <v>45</v>
      </c>
      <c r="D92" s="2">
        <v>3</v>
      </c>
      <c r="E92" s="2">
        <v>2</v>
      </c>
      <c r="F92" s="2">
        <v>3</v>
      </c>
      <c r="G92" s="2">
        <f t="shared" si="1"/>
        <v>8</v>
      </c>
      <c r="H92" s="2"/>
    </row>
    <row r="93" spans="1:7" ht="12.75">
      <c r="A93" t="s">
        <v>87</v>
      </c>
      <c r="B93" t="s">
        <v>62</v>
      </c>
      <c r="C93" t="s">
        <v>81</v>
      </c>
      <c r="D93" s="3">
        <v>2</v>
      </c>
      <c r="E93" s="3">
        <v>2</v>
      </c>
      <c r="F93" s="3">
        <v>2</v>
      </c>
      <c r="G93">
        <f t="shared" si="1"/>
        <v>6</v>
      </c>
    </row>
    <row r="94" spans="1:7" ht="12.75">
      <c r="A94" t="s">
        <v>87</v>
      </c>
      <c r="B94" t="s">
        <v>62</v>
      </c>
      <c r="C94" t="s">
        <v>36</v>
      </c>
      <c r="D94" s="3">
        <v>2</v>
      </c>
      <c r="E94" s="3">
        <v>2</v>
      </c>
      <c r="F94" s="3">
        <v>2</v>
      </c>
      <c r="G94">
        <f t="shared" si="1"/>
        <v>6</v>
      </c>
    </row>
    <row r="95" spans="1:7" ht="12.75">
      <c r="A95" t="s">
        <v>87</v>
      </c>
      <c r="B95" t="s">
        <v>62</v>
      </c>
      <c r="C95" t="s">
        <v>39</v>
      </c>
      <c r="D95" s="3">
        <v>3</v>
      </c>
      <c r="E95" s="3">
        <v>2</v>
      </c>
      <c r="F95" s="3">
        <v>2</v>
      </c>
      <c r="G95">
        <f t="shared" si="1"/>
        <v>7</v>
      </c>
    </row>
    <row r="96" spans="1:7" ht="12.75">
      <c r="A96" t="s">
        <v>87</v>
      </c>
      <c r="B96" t="s">
        <v>62</v>
      </c>
      <c r="C96" t="s">
        <v>41</v>
      </c>
      <c r="D96" s="3">
        <v>3</v>
      </c>
      <c r="E96" s="3">
        <v>3</v>
      </c>
      <c r="F96" s="3">
        <v>3</v>
      </c>
      <c r="G96">
        <f t="shared" si="1"/>
        <v>9</v>
      </c>
    </row>
    <row r="97" spans="1:8" ht="13.5" thickBot="1">
      <c r="A97" s="4" t="s">
        <v>87</v>
      </c>
      <c r="B97" s="4" t="s">
        <v>62</v>
      </c>
      <c r="C97" s="4" t="s">
        <v>43</v>
      </c>
      <c r="D97" s="4">
        <v>3</v>
      </c>
      <c r="E97" s="4">
        <v>2</v>
      </c>
      <c r="F97" s="4">
        <v>3</v>
      </c>
      <c r="G97">
        <f t="shared" si="1"/>
        <v>8</v>
      </c>
      <c r="H97" s="4"/>
    </row>
    <row r="98" spans="1:8" ht="13.5" thickTop="1">
      <c r="A98" s="1" t="s">
        <v>90</v>
      </c>
      <c r="B98" s="1" t="s">
        <v>67</v>
      </c>
      <c r="C98" s="1" t="s">
        <v>45</v>
      </c>
      <c r="D98" s="1">
        <v>3</v>
      </c>
      <c r="E98" s="1">
        <v>3</v>
      </c>
      <c r="F98" s="1">
        <v>3</v>
      </c>
      <c r="G98" s="1">
        <f t="shared" si="1"/>
        <v>9</v>
      </c>
      <c r="H98" s="1"/>
    </row>
    <row r="99" spans="1:7" ht="12.75">
      <c r="A99" t="s">
        <v>90</v>
      </c>
      <c r="B99" t="s">
        <v>67</v>
      </c>
      <c r="C99" t="s">
        <v>81</v>
      </c>
      <c r="D99" s="3">
        <v>3</v>
      </c>
      <c r="E99" s="3">
        <v>3</v>
      </c>
      <c r="F99" s="3">
        <v>3</v>
      </c>
      <c r="G99">
        <f t="shared" si="1"/>
        <v>9</v>
      </c>
    </row>
    <row r="100" spans="1:8" ht="12.75">
      <c r="A100" t="s">
        <v>90</v>
      </c>
      <c r="B100" t="s">
        <v>67</v>
      </c>
      <c r="C100" t="s">
        <v>36</v>
      </c>
      <c r="D100" s="3">
        <v>0</v>
      </c>
      <c r="E100" s="3">
        <v>0</v>
      </c>
      <c r="F100" s="3">
        <v>0</v>
      </c>
      <c r="G100">
        <f t="shared" si="1"/>
        <v>0</v>
      </c>
      <c r="H100" t="s">
        <v>91</v>
      </c>
    </row>
    <row r="101" spans="1:7" ht="12.75">
      <c r="A101" t="s">
        <v>90</v>
      </c>
      <c r="B101" t="s">
        <v>67</v>
      </c>
      <c r="C101" t="s">
        <v>39</v>
      </c>
      <c r="D101">
        <v>4</v>
      </c>
      <c r="E101">
        <v>3</v>
      </c>
      <c r="F101">
        <v>3</v>
      </c>
      <c r="G101">
        <f t="shared" si="1"/>
        <v>10</v>
      </c>
    </row>
    <row r="102" spans="1:7" ht="12.75">
      <c r="A102" t="s">
        <v>90</v>
      </c>
      <c r="B102" t="s">
        <v>67</v>
      </c>
      <c r="C102" t="s">
        <v>41</v>
      </c>
      <c r="D102">
        <v>4</v>
      </c>
      <c r="E102">
        <v>3</v>
      </c>
      <c r="F102">
        <v>3</v>
      </c>
      <c r="G102">
        <f t="shared" si="1"/>
        <v>10</v>
      </c>
    </row>
    <row r="103" spans="1:7" ht="12.75">
      <c r="A103" t="s">
        <v>90</v>
      </c>
      <c r="B103" t="s">
        <v>67</v>
      </c>
      <c r="C103" t="s">
        <v>43</v>
      </c>
      <c r="D103">
        <v>3</v>
      </c>
      <c r="E103">
        <v>3</v>
      </c>
      <c r="F103">
        <v>3</v>
      </c>
      <c r="G103">
        <f t="shared" si="1"/>
        <v>9</v>
      </c>
    </row>
    <row r="104" spans="1:8" ht="12.75">
      <c r="A104" s="2" t="s">
        <v>90</v>
      </c>
      <c r="B104" s="2" t="s">
        <v>44</v>
      </c>
      <c r="C104" s="2" t="s">
        <v>45</v>
      </c>
      <c r="D104" s="2">
        <v>3</v>
      </c>
      <c r="E104" s="2">
        <v>3</v>
      </c>
      <c r="F104" s="2">
        <v>3</v>
      </c>
      <c r="G104" s="2">
        <f t="shared" si="1"/>
        <v>9</v>
      </c>
      <c r="H104" s="2" t="s">
        <v>60</v>
      </c>
    </row>
    <row r="105" spans="1:8" ht="12.75">
      <c r="A105" t="s">
        <v>90</v>
      </c>
      <c r="B105" t="s">
        <v>44</v>
      </c>
      <c r="C105" t="s">
        <v>81</v>
      </c>
      <c r="D105" s="3">
        <v>3</v>
      </c>
      <c r="E105" s="3">
        <v>3</v>
      </c>
      <c r="F105" s="3">
        <v>3</v>
      </c>
      <c r="G105">
        <f t="shared" si="1"/>
        <v>9</v>
      </c>
      <c r="H105" t="s">
        <v>92</v>
      </c>
    </row>
    <row r="106" spans="1:7" ht="12.75">
      <c r="A106" t="s">
        <v>90</v>
      </c>
      <c r="B106" t="s">
        <v>44</v>
      </c>
      <c r="C106" t="s">
        <v>36</v>
      </c>
      <c r="D106" s="3">
        <v>3</v>
      </c>
      <c r="E106" s="3">
        <v>3</v>
      </c>
      <c r="F106" s="3">
        <v>3</v>
      </c>
      <c r="G106">
        <f t="shared" si="1"/>
        <v>9</v>
      </c>
    </row>
    <row r="107" spans="1:7" ht="12.75">
      <c r="A107" t="s">
        <v>90</v>
      </c>
      <c r="B107" t="s">
        <v>44</v>
      </c>
      <c r="C107" t="s">
        <v>39</v>
      </c>
      <c r="D107" s="3">
        <v>3</v>
      </c>
      <c r="E107" s="3">
        <v>3</v>
      </c>
      <c r="F107" s="3">
        <v>3</v>
      </c>
      <c r="G107">
        <f t="shared" si="1"/>
        <v>9</v>
      </c>
    </row>
    <row r="108" spans="1:7" ht="12.75">
      <c r="A108" t="s">
        <v>90</v>
      </c>
      <c r="B108" t="s">
        <v>44</v>
      </c>
      <c r="C108" t="s">
        <v>41</v>
      </c>
      <c r="D108" s="3">
        <v>4</v>
      </c>
      <c r="E108" s="3">
        <v>3</v>
      </c>
      <c r="F108" s="3">
        <v>3</v>
      </c>
      <c r="G108">
        <f t="shared" si="1"/>
        <v>10</v>
      </c>
    </row>
    <row r="109" spans="1:7" ht="12.75">
      <c r="A109" t="s">
        <v>90</v>
      </c>
      <c r="B109" t="s">
        <v>44</v>
      </c>
      <c r="C109" t="s">
        <v>43</v>
      </c>
      <c r="D109" s="3">
        <v>3</v>
      </c>
      <c r="E109" s="3">
        <v>2</v>
      </c>
      <c r="F109" s="3">
        <v>2</v>
      </c>
      <c r="G109">
        <f t="shared" si="1"/>
        <v>7</v>
      </c>
    </row>
    <row r="110" spans="1:8" ht="12.75">
      <c r="A110" s="2" t="s">
        <v>90</v>
      </c>
      <c r="B110" s="2" t="s">
        <v>52</v>
      </c>
      <c r="C110" s="2" t="s">
        <v>45</v>
      </c>
      <c r="D110" s="2">
        <v>3</v>
      </c>
      <c r="E110" s="2">
        <v>3</v>
      </c>
      <c r="F110" s="2">
        <v>3</v>
      </c>
      <c r="G110" s="2">
        <f t="shared" si="1"/>
        <v>9</v>
      </c>
      <c r="H110" s="2"/>
    </row>
    <row r="111" spans="1:7" ht="12.75">
      <c r="A111" t="s">
        <v>90</v>
      </c>
      <c r="B111" t="s">
        <v>52</v>
      </c>
      <c r="C111" t="s">
        <v>81</v>
      </c>
      <c r="D111" s="3">
        <v>3</v>
      </c>
      <c r="E111" s="3">
        <v>2</v>
      </c>
      <c r="F111" s="3">
        <v>3</v>
      </c>
      <c r="G111">
        <f t="shared" si="1"/>
        <v>8</v>
      </c>
    </row>
    <row r="112" spans="1:7" ht="12.75">
      <c r="A112" t="s">
        <v>90</v>
      </c>
      <c r="B112" t="s">
        <v>52</v>
      </c>
      <c r="C112" t="s">
        <v>36</v>
      </c>
      <c r="D112" s="3">
        <v>3</v>
      </c>
      <c r="E112" s="3">
        <v>3</v>
      </c>
      <c r="F112" s="3">
        <v>3</v>
      </c>
      <c r="G112">
        <f t="shared" si="1"/>
        <v>9</v>
      </c>
    </row>
    <row r="113" spans="1:7" ht="12.75">
      <c r="A113" t="s">
        <v>90</v>
      </c>
      <c r="B113" t="s">
        <v>52</v>
      </c>
      <c r="C113" t="s">
        <v>39</v>
      </c>
      <c r="D113" s="3">
        <v>3</v>
      </c>
      <c r="E113" s="3">
        <v>2</v>
      </c>
      <c r="F113" s="3">
        <v>3</v>
      </c>
      <c r="G113">
        <f t="shared" si="1"/>
        <v>8</v>
      </c>
    </row>
    <row r="114" spans="1:7" ht="12.75">
      <c r="A114" t="s">
        <v>90</v>
      </c>
      <c r="B114" t="s">
        <v>52</v>
      </c>
      <c r="C114" t="s">
        <v>41</v>
      </c>
      <c r="D114" s="3">
        <v>3</v>
      </c>
      <c r="E114" s="3">
        <v>2</v>
      </c>
      <c r="F114" s="3">
        <v>3</v>
      </c>
      <c r="G114">
        <f t="shared" si="1"/>
        <v>8</v>
      </c>
    </row>
    <row r="115" spans="1:8" ht="12.75">
      <c r="A115" t="s">
        <v>90</v>
      </c>
      <c r="B115" t="s">
        <v>52</v>
      </c>
      <c r="C115" t="s">
        <v>43</v>
      </c>
      <c r="D115" s="3">
        <v>2</v>
      </c>
      <c r="E115" s="3">
        <v>2</v>
      </c>
      <c r="F115" s="3">
        <v>2</v>
      </c>
      <c r="G115">
        <f t="shared" si="1"/>
        <v>6</v>
      </c>
      <c r="H115" t="s">
        <v>89</v>
      </c>
    </row>
    <row r="116" spans="1:8" ht="12.75">
      <c r="A116" s="2" t="s">
        <v>90</v>
      </c>
      <c r="B116" s="2" t="s">
        <v>62</v>
      </c>
      <c r="C116" s="2" t="s">
        <v>45</v>
      </c>
      <c r="D116" s="2">
        <v>3</v>
      </c>
      <c r="E116" s="2">
        <v>3</v>
      </c>
      <c r="F116" s="2">
        <v>3</v>
      </c>
      <c r="G116" s="2">
        <f t="shared" si="1"/>
        <v>9</v>
      </c>
      <c r="H116" s="2" t="s">
        <v>92</v>
      </c>
    </row>
    <row r="117" spans="1:7" ht="12.75">
      <c r="A117" t="s">
        <v>90</v>
      </c>
      <c r="B117" t="s">
        <v>62</v>
      </c>
      <c r="C117" t="s">
        <v>81</v>
      </c>
      <c r="D117" s="3">
        <v>3</v>
      </c>
      <c r="E117" s="3">
        <v>2</v>
      </c>
      <c r="F117" s="3">
        <v>2</v>
      </c>
      <c r="G117">
        <f t="shared" si="1"/>
        <v>7</v>
      </c>
    </row>
    <row r="118" spans="1:7" ht="12.75">
      <c r="A118" t="s">
        <v>90</v>
      </c>
      <c r="B118" t="s">
        <v>62</v>
      </c>
      <c r="C118" t="s">
        <v>36</v>
      </c>
      <c r="D118" s="3">
        <v>3</v>
      </c>
      <c r="E118" s="3">
        <v>3</v>
      </c>
      <c r="F118" s="3">
        <v>3</v>
      </c>
      <c r="G118">
        <f t="shared" si="1"/>
        <v>9</v>
      </c>
    </row>
    <row r="119" spans="1:7" ht="12.75">
      <c r="A119" t="s">
        <v>90</v>
      </c>
      <c r="B119" t="s">
        <v>62</v>
      </c>
      <c r="C119" t="s">
        <v>39</v>
      </c>
      <c r="D119" s="3">
        <v>3</v>
      </c>
      <c r="E119" s="3">
        <v>2</v>
      </c>
      <c r="F119" s="3">
        <v>3</v>
      </c>
      <c r="G119">
        <f t="shared" si="1"/>
        <v>8</v>
      </c>
    </row>
    <row r="120" spans="1:7" ht="12.75">
      <c r="A120" t="s">
        <v>90</v>
      </c>
      <c r="B120" t="s">
        <v>62</v>
      </c>
      <c r="C120" t="s">
        <v>41</v>
      </c>
      <c r="D120" s="3">
        <v>3</v>
      </c>
      <c r="E120" s="3">
        <v>3</v>
      </c>
      <c r="F120" s="3">
        <v>3</v>
      </c>
      <c r="G120">
        <f t="shared" si="1"/>
        <v>9</v>
      </c>
    </row>
    <row r="121" spans="1:7" ht="13.5" thickBot="1">
      <c r="A121" t="s">
        <v>90</v>
      </c>
      <c r="B121" t="s">
        <v>62</v>
      </c>
      <c r="C121" t="s">
        <v>43</v>
      </c>
      <c r="D121" s="3">
        <v>2</v>
      </c>
      <c r="E121" s="3">
        <v>2</v>
      </c>
      <c r="F121" s="3">
        <v>2</v>
      </c>
      <c r="G121">
        <f t="shared" si="1"/>
        <v>6</v>
      </c>
    </row>
    <row r="122" spans="1:8" ht="13.5" thickTop="1">
      <c r="A122" s="1" t="s">
        <v>93</v>
      </c>
      <c r="B122" s="1" t="s">
        <v>67</v>
      </c>
      <c r="C122" s="1" t="s">
        <v>45</v>
      </c>
      <c r="D122" s="1">
        <v>3</v>
      </c>
      <c r="E122" s="1">
        <v>2</v>
      </c>
      <c r="F122" s="1">
        <v>3</v>
      </c>
      <c r="G122" s="1">
        <f t="shared" si="1"/>
        <v>8</v>
      </c>
      <c r="H122" s="1"/>
    </row>
    <row r="123" spans="1:7" ht="12.75">
      <c r="A123" t="s">
        <v>93</v>
      </c>
      <c r="B123" t="s">
        <v>67</v>
      </c>
      <c r="C123" t="s">
        <v>81</v>
      </c>
      <c r="D123" s="3">
        <v>3</v>
      </c>
      <c r="E123" s="3">
        <v>3</v>
      </c>
      <c r="F123" s="3">
        <v>3</v>
      </c>
      <c r="G123">
        <f t="shared" si="1"/>
        <v>9</v>
      </c>
    </row>
    <row r="124" spans="1:7" ht="12.75">
      <c r="A124" t="s">
        <v>93</v>
      </c>
      <c r="B124" t="s">
        <v>67</v>
      </c>
      <c r="C124" t="s">
        <v>36</v>
      </c>
      <c r="D124" s="3">
        <v>3</v>
      </c>
      <c r="E124" s="3">
        <v>3</v>
      </c>
      <c r="F124" s="3">
        <v>3</v>
      </c>
      <c r="G124">
        <f t="shared" si="1"/>
        <v>9</v>
      </c>
    </row>
    <row r="125" spans="1:7" ht="12.75">
      <c r="A125" t="s">
        <v>93</v>
      </c>
      <c r="B125" t="s">
        <v>67</v>
      </c>
      <c r="C125" t="s">
        <v>39</v>
      </c>
      <c r="D125" s="3">
        <v>3</v>
      </c>
      <c r="E125" s="3">
        <v>3</v>
      </c>
      <c r="F125" s="3">
        <v>3</v>
      </c>
      <c r="G125">
        <f t="shared" si="1"/>
        <v>9</v>
      </c>
    </row>
    <row r="126" spans="1:7" ht="12.75">
      <c r="A126" t="s">
        <v>93</v>
      </c>
      <c r="B126" t="s">
        <v>67</v>
      </c>
      <c r="C126" t="s">
        <v>41</v>
      </c>
      <c r="D126" s="3">
        <v>3</v>
      </c>
      <c r="E126" s="3">
        <v>3</v>
      </c>
      <c r="F126" s="3">
        <v>3</v>
      </c>
      <c r="G126">
        <f t="shared" si="1"/>
        <v>9</v>
      </c>
    </row>
    <row r="127" spans="1:7" ht="12.75">
      <c r="A127" t="s">
        <v>93</v>
      </c>
      <c r="B127" t="s">
        <v>67</v>
      </c>
      <c r="C127" t="s">
        <v>43</v>
      </c>
      <c r="D127" s="3">
        <v>3</v>
      </c>
      <c r="E127" s="3">
        <v>2</v>
      </c>
      <c r="F127" s="3">
        <v>3</v>
      </c>
      <c r="G127">
        <f t="shared" si="1"/>
        <v>8</v>
      </c>
    </row>
    <row r="128" spans="1:8" ht="12.75">
      <c r="A128" s="2" t="s">
        <v>93</v>
      </c>
      <c r="B128" s="2" t="s">
        <v>44</v>
      </c>
      <c r="C128" s="2" t="s">
        <v>45</v>
      </c>
      <c r="D128" s="2">
        <v>3</v>
      </c>
      <c r="E128" s="2">
        <v>3</v>
      </c>
      <c r="F128" s="2">
        <v>3</v>
      </c>
      <c r="G128" s="2">
        <f t="shared" si="1"/>
        <v>9</v>
      </c>
      <c r="H128" s="2"/>
    </row>
    <row r="129" spans="1:7" ht="12.75">
      <c r="A129" t="s">
        <v>93</v>
      </c>
      <c r="B129" t="s">
        <v>44</v>
      </c>
      <c r="C129" t="s">
        <v>81</v>
      </c>
      <c r="D129" s="3">
        <v>3</v>
      </c>
      <c r="E129" s="3">
        <v>3</v>
      </c>
      <c r="F129" s="3">
        <v>3</v>
      </c>
      <c r="G129">
        <f t="shared" si="1"/>
        <v>9</v>
      </c>
    </row>
    <row r="130" spans="1:7" ht="12.75">
      <c r="A130" t="s">
        <v>93</v>
      </c>
      <c r="B130" t="s">
        <v>44</v>
      </c>
      <c r="C130" t="s">
        <v>36</v>
      </c>
      <c r="D130" s="3">
        <v>3</v>
      </c>
      <c r="E130" s="3">
        <v>3</v>
      </c>
      <c r="F130" s="3">
        <v>3</v>
      </c>
      <c r="G130">
        <f aca="true" t="shared" si="2" ref="G130:G145">SUM(D130:F130)</f>
        <v>9</v>
      </c>
    </row>
    <row r="131" spans="1:7" ht="12.75">
      <c r="A131" t="s">
        <v>93</v>
      </c>
      <c r="B131" t="s">
        <v>44</v>
      </c>
      <c r="C131" t="s">
        <v>39</v>
      </c>
      <c r="D131" s="3">
        <v>3</v>
      </c>
      <c r="E131" s="3">
        <v>3</v>
      </c>
      <c r="F131" s="3">
        <v>3</v>
      </c>
      <c r="G131">
        <f t="shared" si="2"/>
        <v>9</v>
      </c>
    </row>
    <row r="132" spans="1:7" ht="12.75">
      <c r="A132" t="s">
        <v>93</v>
      </c>
      <c r="B132" t="s">
        <v>44</v>
      </c>
      <c r="C132" t="s">
        <v>41</v>
      </c>
      <c r="D132" s="3">
        <v>3</v>
      </c>
      <c r="E132" s="3">
        <v>3</v>
      </c>
      <c r="F132" s="3">
        <v>3</v>
      </c>
      <c r="G132">
        <f t="shared" si="2"/>
        <v>9</v>
      </c>
    </row>
    <row r="133" spans="1:7" ht="12.75">
      <c r="A133" t="s">
        <v>93</v>
      </c>
      <c r="B133" t="s">
        <v>44</v>
      </c>
      <c r="C133" t="s">
        <v>43</v>
      </c>
      <c r="D133" s="3">
        <v>3</v>
      </c>
      <c r="E133" s="3">
        <v>2</v>
      </c>
      <c r="F133" s="3">
        <v>3</v>
      </c>
      <c r="G133">
        <f t="shared" si="2"/>
        <v>8</v>
      </c>
    </row>
    <row r="134" spans="1:8" ht="12.75">
      <c r="A134" s="2" t="s">
        <v>93</v>
      </c>
      <c r="B134" s="2" t="s">
        <v>52</v>
      </c>
      <c r="C134" s="2" t="s">
        <v>45</v>
      </c>
      <c r="D134" s="2">
        <v>3</v>
      </c>
      <c r="E134" s="2">
        <v>2</v>
      </c>
      <c r="F134" s="2">
        <v>3</v>
      </c>
      <c r="G134" s="2">
        <f t="shared" si="2"/>
        <v>8</v>
      </c>
      <c r="H134" s="2"/>
    </row>
    <row r="135" spans="1:7" ht="12.75">
      <c r="A135" t="s">
        <v>93</v>
      </c>
      <c r="B135" t="s">
        <v>52</v>
      </c>
      <c r="C135" t="s">
        <v>81</v>
      </c>
      <c r="D135" s="3">
        <v>3</v>
      </c>
      <c r="E135" s="3">
        <v>2</v>
      </c>
      <c r="F135" s="3">
        <v>3</v>
      </c>
      <c r="G135">
        <f t="shared" si="2"/>
        <v>8</v>
      </c>
    </row>
    <row r="136" spans="1:7" ht="12.75">
      <c r="A136" t="s">
        <v>93</v>
      </c>
      <c r="B136" t="s">
        <v>52</v>
      </c>
      <c r="C136" t="s">
        <v>36</v>
      </c>
      <c r="D136" s="3">
        <v>3</v>
      </c>
      <c r="E136" s="3">
        <v>3</v>
      </c>
      <c r="F136" s="3">
        <v>3</v>
      </c>
      <c r="G136">
        <f t="shared" si="2"/>
        <v>9</v>
      </c>
    </row>
    <row r="137" spans="1:7" ht="12.75">
      <c r="A137" t="s">
        <v>93</v>
      </c>
      <c r="B137" t="s">
        <v>52</v>
      </c>
      <c r="C137" t="s">
        <v>39</v>
      </c>
      <c r="D137" s="3">
        <v>3</v>
      </c>
      <c r="E137" s="3">
        <v>3</v>
      </c>
      <c r="F137" s="3">
        <v>3</v>
      </c>
      <c r="G137">
        <f t="shared" si="2"/>
        <v>9</v>
      </c>
    </row>
    <row r="138" spans="1:7" ht="12.75">
      <c r="A138" t="s">
        <v>93</v>
      </c>
      <c r="B138" t="s">
        <v>52</v>
      </c>
      <c r="C138" t="s">
        <v>41</v>
      </c>
      <c r="D138" s="3">
        <v>4</v>
      </c>
      <c r="E138" s="3">
        <v>3</v>
      </c>
      <c r="F138" s="3">
        <v>3</v>
      </c>
      <c r="G138">
        <f t="shared" si="2"/>
        <v>10</v>
      </c>
    </row>
    <row r="139" spans="1:7" ht="12.75">
      <c r="A139" t="s">
        <v>93</v>
      </c>
      <c r="B139" t="s">
        <v>52</v>
      </c>
      <c r="C139" t="s">
        <v>43</v>
      </c>
      <c r="D139" s="3">
        <v>2</v>
      </c>
      <c r="E139" s="3">
        <v>2</v>
      </c>
      <c r="F139" s="3">
        <v>2</v>
      </c>
      <c r="G139">
        <f t="shared" si="2"/>
        <v>6</v>
      </c>
    </row>
    <row r="140" spans="1:8" ht="12.75">
      <c r="A140" s="2" t="s">
        <v>93</v>
      </c>
      <c r="B140" s="2" t="s">
        <v>62</v>
      </c>
      <c r="C140" s="2" t="s">
        <v>45</v>
      </c>
      <c r="D140" s="2">
        <v>3</v>
      </c>
      <c r="E140" s="2">
        <v>3</v>
      </c>
      <c r="F140" s="2">
        <v>3</v>
      </c>
      <c r="G140" s="2">
        <f t="shared" si="2"/>
        <v>9</v>
      </c>
      <c r="H140" s="2" t="s">
        <v>60</v>
      </c>
    </row>
    <row r="141" spans="1:7" ht="12.75">
      <c r="A141" t="s">
        <v>93</v>
      </c>
      <c r="B141" t="s">
        <v>62</v>
      </c>
      <c r="C141" t="s">
        <v>81</v>
      </c>
      <c r="D141" s="3">
        <v>3</v>
      </c>
      <c r="E141" s="3">
        <v>2</v>
      </c>
      <c r="F141" s="3">
        <v>2</v>
      </c>
      <c r="G141">
        <f t="shared" si="2"/>
        <v>7</v>
      </c>
    </row>
    <row r="142" spans="1:8" ht="12.75">
      <c r="A142" t="s">
        <v>93</v>
      </c>
      <c r="B142" t="s">
        <v>62</v>
      </c>
      <c r="C142" t="s">
        <v>36</v>
      </c>
      <c r="D142" s="3">
        <v>3</v>
      </c>
      <c r="E142" s="3">
        <v>3</v>
      </c>
      <c r="F142" s="3">
        <v>3</v>
      </c>
      <c r="G142">
        <f t="shared" si="2"/>
        <v>9</v>
      </c>
      <c r="H142" t="s">
        <v>60</v>
      </c>
    </row>
    <row r="143" spans="1:8" ht="12.75">
      <c r="A143" t="s">
        <v>93</v>
      </c>
      <c r="B143" t="s">
        <v>62</v>
      </c>
      <c r="C143" t="s">
        <v>39</v>
      </c>
      <c r="D143" s="3">
        <v>3</v>
      </c>
      <c r="E143" s="3">
        <v>3</v>
      </c>
      <c r="F143" s="3">
        <v>3</v>
      </c>
      <c r="G143">
        <f t="shared" si="2"/>
        <v>9</v>
      </c>
      <c r="H143" t="s">
        <v>60</v>
      </c>
    </row>
    <row r="144" spans="1:8" ht="12.75">
      <c r="A144" t="s">
        <v>93</v>
      </c>
      <c r="B144" t="s">
        <v>62</v>
      </c>
      <c r="C144" t="s">
        <v>41</v>
      </c>
      <c r="D144" s="3">
        <v>4</v>
      </c>
      <c r="E144" s="3">
        <v>3</v>
      </c>
      <c r="F144" s="3">
        <v>3</v>
      </c>
      <c r="G144">
        <f t="shared" si="2"/>
        <v>10</v>
      </c>
      <c r="H144" t="s">
        <v>60</v>
      </c>
    </row>
    <row r="145" spans="1:8" ht="13.5" thickBot="1">
      <c r="A145" s="4" t="s">
        <v>93</v>
      </c>
      <c r="B145" s="4" t="s">
        <v>62</v>
      </c>
      <c r="C145" s="4" t="s">
        <v>43</v>
      </c>
      <c r="D145" s="4">
        <v>2</v>
      </c>
      <c r="E145" s="4">
        <v>2</v>
      </c>
      <c r="F145" s="4">
        <v>2</v>
      </c>
      <c r="G145" s="4">
        <f t="shared" si="2"/>
        <v>6</v>
      </c>
      <c r="H145" s="4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workbookViewId="0" topLeftCell="A1">
      <selection activeCell="T10" sqref="T10"/>
    </sheetView>
  </sheetViews>
  <sheetFormatPr defaultColWidth="11.00390625" defaultRowHeight="12.75"/>
  <cols>
    <col min="3" max="5" width="10.75390625" style="10" customWidth="1"/>
    <col min="6" max="6" width="11.875" style="10" bestFit="1" customWidth="1"/>
    <col min="7" max="7" width="10.75390625" style="10" customWidth="1"/>
    <col min="8" max="8" width="47.00390625" style="10" bestFit="1" customWidth="1"/>
    <col min="9" max="10" width="10.75390625" style="10" customWidth="1"/>
    <col min="11" max="11" width="11.875" style="10" bestFit="1" customWidth="1"/>
    <col min="12" max="12" width="10.75390625" style="10" customWidth="1"/>
    <col min="13" max="13" width="48.125" style="10" bestFit="1" customWidth="1"/>
    <col min="14" max="15" width="10.75390625" style="10" customWidth="1"/>
    <col min="16" max="16" width="11.875" style="10" bestFit="1" customWidth="1"/>
    <col min="17" max="17" width="10.75390625" style="10" customWidth="1"/>
    <col min="18" max="18" width="22.625" style="10" bestFit="1" customWidth="1"/>
    <col min="19" max="20" width="10.75390625" style="10" customWidth="1"/>
  </cols>
  <sheetData>
    <row r="1" spans="3:20" ht="12.75">
      <c r="C1"/>
      <c r="D1" s="25" t="s">
        <v>116</v>
      </c>
      <c r="E1" s="26"/>
      <c r="F1" s="26"/>
      <c r="G1" s="26"/>
      <c r="H1" s="27"/>
      <c r="I1" s="28" t="s">
        <v>44</v>
      </c>
      <c r="J1" s="28"/>
      <c r="K1" s="28"/>
      <c r="L1" s="28"/>
      <c r="M1" s="28"/>
      <c r="N1" s="25" t="s">
        <v>52</v>
      </c>
      <c r="O1" s="26"/>
      <c r="P1" s="26"/>
      <c r="Q1" s="26"/>
      <c r="R1" s="27"/>
      <c r="S1"/>
      <c r="T1"/>
    </row>
    <row r="2" spans="1:20" ht="13.5" thickBot="1">
      <c r="A2" t="s">
        <v>107</v>
      </c>
      <c r="B2" t="s">
        <v>108</v>
      </c>
      <c r="C2" t="s">
        <v>109</v>
      </c>
      <c r="D2" s="7" t="s">
        <v>21</v>
      </c>
      <c r="E2" s="4" t="s">
        <v>22</v>
      </c>
      <c r="F2" s="4" t="s">
        <v>23</v>
      </c>
      <c r="G2" s="4" t="s">
        <v>24</v>
      </c>
      <c r="H2" s="8" t="s">
        <v>25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7" t="s">
        <v>21</v>
      </c>
      <c r="O2" s="4" t="s">
        <v>22</v>
      </c>
      <c r="P2" s="4" t="s">
        <v>23</v>
      </c>
      <c r="Q2" s="4" t="s">
        <v>24</v>
      </c>
      <c r="R2" s="8" t="s">
        <v>25</v>
      </c>
      <c r="S2"/>
      <c r="T2"/>
    </row>
    <row r="3" spans="1:20" ht="13.5" thickTop="1">
      <c r="A3" s="1" t="s">
        <v>115</v>
      </c>
      <c r="B3" s="1" t="s">
        <v>116</v>
      </c>
      <c r="C3" s="1" t="s">
        <v>117</v>
      </c>
      <c r="D3" s="9">
        <f>A!D2</f>
        <v>4</v>
      </c>
      <c r="E3" s="10">
        <f>A!E2</f>
        <v>3</v>
      </c>
      <c r="F3" s="10">
        <f>A!F2</f>
        <v>4</v>
      </c>
      <c r="G3" s="10">
        <f>A!G2</f>
        <v>11</v>
      </c>
      <c r="H3" s="11">
        <f>IF(A!H2="","",A!H2)</f>
      </c>
      <c r="I3">
        <f>B!D2</f>
        <v>4</v>
      </c>
      <c r="J3">
        <f>B!E2</f>
        <v>4</v>
      </c>
      <c r="K3">
        <f>B!F2</f>
        <v>4</v>
      </c>
      <c r="L3">
        <f>B!G2</f>
        <v>12</v>
      </c>
      <c r="M3">
        <f>IF(B!H2="","",B!H2)</f>
      </c>
      <c r="N3" s="9">
        <f>C!D2</f>
        <v>4</v>
      </c>
      <c r="O3" s="10">
        <f>C!E2</f>
        <v>4</v>
      </c>
      <c r="P3" s="10">
        <f>C!F2</f>
        <v>4</v>
      </c>
      <c r="Q3" s="10">
        <f>C!G2</f>
        <v>12</v>
      </c>
      <c r="R3" s="11">
        <f>IF(C!H2="","",C!H2)</f>
      </c>
      <c r="S3"/>
      <c r="T3"/>
    </row>
    <row r="4" spans="1:20" ht="13.5" thickTop="1">
      <c r="A4" t="s">
        <v>115</v>
      </c>
      <c r="B4" t="s">
        <v>116</v>
      </c>
      <c r="C4" t="s">
        <v>118</v>
      </c>
      <c r="D4" s="9">
        <f>A!D3</f>
        <v>4</v>
      </c>
      <c r="E4" s="10">
        <f>A!E3</f>
        <v>4</v>
      </c>
      <c r="F4" s="10">
        <f>A!F3</f>
        <v>4</v>
      </c>
      <c r="G4" s="10">
        <f>A!G3</f>
        <v>12</v>
      </c>
      <c r="H4" s="11">
        <f>IF(A!H3="","",A!H3)</f>
      </c>
      <c r="I4">
        <f>B!D3</f>
        <v>4</v>
      </c>
      <c r="J4">
        <f>B!E3</f>
        <v>4</v>
      </c>
      <c r="K4">
        <f>B!F3</f>
        <v>3</v>
      </c>
      <c r="L4">
        <f>B!G3</f>
        <v>11</v>
      </c>
      <c r="M4">
        <f>IF(B!H3="","",B!H3)</f>
      </c>
      <c r="N4" s="9">
        <f>C!D3</f>
        <v>4</v>
      </c>
      <c r="O4" s="10">
        <f>C!E3</f>
        <v>4</v>
      </c>
      <c r="P4" s="10">
        <f>C!F3</f>
        <v>4</v>
      </c>
      <c r="Q4" s="10">
        <f>C!G3</f>
        <v>12</v>
      </c>
      <c r="R4" s="11">
        <f>IF(C!H3="","",C!H3)</f>
      </c>
      <c r="S4"/>
      <c r="T4"/>
    </row>
    <row r="5" spans="1:20" ht="13.5" thickTop="1">
      <c r="A5" t="s">
        <v>115</v>
      </c>
      <c r="B5" t="s">
        <v>116</v>
      </c>
      <c r="C5" t="s">
        <v>119</v>
      </c>
      <c r="D5" s="9">
        <f>A!D4</f>
        <v>4</v>
      </c>
      <c r="E5" s="10">
        <f>A!E4</f>
        <v>4</v>
      </c>
      <c r="F5" s="10">
        <f>A!F4</f>
        <v>4</v>
      </c>
      <c r="G5" s="10">
        <f>A!G4</f>
        <v>12</v>
      </c>
      <c r="H5" s="11">
        <f>IF(A!H4="","",A!H4)</f>
      </c>
      <c r="I5">
        <f>B!D4</f>
        <v>4</v>
      </c>
      <c r="J5">
        <f>B!E4</f>
        <v>4</v>
      </c>
      <c r="K5">
        <f>B!F4</f>
        <v>4</v>
      </c>
      <c r="L5">
        <f>B!G4</f>
        <v>12</v>
      </c>
      <c r="M5">
        <f>IF(B!H4="","",B!H4)</f>
      </c>
      <c r="N5" s="9">
        <f>C!D4</f>
        <v>4</v>
      </c>
      <c r="O5" s="10">
        <f>C!E4</f>
        <v>4</v>
      </c>
      <c r="P5" s="10">
        <f>C!F4</f>
        <v>4</v>
      </c>
      <c r="Q5" s="10">
        <f>C!G4</f>
        <v>12</v>
      </c>
      <c r="R5" s="11">
        <f>IF(C!H4="","",C!H4)</f>
      </c>
      <c r="S5"/>
      <c r="T5"/>
    </row>
    <row r="6" spans="1:20" ht="13.5" thickTop="1">
      <c r="A6" t="s">
        <v>115</v>
      </c>
      <c r="B6" t="s">
        <v>116</v>
      </c>
      <c r="C6" t="s">
        <v>120</v>
      </c>
      <c r="D6" s="9">
        <f>A!D5</f>
        <v>4</v>
      </c>
      <c r="E6" s="10">
        <f>A!E5</f>
        <v>3</v>
      </c>
      <c r="F6" s="10">
        <f>A!F5</f>
        <v>2</v>
      </c>
      <c r="G6" s="10">
        <f>A!G5</f>
        <v>9</v>
      </c>
      <c r="H6" s="11">
        <f>IF(A!H5="","",A!H5)</f>
      </c>
      <c r="I6">
        <f>B!D5</f>
        <v>4</v>
      </c>
      <c r="J6">
        <f>B!E5</f>
        <v>3</v>
      </c>
      <c r="K6">
        <f>B!F5</f>
        <v>3</v>
      </c>
      <c r="L6">
        <f>B!G5</f>
        <v>10</v>
      </c>
      <c r="M6">
        <f>IF(B!H5="","",B!H5)</f>
      </c>
      <c r="N6" s="9">
        <f>C!D5</f>
        <v>4</v>
      </c>
      <c r="O6" s="10">
        <f>C!E5</f>
        <v>4</v>
      </c>
      <c r="P6" s="10">
        <f>C!F5</f>
        <v>4</v>
      </c>
      <c r="Q6" s="10">
        <f>C!G5</f>
        <v>12</v>
      </c>
      <c r="R6" s="11">
        <f>IF(C!H5="","",C!H5)</f>
      </c>
      <c r="S6"/>
      <c r="T6"/>
    </row>
    <row r="7" spans="1:20" ht="13.5" thickTop="1">
      <c r="A7" t="s">
        <v>115</v>
      </c>
      <c r="B7" t="s">
        <v>116</v>
      </c>
      <c r="C7" t="s">
        <v>121</v>
      </c>
      <c r="D7" s="9">
        <f>A!D6</f>
        <v>3</v>
      </c>
      <c r="E7" s="10">
        <f>A!E6</f>
        <v>3</v>
      </c>
      <c r="F7" s="10">
        <f>A!F6</f>
        <v>3</v>
      </c>
      <c r="G7" s="10">
        <f>A!G6</f>
        <v>9</v>
      </c>
      <c r="H7" s="11">
        <f>IF(A!H6="","",A!H6)</f>
      </c>
      <c r="I7">
        <f>B!D6</f>
        <v>3</v>
      </c>
      <c r="J7">
        <f>B!E6</f>
        <v>3</v>
      </c>
      <c r="K7">
        <f>B!F6</f>
        <v>3</v>
      </c>
      <c r="L7">
        <f>B!G6</f>
        <v>9</v>
      </c>
      <c r="M7">
        <f>IF(B!H6="","",B!H6)</f>
      </c>
      <c r="N7" s="9">
        <f>C!D6</f>
        <v>4</v>
      </c>
      <c r="O7" s="10">
        <f>C!E6</f>
        <v>4</v>
      </c>
      <c r="P7" s="10">
        <f>C!F6</f>
        <v>4</v>
      </c>
      <c r="Q7" s="10">
        <f>C!G6</f>
        <v>12</v>
      </c>
      <c r="R7" s="11">
        <f>IF(C!H6="","",C!H6)</f>
      </c>
      <c r="S7"/>
      <c r="T7"/>
    </row>
    <row r="8" spans="1:20" ht="13.5" thickTop="1">
      <c r="A8" t="s">
        <v>115</v>
      </c>
      <c r="B8" t="s">
        <v>116</v>
      </c>
      <c r="C8" t="s">
        <v>122</v>
      </c>
      <c r="D8" s="9">
        <f>A!D7</f>
        <v>4</v>
      </c>
      <c r="E8" s="10">
        <f>A!E7</f>
        <v>4</v>
      </c>
      <c r="F8" s="10">
        <f>A!F7</f>
        <v>3</v>
      </c>
      <c r="G8" s="10">
        <f>A!G7</f>
        <v>11</v>
      </c>
      <c r="H8" s="11">
        <f>IF(A!H7="","",A!H7)</f>
      </c>
      <c r="I8">
        <f>B!D7</f>
        <v>4</v>
      </c>
      <c r="J8">
        <f>B!E7</f>
        <v>4</v>
      </c>
      <c r="K8">
        <f>B!F7</f>
        <v>3</v>
      </c>
      <c r="L8">
        <f>B!G7</f>
        <v>11</v>
      </c>
      <c r="M8">
        <f>IF(B!H7="","",B!H7)</f>
      </c>
      <c r="N8" s="9">
        <f>C!D7</f>
        <v>4</v>
      </c>
      <c r="O8" s="10">
        <f>C!E7</f>
        <v>4</v>
      </c>
      <c r="P8" s="10">
        <f>C!F7</f>
        <v>4</v>
      </c>
      <c r="Q8" s="10">
        <f>C!G7</f>
        <v>12</v>
      </c>
      <c r="R8" s="11">
        <f>IF(C!H7="","",C!H7)</f>
      </c>
      <c r="S8"/>
      <c r="T8"/>
    </row>
    <row r="9" spans="1:20" ht="13.5" thickTop="1">
      <c r="A9" s="2" t="s">
        <v>115</v>
      </c>
      <c r="B9" s="2" t="s">
        <v>44</v>
      </c>
      <c r="C9" s="2" t="s">
        <v>117</v>
      </c>
      <c r="D9" s="12">
        <f>A!D8</f>
        <v>4</v>
      </c>
      <c r="E9" s="2">
        <f>A!E8</f>
        <v>3</v>
      </c>
      <c r="F9" s="2">
        <f>A!F8</f>
        <v>4</v>
      </c>
      <c r="G9" s="2">
        <f>A!G8</f>
        <v>11</v>
      </c>
      <c r="H9" s="13" t="str">
        <f>IF(A!H8="","",A!H8)</f>
        <v>RBC central lysis</v>
      </c>
      <c r="I9" s="2">
        <f>B!D8</f>
        <v>3</v>
      </c>
      <c r="J9" s="2">
        <f>B!E8</f>
        <v>3</v>
      </c>
      <c r="K9" s="2">
        <f>B!F8</f>
        <v>3</v>
      </c>
      <c r="L9" s="2">
        <f>B!G8</f>
        <v>9</v>
      </c>
      <c r="M9" s="2" t="str">
        <f>IF(B!H8="","",B!H8)</f>
        <v>ghosting of rbc's in all fixative B sections</v>
      </c>
      <c r="N9" s="12">
        <f>C!D8</f>
        <v>3</v>
      </c>
      <c r="O9" s="2">
        <f>C!E8</f>
        <v>1</v>
      </c>
      <c r="P9" s="2">
        <f>C!F8</f>
        <v>2</v>
      </c>
      <c r="Q9" s="2">
        <f>C!G8</f>
        <v>6</v>
      </c>
      <c r="R9" s="13">
        <f>IF(C!H8="","",C!H8)</f>
      </c>
      <c r="S9"/>
      <c r="T9"/>
    </row>
    <row r="10" spans="1:20" ht="13.5" thickTop="1">
      <c r="A10" s="10" t="s">
        <v>115</v>
      </c>
      <c r="B10" s="10" t="s">
        <v>44</v>
      </c>
      <c r="C10" s="10" t="s">
        <v>118</v>
      </c>
      <c r="D10" s="9">
        <f>A!D9</f>
        <v>3</v>
      </c>
      <c r="E10" s="10">
        <f>A!E9</f>
        <v>3</v>
      </c>
      <c r="F10" s="10">
        <f>A!F9</f>
        <v>4</v>
      </c>
      <c r="G10" s="10">
        <f>A!G9</f>
        <v>10</v>
      </c>
      <c r="H10" s="11">
        <f>IF(A!H9="","",A!H9)</f>
      </c>
      <c r="I10" s="10">
        <f>B!D9</f>
        <v>3</v>
      </c>
      <c r="J10" s="10">
        <f>B!E9</f>
        <v>3</v>
      </c>
      <c r="K10" s="10">
        <f>B!F9</f>
        <v>3</v>
      </c>
      <c r="L10" s="10">
        <f>B!G9</f>
        <v>9</v>
      </c>
      <c r="M10" s="10">
        <f>IF(B!H9="","",B!H9)</f>
      </c>
      <c r="N10" s="9">
        <f>C!D9</f>
        <v>4</v>
      </c>
      <c r="O10" s="10">
        <f>C!E9</f>
        <v>1</v>
      </c>
      <c r="P10" s="10">
        <f>C!F9</f>
        <v>2</v>
      </c>
      <c r="Q10" s="10">
        <f>C!G9</f>
        <v>7</v>
      </c>
      <c r="R10" s="11">
        <f>IF(C!H9="","",C!H9)</f>
      </c>
      <c r="S10"/>
      <c r="T10"/>
    </row>
    <row r="11" spans="1:20" ht="13.5" thickTop="1">
      <c r="A11" s="10" t="s">
        <v>115</v>
      </c>
      <c r="B11" s="10" t="s">
        <v>44</v>
      </c>
      <c r="C11" s="10" t="s">
        <v>119</v>
      </c>
      <c r="D11" s="9">
        <f>A!D10</f>
        <v>4</v>
      </c>
      <c r="E11" s="10">
        <f>A!E10</f>
        <v>3</v>
      </c>
      <c r="F11" s="10">
        <f>A!F10</f>
        <v>4</v>
      </c>
      <c r="G11" s="10">
        <f>A!G10</f>
        <v>11</v>
      </c>
      <c r="H11" s="11" t="str">
        <f>IF(A!H10="","",A!H10)</f>
        <v>RBC central lysis</v>
      </c>
      <c r="I11" s="10">
        <f>B!D10</f>
        <v>3</v>
      </c>
      <c r="J11" s="10">
        <f>B!E10</f>
        <v>3</v>
      </c>
      <c r="K11" s="10">
        <f>B!F10</f>
        <v>3</v>
      </c>
      <c r="L11" s="10">
        <f>B!G10</f>
        <v>9</v>
      </c>
      <c r="M11" s="10">
        <f>IF(B!H10="","",B!H10)</f>
      </c>
      <c r="N11" s="9">
        <f>C!D10</f>
        <v>4</v>
      </c>
      <c r="O11" s="10">
        <f>C!E10</f>
        <v>3</v>
      </c>
      <c r="P11" s="10">
        <f>C!F10</f>
        <v>2</v>
      </c>
      <c r="Q11" s="10">
        <f>C!G10</f>
        <v>9</v>
      </c>
      <c r="R11" s="11">
        <f>IF(C!H10="","",C!H10)</f>
      </c>
      <c r="S11"/>
      <c r="T11"/>
    </row>
    <row r="12" spans="1:20" ht="13.5" thickTop="1">
      <c r="A12" s="10" t="s">
        <v>115</v>
      </c>
      <c r="B12" s="10" t="s">
        <v>44</v>
      </c>
      <c r="C12" s="10" t="s">
        <v>120</v>
      </c>
      <c r="D12" s="9">
        <f>A!D11</f>
        <v>4</v>
      </c>
      <c r="E12" s="10">
        <f>A!E11</f>
        <v>3</v>
      </c>
      <c r="F12" s="10">
        <f>A!F11</f>
        <v>2</v>
      </c>
      <c r="G12" s="10">
        <f>A!G11</f>
        <v>9</v>
      </c>
      <c r="H12" s="11" t="str">
        <f>IF(A!H11="","",A!H11)</f>
        <v>RBC central lysis</v>
      </c>
      <c r="I12" s="10">
        <f>B!D11</f>
        <v>4</v>
      </c>
      <c r="J12" s="10">
        <f>B!E11</f>
        <v>3</v>
      </c>
      <c r="K12" s="10">
        <f>B!F11</f>
        <v>3</v>
      </c>
      <c r="L12" s="10">
        <f>B!G11</f>
        <v>10</v>
      </c>
      <c r="M12" s="10">
        <f>IF(B!H11="","",B!H11)</f>
      </c>
      <c r="N12" s="9">
        <f>C!D11</f>
        <v>4</v>
      </c>
      <c r="O12" s="10">
        <f>C!E11</f>
        <v>2</v>
      </c>
      <c r="P12" s="10">
        <f>C!F11</f>
        <v>2</v>
      </c>
      <c r="Q12" s="10">
        <f>C!G11</f>
        <v>8</v>
      </c>
      <c r="R12" s="11">
        <f>IF(C!H11="","",C!H11)</f>
      </c>
      <c r="S12"/>
      <c r="T12"/>
    </row>
    <row r="13" spans="1:20" ht="13.5" thickTop="1">
      <c r="A13" s="10" t="s">
        <v>115</v>
      </c>
      <c r="B13" s="10" t="s">
        <v>44</v>
      </c>
      <c r="C13" s="10" t="s">
        <v>121</v>
      </c>
      <c r="D13" s="9">
        <f>A!D12</f>
        <v>3</v>
      </c>
      <c r="E13" s="10">
        <f>A!E12</f>
        <v>2</v>
      </c>
      <c r="F13" s="10">
        <f>A!F12</f>
        <v>3</v>
      </c>
      <c r="G13" s="10">
        <f>A!G12</f>
        <v>8</v>
      </c>
      <c r="H13" s="11" t="str">
        <f>IF(A!H12="","",A!H12)</f>
        <v>RBC central lysis</v>
      </c>
      <c r="I13" s="10">
        <f>B!D12</f>
        <v>2</v>
      </c>
      <c r="J13" s="10">
        <f>B!E12</f>
        <v>3</v>
      </c>
      <c r="K13" s="10">
        <f>B!F12</f>
        <v>2</v>
      </c>
      <c r="L13" s="10">
        <f>B!G12</f>
        <v>7</v>
      </c>
      <c r="M13" s="10" t="str">
        <f>IF(B!H12="","",B!H12)</f>
        <v>few holes in section</v>
      </c>
      <c r="N13" s="9">
        <f>C!D12</f>
        <v>4</v>
      </c>
      <c r="O13" s="10">
        <f>C!E12</f>
        <v>3</v>
      </c>
      <c r="P13" s="10">
        <f>C!F12</f>
        <v>3</v>
      </c>
      <c r="Q13" s="10">
        <f>C!G12</f>
        <v>10</v>
      </c>
      <c r="R13" s="11">
        <f>IF(C!H12="","",C!H12)</f>
      </c>
      <c r="S13"/>
      <c r="T13"/>
    </row>
    <row r="14" spans="1:20" ht="13.5" thickTop="1">
      <c r="A14" s="14" t="s">
        <v>115</v>
      </c>
      <c r="B14" s="14" t="s">
        <v>44</v>
      </c>
      <c r="C14" s="14" t="s">
        <v>122</v>
      </c>
      <c r="D14" s="15">
        <f>A!D13</f>
        <v>3</v>
      </c>
      <c r="E14" s="14">
        <f>A!E13</f>
        <v>2</v>
      </c>
      <c r="F14" s="14">
        <f>A!F13</f>
        <v>3</v>
      </c>
      <c r="G14" s="14">
        <f>A!G13</f>
        <v>8</v>
      </c>
      <c r="H14" s="16" t="str">
        <f>IF(A!H13="","",A!H13)</f>
        <v>RBC central lysis</v>
      </c>
      <c r="I14" s="14">
        <f>B!D13</f>
        <v>3</v>
      </c>
      <c r="J14" s="14">
        <f>B!E13</f>
        <v>2</v>
      </c>
      <c r="K14" s="14">
        <f>B!F13</f>
        <v>2</v>
      </c>
      <c r="L14" s="14">
        <f>B!G13</f>
        <v>7</v>
      </c>
      <c r="M14" s="14">
        <f>IF(B!H13="","",B!H13)</f>
      </c>
      <c r="N14" s="15">
        <f>C!D13</f>
        <v>4</v>
      </c>
      <c r="O14" s="14">
        <f>C!E13</f>
        <v>1</v>
      </c>
      <c r="P14" s="14">
        <f>C!F13</f>
        <v>1</v>
      </c>
      <c r="Q14" s="14">
        <f>C!G13</f>
        <v>6</v>
      </c>
      <c r="R14" s="16">
        <f>IF(C!H13="","",C!H13)</f>
      </c>
      <c r="S14"/>
      <c r="T14"/>
    </row>
    <row r="15" spans="1:20" ht="13.5" thickTop="1">
      <c r="A15" s="17" t="s">
        <v>115</v>
      </c>
      <c r="B15" s="17" t="s">
        <v>52</v>
      </c>
      <c r="C15" s="17" t="s">
        <v>117</v>
      </c>
      <c r="D15" s="9">
        <f>A!D14</f>
        <v>4</v>
      </c>
      <c r="E15" s="10">
        <f>A!E14</f>
        <v>2</v>
      </c>
      <c r="F15" s="10">
        <f>A!F14</f>
        <v>4</v>
      </c>
      <c r="G15" s="10">
        <f>A!G14</f>
        <v>10</v>
      </c>
      <c r="H15" s="11" t="str">
        <f>IF(A!H14="","",A!H14)</f>
        <v>Severe acid hematin granules</v>
      </c>
      <c r="I15">
        <f>B!D14</f>
        <v>4</v>
      </c>
      <c r="J15">
        <f>B!E14</f>
        <v>3</v>
      </c>
      <c r="K15">
        <f>B!F14</f>
        <v>4</v>
      </c>
      <c r="L15">
        <f>B!G14</f>
        <v>11</v>
      </c>
      <c r="M15" t="str">
        <f>IF(B!H14="","",B!H14)</f>
        <v>ghosting of rbc's in all fixative C sections. Acid hematin</v>
      </c>
      <c r="N15" s="9">
        <f>C!D14</f>
        <v>3</v>
      </c>
      <c r="O15" s="10">
        <f>C!E14</f>
        <v>2</v>
      </c>
      <c r="P15" s="10">
        <f>C!F14</f>
        <v>2</v>
      </c>
      <c r="Q15" s="10">
        <f>C!G14</f>
        <v>7</v>
      </c>
      <c r="R15" s="11" t="str">
        <f>IF(C!H14="","",C!H14)</f>
        <v>4+ acid hematin</v>
      </c>
      <c r="S15"/>
      <c r="T15"/>
    </row>
    <row r="16" spans="1:20" ht="13.5" thickTop="1">
      <c r="A16" t="s">
        <v>115</v>
      </c>
      <c r="B16" t="s">
        <v>52</v>
      </c>
      <c r="C16" t="s">
        <v>118</v>
      </c>
      <c r="D16" s="9">
        <f>A!D15</f>
        <v>4</v>
      </c>
      <c r="E16" s="10">
        <f>A!E15</f>
        <v>3</v>
      </c>
      <c r="F16" s="10">
        <f>A!F15</f>
        <v>4</v>
      </c>
      <c r="G16" s="10">
        <f>A!G15</f>
        <v>11</v>
      </c>
      <c r="H16" s="11" t="str">
        <f>IF(A!H15="","",A!H15)</f>
        <v>Severe acid hematin granules</v>
      </c>
      <c r="I16">
        <f>B!D15</f>
        <v>4</v>
      </c>
      <c r="J16">
        <f>B!E15</f>
        <v>2</v>
      </c>
      <c r="K16">
        <f>B!F15</f>
        <v>2</v>
      </c>
      <c r="L16">
        <f>B!G15</f>
        <v>8</v>
      </c>
      <c r="M16" t="str">
        <f>IF(B!H15="","",B!H15)</f>
        <v>acid hematin</v>
      </c>
      <c r="N16" s="9">
        <f>C!D15</f>
        <v>3</v>
      </c>
      <c r="O16" s="10">
        <f>C!E15</f>
        <v>2</v>
      </c>
      <c r="P16" s="10">
        <f>C!F15</f>
        <v>2</v>
      </c>
      <c r="Q16" s="10">
        <f>C!G15</f>
        <v>7</v>
      </c>
      <c r="R16" s="11" t="str">
        <f>IF(C!H15="","",C!H15)</f>
        <v>4+ acid hematin</v>
      </c>
      <c r="S16"/>
      <c r="T16"/>
    </row>
    <row r="17" spans="1:20" ht="13.5" thickTop="1">
      <c r="A17" t="s">
        <v>115</v>
      </c>
      <c r="B17" t="s">
        <v>52</v>
      </c>
      <c r="C17" t="s">
        <v>119</v>
      </c>
      <c r="D17" s="9">
        <f>A!D16</f>
        <v>4</v>
      </c>
      <c r="E17" s="10">
        <f>A!E16</f>
        <v>3</v>
      </c>
      <c r="F17" s="10">
        <f>A!F16</f>
        <v>3</v>
      </c>
      <c r="G17" s="10">
        <f>A!G16</f>
        <v>10</v>
      </c>
      <c r="H17" s="11" t="str">
        <f>IF(A!H16="","",A!H16)</f>
        <v>RBC central lysis</v>
      </c>
      <c r="I17">
        <f>B!D16</f>
        <v>4</v>
      </c>
      <c r="J17">
        <f>B!E16</f>
        <v>3</v>
      </c>
      <c r="K17">
        <f>B!F16</f>
        <v>3</v>
      </c>
      <c r="L17">
        <f>B!G16</f>
        <v>10</v>
      </c>
      <c r="M17" t="str">
        <f>IF(B!H16="","",B!H16)</f>
        <v>chatter</v>
      </c>
      <c r="N17" s="9">
        <f>C!D16</f>
        <v>3</v>
      </c>
      <c r="O17" s="10">
        <f>C!E16</f>
        <v>3</v>
      </c>
      <c r="P17" s="10">
        <f>C!F16</f>
        <v>3</v>
      </c>
      <c r="Q17" s="10">
        <f>C!G16</f>
        <v>9</v>
      </c>
      <c r="R17" s="11">
        <f>IF(C!H16="","",C!H16)</f>
      </c>
      <c r="S17"/>
      <c r="T17"/>
    </row>
    <row r="18" spans="1:20" ht="13.5" thickTop="1">
      <c r="A18" t="s">
        <v>115</v>
      </c>
      <c r="B18" t="s">
        <v>52</v>
      </c>
      <c r="C18" t="s">
        <v>120</v>
      </c>
      <c r="D18" s="9">
        <f>A!D17</f>
        <v>3</v>
      </c>
      <c r="E18" s="10">
        <f>A!E17</f>
        <v>3</v>
      </c>
      <c r="F18" s="10">
        <f>A!F17</f>
        <v>2</v>
      </c>
      <c r="G18" s="10">
        <f>A!G17</f>
        <v>8</v>
      </c>
      <c r="H18" s="11" t="str">
        <f>IF(A!H17="","",A!H17)</f>
        <v>RBC central lysis</v>
      </c>
      <c r="I18">
        <f>B!D17</f>
        <v>3</v>
      </c>
      <c r="J18">
        <f>B!E17</f>
        <v>3</v>
      </c>
      <c r="K18">
        <f>B!F17</f>
        <v>2</v>
      </c>
      <c r="L18">
        <f>B!G17</f>
        <v>8</v>
      </c>
      <c r="M18">
        <f>IF(B!H17="","",B!H17)</f>
      </c>
      <c r="N18" s="9">
        <f>C!D17</f>
        <v>2</v>
      </c>
      <c r="O18" s="10">
        <f>C!E17</f>
        <v>2</v>
      </c>
      <c r="P18" s="10">
        <f>C!F17</f>
        <v>2</v>
      </c>
      <c r="Q18" s="10">
        <f>C!G17</f>
        <v>6</v>
      </c>
      <c r="R18" s="11">
        <f>IF(C!H17="","",C!H17)</f>
      </c>
      <c r="S18"/>
      <c r="T18"/>
    </row>
    <row r="19" spans="1:20" ht="13.5" thickTop="1">
      <c r="A19" t="s">
        <v>115</v>
      </c>
      <c r="B19" t="s">
        <v>52</v>
      </c>
      <c r="C19" t="s">
        <v>121</v>
      </c>
      <c r="D19" s="9">
        <f>A!D18</f>
        <v>3</v>
      </c>
      <c r="E19" s="10">
        <f>A!E18</f>
        <v>3</v>
      </c>
      <c r="F19" s="10">
        <f>A!F18</f>
        <v>3</v>
      </c>
      <c r="G19" s="10">
        <f>A!G18</f>
        <v>9</v>
      </c>
      <c r="H19" s="11" t="str">
        <f>IF(A!H18="","",A!H18)</f>
        <v>Holes, RBC central lysis</v>
      </c>
      <c r="I19">
        <f>B!D18</f>
        <v>3</v>
      </c>
      <c r="J19">
        <f>B!E18</f>
        <v>2</v>
      </c>
      <c r="K19">
        <f>B!F18</f>
        <v>2</v>
      </c>
      <c r="L19">
        <f>B!G18</f>
        <v>7</v>
      </c>
      <c r="M19" t="str">
        <f>IF(B!H18="","",B!H18)</f>
        <v>chatter</v>
      </c>
      <c r="N19" s="9">
        <f>C!D18</f>
        <v>3</v>
      </c>
      <c r="O19" s="10">
        <f>C!E18</f>
        <v>2</v>
      </c>
      <c r="P19" s="10">
        <f>C!F18</f>
        <v>2</v>
      </c>
      <c r="Q19" s="10">
        <f>C!G18</f>
        <v>7</v>
      </c>
      <c r="R19" s="11" t="str">
        <f>IF(C!H18="","",C!H18)</f>
        <v>Punched out holes</v>
      </c>
      <c r="S19"/>
      <c r="T19"/>
    </row>
    <row r="20" spans="1:20" ht="13.5" thickTop="1">
      <c r="A20" t="s">
        <v>115</v>
      </c>
      <c r="B20" t="s">
        <v>52</v>
      </c>
      <c r="C20" t="s">
        <v>122</v>
      </c>
      <c r="D20" s="9">
        <f>A!D19</f>
        <v>3</v>
      </c>
      <c r="E20" s="10">
        <f>A!E19</f>
        <v>2</v>
      </c>
      <c r="F20" s="10">
        <f>A!F19</f>
        <v>2</v>
      </c>
      <c r="G20" s="10">
        <f>A!G19</f>
        <v>7</v>
      </c>
      <c r="H20" s="11" t="str">
        <f>IF(A!H19="","",A!H19)</f>
        <v>RBC central lysis</v>
      </c>
      <c r="I20">
        <f>B!D19</f>
        <v>3</v>
      </c>
      <c r="J20">
        <f>B!E19</f>
        <v>2</v>
      </c>
      <c r="K20">
        <f>B!F19</f>
        <v>2</v>
      </c>
      <c r="L20">
        <f>B!G19</f>
        <v>7</v>
      </c>
      <c r="M20">
        <f>IF(B!H19="","",B!H19)</f>
      </c>
      <c r="N20" s="9">
        <f>C!D19</f>
        <v>3</v>
      </c>
      <c r="O20" s="10">
        <f>C!E19</f>
        <v>2</v>
      </c>
      <c r="P20" s="10">
        <f>C!F19</f>
        <v>1</v>
      </c>
      <c r="Q20" s="10">
        <f>C!G19</f>
        <v>6</v>
      </c>
      <c r="R20" s="11">
        <f>IF(C!H19="","",C!H19)</f>
      </c>
      <c r="S20"/>
      <c r="T20"/>
    </row>
    <row r="21" spans="1:20" ht="13.5" thickTop="1">
      <c r="A21" s="18" t="s">
        <v>115</v>
      </c>
      <c r="B21" s="18" t="s">
        <v>62</v>
      </c>
      <c r="C21" s="18" t="s">
        <v>117</v>
      </c>
      <c r="D21" s="12">
        <f>A!D20</f>
        <v>4</v>
      </c>
      <c r="E21" s="2">
        <f>A!E20</f>
        <v>2</v>
      </c>
      <c r="F21" s="2">
        <f>A!F20</f>
        <v>3</v>
      </c>
      <c r="G21" s="2">
        <f>A!G20</f>
        <v>9</v>
      </c>
      <c r="H21" s="13" t="str">
        <f>IF(A!H20="","",A!H20)</f>
        <v>RBC central lysis</v>
      </c>
      <c r="I21" s="2">
        <f>B!D20</f>
        <v>4</v>
      </c>
      <c r="J21" s="2">
        <f>B!E20</f>
        <v>3</v>
      </c>
      <c r="K21" s="2">
        <f>B!F20</f>
        <v>3</v>
      </c>
      <c r="L21" s="2">
        <f>B!G20</f>
        <v>10</v>
      </c>
      <c r="M21" s="2" t="str">
        <f>IF(B!H20="","",B!H20)</f>
        <v>ghosting of rbc's in all fixative D sections. Chatter</v>
      </c>
      <c r="N21" s="12">
        <f>C!D20</f>
        <v>3</v>
      </c>
      <c r="O21" s="2">
        <f>C!E20</f>
        <v>2</v>
      </c>
      <c r="P21" s="2">
        <f>C!F20</f>
        <v>2</v>
      </c>
      <c r="Q21" s="2">
        <f>C!G20</f>
        <v>7</v>
      </c>
      <c r="R21" s="13">
        <f>IF(C!H20="","",C!H20)</f>
      </c>
      <c r="S21"/>
      <c r="T21"/>
    </row>
    <row r="22" spans="1:20" ht="13.5" thickTop="1">
      <c r="A22" s="10" t="s">
        <v>115</v>
      </c>
      <c r="B22" s="10" t="s">
        <v>62</v>
      </c>
      <c r="C22" s="10" t="s">
        <v>118</v>
      </c>
      <c r="D22" s="9">
        <f>A!D21</f>
        <v>3</v>
      </c>
      <c r="E22" s="10">
        <f>A!E21</f>
        <v>3</v>
      </c>
      <c r="F22" s="10">
        <f>A!F21</f>
        <v>3</v>
      </c>
      <c r="G22" s="10">
        <f>A!G21</f>
        <v>9</v>
      </c>
      <c r="H22" s="11" t="str">
        <f>IF(A!H21="","",A!H21)</f>
        <v>RBC central lysis</v>
      </c>
      <c r="I22" s="10">
        <f>B!D21</f>
        <v>3</v>
      </c>
      <c r="J22" s="10">
        <f>B!E21</f>
        <v>2</v>
      </c>
      <c r="K22" s="10">
        <f>B!F21</f>
        <v>2</v>
      </c>
      <c r="L22" s="10">
        <f>B!G21</f>
        <v>7</v>
      </c>
      <c r="M22" s="10">
        <f>IF(B!H21="","",B!H21)</f>
      </c>
      <c r="N22" s="9">
        <f>C!D21</f>
        <v>3</v>
      </c>
      <c r="O22" s="10">
        <f>C!E21</f>
        <v>3</v>
      </c>
      <c r="P22" s="10">
        <f>C!F21</f>
        <v>2</v>
      </c>
      <c r="Q22" s="10">
        <f>C!G21</f>
        <v>8</v>
      </c>
      <c r="R22" s="11">
        <f>IF(C!H21="","",C!H21)</f>
      </c>
      <c r="S22"/>
      <c r="T22"/>
    </row>
    <row r="23" spans="1:20" ht="13.5" thickTop="1">
      <c r="A23" s="10" t="s">
        <v>115</v>
      </c>
      <c r="B23" s="10" t="s">
        <v>62</v>
      </c>
      <c r="C23" s="10" t="s">
        <v>119</v>
      </c>
      <c r="D23" s="9">
        <f>A!D22</f>
        <v>3</v>
      </c>
      <c r="E23" s="10">
        <f>A!E22</f>
        <v>2</v>
      </c>
      <c r="F23" s="10">
        <f>A!F22</f>
        <v>3</v>
      </c>
      <c r="G23" s="10">
        <f>A!G22</f>
        <v>8</v>
      </c>
      <c r="H23" s="11">
        <f>IF(A!H22="","",A!H22)</f>
      </c>
      <c r="I23" s="10">
        <f>B!D22</f>
        <v>4</v>
      </c>
      <c r="J23" s="10">
        <f>B!E22</f>
        <v>3</v>
      </c>
      <c r="K23" s="10">
        <f>B!F22</f>
        <v>3</v>
      </c>
      <c r="L23" s="10">
        <f>B!G22</f>
        <v>10</v>
      </c>
      <c r="M23" s="10">
        <f>IF(B!H22="","",B!H22)</f>
      </c>
      <c r="N23" s="9">
        <f>C!D22</f>
        <v>3</v>
      </c>
      <c r="O23" s="10">
        <f>C!E22</f>
        <v>3</v>
      </c>
      <c r="P23" s="10">
        <f>C!F22</f>
        <v>3</v>
      </c>
      <c r="Q23" s="10">
        <f>C!G22</f>
        <v>9</v>
      </c>
      <c r="R23" s="11">
        <f>IF(C!H22="","",C!H22)</f>
      </c>
      <c r="S23"/>
      <c r="T23"/>
    </row>
    <row r="24" spans="1:20" ht="13.5" thickTop="1">
      <c r="A24" s="10" t="s">
        <v>115</v>
      </c>
      <c r="B24" s="10" t="s">
        <v>62</v>
      </c>
      <c r="C24" s="10" t="s">
        <v>120</v>
      </c>
      <c r="D24" s="9">
        <f>A!D23</f>
        <v>3</v>
      </c>
      <c r="E24" s="10">
        <f>A!E23</f>
        <v>3</v>
      </c>
      <c r="F24" s="10">
        <f>A!F23</f>
        <v>2</v>
      </c>
      <c r="G24" s="10">
        <f>A!G23</f>
        <v>8</v>
      </c>
      <c r="H24" s="11" t="str">
        <f>IF(A!H23="","",A!H23)</f>
        <v>RBC central lysis</v>
      </c>
      <c r="I24" s="10">
        <f>B!D23</f>
        <v>4</v>
      </c>
      <c r="J24" s="10">
        <f>B!E23</f>
        <v>3</v>
      </c>
      <c r="K24" s="10">
        <f>B!F23</f>
        <v>4</v>
      </c>
      <c r="L24" s="10">
        <f>B!G23</f>
        <v>11</v>
      </c>
      <c r="M24" s="10">
        <f>IF(B!H23="","",B!H23)</f>
      </c>
      <c r="N24" s="9">
        <f>C!D23</f>
        <v>3</v>
      </c>
      <c r="O24" s="10">
        <f>C!E23</f>
        <v>2</v>
      </c>
      <c r="P24" s="10">
        <f>C!F23</f>
        <v>3</v>
      </c>
      <c r="Q24" s="10">
        <f>C!G23</f>
        <v>8</v>
      </c>
      <c r="R24" s="11">
        <f>IF(C!H23="","",C!H23)</f>
      </c>
      <c r="S24"/>
      <c r="T24"/>
    </row>
    <row r="25" spans="1:20" ht="13.5" thickTop="1">
      <c r="A25" s="10" t="s">
        <v>115</v>
      </c>
      <c r="B25" s="10" t="s">
        <v>62</v>
      </c>
      <c r="C25" s="10" t="s">
        <v>121</v>
      </c>
      <c r="D25" s="9">
        <f>A!D24</f>
        <v>2</v>
      </c>
      <c r="E25" s="10">
        <f>A!E24</f>
        <v>2</v>
      </c>
      <c r="F25" s="10">
        <f>A!F24</f>
        <v>3</v>
      </c>
      <c r="G25" s="10">
        <f>A!G24</f>
        <v>7</v>
      </c>
      <c r="H25" s="11" t="str">
        <f>IF(A!H24="","",A!H24)</f>
        <v>RBC central lysis</v>
      </c>
      <c r="I25" s="10">
        <f>B!D24</f>
        <v>3</v>
      </c>
      <c r="J25" s="10">
        <f>B!E24</f>
        <v>2</v>
      </c>
      <c r="K25" s="10">
        <f>B!F24</f>
        <v>2</v>
      </c>
      <c r="L25" s="10">
        <f>B!G24</f>
        <v>7</v>
      </c>
      <c r="M25" s="10">
        <f>IF(B!H24="","",B!H24)</f>
      </c>
      <c r="N25" s="9">
        <f>C!D24</f>
        <v>3</v>
      </c>
      <c r="O25" s="10">
        <f>C!E24</f>
        <v>3</v>
      </c>
      <c r="P25" s="10">
        <f>C!F24</f>
        <v>3</v>
      </c>
      <c r="Q25" s="10">
        <f>C!G24</f>
        <v>9</v>
      </c>
      <c r="R25" s="11">
        <f>IF(C!H24="","",C!H24)</f>
      </c>
      <c r="S25"/>
      <c r="T25"/>
    </row>
    <row r="26" spans="1:20" ht="15" thickBot="1" thickTop="1">
      <c r="A26" s="4" t="s">
        <v>115</v>
      </c>
      <c r="B26" s="4" t="s">
        <v>62</v>
      </c>
      <c r="C26" s="4" t="s">
        <v>122</v>
      </c>
      <c r="D26" s="7">
        <f>A!D25</f>
        <v>3</v>
      </c>
      <c r="E26" s="4">
        <f>A!E25</f>
        <v>2</v>
      </c>
      <c r="F26" s="4">
        <f>A!F25</f>
        <v>3</v>
      </c>
      <c r="G26" s="4">
        <f>A!G25</f>
        <v>8</v>
      </c>
      <c r="H26" s="8" t="str">
        <f>IF(A!H25="","",A!H25)</f>
        <v>RBC central lysis</v>
      </c>
      <c r="I26" s="4">
        <f>B!D25</f>
        <v>4</v>
      </c>
      <c r="J26" s="4">
        <f>B!E25</f>
        <v>3</v>
      </c>
      <c r="K26" s="4">
        <f>B!F25</f>
        <v>3</v>
      </c>
      <c r="L26" s="4">
        <f>B!G25</f>
        <v>10</v>
      </c>
      <c r="M26" s="4">
        <f>IF(B!H25="","",B!H25)</f>
      </c>
      <c r="N26" s="7">
        <f>C!D25</f>
        <v>3</v>
      </c>
      <c r="O26" s="4">
        <f>C!E25</f>
        <v>2</v>
      </c>
      <c r="P26" s="4">
        <f>C!F25</f>
        <v>1</v>
      </c>
      <c r="Q26" s="4">
        <f>C!G25</f>
        <v>6</v>
      </c>
      <c r="R26" s="8">
        <f>IF(C!H25="","",C!H25)</f>
      </c>
      <c r="S26"/>
      <c r="T26"/>
    </row>
    <row r="27" spans="1:20" ht="13.5" thickTop="1">
      <c r="A27" s="10" t="s">
        <v>64</v>
      </c>
      <c r="B27" s="10" t="s">
        <v>116</v>
      </c>
      <c r="C27" s="10" t="s">
        <v>117</v>
      </c>
      <c r="D27" s="9">
        <f>A!D26</f>
        <v>4</v>
      </c>
      <c r="E27" s="10">
        <f>A!E26</f>
        <v>3</v>
      </c>
      <c r="F27" s="10">
        <f>A!F26</f>
        <v>2</v>
      </c>
      <c r="G27" s="10">
        <f>A!G26</f>
        <v>9</v>
      </c>
      <c r="H27" s="11" t="str">
        <f>IF(A!H26="","",A!H26)</f>
        <v>RBC central lysis</v>
      </c>
      <c r="I27">
        <f>B!D26</f>
        <v>4</v>
      </c>
      <c r="J27">
        <f>B!E26</f>
        <v>3</v>
      </c>
      <c r="K27">
        <f>B!F26</f>
        <v>3</v>
      </c>
      <c r="L27">
        <f>B!G26</f>
        <v>10</v>
      </c>
      <c r="M27" t="str">
        <f>IF(B!H26="","",B!H26)</f>
        <v>chatter</v>
      </c>
      <c r="N27" s="9">
        <f>C!D26</f>
        <v>4</v>
      </c>
      <c r="O27" s="10">
        <f>C!E26</f>
        <v>4</v>
      </c>
      <c r="P27" s="10">
        <f>C!F26</f>
        <v>3</v>
      </c>
      <c r="Q27" s="10">
        <f>C!G26</f>
        <v>11</v>
      </c>
      <c r="R27" s="11">
        <f>IF(C!H26="","",C!H26)</f>
      </c>
      <c r="S27"/>
      <c r="T27"/>
    </row>
    <row r="28" spans="1:20" ht="13.5" thickTop="1">
      <c r="A28" t="s">
        <v>64</v>
      </c>
      <c r="B28" t="s">
        <v>116</v>
      </c>
      <c r="C28" t="s">
        <v>118</v>
      </c>
      <c r="D28" s="9">
        <f>A!D27</f>
        <v>3</v>
      </c>
      <c r="E28" s="10">
        <f>A!E27</f>
        <v>3</v>
      </c>
      <c r="F28" s="10">
        <f>A!F27</f>
        <v>3</v>
      </c>
      <c r="G28" s="10">
        <f>A!G27</f>
        <v>9</v>
      </c>
      <c r="H28" s="11">
        <f>IF(A!H27="","",A!H27)</f>
      </c>
      <c r="I28">
        <f>B!D27</f>
        <v>4</v>
      </c>
      <c r="J28">
        <f>B!E27</f>
        <v>4</v>
      </c>
      <c r="K28">
        <f>B!F27</f>
        <v>4</v>
      </c>
      <c r="L28">
        <f>B!G27</f>
        <v>12</v>
      </c>
      <c r="M28">
        <f>IF(B!H27="","",B!H27)</f>
      </c>
      <c r="N28" s="9">
        <f>C!D27</f>
        <v>4</v>
      </c>
      <c r="O28" s="10">
        <f>C!E27</f>
        <v>4</v>
      </c>
      <c r="P28" s="10">
        <f>C!F27</f>
        <v>4</v>
      </c>
      <c r="Q28" s="10">
        <f>C!G27</f>
        <v>12</v>
      </c>
      <c r="R28" s="11">
        <f>IF(C!H27="","",C!H27)</f>
      </c>
      <c r="S28"/>
      <c r="T28"/>
    </row>
    <row r="29" spans="1:20" ht="13.5" thickTop="1">
      <c r="A29" t="s">
        <v>64</v>
      </c>
      <c r="B29" t="s">
        <v>116</v>
      </c>
      <c r="C29" t="s">
        <v>119</v>
      </c>
      <c r="D29" s="9">
        <f>A!D28</f>
        <v>3</v>
      </c>
      <c r="E29" s="10">
        <f>A!E28</f>
        <v>3</v>
      </c>
      <c r="F29" s="10">
        <f>A!F28</f>
        <v>3</v>
      </c>
      <c r="G29" s="10">
        <f>A!G28</f>
        <v>9</v>
      </c>
      <c r="H29" s="11">
        <f>IF(A!H28="","",A!H28)</f>
      </c>
      <c r="I29">
        <f>B!D28</f>
        <v>4</v>
      </c>
      <c r="J29">
        <f>B!E28</f>
        <v>3</v>
      </c>
      <c r="K29">
        <f>B!F28</f>
        <v>4</v>
      </c>
      <c r="L29">
        <f>B!G28</f>
        <v>11</v>
      </c>
      <c r="M29" t="str">
        <f>IF(B!H28="","",B!H28)</f>
        <v>chatter</v>
      </c>
      <c r="N29" s="9">
        <f>C!D28</f>
        <v>4</v>
      </c>
      <c r="O29" s="10">
        <f>C!E28</f>
        <v>4</v>
      </c>
      <c r="P29" s="10">
        <f>C!F28</f>
        <v>4</v>
      </c>
      <c r="Q29" s="10">
        <f>C!G28</f>
        <v>12</v>
      </c>
      <c r="R29" s="11">
        <f>IF(C!H28="","",C!H28)</f>
      </c>
      <c r="S29"/>
      <c r="T29"/>
    </row>
    <row r="30" spans="1:20" ht="13.5" thickTop="1">
      <c r="A30" t="s">
        <v>64</v>
      </c>
      <c r="B30" t="s">
        <v>116</v>
      </c>
      <c r="C30" t="s">
        <v>120</v>
      </c>
      <c r="D30" s="9">
        <f>A!D29</f>
        <v>3</v>
      </c>
      <c r="E30" s="10">
        <f>A!E29</f>
        <v>3</v>
      </c>
      <c r="F30" s="10">
        <f>A!F29</f>
        <v>2</v>
      </c>
      <c r="G30" s="10">
        <f>A!G29</f>
        <v>8</v>
      </c>
      <c r="H30" s="11">
        <f>IF(A!H29="","",A!H29)</f>
      </c>
      <c r="I30">
        <f>B!D29</f>
        <v>4</v>
      </c>
      <c r="J30">
        <f>B!E29</f>
        <v>4</v>
      </c>
      <c r="K30">
        <f>B!F29</f>
        <v>3</v>
      </c>
      <c r="L30">
        <f>B!G29</f>
        <v>11</v>
      </c>
      <c r="M30">
        <f>IF(B!H29="","",B!H29)</f>
      </c>
      <c r="N30" s="9">
        <f>C!D29</f>
        <v>4</v>
      </c>
      <c r="O30" s="10">
        <f>C!E29</f>
        <v>4</v>
      </c>
      <c r="P30" s="10">
        <f>C!F29</f>
        <v>4</v>
      </c>
      <c r="Q30" s="10">
        <f>C!G29</f>
        <v>12</v>
      </c>
      <c r="R30" s="11">
        <f>IF(C!H29="","",C!H29)</f>
      </c>
      <c r="S30"/>
      <c r="T30"/>
    </row>
    <row r="31" spans="1:20" ht="13.5" thickTop="1">
      <c r="A31" t="s">
        <v>64</v>
      </c>
      <c r="B31" t="s">
        <v>116</v>
      </c>
      <c r="C31" t="s">
        <v>121</v>
      </c>
      <c r="D31" s="9">
        <f>A!D30</f>
        <v>3</v>
      </c>
      <c r="E31" s="10">
        <f>A!E30</f>
        <v>3</v>
      </c>
      <c r="F31" s="10">
        <f>A!F30</f>
        <v>3</v>
      </c>
      <c r="G31" s="10">
        <f>A!G30</f>
        <v>9</v>
      </c>
      <c r="H31" s="11">
        <f>IF(A!H30="","",A!H30)</f>
      </c>
      <c r="I31">
        <f>B!D30</f>
        <v>4</v>
      </c>
      <c r="J31">
        <f>B!E30</f>
        <v>3</v>
      </c>
      <c r="K31">
        <f>B!F30</f>
        <v>3</v>
      </c>
      <c r="L31">
        <f>B!G30</f>
        <v>10</v>
      </c>
      <c r="M31">
        <f>IF(B!H30="","",B!H30)</f>
      </c>
      <c r="N31" s="9">
        <f>C!D30</f>
        <v>4</v>
      </c>
      <c r="O31" s="10">
        <f>C!E30</f>
        <v>4</v>
      </c>
      <c r="P31" s="10">
        <f>C!F30</f>
        <v>4</v>
      </c>
      <c r="Q31" s="10">
        <f>C!G30</f>
        <v>12</v>
      </c>
      <c r="R31" s="11">
        <f>IF(C!H30="","",C!H30)</f>
      </c>
      <c r="S31"/>
      <c r="T31"/>
    </row>
    <row r="32" spans="1:20" ht="13.5" thickTop="1">
      <c r="A32" t="s">
        <v>64</v>
      </c>
      <c r="B32" t="s">
        <v>116</v>
      </c>
      <c r="C32" t="s">
        <v>122</v>
      </c>
      <c r="D32" s="9">
        <f>A!D31</f>
        <v>4</v>
      </c>
      <c r="E32" s="10">
        <f>A!E31</f>
        <v>3</v>
      </c>
      <c r="F32" s="10">
        <f>A!F31</f>
        <v>4</v>
      </c>
      <c r="G32" s="10">
        <f>A!G31</f>
        <v>11</v>
      </c>
      <c r="H32" s="11">
        <f>IF(A!H31="","",A!H31)</f>
      </c>
      <c r="I32">
        <f>B!D31</f>
        <v>4</v>
      </c>
      <c r="J32">
        <f>B!E31</f>
        <v>3</v>
      </c>
      <c r="K32">
        <f>B!F31</f>
        <v>3</v>
      </c>
      <c r="L32">
        <f>B!G31</f>
        <v>10</v>
      </c>
      <c r="M32">
        <f>IF(B!H31="","",B!H31)</f>
      </c>
      <c r="N32" s="9">
        <f>C!D31</f>
        <v>4</v>
      </c>
      <c r="O32" s="10">
        <f>C!E31</f>
        <v>4</v>
      </c>
      <c r="P32" s="10">
        <f>C!F31</f>
        <v>3</v>
      </c>
      <c r="Q32" s="10">
        <f>C!G31</f>
        <v>11</v>
      </c>
      <c r="R32" s="11">
        <f>IF(C!H31="","",C!H31)</f>
      </c>
      <c r="S32"/>
      <c r="T32"/>
    </row>
    <row r="33" spans="1:20" ht="13.5" thickTop="1">
      <c r="A33" s="2" t="s">
        <v>64</v>
      </c>
      <c r="B33" s="2" t="s">
        <v>44</v>
      </c>
      <c r="C33" s="2" t="s">
        <v>117</v>
      </c>
      <c r="D33" s="12">
        <f>A!D32</f>
        <v>2</v>
      </c>
      <c r="E33" s="2">
        <f>A!E32</f>
        <v>3</v>
      </c>
      <c r="F33" s="2">
        <f>A!F32</f>
        <v>3</v>
      </c>
      <c r="G33" s="2">
        <f>A!G32</f>
        <v>8</v>
      </c>
      <c r="H33" s="13" t="str">
        <f>IF(A!H32="","",A!H32)</f>
        <v>RBC central lysis</v>
      </c>
      <c r="I33" s="2">
        <f>B!D32</f>
        <v>4</v>
      </c>
      <c r="J33" s="2">
        <f>B!E32</f>
        <v>3</v>
      </c>
      <c r="K33" s="2">
        <f>B!F32</f>
        <v>4</v>
      </c>
      <c r="L33" s="2">
        <f>B!G32</f>
        <v>11</v>
      </c>
      <c r="M33" s="2" t="str">
        <f>IF(B!H32="","",B!H32)</f>
        <v>ghosting of rbc's in all fixative B sections</v>
      </c>
      <c r="N33" s="12">
        <f>C!D32</f>
        <v>3</v>
      </c>
      <c r="O33" s="2">
        <f>C!E32</f>
        <v>2</v>
      </c>
      <c r="P33" s="2">
        <f>C!F32</f>
        <v>2</v>
      </c>
      <c r="Q33" s="2">
        <f>C!G32</f>
        <v>7</v>
      </c>
      <c r="R33" s="13">
        <f>IF(C!H32="","",C!H32)</f>
      </c>
      <c r="S33"/>
      <c r="T33"/>
    </row>
    <row r="34" spans="1:20" ht="13.5" thickTop="1">
      <c r="A34" s="10" t="s">
        <v>64</v>
      </c>
      <c r="B34" s="10" t="s">
        <v>44</v>
      </c>
      <c r="C34" s="10" t="s">
        <v>118</v>
      </c>
      <c r="D34" s="9">
        <f>A!D33</f>
        <v>3</v>
      </c>
      <c r="E34" s="10">
        <f>A!E33</f>
        <v>3</v>
      </c>
      <c r="F34" s="10">
        <f>A!F33</f>
        <v>3</v>
      </c>
      <c r="G34" s="10">
        <f>A!G33</f>
        <v>9</v>
      </c>
      <c r="H34" s="11" t="str">
        <f>IF(A!H33="","",A!H33)</f>
        <v>RBC central lysis</v>
      </c>
      <c r="I34" s="10">
        <f>B!D33</f>
        <v>3</v>
      </c>
      <c r="J34" s="10">
        <f>B!E33</f>
        <v>3</v>
      </c>
      <c r="K34" s="10">
        <f>B!F33</f>
        <v>3</v>
      </c>
      <c r="L34" s="10">
        <f>B!G33</f>
        <v>9</v>
      </c>
      <c r="M34" s="10">
        <f>IF(B!H33="","",B!H33)</f>
      </c>
      <c r="N34" s="9">
        <f>C!D33</f>
        <v>3</v>
      </c>
      <c r="O34" s="10">
        <f>C!E33</f>
        <v>3</v>
      </c>
      <c r="P34" s="10">
        <f>C!F33</f>
        <v>3</v>
      </c>
      <c r="Q34" s="10">
        <f>C!G33</f>
        <v>9</v>
      </c>
      <c r="R34" s="11">
        <f>IF(C!H33="","",C!H33)</f>
      </c>
      <c r="S34"/>
      <c r="T34"/>
    </row>
    <row r="35" spans="1:20" ht="13.5" thickTop="1">
      <c r="A35" s="10" t="s">
        <v>64</v>
      </c>
      <c r="B35" s="10" t="s">
        <v>44</v>
      </c>
      <c r="C35" s="10" t="s">
        <v>119</v>
      </c>
      <c r="D35" s="9">
        <f>A!D34</f>
        <v>3</v>
      </c>
      <c r="E35" s="10">
        <f>A!E34</f>
        <v>3</v>
      </c>
      <c r="F35" s="10">
        <f>A!F34</f>
        <v>3</v>
      </c>
      <c r="G35" s="10">
        <f>A!G34</f>
        <v>9</v>
      </c>
      <c r="H35" s="11">
        <f>IF(A!H34="","",A!H34)</f>
      </c>
      <c r="I35" s="10">
        <f>B!D34</f>
        <v>3</v>
      </c>
      <c r="J35" s="10">
        <f>B!E34</f>
        <v>3</v>
      </c>
      <c r="K35" s="10">
        <f>B!F34</f>
        <v>4</v>
      </c>
      <c r="L35" s="10">
        <f>B!G34</f>
        <v>10</v>
      </c>
      <c r="M35" s="10">
        <f>IF(B!H34="","",B!H34)</f>
      </c>
      <c r="N35" s="9">
        <f>C!D34</f>
        <v>3</v>
      </c>
      <c r="O35" s="10">
        <f>C!E34</f>
        <v>4</v>
      </c>
      <c r="P35" s="10">
        <f>C!F34</f>
        <v>3</v>
      </c>
      <c r="Q35" s="10">
        <f>C!G34</f>
        <v>10</v>
      </c>
      <c r="R35" s="11">
        <f>IF(C!H34="","",C!H34)</f>
      </c>
      <c r="S35"/>
      <c r="T35"/>
    </row>
    <row r="36" spans="1:20" ht="13.5" thickTop="1">
      <c r="A36" s="10" t="s">
        <v>64</v>
      </c>
      <c r="B36" s="10" t="s">
        <v>44</v>
      </c>
      <c r="C36" s="10" t="s">
        <v>120</v>
      </c>
      <c r="D36" s="9">
        <f>A!D35</f>
        <v>3</v>
      </c>
      <c r="E36" s="10">
        <f>A!E35</f>
        <v>3</v>
      </c>
      <c r="F36" s="10">
        <f>A!F35</f>
        <v>2</v>
      </c>
      <c r="G36" s="10">
        <f>A!G35</f>
        <v>8</v>
      </c>
      <c r="H36" s="11" t="str">
        <f>IF(A!H35="","",A!H35)</f>
        <v>RBC central lysis</v>
      </c>
      <c r="I36" s="10">
        <f>B!D35</f>
        <v>4</v>
      </c>
      <c r="J36" s="10">
        <f>B!E35</f>
        <v>4</v>
      </c>
      <c r="K36" s="10">
        <f>B!F35</f>
        <v>3</v>
      </c>
      <c r="L36" s="10">
        <f>B!G35</f>
        <v>11</v>
      </c>
      <c r="M36" s="10">
        <f>IF(B!H35="","",B!H35)</f>
      </c>
      <c r="N36" s="9">
        <f>C!D35</f>
        <v>3</v>
      </c>
      <c r="O36" s="10">
        <f>C!E35</f>
        <v>3</v>
      </c>
      <c r="P36" s="10">
        <f>C!F35</f>
        <v>3</v>
      </c>
      <c r="Q36" s="10">
        <f>C!G35</f>
        <v>9</v>
      </c>
      <c r="R36" s="11">
        <f>IF(C!H35="","",C!H35)</f>
      </c>
      <c r="S36"/>
      <c r="T36"/>
    </row>
    <row r="37" spans="1:20" ht="13.5" thickTop="1">
      <c r="A37" s="10" t="s">
        <v>64</v>
      </c>
      <c r="B37" s="10" t="s">
        <v>44</v>
      </c>
      <c r="C37" s="10" t="s">
        <v>121</v>
      </c>
      <c r="D37" s="9">
        <f>A!D36</f>
        <v>2</v>
      </c>
      <c r="E37" s="10">
        <f>A!E36</f>
        <v>2</v>
      </c>
      <c r="F37" s="10">
        <f>A!F36</f>
        <v>2</v>
      </c>
      <c r="G37" s="10">
        <f>A!G36</f>
        <v>6</v>
      </c>
      <c r="H37" s="11">
        <f>IF(A!H36="","",A!H36)</f>
      </c>
      <c r="I37" s="10">
        <f>B!D36</f>
        <v>3</v>
      </c>
      <c r="J37" s="10">
        <f>B!E36</f>
        <v>3</v>
      </c>
      <c r="K37" s="10">
        <f>B!F36</f>
        <v>3</v>
      </c>
      <c r="L37" s="10">
        <f>B!G36</f>
        <v>9</v>
      </c>
      <c r="M37" s="10">
        <f>IF(B!H36="","",B!H36)</f>
      </c>
      <c r="N37" s="9">
        <f>C!D36</f>
        <v>3</v>
      </c>
      <c r="O37" s="10">
        <f>C!E36</f>
        <v>3</v>
      </c>
      <c r="P37" s="10">
        <f>C!F36</f>
        <v>2</v>
      </c>
      <c r="Q37" s="10">
        <f>C!G36</f>
        <v>8</v>
      </c>
      <c r="R37" s="11">
        <f>IF(C!H36="","",C!H36)</f>
      </c>
      <c r="S37"/>
      <c r="T37"/>
    </row>
    <row r="38" spans="1:20" ht="13.5" thickTop="1">
      <c r="A38" s="14" t="s">
        <v>64</v>
      </c>
      <c r="B38" s="14" t="s">
        <v>44</v>
      </c>
      <c r="C38" s="14" t="s">
        <v>122</v>
      </c>
      <c r="D38" s="15">
        <f>A!D37</f>
        <v>3</v>
      </c>
      <c r="E38" s="14">
        <f>A!E37</f>
        <v>3</v>
      </c>
      <c r="F38" s="14">
        <f>A!F37</f>
        <v>4</v>
      </c>
      <c r="G38" s="14">
        <f>A!G37</f>
        <v>10</v>
      </c>
      <c r="H38" s="16" t="str">
        <f>IF(A!H37="","",A!H37)</f>
        <v>RBC central lysis, individualization of bronchiolar epithelial cells</v>
      </c>
      <c r="I38" s="14">
        <f>B!D37</f>
        <v>4</v>
      </c>
      <c r="J38" s="14">
        <f>B!E37</f>
        <v>3</v>
      </c>
      <c r="K38" s="14">
        <f>B!F37</f>
        <v>4</v>
      </c>
      <c r="L38" s="14">
        <f>B!G37</f>
        <v>11</v>
      </c>
      <c r="M38" s="14">
        <f>IF(B!H37="","",B!H37)</f>
      </c>
      <c r="N38" s="15">
        <f>C!D37</f>
        <v>3</v>
      </c>
      <c r="O38" s="14">
        <f>C!E37</f>
        <v>3</v>
      </c>
      <c r="P38" s="14">
        <f>C!F37</f>
        <v>2</v>
      </c>
      <c r="Q38" s="14">
        <f>C!G37</f>
        <v>8</v>
      </c>
      <c r="R38" s="16">
        <f>IF(C!H37="","",C!H37)</f>
      </c>
      <c r="S38"/>
      <c r="T38"/>
    </row>
    <row r="39" spans="1:20" ht="13.5" thickTop="1">
      <c r="A39" s="17" t="s">
        <v>64</v>
      </c>
      <c r="B39" s="17" t="s">
        <v>52</v>
      </c>
      <c r="C39" s="17" t="s">
        <v>117</v>
      </c>
      <c r="D39" s="9">
        <f>A!D38</f>
        <v>4</v>
      </c>
      <c r="E39" s="10">
        <f>A!E38</f>
        <v>3</v>
      </c>
      <c r="F39" s="10">
        <f>A!F38</f>
        <v>3</v>
      </c>
      <c r="G39" s="10">
        <f>A!G38</f>
        <v>10</v>
      </c>
      <c r="H39" s="11" t="str">
        <f>IF(A!H38="","",A!H38)</f>
        <v>RBC central lysis, acid hematin formation</v>
      </c>
      <c r="I39">
        <f>B!D38</f>
        <v>4</v>
      </c>
      <c r="J39">
        <f>B!E38</f>
        <v>3</v>
      </c>
      <c r="K39">
        <f>B!F38</f>
        <v>4</v>
      </c>
      <c r="L39">
        <f>B!G38</f>
        <v>11</v>
      </c>
      <c r="M39" t="str">
        <f>IF(B!H38="","",B!H38)</f>
        <v>ghosting of rbc's in all fixative D sections. Acid hematin</v>
      </c>
      <c r="N39" s="9">
        <f>C!D38</f>
        <v>3</v>
      </c>
      <c r="O39" s="10">
        <f>C!E38</f>
        <v>3</v>
      </c>
      <c r="P39" s="10">
        <f>C!F38</f>
        <v>3</v>
      </c>
      <c r="Q39" s="10">
        <f>C!G38</f>
        <v>9</v>
      </c>
      <c r="R39" s="11" t="str">
        <f>IF(C!H38="","",C!H38)</f>
        <v>4+ acid hematin</v>
      </c>
      <c r="S39"/>
      <c r="T39"/>
    </row>
    <row r="40" spans="1:20" ht="13.5" thickTop="1">
      <c r="A40" t="s">
        <v>64</v>
      </c>
      <c r="B40" t="s">
        <v>52</v>
      </c>
      <c r="C40" t="s">
        <v>118</v>
      </c>
      <c r="D40" s="9">
        <f>A!D39</f>
        <v>3</v>
      </c>
      <c r="E40" s="10">
        <f>A!E39</f>
        <v>3</v>
      </c>
      <c r="F40" s="10">
        <f>A!F39</f>
        <v>3</v>
      </c>
      <c r="G40" s="10">
        <f>A!G39</f>
        <v>9</v>
      </c>
      <c r="H40" s="11" t="str">
        <f>IF(A!H39="","",A!H39)</f>
        <v>RBC central lysis, acid hematin formation</v>
      </c>
      <c r="I40">
        <f>B!D39</f>
        <v>4</v>
      </c>
      <c r="J40">
        <f>B!E39</f>
        <v>3</v>
      </c>
      <c r="K40">
        <f>B!F39</f>
        <v>3</v>
      </c>
      <c r="L40">
        <f>B!G39</f>
        <v>10</v>
      </c>
      <c r="M40" t="str">
        <f>IF(B!H39="","",B!H39)</f>
        <v>Acid hematin</v>
      </c>
      <c r="N40" s="9">
        <f>C!D39</f>
        <v>3</v>
      </c>
      <c r="O40" s="10">
        <f>C!E39</f>
        <v>3</v>
      </c>
      <c r="P40" s="10">
        <f>C!F39</f>
        <v>3</v>
      </c>
      <c r="Q40" s="10">
        <f>C!G39</f>
        <v>9</v>
      </c>
      <c r="R40" s="11" t="str">
        <f>IF(C!H39="","",C!H39)</f>
        <v>4+ acid hematin, poorly fixed</v>
      </c>
      <c r="S40"/>
      <c r="T40"/>
    </row>
    <row r="41" spans="1:20" ht="13.5" thickTop="1">
      <c r="A41" t="s">
        <v>64</v>
      </c>
      <c r="B41" t="s">
        <v>52</v>
      </c>
      <c r="C41" t="s">
        <v>119</v>
      </c>
      <c r="D41" s="9">
        <f>A!D40</f>
        <v>4</v>
      </c>
      <c r="E41" s="10">
        <f>A!E40</f>
        <v>3</v>
      </c>
      <c r="F41" s="10">
        <f>A!F40</f>
        <v>3</v>
      </c>
      <c r="G41" s="10">
        <f>A!G40</f>
        <v>10</v>
      </c>
      <c r="H41" s="11" t="str">
        <f>IF(A!H40="","",A!H40)</f>
        <v>RBC central lysis</v>
      </c>
      <c r="I41">
        <f>B!D40</f>
        <v>3</v>
      </c>
      <c r="J41">
        <f>B!E40</f>
        <v>3</v>
      </c>
      <c r="K41">
        <f>B!F40</f>
        <v>3</v>
      </c>
      <c r="L41">
        <f>B!G40</f>
        <v>9</v>
      </c>
      <c r="M41">
        <f>IF(B!H40="","",B!H40)</f>
      </c>
      <c r="N41" s="9">
        <f>C!D40</f>
        <v>3</v>
      </c>
      <c r="O41" s="10">
        <f>C!E40</f>
        <v>3</v>
      </c>
      <c r="P41" s="10">
        <f>C!F40</f>
        <v>3</v>
      </c>
      <c r="Q41" s="10">
        <f>C!G40</f>
        <v>9</v>
      </c>
      <c r="R41" s="11">
        <f>IF(C!H40="","",C!H40)</f>
      </c>
      <c r="S41"/>
      <c r="T41"/>
    </row>
    <row r="42" spans="1:20" ht="13.5" thickTop="1">
      <c r="A42" t="s">
        <v>64</v>
      </c>
      <c r="B42" t="s">
        <v>52</v>
      </c>
      <c r="C42" t="s">
        <v>120</v>
      </c>
      <c r="D42" s="9">
        <f>A!D41</f>
        <v>4</v>
      </c>
      <c r="E42" s="10">
        <f>A!E41</f>
        <v>3</v>
      </c>
      <c r="F42" s="10">
        <f>A!F41</f>
        <v>3</v>
      </c>
      <c r="G42" s="10">
        <f>A!G41</f>
        <v>10</v>
      </c>
      <c r="H42" s="11" t="str">
        <f>IF(A!H41="","",A!H41)</f>
        <v>RBC central lysis</v>
      </c>
      <c r="I42">
        <f>B!D41</f>
        <v>3</v>
      </c>
      <c r="J42">
        <f>B!E41</f>
        <v>3</v>
      </c>
      <c r="K42">
        <f>B!F41</f>
        <v>3</v>
      </c>
      <c r="L42">
        <f>B!G41</f>
        <v>9</v>
      </c>
      <c r="M42">
        <f>IF(B!H41="","",B!H41)</f>
      </c>
      <c r="N42" s="9">
        <f>C!D41</f>
        <v>3</v>
      </c>
      <c r="O42" s="10">
        <f>C!E41</f>
        <v>3</v>
      </c>
      <c r="P42" s="10">
        <f>C!F41</f>
        <v>3</v>
      </c>
      <c r="Q42" s="10">
        <f>C!G41</f>
        <v>9</v>
      </c>
      <c r="R42" s="11">
        <f>IF(C!H41="","",C!H41)</f>
      </c>
      <c r="S42"/>
      <c r="T42"/>
    </row>
    <row r="43" spans="1:20" ht="13.5" thickTop="1">
      <c r="A43" t="s">
        <v>64</v>
      </c>
      <c r="B43" t="s">
        <v>52</v>
      </c>
      <c r="C43" t="s">
        <v>121</v>
      </c>
      <c r="D43" s="9">
        <f>A!D42</f>
        <v>3</v>
      </c>
      <c r="E43" s="10">
        <f>A!E42</f>
        <v>3</v>
      </c>
      <c r="F43" s="10">
        <f>A!F42</f>
        <v>3</v>
      </c>
      <c r="G43" s="10">
        <f>A!G42</f>
        <v>9</v>
      </c>
      <c r="H43" s="11" t="str">
        <f>IF(A!H42="","",A!H42)</f>
        <v>RBC central lysis</v>
      </c>
      <c r="I43">
        <f>B!D42</f>
        <v>3</v>
      </c>
      <c r="J43">
        <f>B!E42</f>
        <v>2</v>
      </c>
      <c r="K43">
        <f>B!F42</f>
        <v>2</v>
      </c>
      <c r="L43">
        <f>B!G42</f>
        <v>7</v>
      </c>
      <c r="M43">
        <f>IF(B!H42="","",B!H42)</f>
      </c>
      <c r="N43" s="9">
        <f>C!D42</f>
        <v>3</v>
      </c>
      <c r="O43" s="10">
        <f>C!E42</f>
        <v>3</v>
      </c>
      <c r="P43" s="10">
        <f>C!F42</f>
        <v>3</v>
      </c>
      <c r="Q43" s="10">
        <f>C!G42</f>
        <v>9</v>
      </c>
      <c r="R43" s="11">
        <f>IF(C!H42="","",C!H42)</f>
      </c>
      <c r="S43"/>
      <c r="T43"/>
    </row>
    <row r="44" spans="1:20" ht="13.5" thickTop="1">
      <c r="A44" t="s">
        <v>64</v>
      </c>
      <c r="B44" t="s">
        <v>52</v>
      </c>
      <c r="C44" t="s">
        <v>122</v>
      </c>
      <c r="D44" s="9">
        <f>A!D43</f>
        <v>4</v>
      </c>
      <c r="E44" s="10">
        <f>A!E43</f>
        <v>1</v>
      </c>
      <c r="F44" s="10">
        <f>A!F43</f>
        <v>0</v>
      </c>
      <c r="G44" s="10">
        <f>A!G43</f>
        <v>5</v>
      </c>
      <c r="H44" s="11" t="str">
        <f>IF(A!H43="","",A!H43)</f>
        <v>RBC central lysis</v>
      </c>
      <c r="I44">
        <f>B!D43</f>
        <v>3</v>
      </c>
      <c r="J44">
        <f>B!E43</f>
        <v>2</v>
      </c>
      <c r="K44">
        <f>B!F43</f>
        <v>2</v>
      </c>
      <c r="L44">
        <f>B!G43</f>
        <v>7</v>
      </c>
      <c r="M44">
        <f>IF(B!H43="","",B!H43)</f>
      </c>
      <c r="N44" s="9">
        <f>C!D43</f>
        <v>3</v>
      </c>
      <c r="O44" s="10">
        <f>C!E43</f>
        <v>2</v>
      </c>
      <c r="P44" s="10">
        <f>C!F43</f>
        <v>2</v>
      </c>
      <c r="Q44" s="10">
        <f>C!G43</f>
        <v>7</v>
      </c>
      <c r="R44" s="11" t="str">
        <f>IF(C!H43="","",C!H43)</f>
        <v>Very bloody, not well fixed</v>
      </c>
      <c r="S44"/>
      <c r="T44"/>
    </row>
    <row r="45" spans="1:20" ht="13.5" thickTop="1">
      <c r="A45" s="2" t="s">
        <v>64</v>
      </c>
      <c r="B45" s="2" t="s">
        <v>62</v>
      </c>
      <c r="C45" s="2" t="s">
        <v>117</v>
      </c>
      <c r="D45" s="12">
        <f>A!D44</f>
        <v>3</v>
      </c>
      <c r="E45" s="2">
        <f>A!E44</f>
        <v>3</v>
      </c>
      <c r="F45" s="2">
        <f>A!F44</f>
        <v>2</v>
      </c>
      <c r="G45" s="2">
        <f>A!G44</f>
        <v>8</v>
      </c>
      <c r="H45" s="13" t="str">
        <f>IF(A!H44="","",A!H44)</f>
        <v>RBC central lysis</v>
      </c>
      <c r="I45" s="2">
        <f>B!D44</f>
        <v>3</v>
      </c>
      <c r="J45" s="2">
        <f>B!E44</f>
        <v>3</v>
      </c>
      <c r="K45" s="2">
        <f>B!F44</f>
        <v>3</v>
      </c>
      <c r="L45" s="2">
        <f>B!G44</f>
        <v>9</v>
      </c>
      <c r="M45" s="2" t="str">
        <f>IF(B!H44="","",B!H44)</f>
        <v>ghosting of rbc's in all fixative D sections.</v>
      </c>
      <c r="N45" s="12">
        <f>C!D44</f>
        <v>3</v>
      </c>
      <c r="O45" s="2">
        <f>C!E44</f>
        <v>3</v>
      </c>
      <c r="P45" s="2">
        <f>C!F44</f>
        <v>3</v>
      </c>
      <c r="Q45" s="2">
        <f>C!G44</f>
        <v>9</v>
      </c>
      <c r="R45" s="13">
        <f>IF(C!H44="","",C!H44)</f>
      </c>
      <c r="S45"/>
      <c r="T45"/>
    </row>
    <row r="46" spans="1:20" ht="13.5" thickTop="1">
      <c r="A46" s="10" t="s">
        <v>64</v>
      </c>
      <c r="B46" s="10" t="s">
        <v>62</v>
      </c>
      <c r="C46" s="10" t="s">
        <v>118</v>
      </c>
      <c r="D46" s="9">
        <f>A!D45</f>
        <v>3</v>
      </c>
      <c r="E46" s="10">
        <f>A!E45</f>
        <v>3</v>
      </c>
      <c r="F46" s="10">
        <f>A!F45</f>
        <v>2</v>
      </c>
      <c r="G46" s="10">
        <f>A!G45</f>
        <v>8</v>
      </c>
      <c r="H46" s="11" t="str">
        <f>IF(A!H45="","",A!H45)</f>
        <v>RBC central lysis</v>
      </c>
      <c r="I46" s="10">
        <f>B!D45</f>
        <v>3</v>
      </c>
      <c r="J46" s="10">
        <f>B!E45</f>
        <v>2</v>
      </c>
      <c r="K46" s="10">
        <f>B!F45</f>
        <v>2</v>
      </c>
      <c r="L46" s="10">
        <f>B!G45</f>
        <v>7</v>
      </c>
      <c r="M46" s="10">
        <f>IF(B!H45="","",B!H45)</f>
      </c>
      <c r="N46" s="9">
        <f>C!D45</f>
        <v>3</v>
      </c>
      <c r="O46" s="10">
        <f>C!E45</f>
        <v>2</v>
      </c>
      <c r="P46" s="10">
        <f>C!F45</f>
        <v>3</v>
      </c>
      <c r="Q46" s="10">
        <f>C!G45</f>
        <v>8</v>
      </c>
      <c r="R46" s="11" t="str">
        <f>IF(C!H45="","",C!H45)</f>
        <v>Bloody, unfixed</v>
      </c>
      <c r="S46"/>
      <c r="T46"/>
    </row>
    <row r="47" spans="1:20" ht="13.5" thickTop="1">
      <c r="A47" s="10" t="s">
        <v>64</v>
      </c>
      <c r="B47" s="10" t="s">
        <v>62</v>
      </c>
      <c r="C47" s="10" t="s">
        <v>119</v>
      </c>
      <c r="D47" s="9">
        <f>A!D46</f>
        <v>3</v>
      </c>
      <c r="E47" s="10">
        <f>A!E46</f>
        <v>2</v>
      </c>
      <c r="F47" s="10">
        <f>A!F46</f>
        <v>2</v>
      </c>
      <c r="G47" s="10">
        <f>A!G46</f>
        <v>7</v>
      </c>
      <c r="H47" s="11" t="str">
        <f>IF(A!H46="","",A!H46)</f>
        <v>RBC central lysis</v>
      </c>
      <c r="I47" s="10">
        <f>B!D46</f>
        <v>3</v>
      </c>
      <c r="J47" s="10">
        <f>B!E46</f>
        <v>2</v>
      </c>
      <c r="K47" s="10">
        <f>B!F46</f>
        <v>3</v>
      </c>
      <c r="L47" s="10">
        <f>B!G46</f>
        <v>8</v>
      </c>
      <c r="M47" s="10" t="str">
        <f>IF(B!H46="","",B!H46)</f>
        <v>chatter</v>
      </c>
      <c r="N47" s="9">
        <f>C!D46</f>
        <v>4</v>
      </c>
      <c r="O47" s="10">
        <f>C!E46</f>
        <v>4</v>
      </c>
      <c r="P47" s="10">
        <f>C!F46</f>
        <v>3</v>
      </c>
      <c r="Q47" s="10">
        <f>C!G46</f>
        <v>11</v>
      </c>
      <c r="R47" s="11">
        <f>IF(C!H46="","",C!H46)</f>
      </c>
      <c r="S47"/>
      <c r="T47"/>
    </row>
    <row r="48" spans="1:20" ht="13.5" thickTop="1">
      <c r="A48" s="10" t="s">
        <v>64</v>
      </c>
      <c r="B48" s="10" t="s">
        <v>62</v>
      </c>
      <c r="C48" s="10" t="s">
        <v>120</v>
      </c>
      <c r="D48" s="9">
        <f>A!D47</f>
        <v>3</v>
      </c>
      <c r="E48" s="10">
        <f>A!E47</f>
        <v>2</v>
      </c>
      <c r="F48" s="10">
        <f>A!F47</f>
        <v>3</v>
      </c>
      <c r="G48" s="10">
        <f>A!G47</f>
        <v>8</v>
      </c>
      <c r="H48" s="11" t="str">
        <f>IF(A!H47="","",A!H47)</f>
        <v>RBC central lysis</v>
      </c>
      <c r="I48" s="10">
        <f>B!D47</f>
        <v>3</v>
      </c>
      <c r="J48" s="10">
        <f>B!E47</f>
        <v>3</v>
      </c>
      <c r="K48" s="10">
        <f>B!F47</f>
        <v>2</v>
      </c>
      <c r="L48" s="10">
        <f>B!G47</f>
        <v>8</v>
      </c>
      <c r="M48" s="10">
        <f>IF(B!H47="","",B!H47)</f>
      </c>
      <c r="N48" s="9">
        <f>C!D47</f>
        <v>4</v>
      </c>
      <c r="O48" s="10">
        <f>C!E47</f>
        <v>3</v>
      </c>
      <c r="P48" s="10">
        <f>C!F47</f>
        <v>4</v>
      </c>
      <c r="Q48" s="10">
        <f>C!G47</f>
        <v>11</v>
      </c>
      <c r="R48" s="11">
        <f>IF(C!H47="","",C!H47)</f>
      </c>
      <c r="S48"/>
      <c r="T48"/>
    </row>
    <row r="49" spans="1:20" ht="13.5" thickTop="1">
      <c r="A49" s="10" t="s">
        <v>64</v>
      </c>
      <c r="B49" s="10" t="s">
        <v>62</v>
      </c>
      <c r="C49" s="10" t="s">
        <v>121</v>
      </c>
      <c r="D49" s="9">
        <f>A!D48</f>
        <v>3</v>
      </c>
      <c r="E49" s="10">
        <f>A!E48</f>
        <v>2</v>
      </c>
      <c r="F49" s="10">
        <f>A!F48</f>
        <v>2</v>
      </c>
      <c r="G49" s="10">
        <f>A!G48</f>
        <v>7</v>
      </c>
      <c r="H49" s="11" t="str">
        <f>IF(A!H48="","",A!H48)</f>
        <v>RBC central lysis</v>
      </c>
      <c r="I49" s="10">
        <f>B!D48</f>
        <v>3</v>
      </c>
      <c r="J49" s="10">
        <f>B!E48</f>
        <v>3</v>
      </c>
      <c r="K49" s="10">
        <f>B!F48</f>
        <v>3</v>
      </c>
      <c r="L49" s="10">
        <f>B!G48</f>
        <v>9</v>
      </c>
      <c r="M49" s="10">
        <f>IF(B!H48="","",B!H48)</f>
      </c>
      <c r="N49" s="9">
        <f>C!D48</f>
        <v>4</v>
      </c>
      <c r="O49" s="10">
        <f>C!E48</f>
        <v>3</v>
      </c>
      <c r="P49" s="10">
        <f>C!F48</f>
        <v>3</v>
      </c>
      <c r="Q49" s="10">
        <f>C!G48</f>
        <v>10</v>
      </c>
      <c r="R49" s="11">
        <f>IF(C!H48="","",C!H48)</f>
      </c>
      <c r="S49"/>
      <c r="T49"/>
    </row>
    <row r="50" spans="1:20" ht="15" thickBot="1" thickTop="1">
      <c r="A50" s="4" t="s">
        <v>64</v>
      </c>
      <c r="B50" s="4" t="s">
        <v>62</v>
      </c>
      <c r="C50" s="4" t="s">
        <v>122</v>
      </c>
      <c r="D50" s="7">
        <f>A!D49</f>
        <v>3</v>
      </c>
      <c r="E50" s="4">
        <f>A!E49</f>
        <v>2</v>
      </c>
      <c r="F50" s="4">
        <f>A!F49</f>
        <v>2</v>
      </c>
      <c r="G50" s="4">
        <f>A!G49</f>
        <v>7</v>
      </c>
      <c r="H50" s="8" t="str">
        <f>IF(A!H49="","",A!H49)</f>
        <v>RBC central lysis</v>
      </c>
      <c r="I50" s="4">
        <f>B!D49</f>
        <v>3</v>
      </c>
      <c r="J50" s="4">
        <f>B!E49</f>
        <v>3</v>
      </c>
      <c r="K50" s="4">
        <f>B!F49</f>
        <v>2</v>
      </c>
      <c r="L50" s="4">
        <f>B!G49</f>
        <v>8</v>
      </c>
      <c r="M50" s="4">
        <f>IF(B!H49="","",B!H49)</f>
      </c>
      <c r="N50" s="7">
        <f>C!D49</f>
        <v>3</v>
      </c>
      <c r="O50" s="4">
        <f>C!E49</f>
        <v>2</v>
      </c>
      <c r="P50" s="4">
        <f>C!F49</f>
        <v>2</v>
      </c>
      <c r="Q50" s="4">
        <f>C!G49</f>
        <v>7</v>
      </c>
      <c r="R50" s="8">
        <f>IF(C!H49="","",C!H49)</f>
      </c>
      <c r="S50"/>
      <c r="T50"/>
    </row>
    <row r="51" spans="1:20" ht="13.5" thickTop="1">
      <c r="A51" s="10" t="s">
        <v>75</v>
      </c>
      <c r="B51" s="10" t="s">
        <v>116</v>
      </c>
      <c r="C51" s="10" t="s">
        <v>117</v>
      </c>
      <c r="D51" s="9">
        <f>A!D50</f>
        <v>4</v>
      </c>
      <c r="E51" s="10">
        <f>A!E50</f>
        <v>4</v>
      </c>
      <c r="F51" s="10">
        <f>A!F50</f>
        <v>4</v>
      </c>
      <c r="G51" s="10">
        <f>A!G50</f>
        <v>12</v>
      </c>
      <c r="H51" s="11">
        <f>IF(A!H50="","",A!H50)</f>
      </c>
      <c r="I51">
        <f>B!D50</f>
        <v>4</v>
      </c>
      <c r="J51">
        <f>B!E50</f>
        <v>4</v>
      </c>
      <c r="K51">
        <f>B!F50</f>
        <v>4</v>
      </c>
      <c r="L51">
        <f>B!G50</f>
        <v>12</v>
      </c>
      <c r="M51">
        <f>IF(B!H50="","",B!H50)</f>
      </c>
      <c r="N51" s="9">
        <f>C!D50</f>
        <v>4</v>
      </c>
      <c r="O51" s="10">
        <f>C!E50</f>
        <v>3</v>
      </c>
      <c r="P51" s="10">
        <f>C!F50</f>
        <v>4</v>
      </c>
      <c r="Q51" s="10">
        <f>C!G50</f>
        <v>11</v>
      </c>
      <c r="R51" s="11">
        <f>IF(C!H50="","",C!H50)</f>
      </c>
      <c r="S51"/>
      <c r="T51"/>
    </row>
    <row r="52" spans="1:20" ht="13.5" thickTop="1">
      <c r="A52" t="s">
        <v>75</v>
      </c>
      <c r="B52" t="s">
        <v>116</v>
      </c>
      <c r="C52" t="s">
        <v>118</v>
      </c>
      <c r="D52" s="9">
        <f>A!D51</f>
        <v>4</v>
      </c>
      <c r="E52" s="10">
        <f>A!E51</f>
        <v>4</v>
      </c>
      <c r="F52" s="10">
        <f>A!F51</f>
        <v>4</v>
      </c>
      <c r="G52" s="10">
        <f>A!G51</f>
        <v>12</v>
      </c>
      <c r="H52" s="11">
        <f>IF(A!H51="","",A!H51)</f>
      </c>
      <c r="I52">
        <f>B!D51</f>
        <v>4</v>
      </c>
      <c r="J52">
        <f>B!E51</f>
        <v>4</v>
      </c>
      <c r="K52">
        <f>B!F51</f>
        <v>4</v>
      </c>
      <c r="L52">
        <f>B!G51</f>
        <v>12</v>
      </c>
      <c r="M52">
        <f>IF(B!H51="","",B!H51)</f>
      </c>
      <c r="N52" s="9">
        <f>C!D51</f>
        <v>4</v>
      </c>
      <c r="O52" s="10">
        <f>C!E51</f>
        <v>3</v>
      </c>
      <c r="P52" s="10">
        <f>C!F51</f>
        <v>4</v>
      </c>
      <c r="Q52" s="10">
        <f>C!G51</f>
        <v>11</v>
      </c>
      <c r="R52" s="11">
        <f>IF(C!H51="","",C!H51)</f>
      </c>
      <c r="S52"/>
      <c r="T52"/>
    </row>
    <row r="53" spans="1:20" ht="13.5" thickTop="1">
      <c r="A53" t="s">
        <v>75</v>
      </c>
      <c r="B53" t="s">
        <v>116</v>
      </c>
      <c r="C53" t="s">
        <v>119</v>
      </c>
      <c r="D53" s="9">
        <f>A!D52</f>
        <v>4</v>
      </c>
      <c r="E53" s="10">
        <f>A!E52</f>
        <v>4</v>
      </c>
      <c r="F53" s="10">
        <f>A!F52</f>
        <v>4</v>
      </c>
      <c r="G53" s="10">
        <f>A!G52</f>
        <v>12</v>
      </c>
      <c r="H53" s="11">
        <f>IF(A!H52="","",A!H52)</f>
      </c>
      <c r="I53">
        <f>B!D52</f>
        <v>4</v>
      </c>
      <c r="J53">
        <f>B!E52</f>
        <v>4</v>
      </c>
      <c r="K53">
        <f>B!F52</f>
        <v>4</v>
      </c>
      <c r="L53">
        <f>B!G52</f>
        <v>12</v>
      </c>
      <c r="M53">
        <f>IF(B!H52="","",B!H52)</f>
      </c>
      <c r="N53" s="9">
        <f>C!D52</f>
        <v>4</v>
      </c>
      <c r="O53" s="10">
        <f>C!E52</f>
        <v>3</v>
      </c>
      <c r="P53" s="10">
        <f>C!F52</f>
        <v>4</v>
      </c>
      <c r="Q53" s="10">
        <f>C!G52</f>
        <v>11</v>
      </c>
      <c r="R53" s="11">
        <f>IF(C!H52="","",C!H52)</f>
      </c>
      <c r="S53"/>
      <c r="T53"/>
    </row>
    <row r="54" spans="1:20" ht="13.5" thickTop="1">
      <c r="A54" t="s">
        <v>75</v>
      </c>
      <c r="B54" t="s">
        <v>116</v>
      </c>
      <c r="C54" t="s">
        <v>120</v>
      </c>
      <c r="D54" s="9">
        <f>A!D53</f>
        <v>4</v>
      </c>
      <c r="E54" s="10">
        <f>A!E53</f>
        <v>3</v>
      </c>
      <c r="F54" s="10">
        <f>A!F53</f>
        <v>4</v>
      </c>
      <c r="G54" s="10">
        <f>A!G53</f>
        <v>11</v>
      </c>
      <c r="H54" s="11">
        <f>IF(A!H53="","",A!H53)</f>
      </c>
      <c r="I54">
        <f>B!D53</f>
        <v>4</v>
      </c>
      <c r="J54">
        <f>B!E53</f>
        <v>4</v>
      </c>
      <c r="K54">
        <f>B!F53</f>
        <v>3</v>
      </c>
      <c r="L54">
        <f>B!G53</f>
        <v>11</v>
      </c>
      <c r="M54">
        <f>IF(B!H53="","",B!H53)</f>
      </c>
      <c r="N54" s="9">
        <f>C!D53</f>
        <v>4</v>
      </c>
      <c r="O54" s="10">
        <f>C!E53</f>
        <v>3</v>
      </c>
      <c r="P54" s="10">
        <f>C!F53</f>
        <v>4</v>
      </c>
      <c r="Q54" s="10">
        <f>C!G53</f>
        <v>11</v>
      </c>
      <c r="R54" s="11">
        <f>IF(C!H53="","",C!H53)</f>
      </c>
      <c r="S54"/>
      <c r="T54"/>
    </row>
    <row r="55" spans="1:20" ht="13.5" thickTop="1">
      <c r="A55" t="s">
        <v>75</v>
      </c>
      <c r="B55" t="s">
        <v>116</v>
      </c>
      <c r="C55" t="s">
        <v>121</v>
      </c>
      <c r="D55" s="9">
        <f>A!D54</f>
        <v>4</v>
      </c>
      <c r="E55" s="10">
        <f>A!E54</f>
        <v>4</v>
      </c>
      <c r="F55" s="10">
        <f>A!F54</f>
        <v>4</v>
      </c>
      <c r="G55" s="10">
        <f>A!G54</f>
        <v>12</v>
      </c>
      <c r="H55" s="11">
        <f>IF(A!H54="","",A!H54)</f>
      </c>
      <c r="I55">
        <f>B!D54</f>
        <v>4</v>
      </c>
      <c r="J55">
        <f>B!E54</f>
        <v>3</v>
      </c>
      <c r="K55">
        <f>B!F54</f>
        <v>3</v>
      </c>
      <c r="L55">
        <f>B!G54</f>
        <v>10</v>
      </c>
      <c r="M55">
        <f>IF(B!H54="","",B!H54)</f>
      </c>
      <c r="N55" s="9">
        <f>C!D54</f>
        <v>4</v>
      </c>
      <c r="O55" s="10">
        <f>C!E54</f>
        <v>3</v>
      </c>
      <c r="P55" s="10">
        <f>C!F54</f>
        <v>4</v>
      </c>
      <c r="Q55" s="10">
        <f>C!G54</f>
        <v>11</v>
      </c>
      <c r="R55" s="11">
        <f>IF(C!H54="","",C!H54)</f>
      </c>
      <c r="S55"/>
      <c r="T55"/>
    </row>
    <row r="56" spans="1:20" ht="13.5" thickTop="1">
      <c r="A56" t="s">
        <v>75</v>
      </c>
      <c r="B56" t="s">
        <v>116</v>
      </c>
      <c r="C56" t="s">
        <v>122</v>
      </c>
      <c r="D56" s="9">
        <f>A!D55</f>
        <v>4</v>
      </c>
      <c r="E56" s="10">
        <f>A!E55</f>
        <v>4</v>
      </c>
      <c r="F56" s="10">
        <f>A!F55</f>
        <v>4</v>
      </c>
      <c r="G56" s="10">
        <f>A!G55</f>
        <v>12</v>
      </c>
      <c r="H56" s="11">
        <f>IF(A!H55="","",A!H55)</f>
      </c>
      <c r="I56">
        <f>B!D55</f>
        <v>4</v>
      </c>
      <c r="J56">
        <f>B!E55</f>
        <v>4</v>
      </c>
      <c r="K56">
        <f>B!F55</f>
        <v>4</v>
      </c>
      <c r="L56">
        <f>B!G55</f>
        <v>12</v>
      </c>
      <c r="M56">
        <f>IF(B!H55="","",B!H55)</f>
      </c>
      <c r="N56" s="9">
        <f>C!D55</f>
        <v>4</v>
      </c>
      <c r="O56" s="10">
        <f>C!E55</f>
        <v>3</v>
      </c>
      <c r="P56" s="10">
        <f>C!F55</f>
        <v>4</v>
      </c>
      <c r="Q56" s="10">
        <f>C!G55</f>
        <v>11</v>
      </c>
      <c r="R56" s="11">
        <f>IF(C!H55="","",C!H55)</f>
      </c>
      <c r="S56"/>
      <c r="T56"/>
    </row>
    <row r="57" spans="1:20" ht="13.5" thickTop="1">
      <c r="A57" s="2" t="s">
        <v>75</v>
      </c>
      <c r="B57" s="2" t="s">
        <v>44</v>
      </c>
      <c r="C57" s="2" t="s">
        <v>117</v>
      </c>
      <c r="D57" s="12">
        <f>A!D56</f>
        <v>4</v>
      </c>
      <c r="E57" s="2">
        <f>A!E56</f>
        <v>3</v>
      </c>
      <c r="F57" s="2">
        <f>A!F56</f>
        <v>4</v>
      </c>
      <c r="G57" s="2">
        <f>A!G56</f>
        <v>11</v>
      </c>
      <c r="H57" s="13" t="str">
        <f>IF(A!H56="","",A!H56)</f>
        <v>RBC central lysis</v>
      </c>
      <c r="I57" s="2">
        <f>B!D56</f>
        <v>4</v>
      </c>
      <c r="J57" s="2">
        <f>B!E56</f>
        <v>3</v>
      </c>
      <c r="K57" s="2">
        <f>B!F56</f>
        <v>4</v>
      </c>
      <c r="L57" s="2">
        <f>B!G56</f>
        <v>11</v>
      </c>
      <c r="M57" s="2" t="str">
        <f>IF(B!H56="","",B!H56)</f>
        <v>ghosting of rbc's in all fixative B sections</v>
      </c>
      <c r="N57" s="12">
        <f>C!D56</f>
        <v>3</v>
      </c>
      <c r="O57" s="2">
        <f>C!E56</f>
        <v>3</v>
      </c>
      <c r="P57" s="2">
        <f>C!F56</f>
        <v>3</v>
      </c>
      <c r="Q57" s="2">
        <f>C!G56</f>
        <v>9</v>
      </c>
      <c r="R57" s="13">
        <f>IF(C!H56="","",C!H56)</f>
      </c>
      <c r="S57"/>
      <c r="T57"/>
    </row>
    <row r="58" spans="1:20" ht="13.5" thickTop="1">
      <c r="A58" s="10" t="s">
        <v>75</v>
      </c>
      <c r="B58" s="10" t="s">
        <v>44</v>
      </c>
      <c r="C58" s="10" t="s">
        <v>118</v>
      </c>
      <c r="D58" s="9">
        <f>A!D57</f>
        <v>4</v>
      </c>
      <c r="E58" s="10">
        <f>A!E57</f>
        <v>3</v>
      </c>
      <c r="F58" s="10">
        <f>A!F57</f>
        <v>3</v>
      </c>
      <c r="G58" s="10">
        <f>A!G57</f>
        <v>10</v>
      </c>
      <c r="H58" s="11" t="str">
        <f>IF(A!H57="","",A!H57)</f>
        <v>Patchy RBC lysis</v>
      </c>
      <c r="I58" s="10">
        <f>B!D57</f>
        <v>4</v>
      </c>
      <c r="J58" s="10">
        <f>B!E57</f>
        <v>3</v>
      </c>
      <c r="K58" s="10">
        <f>B!F57</f>
        <v>3</v>
      </c>
      <c r="L58" s="10">
        <f>B!G57</f>
        <v>10</v>
      </c>
      <c r="M58" s="10" t="str">
        <f>IF(B!H57="","",B!H57)</f>
        <v>holes</v>
      </c>
      <c r="N58" s="9">
        <f>C!D57</f>
        <v>3</v>
      </c>
      <c r="O58" s="10">
        <f>C!E57</f>
        <v>2</v>
      </c>
      <c r="P58" s="10">
        <f>C!F57</f>
        <v>2</v>
      </c>
      <c r="Q58" s="10">
        <f>C!G57</f>
        <v>7</v>
      </c>
      <c r="R58" s="11">
        <f>IF(C!H57="","",C!H57)</f>
      </c>
      <c r="S58"/>
      <c r="T58"/>
    </row>
    <row r="59" spans="1:20" ht="13.5" thickTop="1">
      <c r="A59" s="10" t="s">
        <v>75</v>
      </c>
      <c r="B59" s="10" t="s">
        <v>44</v>
      </c>
      <c r="C59" s="10" t="s">
        <v>119</v>
      </c>
      <c r="D59" s="9">
        <f>A!D58</f>
        <v>4</v>
      </c>
      <c r="E59" s="10">
        <f>A!E58</f>
        <v>3</v>
      </c>
      <c r="F59" s="10">
        <f>A!F58</f>
        <v>3</v>
      </c>
      <c r="G59" s="10">
        <f>A!G58</f>
        <v>10</v>
      </c>
      <c r="H59" s="11">
        <f>IF(A!H58="","",A!H58)</f>
      </c>
      <c r="I59" s="10">
        <f>B!D58</f>
        <v>4</v>
      </c>
      <c r="J59" s="10">
        <f>B!E58</f>
        <v>3</v>
      </c>
      <c r="K59" s="10">
        <f>B!F58</f>
        <v>3</v>
      </c>
      <c r="L59" s="10">
        <f>B!G58</f>
        <v>10</v>
      </c>
      <c r="M59" s="10">
        <f>IF(B!H58="","",B!H58)</f>
      </c>
      <c r="N59" s="9">
        <f>C!D58</f>
        <v>3</v>
      </c>
      <c r="O59" s="10">
        <f>C!E58</f>
        <v>2</v>
      </c>
      <c r="P59" s="10">
        <f>C!F58</f>
        <v>2</v>
      </c>
      <c r="Q59" s="10">
        <f>C!G58</f>
        <v>7</v>
      </c>
      <c r="R59" s="11">
        <f>IF(C!H58="","",C!H58)</f>
      </c>
      <c r="S59"/>
      <c r="T59"/>
    </row>
    <row r="60" spans="1:20" ht="13.5" thickTop="1">
      <c r="A60" s="10" t="s">
        <v>75</v>
      </c>
      <c r="B60" s="10" t="s">
        <v>44</v>
      </c>
      <c r="C60" s="10" t="s">
        <v>120</v>
      </c>
      <c r="D60" s="9">
        <f>A!D59</f>
        <v>4</v>
      </c>
      <c r="E60" s="10">
        <f>A!E59</f>
        <v>3</v>
      </c>
      <c r="F60" s="10">
        <f>A!F59</f>
        <v>3</v>
      </c>
      <c r="G60" s="10">
        <f>A!G59</f>
        <v>10</v>
      </c>
      <c r="H60" s="11" t="str">
        <f>IF(A!H59="","",A!H59)</f>
        <v>Patchy RBC lysis</v>
      </c>
      <c r="I60" s="10">
        <f>B!D59</f>
        <v>4</v>
      </c>
      <c r="J60" s="10">
        <f>B!E59</f>
        <v>3</v>
      </c>
      <c r="K60" s="10">
        <f>B!F59</f>
        <v>3</v>
      </c>
      <c r="L60" s="10">
        <f>B!G59</f>
        <v>10</v>
      </c>
      <c r="M60" s="10">
        <f>IF(B!H59="","",B!H59)</f>
      </c>
      <c r="N60" s="9">
        <f>C!D59</f>
        <v>3</v>
      </c>
      <c r="O60" s="10">
        <f>C!E59</f>
        <v>3</v>
      </c>
      <c r="P60" s="10">
        <f>C!F59</f>
        <v>2</v>
      </c>
      <c r="Q60" s="10">
        <f>C!G59</f>
        <v>8</v>
      </c>
      <c r="R60" s="11">
        <f>IF(C!H59="","",C!H59)</f>
      </c>
      <c r="S60"/>
      <c r="T60"/>
    </row>
    <row r="61" spans="1:20" ht="13.5" thickTop="1">
      <c r="A61" s="10" t="s">
        <v>75</v>
      </c>
      <c r="B61" s="10" t="s">
        <v>44</v>
      </c>
      <c r="C61" s="10" t="s">
        <v>121</v>
      </c>
      <c r="D61" s="9">
        <f>A!D60</f>
        <v>4</v>
      </c>
      <c r="E61" s="10">
        <f>A!E60</f>
        <v>3</v>
      </c>
      <c r="F61" s="10">
        <f>A!F60</f>
        <v>3</v>
      </c>
      <c r="G61" s="10">
        <f>A!G60</f>
        <v>10</v>
      </c>
      <c r="H61" s="11" t="str">
        <f>IF(A!H60="","",A!H60)</f>
        <v>Holes</v>
      </c>
      <c r="I61" s="10">
        <f>B!D60</f>
        <v>4</v>
      </c>
      <c r="J61" s="10">
        <f>B!E60</f>
        <v>3</v>
      </c>
      <c r="K61" s="10">
        <f>B!F60</f>
        <v>2</v>
      </c>
      <c r="L61" s="10">
        <f>B!G60</f>
        <v>9</v>
      </c>
      <c r="M61" s="10" t="str">
        <f>IF(B!H60="","",B!H60)</f>
        <v>chatter</v>
      </c>
      <c r="N61" s="9">
        <f>C!D60</f>
        <v>3</v>
      </c>
      <c r="O61" s="10">
        <f>C!E60</f>
        <v>3</v>
      </c>
      <c r="P61" s="10">
        <f>C!F60</f>
        <v>3</v>
      </c>
      <c r="Q61" s="10">
        <f>C!G60</f>
        <v>9</v>
      </c>
      <c r="R61" s="11" t="str">
        <f>IF(C!H60="","",C!H60)</f>
        <v>Punched out holes</v>
      </c>
      <c r="S61"/>
      <c r="T61"/>
    </row>
    <row r="62" spans="1:20" ht="13.5" thickTop="1">
      <c r="A62" s="14" t="s">
        <v>75</v>
      </c>
      <c r="B62" s="14" t="s">
        <v>44</v>
      </c>
      <c r="C62" s="14" t="s">
        <v>122</v>
      </c>
      <c r="D62" s="15">
        <f>A!D61</f>
        <v>4</v>
      </c>
      <c r="E62" s="14">
        <f>A!E61</f>
        <v>3</v>
      </c>
      <c r="F62" s="14">
        <f>A!F61</f>
        <v>3</v>
      </c>
      <c r="G62" s="14">
        <f>A!G61</f>
        <v>10</v>
      </c>
      <c r="H62" s="16" t="str">
        <f>IF(A!H61="","",A!H61)</f>
        <v>RBC central lysis</v>
      </c>
      <c r="I62" s="14">
        <f>B!D61</f>
        <v>4</v>
      </c>
      <c r="J62" s="14">
        <f>B!E61</f>
        <v>3</v>
      </c>
      <c r="K62" s="14">
        <f>B!F61</f>
        <v>4</v>
      </c>
      <c r="L62" s="14">
        <f>B!G61</f>
        <v>11</v>
      </c>
      <c r="M62" s="14">
        <f>IF(B!H61="","",B!H61)</f>
      </c>
      <c r="N62" s="15">
        <f>C!D61</f>
        <v>2</v>
      </c>
      <c r="O62" s="14">
        <f>C!E61</f>
        <v>2</v>
      </c>
      <c r="P62" s="14">
        <f>C!F61</f>
        <v>2</v>
      </c>
      <c r="Q62" s="14">
        <f>C!G61</f>
        <v>6</v>
      </c>
      <c r="R62" s="16">
        <f>IF(C!H61="","",C!H61)</f>
      </c>
      <c r="S62"/>
      <c r="T62"/>
    </row>
    <row r="63" spans="1:20" ht="13.5" thickTop="1">
      <c r="A63" s="10" t="s">
        <v>75</v>
      </c>
      <c r="B63" s="10" t="s">
        <v>52</v>
      </c>
      <c r="C63" s="10" t="s">
        <v>117</v>
      </c>
      <c r="D63" s="9">
        <f>A!D62</f>
        <v>4</v>
      </c>
      <c r="E63" s="10">
        <f>A!E62</f>
        <v>3</v>
      </c>
      <c r="F63" s="10">
        <f>A!F62</f>
        <v>4</v>
      </c>
      <c r="G63" s="10">
        <f>A!G62</f>
        <v>11</v>
      </c>
      <c r="H63" s="11" t="str">
        <f>IF(A!H62="","",A!H62)</f>
        <v>RBC central lysis</v>
      </c>
      <c r="I63">
        <f>B!D62</f>
        <v>4</v>
      </c>
      <c r="J63">
        <f>B!E62</f>
        <v>3</v>
      </c>
      <c r="K63">
        <f>B!F62</f>
        <v>4</v>
      </c>
      <c r="L63">
        <f>B!G62</f>
        <v>11</v>
      </c>
      <c r="M63" t="str">
        <f>IF(B!H62="","",B!H62)</f>
        <v>ghosting of rbc's in all fixative C sections</v>
      </c>
      <c r="N63" s="9">
        <f>C!D62</f>
        <v>3</v>
      </c>
      <c r="O63" s="10">
        <f>C!E62</f>
        <v>2</v>
      </c>
      <c r="P63" s="10">
        <f>C!F62</f>
        <v>3</v>
      </c>
      <c r="Q63" s="10">
        <f>C!G62</f>
        <v>8</v>
      </c>
      <c r="R63" s="11">
        <f>IF(C!H62="","",C!H62)</f>
      </c>
      <c r="S63"/>
      <c r="T63"/>
    </row>
    <row r="64" spans="1:20" ht="13.5" thickTop="1">
      <c r="A64" t="s">
        <v>75</v>
      </c>
      <c r="B64" t="s">
        <v>52</v>
      </c>
      <c r="C64" t="s">
        <v>118</v>
      </c>
      <c r="D64" s="9">
        <f>A!D63</f>
        <v>4</v>
      </c>
      <c r="E64" s="10">
        <f>A!E63</f>
        <v>3</v>
      </c>
      <c r="F64" s="10">
        <f>A!F63</f>
        <v>3</v>
      </c>
      <c r="G64" s="10">
        <f>A!G63</f>
        <v>10</v>
      </c>
      <c r="H64" s="11" t="str">
        <f>IF(A!H63="","",A!H63)</f>
        <v>RBC central lysis</v>
      </c>
      <c r="I64">
        <f>B!D63</f>
        <v>4</v>
      </c>
      <c r="J64">
        <f>B!E63</f>
        <v>3</v>
      </c>
      <c r="K64">
        <f>B!F63</f>
        <v>3</v>
      </c>
      <c r="L64">
        <f>B!G63</f>
        <v>10</v>
      </c>
      <c r="M64">
        <f>IF(B!H63="","",B!H63)</f>
      </c>
      <c r="N64" s="9">
        <f>C!D63</f>
        <v>3</v>
      </c>
      <c r="O64" s="10">
        <f>C!E63</f>
        <v>2</v>
      </c>
      <c r="P64" s="10">
        <f>C!F63</f>
        <v>2</v>
      </c>
      <c r="Q64" s="10">
        <f>C!G63</f>
        <v>7</v>
      </c>
      <c r="R64" s="11">
        <f>IF(C!H63="","",C!H63)</f>
      </c>
      <c r="S64"/>
      <c r="T64"/>
    </row>
    <row r="65" spans="1:20" ht="13.5" thickTop="1">
      <c r="A65" t="s">
        <v>75</v>
      </c>
      <c r="B65" t="s">
        <v>52</v>
      </c>
      <c r="C65" t="s">
        <v>119</v>
      </c>
      <c r="D65" s="9">
        <f>A!D64</f>
        <v>3</v>
      </c>
      <c r="E65" s="10">
        <f>A!E64</f>
        <v>3</v>
      </c>
      <c r="F65" s="10">
        <f>A!F64</f>
        <v>3</v>
      </c>
      <c r="G65" s="10">
        <f>A!G64</f>
        <v>9</v>
      </c>
      <c r="H65" s="11" t="str">
        <f>IF(A!H64="","",A!H64)</f>
        <v>RBC central lysis</v>
      </c>
      <c r="I65">
        <f>B!D64</f>
        <v>4</v>
      </c>
      <c r="J65">
        <f>B!E64</f>
        <v>3</v>
      </c>
      <c r="K65">
        <f>B!F64</f>
        <v>3</v>
      </c>
      <c r="L65">
        <f>B!G64</f>
        <v>10</v>
      </c>
      <c r="M65">
        <f>IF(B!H64="","",B!H64)</f>
      </c>
      <c r="N65" s="9">
        <f>C!D64</f>
        <v>3</v>
      </c>
      <c r="O65" s="10">
        <f>C!E64</f>
        <v>2</v>
      </c>
      <c r="P65" s="10">
        <f>C!F64</f>
        <v>2</v>
      </c>
      <c r="Q65" s="10">
        <f>C!G64</f>
        <v>7</v>
      </c>
      <c r="R65" s="11">
        <f>IF(C!H64="","",C!H64)</f>
      </c>
      <c r="S65"/>
      <c r="T65"/>
    </row>
    <row r="66" spans="1:20" ht="13.5" thickTop="1">
      <c r="A66" t="s">
        <v>75</v>
      </c>
      <c r="B66" t="s">
        <v>52</v>
      </c>
      <c r="C66" t="s">
        <v>120</v>
      </c>
      <c r="D66" s="9">
        <f>A!D65</f>
        <v>4</v>
      </c>
      <c r="E66" s="10">
        <f>A!E65</f>
        <v>3</v>
      </c>
      <c r="F66" s="10">
        <f>A!F65</f>
        <v>2</v>
      </c>
      <c r="G66" s="10">
        <f>A!G65</f>
        <v>9</v>
      </c>
      <c r="H66" s="11" t="str">
        <f>IF(A!H65="","",A!H65)</f>
        <v>RBC central lysis</v>
      </c>
      <c r="I66">
        <f>B!D65</f>
        <v>3</v>
      </c>
      <c r="J66">
        <f>B!E65</f>
        <v>3</v>
      </c>
      <c r="K66">
        <f>B!F65</f>
        <v>2</v>
      </c>
      <c r="L66">
        <f>B!G65</f>
        <v>8</v>
      </c>
      <c r="M66">
        <f>IF(B!H65="","",B!H65)</f>
      </c>
      <c r="N66" s="9">
        <f>C!D65</f>
        <v>3</v>
      </c>
      <c r="O66" s="10">
        <f>C!E65</f>
        <v>2</v>
      </c>
      <c r="P66" s="10">
        <f>C!F65</f>
        <v>3</v>
      </c>
      <c r="Q66" s="10">
        <f>C!G65</f>
        <v>8</v>
      </c>
      <c r="R66" s="11">
        <f>IF(C!H65="","",C!H65)</f>
      </c>
      <c r="S66"/>
      <c r="T66"/>
    </row>
    <row r="67" spans="1:20" ht="13.5" thickTop="1">
      <c r="A67" t="s">
        <v>75</v>
      </c>
      <c r="B67" t="s">
        <v>52</v>
      </c>
      <c r="C67" t="s">
        <v>121</v>
      </c>
      <c r="D67" s="9">
        <f>A!D66</f>
        <v>3</v>
      </c>
      <c r="E67" s="10">
        <f>A!E66</f>
        <v>3</v>
      </c>
      <c r="F67" s="10">
        <f>A!F66</f>
        <v>2</v>
      </c>
      <c r="G67" s="10">
        <f>A!G66</f>
        <v>8</v>
      </c>
      <c r="H67" s="11" t="str">
        <f>IF(A!H66="","",A!H66)</f>
        <v>RBC central lysis</v>
      </c>
      <c r="I67">
        <f>B!D66</f>
        <v>4</v>
      </c>
      <c r="J67">
        <f>B!E66</f>
        <v>3</v>
      </c>
      <c r="K67">
        <f>B!F66</f>
        <v>3</v>
      </c>
      <c r="L67">
        <f>B!G66</f>
        <v>10</v>
      </c>
      <c r="M67" t="str">
        <f>IF(B!H66="","",B!H66)</f>
        <v>chatter</v>
      </c>
      <c r="N67" s="9">
        <f>C!D66</f>
        <v>3</v>
      </c>
      <c r="O67" s="10">
        <f>C!E66</f>
        <v>3</v>
      </c>
      <c r="P67" s="10">
        <f>C!F66</f>
        <v>3</v>
      </c>
      <c r="Q67" s="10">
        <f>C!G66</f>
        <v>9</v>
      </c>
      <c r="R67" s="11">
        <f>IF(C!H66="","",C!H66)</f>
      </c>
      <c r="S67"/>
      <c r="T67"/>
    </row>
    <row r="68" spans="1:20" ht="13.5" thickTop="1">
      <c r="A68" t="s">
        <v>75</v>
      </c>
      <c r="B68" t="s">
        <v>52</v>
      </c>
      <c r="C68" t="s">
        <v>122</v>
      </c>
      <c r="D68" s="9">
        <f>A!D67</f>
        <v>3</v>
      </c>
      <c r="E68" s="10">
        <f>A!E67</f>
        <v>3</v>
      </c>
      <c r="F68" s="10">
        <f>A!F67</f>
        <v>3</v>
      </c>
      <c r="G68" s="10">
        <f>A!G67</f>
        <v>9</v>
      </c>
      <c r="H68" s="11" t="str">
        <f>IF(A!H67="","",A!H67)</f>
        <v>RBC central lysis</v>
      </c>
      <c r="I68">
        <f>B!D67</f>
        <v>4</v>
      </c>
      <c r="J68">
        <f>B!E67</f>
        <v>4</v>
      </c>
      <c r="K68">
        <f>B!F67</f>
        <v>4</v>
      </c>
      <c r="L68">
        <f>B!G67</f>
        <v>12</v>
      </c>
      <c r="M68">
        <f>IF(B!H67="","",B!H67)</f>
      </c>
      <c r="N68" s="9">
        <f>C!D67</f>
        <v>3</v>
      </c>
      <c r="O68" s="10">
        <f>C!E67</f>
        <v>2</v>
      </c>
      <c r="P68" s="10">
        <f>C!F67</f>
        <v>3</v>
      </c>
      <c r="Q68" s="10">
        <f>C!G67</f>
        <v>8</v>
      </c>
      <c r="R68" s="11">
        <f>IF(C!H67="","",C!H67)</f>
      </c>
      <c r="S68"/>
      <c r="T68"/>
    </row>
    <row r="69" spans="1:20" ht="13.5" thickTop="1">
      <c r="A69" s="2" t="s">
        <v>75</v>
      </c>
      <c r="B69" s="2" t="s">
        <v>62</v>
      </c>
      <c r="C69" s="2" t="s">
        <v>117</v>
      </c>
      <c r="D69" s="12">
        <f>A!D68</f>
        <v>4</v>
      </c>
      <c r="E69" s="2">
        <f>A!E68</f>
        <v>3</v>
      </c>
      <c r="F69" s="2">
        <f>A!F68</f>
        <v>3</v>
      </c>
      <c r="G69" s="2">
        <f>A!G68</f>
        <v>10</v>
      </c>
      <c r="H69" s="13" t="str">
        <f>IF(A!H68="","",A!H68)</f>
        <v>RBC central lysis</v>
      </c>
      <c r="I69" s="2">
        <f>B!D68</f>
        <v>4</v>
      </c>
      <c r="J69" s="2">
        <f>B!E68</f>
        <v>4</v>
      </c>
      <c r="K69" s="2">
        <f>B!F68</f>
        <v>4</v>
      </c>
      <c r="L69" s="2">
        <f>B!G68</f>
        <v>12</v>
      </c>
      <c r="M69" s="2" t="str">
        <f>IF(B!H68="","",B!H68)</f>
        <v>ghosting of rbc's in all fixative D sections</v>
      </c>
      <c r="N69" s="12">
        <f>C!D68</f>
        <v>3</v>
      </c>
      <c r="O69" s="2">
        <f>C!E68</f>
        <v>2</v>
      </c>
      <c r="P69" s="2">
        <f>C!F68</f>
        <v>2</v>
      </c>
      <c r="Q69" s="2">
        <f>C!G68</f>
        <v>7</v>
      </c>
      <c r="R69" s="13">
        <f>IF(C!H68="","",C!H68)</f>
      </c>
      <c r="S69"/>
      <c r="T69"/>
    </row>
    <row r="70" spans="1:20" ht="13.5" thickTop="1">
      <c r="A70" s="10" t="s">
        <v>75</v>
      </c>
      <c r="B70" s="10" t="s">
        <v>62</v>
      </c>
      <c r="C70" s="10" t="s">
        <v>118</v>
      </c>
      <c r="D70" s="9">
        <f>A!D69</f>
        <v>3</v>
      </c>
      <c r="E70" s="10">
        <f>A!E69</f>
        <v>2</v>
      </c>
      <c r="F70" s="10">
        <f>A!F69</f>
        <v>2</v>
      </c>
      <c r="G70" s="10">
        <f>A!G69</f>
        <v>7</v>
      </c>
      <c r="H70" s="11" t="str">
        <f>IF(A!H69="","",A!H69)</f>
        <v>RBC central lysis</v>
      </c>
      <c r="I70" s="10">
        <f>B!D69</f>
        <v>4</v>
      </c>
      <c r="J70" s="10">
        <f>B!E69</f>
        <v>3</v>
      </c>
      <c r="K70" s="10">
        <f>B!F69</f>
        <v>4</v>
      </c>
      <c r="L70" s="10">
        <f>B!G69</f>
        <v>11</v>
      </c>
      <c r="M70" s="10" t="str">
        <f>IF(B!H69="","",B!H69)</f>
        <v>chatter</v>
      </c>
      <c r="N70" s="9">
        <f>C!D69</f>
        <v>3</v>
      </c>
      <c r="O70" s="10">
        <f>C!E69</f>
        <v>2</v>
      </c>
      <c r="P70" s="10">
        <f>C!F69</f>
        <v>2</v>
      </c>
      <c r="Q70" s="10">
        <f>C!G69</f>
        <v>7</v>
      </c>
      <c r="R70" s="11">
        <f>IF(C!H69="","",C!H69)</f>
      </c>
      <c r="S70"/>
      <c r="T70"/>
    </row>
    <row r="71" spans="1:20" ht="13.5" thickTop="1">
      <c r="A71" s="10" t="s">
        <v>75</v>
      </c>
      <c r="B71" s="10" t="s">
        <v>62</v>
      </c>
      <c r="C71" s="10" t="s">
        <v>119</v>
      </c>
      <c r="D71" s="9">
        <f>A!D70</f>
        <v>3</v>
      </c>
      <c r="E71" s="10">
        <f>A!E70</f>
        <v>3</v>
      </c>
      <c r="F71" s="10">
        <f>A!F70</f>
        <v>3</v>
      </c>
      <c r="G71" s="10">
        <f>A!G70</f>
        <v>9</v>
      </c>
      <c r="H71" s="11" t="str">
        <f>IF(A!H70="","",A!H70)</f>
        <v>RBC central lysis</v>
      </c>
      <c r="I71" s="10">
        <f>B!D70</f>
        <v>4</v>
      </c>
      <c r="J71" s="10">
        <f>B!E70</f>
        <v>3</v>
      </c>
      <c r="K71" s="10">
        <f>B!F70</f>
        <v>3</v>
      </c>
      <c r="L71" s="10">
        <f>B!G70</f>
        <v>10</v>
      </c>
      <c r="M71" s="10">
        <f>IF(B!H70="","",B!H70)</f>
      </c>
      <c r="N71" s="9">
        <f>C!D70</f>
        <v>3</v>
      </c>
      <c r="O71" s="10">
        <f>C!E70</f>
        <v>2</v>
      </c>
      <c r="P71" s="10">
        <f>C!F70</f>
        <v>2</v>
      </c>
      <c r="Q71" s="10">
        <f>C!G70</f>
        <v>7</v>
      </c>
      <c r="R71" s="11">
        <f>IF(C!H70="","",C!H70)</f>
      </c>
      <c r="S71"/>
      <c r="T71"/>
    </row>
    <row r="72" spans="1:20" ht="13.5" thickTop="1">
      <c r="A72" s="10" t="s">
        <v>75</v>
      </c>
      <c r="B72" s="10" t="s">
        <v>62</v>
      </c>
      <c r="C72" s="10" t="s">
        <v>120</v>
      </c>
      <c r="D72" s="9">
        <f>A!D71</f>
        <v>4</v>
      </c>
      <c r="E72" s="10">
        <f>A!E71</f>
        <v>2</v>
      </c>
      <c r="F72" s="10">
        <f>A!F71</f>
        <v>3</v>
      </c>
      <c r="G72" s="10">
        <f>A!G71</f>
        <v>9</v>
      </c>
      <c r="H72" s="11" t="str">
        <f>IF(A!H71="","",A!H71)</f>
        <v>RBC central lysis</v>
      </c>
      <c r="I72" s="10">
        <f>B!D71</f>
        <v>4</v>
      </c>
      <c r="J72" s="10">
        <f>B!E71</f>
        <v>3</v>
      </c>
      <c r="K72" s="10">
        <f>B!F71</f>
        <v>3</v>
      </c>
      <c r="L72" s="10">
        <f>B!G71</f>
        <v>10</v>
      </c>
      <c r="M72" s="10">
        <f>IF(B!H71="","",B!H71)</f>
      </c>
      <c r="N72" s="9">
        <f>C!D71</f>
        <v>3</v>
      </c>
      <c r="O72" s="10">
        <f>C!E71</f>
        <v>2</v>
      </c>
      <c r="P72" s="10">
        <f>C!F71</f>
        <v>2</v>
      </c>
      <c r="Q72" s="10">
        <f>C!G71</f>
        <v>7</v>
      </c>
      <c r="R72" s="11">
        <f>IF(C!H71="","",C!H71)</f>
      </c>
      <c r="S72"/>
      <c r="T72"/>
    </row>
    <row r="73" spans="1:20" ht="13.5" thickTop="1">
      <c r="A73" s="10" t="s">
        <v>75</v>
      </c>
      <c r="B73" s="10" t="s">
        <v>62</v>
      </c>
      <c r="C73" s="10" t="s">
        <v>121</v>
      </c>
      <c r="D73" s="9">
        <f>A!D72</f>
        <v>3</v>
      </c>
      <c r="E73" s="10">
        <f>A!E72</f>
        <v>4</v>
      </c>
      <c r="F73" s="10">
        <f>A!F72</f>
        <v>3</v>
      </c>
      <c r="G73" s="10">
        <f>A!G72</f>
        <v>10</v>
      </c>
      <c r="H73" s="11" t="str">
        <f>IF(A!H72="","",A!H72)</f>
        <v>Holes, RBC central lysis</v>
      </c>
      <c r="I73" s="10">
        <f>B!D72</f>
        <v>3</v>
      </c>
      <c r="J73" s="10">
        <f>B!E72</f>
        <v>3</v>
      </c>
      <c r="K73" s="10">
        <f>B!F72</f>
        <v>3</v>
      </c>
      <c r="L73" s="10">
        <f>B!G72</f>
        <v>9</v>
      </c>
      <c r="M73" s="10" t="str">
        <f>IF(B!H72="","",B!H72)</f>
        <v>chatter</v>
      </c>
      <c r="N73" s="9">
        <f>C!D72</f>
        <v>3</v>
      </c>
      <c r="O73" s="10">
        <f>C!E72</f>
        <v>2</v>
      </c>
      <c r="P73" s="10">
        <f>C!F72</f>
        <v>2</v>
      </c>
      <c r="Q73" s="10">
        <f>C!G72</f>
        <v>7</v>
      </c>
      <c r="R73" s="11">
        <f>IF(C!H72="","",C!H72)</f>
      </c>
      <c r="S73"/>
      <c r="T73"/>
    </row>
    <row r="74" spans="1:20" ht="15" thickBot="1" thickTop="1">
      <c r="A74" s="4" t="s">
        <v>75</v>
      </c>
      <c r="B74" s="4" t="s">
        <v>62</v>
      </c>
      <c r="C74" s="4" t="s">
        <v>122</v>
      </c>
      <c r="D74" s="7">
        <f>A!D73</f>
        <v>4</v>
      </c>
      <c r="E74" s="4">
        <f>A!E73</f>
        <v>3</v>
      </c>
      <c r="F74" s="4">
        <f>A!F73</f>
        <v>4</v>
      </c>
      <c r="G74" s="4">
        <f>A!G73</f>
        <v>11</v>
      </c>
      <c r="H74" s="8" t="str">
        <f>IF(A!H73="","",A!H73)</f>
        <v>RBC central lysis</v>
      </c>
      <c r="I74" s="4">
        <f>B!D73</f>
        <v>4</v>
      </c>
      <c r="J74" s="4">
        <f>B!E73</f>
        <v>4</v>
      </c>
      <c r="K74" s="4">
        <f>B!F73</f>
        <v>4</v>
      </c>
      <c r="L74" s="4">
        <f>B!G73</f>
        <v>12</v>
      </c>
      <c r="M74" s="4">
        <f>IF(B!H73="","",B!H73)</f>
      </c>
      <c r="N74" s="7">
        <f>C!D73</f>
        <v>3</v>
      </c>
      <c r="O74" s="4">
        <f>C!E73</f>
        <v>2</v>
      </c>
      <c r="P74" s="4">
        <f>C!F73</f>
        <v>3</v>
      </c>
      <c r="Q74" s="4">
        <f>C!G73</f>
        <v>8</v>
      </c>
      <c r="R74" s="8">
        <f>IF(C!H73="","",C!H73)</f>
      </c>
      <c r="S74"/>
      <c r="T74"/>
    </row>
    <row r="75" spans="1:20" ht="13.5" thickTop="1">
      <c r="A75" s="10" t="s">
        <v>87</v>
      </c>
      <c r="B75" s="10" t="s">
        <v>116</v>
      </c>
      <c r="C75" s="10" t="s">
        <v>117</v>
      </c>
      <c r="D75" s="9">
        <f>A!D74</f>
        <v>4</v>
      </c>
      <c r="E75" s="10">
        <f>A!E74</f>
        <v>3</v>
      </c>
      <c r="F75" s="10">
        <f>A!F74</f>
        <v>3</v>
      </c>
      <c r="G75" s="10">
        <f>A!G74</f>
        <v>10</v>
      </c>
      <c r="H75" s="11">
        <f>IF(A!H74="","",A!H74)</f>
      </c>
      <c r="I75">
        <f>B!D74</f>
        <v>4</v>
      </c>
      <c r="J75">
        <f>B!E74</f>
        <v>4</v>
      </c>
      <c r="K75">
        <f>B!F74</f>
        <v>4</v>
      </c>
      <c r="L75">
        <f>B!G74</f>
        <v>12</v>
      </c>
      <c r="M75">
        <f>IF(B!H74="","",B!H74)</f>
      </c>
      <c r="N75" s="9">
        <f>C!D74</f>
        <v>3</v>
      </c>
      <c r="O75" s="10">
        <f>C!E74</f>
        <v>3</v>
      </c>
      <c r="P75" s="10">
        <f>C!F74</f>
        <v>3</v>
      </c>
      <c r="Q75" s="10">
        <f>C!G74</f>
        <v>9</v>
      </c>
      <c r="R75" s="11">
        <f>IF(C!H74="","",C!H74)</f>
      </c>
      <c r="S75"/>
      <c r="T75"/>
    </row>
    <row r="76" spans="1:20" ht="13.5" thickTop="1">
      <c r="A76" t="s">
        <v>87</v>
      </c>
      <c r="B76" t="s">
        <v>116</v>
      </c>
      <c r="C76" t="s">
        <v>118</v>
      </c>
      <c r="D76" s="9">
        <f>A!D75</f>
        <v>4</v>
      </c>
      <c r="E76" s="10">
        <f>A!E75</f>
        <v>3</v>
      </c>
      <c r="F76" s="10">
        <f>A!F75</f>
        <v>3</v>
      </c>
      <c r="G76" s="10">
        <f>A!G75</f>
        <v>10</v>
      </c>
      <c r="H76" s="11">
        <f>IF(A!H75="","",A!H75)</f>
      </c>
      <c r="I76">
        <f>B!D75</f>
        <v>4</v>
      </c>
      <c r="J76">
        <f>B!E75</f>
        <v>4</v>
      </c>
      <c r="K76">
        <f>B!F75</f>
        <v>4</v>
      </c>
      <c r="L76">
        <f>B!G75</f>
        <v>12</v>
      </c>
      <c r="M76">
        <f>IF(B!H75="","",B!H75)</f>
      </c>
      <c r="N76" s="9">
        <f>C!D75</f>
        <v>3</v>
      </c>
      <c r="O76" s="10">
        <f>C!E75</f>
        <v>3</v>
      </c>
      <c r="P76" s="10">
        <f>C!F75</f>
        <v>3</v>
      </c>
      <c r="Q76" s="10">
        <f>C!G75</f>
        <v>9</v>
      </c>
      <c r="R76" s="11">
        <f>IF(C!H75="","",C!H75)</f>
      </c>
      <c r="S76"/>
      <c r="T76"/>
    </row>
    <row r="77" spans="1:20" ht="13.5" thickTop="1">
      <c r="A77" t="s">
        <v>87</v>
      </c>
      <c r="B77" t="s">
        <v>116</v>
      </c>
      <c r="C77" t="s">
        <v>119</v>
      </c>
      <c r="D77" s="9">
        <f>A!D76</f>
        <v>4</v>
      </c>
      <c r="E77" s="10">
        <f>A!E76</f>
        <v>3</v>
      </c>
      <c r="F77" s="10">
        <f>A!F76</f>
        <v>3</v>
      </c>
      <c r="G77" s="10">
        <f>A!G76</f>
        <v>10</v>
      </c>
      <c r="H77" s="11">
        <f>IF(A!H76="","",A!H76)</f>
      </c>
      <c r="I77">
        <f>B!D76</f>
        <v>4</v>
      </c>
      <c r="J77">
        <f>B!E76</f>
        <v>4</v>
      </c>
      <c r="K77">
        <f>B!F76</f>
        <v>4</v>
      </c>
      <c r="L77">
        <f>B!G76</f>
        <v>12</v>
      </c>
      <c r="M77">
        <f>IF(B!H76="","",B!H76)</f>
      </c>
      <c r="N77" s="9">
        <f>C!D76</f>
        <v>3</v>
      </c>
      <c r="O77" s="10">
        <f>C!E76</f>
        <v>3</v>
      </c>
      <c r="P77" s="10">
        <f>C!F76</f>
        <v>3</v>
      </c>
      <c r="Q77" s="10">
        <f>C!G76</f>
        <v>9</v>
      </c>
      <c r="R77" s="11">
        <f>IF(C!H76="","",C!H76)</f>
      </c>
      <c r="S77"/>
      <c r="T77"/>
    </row>
    <row r="78" spans="1:20" ht="13.5" thickTop="1">
      <c r="A78" t="s">
        <v>87</v>
      </c>
      <c r="B78" t="s">
        <v>116</v>
      </c>
      <c r="C78" t="s">
        <v>120</v>
      </c>
      <c r="D78" s="9">
        <f>A!D77</f>
        <v>3</v>
      </c>
      <c r="E78" s="10">
        <f>A!E77</f>
        <v>3</v>
      </c>
      <c r="F78" s="10">
        <f>A!F77</f>
        <v>2</v>
      </c>
      <c r="G78" s="10">
        <f>A!G77</f>
        <v>8</v>
      </c>
      <c r="H78" s="11">
        <f>IF(A!H77="","",A!H77)</f>
      </c>
      <c r="I78">
        <f>B!D77</f>
        <v>4</v>
      </c>
      <c r="J78">
        <f>B!E77</f>
        <v>3</v>
      </c>
      <c r="K78">
        <f>B!F77</f>
        <v>3</v>
      </c>
      <c r="L78">
        <f>B!G77</f>
        <v>10</v>
      </c>
      <c r="M78">
        <f>IF(B!H77="","",B!H77)</f>
      </c>
      <c r="N78" s="9">
        <f>C!D77</f>
        <v>3</v>
      </c>
      <c r="O78" s="10">
        <f>C!E77</f>
        <v>2</v>
      </c>
      <c r="P78" s="10">
        <f>C!F77</f>
        <v>2</v>
      </c>
      <c r="Q78" s="10">
        <f>C!G77</f>
        <v>7</v>
      </c>
      <c r="R78" s="11">
        <f>IF(C!H77="","",C!H77)</f>
      </c>
      <c r="S78"/>
      <c r="T78"/>
    </row>
    <row r="79" spans="1:20" ht="13.5" thickTop="1">
      <c r="A79" t="s">
        <v>87</v>
      </c>
      <c r="B79" t="s">
        <v>116</v>
      </c>
      <c r="C79" t="s">
        <v>121</v>
      </c>
      <c r="D79" s="9">
        <f>A!D78</f>
        <v>3</v>
      </c>
      <c r="E79" s="10">
        <f>A!E78</f>
        <v>3</v>
      </c>
      <c r="F79" s="10">
        <f>A!F78</f>
        <v>3</v>
      </c>
      <c r="G79" s="10">
        <f>A!G78</f>
        <v>9</v>
      </c>
      <c r="H79" s="11">
        <f>IF(A!H78="","",A!H78)</f>
      </c>
      <c r="I79">
        <f>B!D78</f>
        <v>4</v>
      </c>
      <c r="J79">
        <f>B!E78</f>
        <v>3</v>
      </c>
      <c r="K79">
        <f>B!F78</f>
        <v>3</v>
      </c>
      <c r="L79">
        <f>B!G78</f>
        <v>10</v>
      </c>
      <c r="M79" t="str">
        <f>IF(B!H78="","",B!H78)</f>
        <v>stain precipitate</v>
      </c>
      <c r="N79" s="9">
        <f>C!D78</f>
        <v>4</v>
      </c>
      <c r="O79" s="10">
        <f>C!E78</f>
        <v>3</v>
      </c>
      <c r="P79" s="10">
        <f>C!F78</f>
        <v>3</v>
      </c>
      <c r="Q79" s="10">
        <f>C!G78</f>
        <v>10</v>
      </c>
      <c r="R79" s="11">
        <f>IF(C!H78="","",C!H78)</f>
      </c>
      <c r="S79"/>
      <c r="T79"/>
    </row>
    <row r="80" spans="1:20" ht="13.5" thickTop="1">
      <c r="A80" t="s">
        <v>87</v>
      </c>
      <c r="B80" t="s">
        <v>116</v>
      </c>
      <c r="C80" t="s">
        <v>122</v>
      </c>
      <c r="D80" s="9">
        <f>A!D79</f>
        <v>4</v>
      </c>
      <c r="E80" s="10">
        <f>A!E79</f>
        <v>4</v>
      </c>
      <c r="F80" s="10">
        <f>A!F79</f>
        <v>3</v>
      </c>
      <c r="G80" s="10">
        <f>A!G79</f>
        <v>11</v>
      </c>
      <c r="H80" s="11">
        <f>IF(A!H79="","",A!H79)</f>
      </c>
      <c r="I80">
        <f>B!D79</f>
        <v>4</v>
      </c>
      <c r="J80">
        <f>B!E79</f>
        <v>4</v>
      </c>
      <c r="K80">
        <f>B!F79</f>
        <v>4</v>
      </c>
      <c r="L80">
        <f>B!G79</f>
        <v>12</v>
      </c>
      <c r="M80">
        <f>IF(B!H79="","",B!H79)</f>
      </c>
      <c r="N80" s="9">
        <f>C!D79</f>
        <v>4</v>
      </c>
      <c r="O80" s="10">
        <f>C!E79</f>
        <v>3</v>
      </c>
      <c r="P80" s="10">
        <f>C!F79</f>
        <v>4</v>
      </c>
      <c r="Q80" s="10">
        <f>C!G79</f>
        <v>11</v>
      </c>
      <c r="R80" s="11">
        <f>IF(C!H79="","",C!H79)</f>
      </c>
      <c r="S80"/>
      <c r="T80"/>
    </row>
    <row r="81" spans="1:20" ht="13.5" thickTop="1">
      <c r="A81" s="2" t="s">
        <v>87</v>
      </c>
      <c r="B81" s="2" t="s">
        <v>44</v>
      </c>
      <c r="C81" s="2" t="s">
        <v>117</v>
      </c>
      <c r="D81" s="12">
        <f>A!D80</f>
        <v>4</v>
      </c>
      <c r="E81" s="2">
        <f>A!E80</f>
        <v>4</v>
      </c>
      <c r="F81" s="2">
        <f>A!F80</f>
        <v>4</v>
      </c>
      <c r="G81" s="2">
        <f>A!G80</f>
        <v>12</v>
      </c>
      <c r="H81" s="13" t="str">
        <f>IF(A!H80="","",A!H80)</f>
        <v>RBC central lysis</v>
      </c>
      <c r="I81" s="2">
        <f>B!D80</f>
        <v>4</v>
      </c>
      <c r="J81" s="2">
        <f>B!E80</f>
        <v>3</v>
      </c>
      <c r="K81" s="2">
        <f>B!F80</f>
        <v>4</v>
      </c>
      <c r="L81" s="2">
        <f>B!G80</f>
        <v>11</v>
      </c>
      <c r="M81" s="2" t="str">
        <f>IF(B!H80="","",B!H80)</f>
        <v>ghosting of rbc's in all fixative B sections/patchy staining of rbc's</v>
      </c>
      <c r="N81" s="12">
        <f>C!D80</f>
        <v>3</v>
      </c>
      <c r="O81" s="2">
        <f>C!E80</f>
        <v>2</v>
      </c>
      <c r="P81" s="2">
        <f>C!F80</f>
        <v>3</v>
      </c>
      <c r="Q81" s="2">
        <f>C!G80</f>
        <v>8</v>
      </c>
      <c r="R81" s="13">
        <f>IF(C!H80="","",C!H80)</f>
      </c>
      <c r="S81"/>
      <c r="T81"/>
    </row>
    <row r="82" spans="1:20" ht="13.5" thickTop="1">
      <c r="A82" s="10" t="s">
        <v>87</v>
      </c>
      <c r="B82" s="10" t="s">
        <v>44</v>
      </c>
      <c r="C82" s="10" t="s">
        <v>118</v>
      </c>
      <c r="D82" s="9">
        <f>A!D81</f>
        <v>4</v>
      </c>
      <c r="E82" s="10">
        <f>A!E81</f>
        <v>3</v>
      </c>
      <c r="F82" s="10">
        <f>A!F81</f>
        <v>2</v>
      </c>
      <c r="G82" s="10">
        <f>A!G81</f>
        <v>9</v>
      </c>
      <c r="H82" s="11" t="str">
        <f>IF(A!H81="","",A!H81)</f>
        <v>Patchy RBC lysis</v>
      </c>
      <c r="I82" s="10">
        <f>B!D81</f>
        <v>3</v>
      </c>
      <c r="J82" s="10">
        <f>B!E81</f>
        <v>3</v>
      </c>
      <c r="K82" s="10">
        <f>B!F81</f>
        <v>3</v>
      </c>
      <c r="L82" s="10">
        <f>B!G81</f>
        <v>9</v>
      </c>
      <c r="M82" s="10" t="str">
        <f>IF(B!H81="","",B!H81)</f>
        <v>holes</v>
      </c>
      <c r="N82" s="9">
        <f>C!D81</f>
        <v>3</v>
      </c>
      <c r="O82" s="10">
        <f>C!E81</f>
        <v>2</v>
      </c>
      <c r="P82" s="10">
        <f>C!F81</f>
        <v>2</v>
      </c>
      <c r="Q82" s="10">
        <f>C!G81</f>
        <v>7</v>
      </c>
      <c r="R82" s="11">
        <f>IF(C!H81="","",C!H81)</f>
      </c>
      <c r="S82"/>
      <c r="T82"/>
    </row>
    <row r="83" spans="1:20" ht="13.5" thickTop="1">
      <c r="A83" s="10" t="s">
        <v>87</v>
      </c>
      <c r="B83" s="10" t="s">
        <v>44</v>
      </c>
      <c r="C83" s="10" t="s">
        <v>119</v>
      </c>
      <c r="D83" s="9">
        <f>A!D82</f>
        <v>4</v>
      </c>
      <c r="E83" s="10">
        <f>A!E82</f>
        <v>3</v>
      </c>
      <c r="F83" s="10">
        <f>A!F82</f>
        <v>3</v>
      </c>
      <c r="G83" s="10">
        <f>A!G82</f>
        <v>10</v>
      </c>
      <c r="H83" s="11" t="str">
        <f>IF(A!H82="","",A!H82)</f>
        <v>RBC central lysis</v>
      </c>
      <c r="I83" s="10">
        <f>B!D82</f>
        <v>4</v>
      </c>
      <c r="J83" s="10">
        <f>B!E82</f>
        <v>3</v>
      </c>
      <c r="K83" s="10">
        <f>B!F82</f>
        <v>3</v>
      </c>
      <c r="L83" s="10">
        <f>B!G82</f>
        <v>10</v>
      </c>
      <c r="M83" s="10">
        <f>IF(B!H82="","",B!H82)</f>
      </c>
      <c r="N83" s="9">
        <f>C!D82</f>
        <v>3</v>
      </c>
      <c r="O83" s="10">
        <f>C!E82</f>
        <v>2</v>
      </c>
      <c r="P83" s="10">
        <f>C!F82</f>
        <v>2</v>
      </c>
      <c r="Q83" s="10">
        <f>C!G82</f>
        <v>7</v>
      </c>
      <c r="R83" s="11">
        <f>IF(C!H82="","",C!H82)</f>
      </c>
      <c r="S83"/>
      <c r="T83"/>
    </row>
    <row r="84" spans="1:20" ht="13.5" thickTop="1">
      <c r="A84" s="10" t="s">
        <v>87</v>
      </c>
      <c r="B84" s="10" t="s">
        <v>44</v>
      </c>
      <c r="C84" s="10" t="s">
        <v>120</v>
      </c>
      <c r="D84" s="9">
        <f>A!D83</f>
        <v>4</v>
      </c>
      <c r="E84" s="10">
        <f>A!E83</f>
        <v>3</v>
      </c>
      <c r="F84" s="10">
        <f>A!F83</f>
        <v>3</v>
      </c>
      <c r="G84" s="10">
        <f>A!G83</f>
        <v>10</v>
      </c>
      <c r="H84" s="11" t="str">
        <f>IF(A!H83="","",A!H83)</f>
        <v>RBC central lysis</v>
      </c>
      <c r="I84" s="10">
        <f>B!D83</f>
        <v>4</v>
      </c>
      <c r="J84" s="10">
        <f>B!E83</f>
        <v>3</v>
      </c>
      <c r="K84" s="10">
        <f>B!F83</f>
        <v>3</v>
      </c>
      <c r="L84" s="10">
        <f>B!G83</f>
        <v>10</v>
      </c>
      <c r="M84" s="10">
        <f>IF(B!H83="","",B!H83)</f>
      </c>
      <c r="N84" s="9">
        <f>C!D83</f>
        <v>3</v>
      </c>
      <c r="O84" s="10">
        <f>C!E83</f>
        <v>2</v>
      </c>
      <c r="P84" s="10">
        <f>C!F83</f>
        <v>2</v>
      </c>
      <c r="Q84" s="10">
        <f>C!G83</f>
        <v>7</v>
      </c>
      <c r="R84" s="11">
        <f>IF(C!H83="","",C!H83)</f>
      </c>
      <c r="S84"/>
      <c r="T84"/>
    </row>
    <row r="85" spans="1:20" ht="13.5" thickTop="1">
      <c r="A85" s="10" t="s">
        <v>87</v>
      </c>
      <c r="B85" s="10" t="s">
        <v>44</v>
      </c>
      <c r="C85" s="10" t="s">
        <v>121</v>
      </c>
      <c r="D85" s="9">
        <f>A!D84</f>
        <v>4</v>
      </c>
      <c r="E85" s="10">
        <f>A!E84</f>
        <v>3</v>
      </c>
      <c r="F85" s="10">
        <f>A!F84</f>
        <v>3</v>
      </c>
      <c r="G85" s="10">
        <f>A!G84</f>
        <v>10</v>
      </c>
      <c r="H85" s="11" t="str">
        <f>IF(A!H84="","",A!H84)</f>
        <v>RBC central lysis</v>
      </c>
      <c r="I85" s="10">
        <f>B!D84</f>
        <v>4</v>
      </c>
      <c r="J85" s="10">
        <f>B!E84</f>
        <v>3</v>
      </c>
      <c r="K85" s="10">
        <f>B!F84</f>
        <v>3</v>
      </c>
      <c r="L85" s="10">
        <f>B!G84</f>
        <v>10</v>
      </c>
      <c r="M85" s="10" t="str">
        <f>IF(B!H84="","",B!H84)</f>
        <v>chatter</v>
      </c>
      <c r="N85" s="9">
        <f>C!D84</f>
        <v>3</v>
      </c>
      <c r="O85" s="10">
        <f>C!E84</f>
        <v>3</v>
      </c>
      <c r="P85" s="10">
        <f>C!F84</f>
        <v>3</v>
      </c>
      <c r="Q85" s="10">
        <f>C!G84</f>
        <v>9</v>
      </c>
      <c r="R85" s="11">
        <f>IF(C!H84="","",C!H84)</f>
      </c>
      <c r="S85"/>
      <c r="T85"/>
    </row>
    <row r="86" spans="1:20" ht="13.5" thickTop="1">
      <c r="A86" s="14" t="s">
        <v>87</v>
      </c>
      <c r="B86" s="14" t="s">
        <v>44</v>
      </c>
      <c r="C86" s="14" t="s">
        <v>122</v>
      </c>
      <c r="D86" s="15">
        <f>A!D85</f>
        <v>3</v>
      </c>
      <c r="E86" s="14">
        <f>A!E85</f>
        <v>3</v>
      </c>
      <c r="F86" s="14">
        <f>A!F85</f>
        <v>4</v>
      </c>
      <c r="G86" s="14">
        <f>A!G85</f>
        <v>10</v>
      </c>
      <c r="H86" s="16" t="str">
        <f>IF(A!H85="","",A!H85)</f>
        <v>RBC central lysis</v>
      </c>
      <c r="I86" s="14">
        <f>B!D85</f>
        <v>3</v>
      </c>
      <c r="J86" s="14">
        <f>B!E85</f>
        <v>3</v>
      </c>
      <c r="K86" s="14">
        <f>B!F85</f>
        <v>4</v>
      </c>
      <c r="L86" s="14">
        <f>B!G85</f>
        <v>10</v>
      </c>
      <c r="M86" s="14">
        <f>IF(B!H85="","",B!H85)</f>
      </c>
      <c r="N86" s="15">
        <f>C!D85</f>
        <v>3</v>
      </c>
      <c r="O86" s="14">
        <f>C!E85</f>
        <v>2</v>
      </c>
      <c r="P86" s="14">
        <f>C!F85</f>
        <v>3</v>
      </c>
      <c r="Q86" s="14">
        <f>C!G85</f>
        <v>8</v>
      </c>
      <c r="R86" s="16">
        <f>IF(C!H85="","",C!H85)</f>
      </c>
      <c r="S86"/>
      <c r="T86"/>
    </row>
    <row r="87" spans="1:20" ht="13.5" thickTop="1">
      <c r="A87" s="17" t="s">
        <v>87</v>
      </c>
      <c r="B87" s="17" t="s">
        <v>52</v>
      </c>
      <c r="C87" s="17" t="s">
        <v>117</v>
      </c>
      <c r="D87" s="9">
        <f>A!D86</f>
        <v>4</v>
      </c>
      <c r="E87" s="10">
        <f>A!E86</f>
        <v>3</v>
      </c>
      <c r="F87" s="10">
        <f>A!F86</f>
        <v>3</v>
      </c>
      <c r="G87" s="10">
        <f>A!G86</f>
        <v>10</v>
      </c>
      <c r="H87" s="11" t="str">
        <f>IF(A!H86="","",A!H86)</f>
        <v>RBC central lysis, acid hematin formation</v>
      </c>
      <c r="I87">
        <f>B!D86</f>
        <v>4</v>
      </c>
      <c r="J87">
        <f>B!E86</f>
        <v>3</v>
      </c>
      <c r="K87">
        <f>B!F86</f>
        <v>4</v>
      </c>
      <c r="L87">
        <f>B!G86</f>
        <v>11</v>
      </c>
      <c r="M87" t="str">
        <f>IF(B!H86="","",B!H86)</f>
        <v>ghosting of rbc's in all fixative C sections. Acid hematin</v>
      </c>
      <c r="N87" s="9">
        <f>C!D86</f>
        <v>3</v>
      </c>
      <c r="O87" s="10">
        <f>C!E86</f>
        <v>2</v>
      </c>
      <c r="P87" s="10">
        <f>C!F86</f>
        <v>3</v>
      </c>
      <c r="Q87" s="10">
        <f>C!G86</f>
        <v>8</v>
      </c>
      <c r="R87" s="11" t="str">
        <f>IF(C!H86="","",C!H86)</f>
        <v>3+ acid hematin</v>
      </c>
      <c r="S87"/>
      <c r="T87"/>
    </row>
    <row r="88" spans="1:20" ht="13.5" thickTop="1">
      <c r="A88" t="s">
        <v>87</v>
      </c>
      <c r="B88" t="s">
        <v>52</v>
      </c>
      <c r="C88" t="s">
        <v>118</v>
      </c>
      <c r="D88" s="9">
        <f>A!D87</f>
        <v>4</v>
      </c>
      <c r="E88" s="10">
        <f>A!E87</f>
        <v>3</v>
      </c>
      <c r="F88" s="10">
        <f>A!F87</f>
        <v>3</v>
      </c>
      <c r="G88" s="10">
        <f>A!G87</f>
        <v>10</v>
      </c>
      <c r="H88" s="11" t="str">
        <f>IF(A!H87="","",A!H87)</f>
        <v>RBC central lysis, acid hematin formation</v>
      </c>
      <c r="I88">
        <f>B!D87</f>
        <v>3</v>
      </c>
      <c r="J88">
        <f>B!E87</f>
        <v>3</v>
      </c>
      <c r="K88">
        <f>B!F87</f>
        <v>3</v>
      </c>
      <c r="L88">
        <f>B!G87</f>
        <v>9</v>
      </c>
      <c r="M88" t="str">
        <f>IF(B!H87="","",B!H87)</f>
        <v>acid hematin</v>
      </c>
      <c r="N88" s="9">
        <f>C!D87</f>
        <v>3</v>
      </c>
      <c r="O88" s="10">
        <f>C!E87</f>
        <v>2</v>
      </c>
      <c r="P88" s="10">
        <f>C!F87</f>
        <v>2</v>
      </c>
      <c r="Q88" s="10">
        <f>C!G87</f>
        <v>7</v>
      </c>
      <c r="R88" s="11" t="str">
        <f>IF(C!H87="","",C!H87)</f>
        <v>3+ acid hematin</v>
      </c>
      <c r="S88"/>
      <c r="T88"/>
    </row>
    <row r="89" spans="1:20" ht="13.5" thickTop="1">
      <c r="A89" t="s">
        <v>87</v>
      </c>
      <c r="B89" t="s">
        <v>52</v>
      </c>
      <c r="C89" t="s">
        <v>119</v>
      </c>
      <c r="D89" s="9">
        <f>A!D88</f>
        <v>4</v>
      </c>
      <c r="E89" s="10">
        <f>A!E88</f>
        <v>3</v>
      </c>
      <c r="F89" s="10">
        <f>A!F88</f>
        <v>3</v>
      </c>
      <c r="G89" s="10">
        <f>A!G88</f>
        <v>10</v>
      </c>
      <c r="H89" s="11" t="str">
        <f>IF(A!H88="","",A!H88)</f>
        <v>RBC central lysis</v>
      </c>
      <c r="I89">
        <f>B!D88</f>
        <v>4</v>
      </c>
      <c r="J89">
        <f>B!E88</f>
        <v>3</v>
      </c>
      <c r="K89">
        <f>B!F88</f>
        <v>3</v>
      </c>
      <c r="L89">
        <f>B!G88</f>
        <v>10</v>
      </c>
      <c r="M89">
        <f>IF(B!H88="","",B!H88)</f>
      </c>
      <c r="N89" s="9">
        <f>C!D88</f>
        <v>3</v>
      </c>
      <c r="O89" s="10">
        <f>C!E88</f>
        <v>2</v>
      </c>
      <c r="P89" s="10">
        <f>C!F88</f>
        <v>2</v>
      </c>
      <c r="Q89" s="10">
        <f>C!G88</f>
        <v>7</v>
      </c>
      <c r="R89" s="11">
        <f>IF(C!H88="","",C!H88)</f>
      </c>
      <c r="S89"/>
      <c r="T89"/>
    </row>
    <row r="90" spans="1:20" ht="13.5" thickTop="1">
      <c r="A90" t="s">
        <v>87</v>
      </c>
      <c r="B90" t="s">
        <v>52</v>
      </c>
      <c r="C90" t="s">
        <v>120</v>
      </c>
      <c r="D90" s="9">
        <f>A!D89</f>
        <v>4</v>
      </c>
      <c r="E90" s="10">
        <f>A!E89</f>
        <v>3</v>
      </c>
      <c r="F90" s="10">
        <f>A!F89</f>
        <v>3</v>
      </c>
      <c r="G90" s="10">
        <f>A!G89</f>
        <v>10</v>
      </c>
      <c r="H90" s="11" t="str">
        <f>IF(A!H89="","",A!H89)</f>
        <v>RBC central lysis</v>
      </c>
      <c r="I90">
        <f>B!D89</f>
        <v>4</v>
      </c>
      <c r="J90">
        <f>B!E89</f>
        <v>3</v>
      </c>
      <c r="K90">
        <f>B!F89</f>
        <v>3</v>
      </c>
      <c r="L90">
        <f>B!G89</f>
        <v>10</v>
      </c>
      <c r="M90">
        <f>IF(B!H89="","",B!H89)</f>
      </c>
      <c r="N90" s="9">
        <f>C!D89</f>
        <v>3</v>
      </c>
      <c r="O90" s="10">
        <f>C!E89</f>
        <v>2</v>
      </c>
      <c r="P90" s="10">
        <f>C!F89</f>
        <v>3</v>
      </c>
      <c r="Q90" s="10">
        <f>C!G89</f>
        <v>8</v>
      </c>
      <c r="R90" s="11">
        <f>IF(C!H89="","",C!H89)</f>
      </c>
      <c r="S90"/>
      <c r="T90"/>
    </row>
    <row r="91" spans="1:20" ht="13.5" thickTop="1">
      <c r="A91" t="s">
        <v>87</v>
      </c>
      <c r="B91" t="s">
        <v>52</v>
      </c>
      <c r="C91" t="s">
        <v>121</v>
      </c>
      <c r="D91" s="9">
        <f>A!D90</f>
        <v>4</v>
      </c>
      <c r="E91" s="10">
        <f>A!E90</f>
        <v>3</v>
      </c>
      <c r="F91" s="10">
        <f>A!F90</f>
        <v>3</v>
      </c>
      <c r="G91" s="10">
        <f>A!G90</f>
        <v>10</v>
      </c>
      <c r="H91" s="11" t="str">
        <f>IF(A!H90="","",A!H90)</f>
        <v>RBC central lysis</v>
      </c>
      <c r="I91">
        <f>B!D90</f>
        <v>4</v>
      </c>
      <c r="J91">
        <f>B!E90</f>
        <v>3</v>
      </c>
      <c r="K91">
        <f>B!F90</f>
        <v>3</v>
      </c>
      <c r="L91">
        <f>B!G90</f>
        <v>10</v>
      </c>
      <c r="M91">
        <f>IF(B!H90="","",B!H90)</f>
      </c>
      <c r="N91" s="9">
        <f>C!D90</f>
        <v>3</v>
      </c>
      <c r="O91" s="10">
        <f>C!E90</f>
        <v>3</v>
      </c>
      <c r="P91" s="10">
        <f>C!F90</f>
        <v>3</v>
      </c>
      <c r="Q91" s="10">
        <f>C!G90</f>
        <v>9</v>
      </c>
      <c r="R91" s="11">
        <f>IF(C!H90="","",C!H90)</f>
      </c>
      <c r="S91"/>
      <c r="T91"/>
    </row>
    <row r="92" spans="1:20" ht="13.5" thickTop="1">
      <c r="A92" t="s">
        <v>87</v>
      </c>
      <c r="B92" t="s">
        <v>52</v>
      </c>
      <c r="C92" t="s">
        <v>122</v>
      </c>
      <c r="D92" s="9">
        <f>A!D91</f>
        <v>4</v>
      </c>
      <c r="E92" s="10">
        <f>A!E91</f>
        <v>3</v>
      </c>
      <c r="F92" s="10">
        <f>A!F91</f>
        <v>2</v>
      </c>
      <c r="G92" s="10">
        <f>A!G91</f>
        <v>9</v>
      </c>
      <c r="H92" s="11" t="str">
        <f>IF(A!H91="","",A!H91)</f>
        <v>RBC central lysis</v>
      </c>
      <c r="I92">
        <f>B!D91</f>
        <v>4</v>
      </c>
      <c r="J92">
        <f>B!E91</f>
        <v>4</v>
      </c>
      <c r="K92">
        <f>B!F91</f>
        <v>3</v>
      </c>
      <c r="L92">
        <f>B!G91</f>
        <v>11</v>
      </c>
      <c r="M92">
        <f>IF(B!H91="","",B!H91)</f>
      </c>
      <c r="N92" s="9">
        <f>C!D91</f>
        <v>3</v>
      </c>
      <c r="O92" s="10">
        <f>C!E91</f>
        <v>3</v>
      </c>
      <c r="P92" s="10">
        <f>C!F91</f>
        <v>4</v>
      </c>
      <c r="Q92" s="10">
        <f>C!G91</f>
        <v>10</v>
      </c>
      <c r="R92" s="11">
        <f>IF(C!H91="","",C!H91)</f>
      </c>
      <c r="S92"/>
      <c r="T92"/>
    </row>
    <row r="93" spans="1:20" ht="13.5" thickTop="1">
      <c r="A93" s="2" t="s">
        <v>87</v>
      </c>
      <c r="B93" s="2" t="s">
        <v>62</v>
      </c>
      <c r="C93" s="2" t="s">
        <v>117</v>
      </c>
      <c r="D93" s="12">
        <f>A!D92</f>
        <v>4</v>
      </c>
      <c r="E93" s="2">
        <f>A!E92</f>
        <v>3</v>
      </c>
      <c r="F93" s="2">
        <f>A!F92</f>
        <v>4</v>
      </c>
      <c r="G93" s="2">
        <f>A!G92</f>
        <v>11</v>
      </c>
      <c r="H93" s="13" t="str">
        <f>IF(A!H92="","",A!H92)</f>
        <v>RBC central lysis</v>
      </c>
      <c r="I93" s="2">
        <f>B!D92</f>
        <v>4</v>
      </c>
      <c r="J93" s="2">
        <f>B!E92</f>
        <v>3</v>
      </c>
      <c r="K93" s="2">
        <f>B!F92</f>
        <v>3</v>
      </c>
      <c r="L93" s="2">
        <f>B!G92</f>
        <v>10</v>
      </c>
      <c r="M93" s="2" t="str">
        <f>IF(B!H92="","",B!H92)</f>
        <v>ghosting of rbc's in all fixative D sections</v>
      </c>
      <c r="N93" s="12">
        <f>C!D92</f>
        <v>3</v>
      </c>
      <c r="O93" s="2">
        <f>C!E92</f>
        <v>2</v>
      </c>
      <c r="P93" s="2">
        <f>C!F92</f>
        <v>3</v>
      </c>
      <c r="Q93" s="2">
        <f>C!G92</f>
        <v>8</v>
      </c>
      <c r="R93" s="13">
        <f>IF(C!H92="","",C!H92)</f>
      </c>
      <c r="S93"/>
      <c r="T93"/>
    </row>
    <row r="94" spans="1:20" ht="13.5" thickTop="1">
      <c r="A94" s="10" t="s">
        <v>87</v>
      </c>
      <c r="B94" s="10" t="s">
        <v>62</v>
      </c>
      <c r="C94" s="10" t="s">
        <v>118</v>
      </c>
      <c r="D94" s="9">
        <f>A!D93</f>
        <v>3</v>
      </c>
      <c r="E94" s="10">
        <f>A!E93</f>
        <v>2</v>
      </c>
      <c r="F94" s="10">
        <f>A!F93</f>
        <v>2</v>
      </c>
      <c r="G94" s="10">
        <f>A!G93</f>
        <v>7</v>
      </c>
      <c r="H94" s="11" t="str">
        <f>IF(A!H93="","",A!H93)</f>
        <v>RBC central lysis</v>
      </c>
      <c r="I94" s="10">
        <f>B!D93</f>
        <v>3</v>
      </c>
      <c r="J94" s="10">
        <f>B!E93</f>
        <v>3</v>
      </c>
      <c r="K94" s="10">
        <f>B!F93</f>
        <v>3</v>
      </c>
      <c r="L94" s="10">
        <f>B!G93</f>
        <v>9</v>
      </c>
      <c r="M94" s="10">
        <f>IF(B!H93="","",B!H93)</f>
      </c>
      <c r="N94" s="9">
        <f>C!D93</f>
        <v>2</v>
      </c>
      <c r="O94" s="10">
        <f>C!E93</f>
        <v>2</v>
      </c>
      <c r="P94" s="10">
        <f>C!F93</f>
        <v>2</v>
      </c>
      <c r="Q94" s="10">
        <f>C!G93</f>
        <v>6</v>
      </c>
      <c r="R94" s="11">
        <f>IF(C!H93="","",C!H93)</f>
      </c>
      <c r="S94"/>
      <c r="T94"/>
    </row>
    <row r="95" spans="1:20" ht="13.5" thickTop="1">
      <c r="A95" s="10" t="s">
        <v>87</v>
      </c>
      <c r="B95" s="10" t="s">
        <v>62</v>
      </c>
      <c r="C95" s="10" t="s">
        <v>119</v>
      </c>
      <c r="D95" s="9">
        <f>A!D94</f>
        <v>4</v>
      </c>
      <c r="E95" s="10">
        <f>A!E94</f>
        <v>3</v>
      </c>
      <c r="F95" s="10">
        <f>A!F94</f>
        <v>3</v>
      </c>
      <c r="G95" s="10">
        <f>A!G94</f>
        <v>10</v>
      </c>
      <c r="H95" s="11" t="str">
        <f>IF(A!H94="","",A!H94)</f>
        <v>RBC central lysis</v>
      </c>
      <c r="I95" s="10">
        <f>B!D94</f>
        <v>4</v>
      </c>
      <c r="J95" s="10">
        <f>B!E94</f>
        <v>3</v>
      </c>
      <c r="K95" s="10">
        <f>B!F94</f>
        <v>3</v>
      </c>
      <c r="L95" s="10">
        <f>B!G94</f>
        <v>10</v>
      </c>
      <c r="M95" s="10">
        <f>IF(B!H94="","",B!H94)</f>
      </c>
      <c r="N95" s="9">
        <f>C!D94</f>
        <v>2</v>
      </c>
      <c r="O95" s="10">
        <f>C!E94</f>
        <v>2</v>
      </c>
      <c r="P95" s="10">
        <f>C!F94</f>
        <v>2</v>
      </c>
      <c r="Q95" s="10">
        <f>C!G94</f>
        <v>6</v>
      </c>
      <c r="R95" s="11">
        <f>IF(C!H94="","",C!H94)</f>
      </c>
      <c r="S95"/>
      <c r="T95"/>
    </row>
    <row r="96" spans="1:20" ht="13.5" thickTop="1">
      <c r="A96" s="10" t="s">
        <v>87</v>
      </c>
      <c r="B96" s="10" t="s">
        <v>62</v>
      </c>
      <c r="C96" s="10" t="s">
        <v>120</v>
      </c>
      <c r="D96" s="9">
        <f>A!D95</f>
        <v>4</v>
      </c>
      <c r="E96" s="10">
        <f>A!E95</f>
        <v>3</v>
      </c>
      <c r="F96" s="10">
        <f>A!F95</f>
        <v>3</v>
      </c>
      <c r="G96" s="10">
        <f>A!G95</f>
        <v>10</v>
      </c>
      <c r="H96" s="11" t="str">
        <f>IF(A!H95="","",A!H95)</f>
        <v>RBC central lysis</v>
      </c>
      <c r="I96" s="10">
        <f>B!D95</f>
        <v>4</v>
      </c>
      <c r="J96" s="10">
        <f>B!E95</f>
        <v>3</v>
      </c>
      <c r="K96" s="10">
        <f>B!F95</f>
        <v>3</v>
      </c>
      <c r="L96" s="10">
        <f>B!G95</f>
        <v>10</v>
      </c>
      <c r="M96" s="10">
        <f>IF(B!H95="","",B!H95)</f>
      </c>
      <c r="N96" s="9">
        <f>C!D95</f>
        <v>3</v>
      </c>
      <c r="O96" s="10">
        <f>C!E95</f>
        <v>2</v>
      </c>
      <c r="P96" s="10">
        <f>C!F95</f>
        <v>2</v>
      </c>
      <c r="Q96" s="10">
        <f>C!G95</f>
        <v>7</v>
      </c>
      <c r="R96" s="11">
        <f>IF(C!H95="","",C!H95)</f>
      </c>
      <c r="S96"/>
      <c r="T96"/>
    </row>
    <row r="97" spans="1:20" ht="13.5" thickTop="1">
      <c r="A97" s="10" t="s">
        <v>87</v>
      </c>
      <c r="B97" s="10" t="s">
        <v>62</v>
      </c>
      <c r="C97" s="10" t="s">
        <v>121</v>
      </c>
      <c r="D97" s="9">
        <f>A!D96</f>
        <v>4</v>
      </c>
      <c r="E97" s="10">
        <f>A!E96</f>
        <v>3</v>
      </c>
      <c r="F97" s="10">
        <f>A!F96</f>
        <v>3</v>
      </c>
      <c r="G97" s="10">
        <f>A!G96</f>
        <v>10</v>
      </c>
      <c r="H97" s="11" t="str">
        <f>IF(A!H96="","",A!H96)</f>
        <v>RBC central lysis</v>
      </c>
      <c r="I97" s="10">
        <f>B!D96</f>
        <v>4</v>
      </c>
      <c r="J97" s="10">
        <f>B!E96</f>
        <v>3</v>
      </c>
      <c r="K97" s="10">
        <f>B!F96</f>
        <v>3</v>
      </c>
      <c r="L97" s="10">
        <f>B!G96</f>
        <v>10</v>
      </c>
      <c r="M97" s="10">
        <f>IF(B!H96="","",B!H96)</f>
      </c>
      <c r="N97" s="9">
        <f>C!D96</f>
        <v>3</v>
      </c>
      <c r="O97" s="10">
        <f>C!E96</f>
        <v>3</v>
      </c>
      <c r="P97" s="10">
        <f>C!F96</f>
        <v>3</v>
      </c>
      <c r="Q97" s="10">
        <f>C!G96</f>
        <v>9</v>
      </c>
      <c r="R97" s="11">
        <f>IF(C!H96="","",C!H96)</f>
      </c>
      <c r="S97"/>
      <c r="T97"/>
    </row>
    <row r="98" spans="1:20" ht="15" thickBot="1" thickTop="1">
      <c r="A98" s="4" t="s">
        <v>87</v>
      </c>
      <c r="B98" s="4" t="s">
        <v>62</v>
      </c>
      <c r="C98" s="4" t="s">
        <v>122</v>
      </c>
      <c r="D98" s="7">
        <f>A!D97</f>
        <v>4</v>
      </c>
      <c r="E98" s="4">
        <f>A!E97</f>
        <v>4</v>
      </c>
      <c r="F98" s="4">
        <f>A!F97</f>
        <v>4</v>
      </c>
      <c r="G98" s="4">
        <f>A!G97</f>
        <v>12</v>
      </c>
      <c r="H98" s="8" t="str">
        <f>IF(A!H97="","",A!H97)</f>
        <v>RBC central lysis</v>
      </c>
      <c r="I98" s="4">
        <f>B!D97</f>
        <v>4</v>
      </c>
      <c r="J98" s="4">
        <f>B!E97</f>
        <v>4</v>
      </c>
      <c r="K98" s="4">
        <f>B!F97</f>
        <v>4</v>
      </c>
      <c r="L98" s="4">
        <f>B!G97</f>
        <v>12</v>
      </c>
      <c r="M98" s="4">
        <f>IF(B!H97="","",B!H97)</f>
      </c>
      <c r="N98" s="7">
        <f>C!D97</f>
        <v>3</v>
      </c>
      <c r="O98" s="4">
        <f>C!E97</f>
        <v>2</v>
      </c>
      <c r="P98" s="4">
        <f>C!F97</f>
        <v>3</v>
      </c>
      <c r="Q98" s="4">
        <f>C!G97</f>
        <v>8</v>
      </c>
      <c r="R98" s="8">
        <f>IF(C!H97="","",C!H97)</f>
      </c>
      <c r="S98"/>
      <c r="T98"/>
    </row>
    <row r="99" spans="1:20" ht="13.5" thickTop="1">
      <c r="A99" s="10" t="s">
        <v>90</v>
      </c>
      <c r="B99" s="10" t="s">
        <v>116</v>
      </c>
      <c r="C99" s="10" t="s">
        <v>117</v>
      </c>
      <c r="D99" s="9">
        <f>A!D98</f>
        <v>4</v>
      </c>
      <c r="E99" s="10">
        <f>A!E98</f>
        <v>3</v>
      </c>
      <c r="F99" s="10">
        <f>A!F98</f>
        <v>4</v>
      </c>
      <c r="G99" s="10">
        <f>A!G98</f>
        <v>11</v>
      </c>
      <c r="H99" s="11">
        <f>IF(A!H98="","",A!H98)</f>
      </c>
      <c r="I99">
        <f>B!D98</f>
        <v>4</v>
      </c>
      <c r="J99">
        <f>B!E98</f>
        <v>4</v>
      </c>
      <c r="K99">
        <f>B!F98</f>
        <v>4</v>
      </c>
      <c r="L99">
        <f>B!G98</f>
        <v>12</v>
      </c>
      <c r="M99">
        <f>IF(B!H98="","",B!H98)</f>
      </c>
      <c r="N99" s="9">
        <f>C!D98</f>
        <v>3</v>
      </c>
      <c r="O99" s="10">
        <f>C!E98</f>
        <v>3</v>
      </c>
      <c r="P99" s="10">
        <f>C!F98</f>
        <v>3</v>
      </c>
      <c r="Q99" s="10">
        <f>C!G98</f>
        <v>9</v>
      </c>
      <c r="R99" s="11">
        <f>IF(C!H98="","",C!H98)</f>
      </c>
      <c r="S99"/>
      <c r="T99"/>
    </row>
    <row r="100" spans="1:20" ht="13.5" thickTop="1">
      <c r="A100" t="s">
        <v>90</v>
      </c>
      <c r="B100" t="s">
        <v>116</v>
      </c>
      <c r="C100" t="s">
        <v>118</v>
      </c>
      <c r="D100" s="9">
        <f>A!D99</f>
        <v>4</v>
      </c>
      <c r="E100" s="10">
        <f>A!E99</f>
        <v>3</v>
      </c>
      <c r="F100" s="10">
        <f>A!F99</f>
        <v>3</v>
      </c>
      <c r="G100" s="10">
        <f>A!G99</f>
        <v>10</v>
      </c>
      <c r="H100" s="11" t="str">
        <f>IF(A!H99="","",A!H99)</f>
        <v>Holes</v>
      </c>
      <c r="I100">
        <f>B!D99</f>
        <v>4</v>
      </c>
      <c r="J100">
        <f>B!E99</f>
        <v>4</v>
      </c>
      <c r="K100">
        <f>B!F99</f>
        <v>4</v>
      </c>
      <c r="L100">
        <f>B!G99</f>
        <v>12</v>
      </c>
      <c r="M100">
        <f>IF(B!H99="","",B!H99)</f>
      </c>
      <c r="N100" s="9">
        <f>C!D99</f>
        <v>3</v>
      </c>
      <c r="O100" s="10">
        <f>C!E99</f>
        <v>3</v>
      </c>
      <c r="P100" s="10">
        <f>C!F99</f>
        <v>3</v>
      </c>
      <c r="Q100" s="10">
        <f>C!G99</f>
        <v>9</v>
      </c>
      <c r="R100" s="11">
        <f>IF(C!H99="","",C!H99)</f>
      </c>
      <c r="S100"/>
      <c r="T100"/>
    </row>
    <row r="101" spans="1:20" ht="13.5" thickTop="1">
      <c r="A101" t="s">
        <v>90</v>
      </c>
      <c r="B101" t="s">
        <v>116</v>
      </c>
      <c r="C101" t="s">
        <v>119</v>
      </c>
      <c r="D101" s="9">
        <f>A!D100</f>
        <v>0</v>
      </c>
      <c r="E101" s="10">
        <f>A!E100</f>
        <v>0</v>
      </c>
      <c r="F101" s="10">
        <f>A!F100</f>
        <v>0</v>
      </c>
      <c r="G101" s="10">
        <f>A!G100</f>
        <v>0</v>
      </c>
      <c r="H101" s="11" t="str">
        <f>IF(A!H100="","",A!H100)</f>
        <v>Chipped out</v>
      </c>
      <c r="I101" t="str">
        <f>B!D100</f>
        <v> </v>
      </c>
      <c r="J101" t="str">
        <f>B!E100</f>
        <v> </v>
      </c>
      <c r="K101" t="str">
        <f>B!F100</f>
        <v> </v>
      </c>
      <c r="L101">
        <f>B!G100</f>
        <v>0</v>
      </c>
      <c r="M101" t="str">
        <f>IF(B!H100="","",B!H100)</f>
        <v>no lymph node</v>
      </c>
      <c r="N101" s="9">
        <f>C!D100</f>
        <v>0</v>
      </c>
      <c r="O101" s="10">
        <f>C!E100</f>
        <v>0</v>
      </c>
      <c r="P101" s="10">
        <f>C!F100</f>
        <v>0</v>
      </c>
      <c r="Q101" s="10">
        <f>C!G100</f>
        <v>0</v>
      </c>
      <c r="R101" s="11" t="str">
        <f>IF(C!H100="","",C!H100)</f>
        <v>No node, just fat</v>
      </c>
      <c r="S101"/>
      <c r="T101"/>
    </row>
    <row r="102" spans="1:20" ht="13.5" thickTop="1">
      <c r="A102" t="s">
        <v>90</v>
      </c>
      <c r="B102" t="s">
        <v>116</v>
      </c>
      <c r="C102" t="s">
        <v>120</v>
      </c>
      <c r="D102" s="9">
        <f>A!D101</f>
        <v>4</v>
      </c>
      <c r="E102" s="10">
        <f>A!E101</f>
        <v>4</v>
      </c>
      <c r="F102" s="10">
        <f>A!F101</f>
        <v>3</v>
      </c>
      <c r="G102" s="10">
        <f>A!G101</f>
        <v>11</v>
      </c>
      <c r="H102" s="11">
        <f>IF(A!H101="","",A!H101)</f>
      </c>
      <c r="I102">
        <f>B!D101</f>
        <v>4</v>
      </c>
      <c r="J102">
        <f>B!E101</f>
        <v>4</v>
      </c>
      <c r="K102">
        <f>B!F101</f>
        <v>3</v>
      </c>
      <c r="L102">
        <f>B!G101</f>
        <v>11</v>
      </c>
      <c r="M102">
        <f>IF(B!H101="","",B!H101)</f>
      </c>
      <c r="N102" s="9">
        <f>C!D101</f>
        <v>4</v>
      </c>
      <c r="O102" s="10">
        <f>C!E101</f>
        <v>3</v>
      </c>
      <c r="P102" s="10">
        <f>C!F101</f>
        <v>3</v>
      </c>
      <c r="Q102" s="10">
        <f>C!G101</f>
        <v>10</v>
      </c>
      <c r="R102" s="11">
        <f>IF(C!H101="","",C!H101)</f>
      </c>
      <c r="S102"/>
      <c r="T102"/>
    </row>
    <row r="103" spans="1:20" ht="13.5" thickTop="1">
      <c r="A103" t="s">
        <v>90</v>
      </c>
      <c r="B103" t="s">
        <v>116</v>
      </c>
      <c r="C103" t="s">
        <v>121</v>
      </c>
      <c r="D103" s="9">
        <f>A!D102</f>
        <v>4</v>
      </c>
      <c r="E103" s="10">
        <f>A!E102</f>
        <v>4</v>
      </c>
      <c r="F103" s="10">
        <f>A!F102</f>
        <v>4</v>
      </c>
      <c r="G103" s="10">
        <f>A!G102</f>
        <v>12</v>
      </c>
      <c r="H103" s="11">
        <f>IF(A!H102="","",A!H102)</f>
      </c>
      <c r="I103">
        <f>B!D102</f>
        <v>4</v>
      </c>
      <c r="J103">
        <f>B!E102</f>
        <v>3</v>
      </c>
      <c r="K103">
        <f>B!F102</f>
        <v>3</v>
      </c>
      <c r="L103">
        <f>B!G102</f>
        <v>10</v>
      </c>
      <c r="M103">
        <f>IF(B!H102="","",B!H102)</f>
      </c>
      <c r="N103" s="9">
        <f>C!D102</f>
        <v>4</v>
      </c>
      <c r="O103" s="10">
        <f>C!E102</f>
        <v>3</v>
      </c>
      <c r="P103" s="10">
        <f>C!F102</f>
        <v>3</v>
      </c>
      <c r="Q103" s="10">
        <f>C!G102</f>
        <v>10</v>
      </c>
      <c r="R103" s="11">
        <f>IF(C!H102="","",C!H102)</f>
      </c>
      <c r="S103"/>
      <c r="T103"/>
    </row>
    <row r="104" spans="1:20" ht="13.5" thickTop="1">
      <c r="A104" t="s">
        <v>90</v>
      </c>
      <c r="B104" t="s">
        <v>116</v>
      </c>
      <c r="C104" t="s">
        <v>122</v>
      </c>
      <c r="D104" s="9">
        <f>A!D103</f>
        <v>3</v>
      </c>
      <c r="E104" s="10">
        <f>A!E103</f>
        <v>3</v>
      </c>
      <c r="F104" s="10">
        <f>A!F103</f>
        <v>2</v>
      </c>
      <c r="G104" s="10">
        <f>A!G103</f>
        <v>8</v>
      </c>
      <c r="H104" s="11">
        <f>IF(A!H103="","",A!H103)</f>
      </c>
      <c r="I104">
        <f>B!D103</f>
        <v>3</v>
      </c>
      <c r="J104">
        <f>B!E103</f>
        <v>2</v>
      </c>
      <c r="K104">
        <f>B!F103</f>
        <v>2</v>
      </c>
      <c r="L104">
        <f>B!G103</f>
        <v>7</v>
      </c>
      <c r="M104">
        <f>IF(B!H103="","",B!H103)</f>
      </c>
      <c r="N104" s="9">
        <f>C!D103</f>
        <v>3</v>
      </c>
      <c r="O104" s="10">
        <f>C!E103</f>
        <v>3</v>
      </c>
      <c r="P104" s="10">
        <f>C!F103</f>
        <v>3</v>
      </c>
      <c r="Q104" s="10">
        <f>C!G103</f>
        <v>9</v>
      </c>
      <c r="R104" s="11">
        <f>IF(C!H103="","",C!H103)</f>
      </c>
      <c r="S104"/>
      <c r="T104"/>
    </row>
    <row r="105" spans="1:20" ht="13.5" thickTop="1">
      <c r="A105" s="18" t="s">
        <v>90</v>
      </c>
      <c r="B105" s="18" t="s">
        <v>44</v>
      </c>
      <c r="C105" s="18" t="s">
        <v>117</v>
      </c>
      <c r="D105" s="12">
        <f>A!D104</f>
        <v>4</v>
      </c>
      <c r="E105" s="2">
        <f>A!E104</f>
        <v>4</v>
      </c>
      <c r="F105" s="2">
        <f>A!F104</f>
        <v>4</v>
      </c>
      <c r="G105" s="2">
        <f>A!G104</f>
        <v>12</v>
      </c>
      <c r="H105" s="13" t="str">
        <f>IF(A!H104="","",A!H104)</f>
        <v>Patchy RBC lysis, holes</v>
      </c>
      <c r="I105" s="2">
        <f>B!D104</f>
        <v>4</v>
      </c>
      <c r="J105" s="2">
        <f>B!E104</f>
        <v>3</v>
      </c>
      <c r="K105" s="2">
        <f>B!F104</f>
        <v>4</v>
      </c>
      <c r="L105" s="2">
        <f>B!G104</f>
        <v>11</v>
      </c>
      <c r="M105" s="2" t="str">
        <f>IF(B!H104="","",B!H104)</f>
        <v>ghosting of rbc's in all fixative B sections Chatter</v>
      </c>
      <c r="N105" s="12">
        <f>C!D104</f>
        <v>3</v>
      </c>
      <c r="O105" s="2">
        <f>C!E104</f>
        <v>3</v>
      </c>
      <c r="P105" s="2">
        <f>C!F104</f>
        <v>3</v>
      </c>
      <c r="Q105" s="2">
        <f>C!G104</f>
        <v>9</v>
      </c>
      <c r="R105" s="13" t="str">
        <f>IF(C!H104="","",C!H104)</f>
        <v>Punched out holes</v>
      </c>
      <c r="S105"/>
      <c r="T105"/>
    </row>
    <row r="106" spans="1:20" ht="13.5" thickTop="1">
      <c r="A106" s="10" t="s">
        <v>90</v>
      </c>
      <c r="B106" s="10" t="s">
        <v>44</v>
      </c>
      <c r="C106" s="10" t="s">
        <v>118</v>
      </c>
      <c r="D106" s="9">
        <f>A!D105</f>
        <v>4</v>
      </c>
      <c r="E106" s="10">
        <f>A!E105</f>
        <v>3</v>
      </c>
      <c r="F106" s="10">
        <f>A!F105</f>
        <v>3</v>
      </c>
      <c r="G106" s="10">
        <f>A!G105</f>
        <v>10</v>
      </c>
      <c r="H106" s="11" t="str">
        <f>IF(A!H105="","",A!H105)</f>
        <v>Patchy central RBC lysis</v>
      </c>
      <c r="I106" s="10">
        <f>B!D105</f>
        <v>3</v>
      </c>
      <c r="J106" s="10">
        <f>B!E105</f>
        <v>3</v>
      </c>
      <c r="K106" s="10">
        <f>B!F105</f>
        <v>3</v>
      </c>
      <c r="L106" s="10">
        <f>B!G105</f>
        <v>9</v>
      </c>
      <c r="M106" s="10" t="str">
        <f>IF(B!H105="","",B!H105)</f>
        <v>chatter</v>
      </c>
      <c r="N106" s="9">
        <f>C!D105</f>
        <v>3</v>
      </c>
      <c r="O106" s="10">
        <f>C!E105</f>
        <v>3</v>
      </c>
      <c r="P106" s="10">
        <f>C!F105</f>
        <v>3</v>
      </c>
      <c r="Q106" s="10">
        <f>C!G105</f>
        <v>9</v>
      </c>
      <c r="R106" s="11" t="str">
        <f>IF(C!H105="","",C!H105)</f>
        <v>RBC morph poor</v>
      </c>
      <c r="S106"/>
      <c r="T106"/>
    </row>
    <row r="107" spans="1:20" ht="13.5" thickTop="1">
      <c r="A107" s="10" t="s">
        <v>90</v>
      </c>
      <c r="B107" s="10" t="s">
        <v>44</v>
      </c>
      <c r="C107" s="10" t="s">
        <v>119</v>
      </c>
      <c r="D107" s="9">
        <f>A!D106</f>
        <v>4</v>
      </c>
      <c r="E107" s="10">
        <f>A!E106</f>
        <v>4</v>
      </c>
      <c r="F107" s="10">
        <f>A!F106</f>
        <v>4</v>
      </c>
      <c r="G107" s="10">
        <f>A!G106</f>
        <v>12</v>
      </c>
      <c r="H107" s="11" t="str">
        <f>IF(A!H106="","",A!H106)</f>
        <v>RBC central lysis</v>
      </c>
      <c r="I107" s="10">
        <f>B!D106</f>
        <v>4</v>
      </c>
      <c r="J107" s="10">
        <f>B!E106</f>
        <v>3</v>
      </c>
      <c r="K107" s="10">
        <f>B!F106</f>
        <v>3</v>
      </c>
      <c r="L107" s="10">
        <f>B!G106</f>
        <v>10</v>
      </c>
      <c r="M107" s="10">
        <f>IF(B!H106="","",B!H106)</f>
      </c>
      <c r="N107" s="9">
        <f>C!D106</f>
        <v>3</v>
      </c>
      <c r="O107" s="10">
        <f>C!E106</f>
        <v>3</v>
      </c>
      <c r="P107" s="10">
        <f>C!F106</f>
        <v>3</v>
      </c>
      <c r="Q107" s="10">
        <f>C!G106</f>
        <v>9</v>
      </c>
      <c r="R107" s="11">
        <f>IF(C!H106="","",C!H106)</f>
      </c>
      <c r="S107"/>
      <c r="T107"/>
    </row>
    <row r="108" spans="1:20" ht="13.5" thickTop="1">
      <c r="A108" s="10" t="s">
        <v>90</v>
      </c>
      <c r="B108" s="10" t="s">
        <v>44</v>
      </c>
      <c r="C108" s="10" t="s">
        <v>120</v>
      </c>
      <c r="D108" s="9">
        <f>A!D107</f>
        <v>3</v>
      </c>
      <c r="E108" s="10">
        <f>A!E107</f>
        <v>3</v>
      </c>
      <c r="F108" s="10">
        <f>A!F107</f>
        <v>3</v>
      </c>
      <c r="G108" s="10">
        <f>A!G107</f>
        <v>9</v>
      </c>
      <c r="H108" s="11" t="str">
        <f>IF(A!H107="","",A!H107)</f>
        <v>RBC central lysis, holes</v>
      </c>
      <c r="I108" s="10">
        <f>B!D107</f>
        <v>4</v>
      </c>
      <c r="J108" s="10">
        <f>B!E107</f>
        <v>4</v>
      </c>
      <c r="K108" s="10">
        <f>B!F107</f>
        <v>3</v>
      </c>
      <c r="L108" s="10">
        <f>B!G107</f>
        <v>11</v>
      </c>
      <c r="M108" s="10" t="str">
        <f>IF(B!H107="","",B!H107)</f>
        <v>chatter</v>
      </c>
      <c r="N108" s="9">
        <f>C!D107</f>
        <v>3</v>
      </c>
      <c r="O108" s="10">
        <f>C!E107</f>
        <v>3</v>
      </c>
      <c r="P108" s="10">
        <f>C!F107</f>
        <v>3</v>
      </c>
      <c r="Q108" s="10">
        <f>C!G107</f>
        <v>9</v>
      </c>
      <c r="R108" s="11">
        <f>IF(C!H107="","",C!H107)</f>
      </c>
      <c r="S108"/>
      <c r="T108"/>
    </row>
    <row r="109" spans="1:20" ht="13.5" thickTop="1">
      <c r="A109" s="10" t="s">
        <v>90</v>
      </c>
      <c r="B109" s="10" t="s">
        <v>44</v>
      </c>
      <c r="C109" s="10" t="s">
        <v>121</v>
      </c>
      <c r="D109" s="9">
        <f>A!D108</f>
        <v>4</v>
      </c>
      <c r="E109" s="10">
        <f>A!E108</f>
        <v>3</v>
      </c>
      <c r="F109" s="10">
        <f>A!F108</f>
        <v>2</v>
      </c>
      <c r="G109" s="10">
        <f>A!G108</f>
        <v>9</v>
      </c>
      <c r="H109" s="11" t="str">
        <f>IF(A!H108="","",A!H108)</f>
        <v>RBC central lysis</v>
      </c>
      <c r="I109" s="10">
        <f>B!D108</f>
        <v>3</v>
      </c>
      <c r="J109" s="10">
        <f>B!E108</f>
        <v>3</v>
      </c>
      <c r="K109" s="10">
        <f>B!F108</f>
        <v>3</v>
      </c>
      <c r="L109" s="10">
        <f>B!G108</f>
        <v>9</v>
      </c>
      <c r="M109" s="10">
        <f>IF(B!H108="","",B!H108)</f>
      </c>
      <c r="N109" s="9">
        <f>C!D108</f>
        <v>4</v>
      </c>
      <c r="O109" s="10">
        <f>C!E108</f>
        <v>3</v>
      </c>
      <c r="P109" s="10">
        <f>C!F108</f>
        <v>3</v>
      </c>
      <c r="Q109" s="10">
        <f>C!G108</f>
        <v>10</v>
      </c>
      <c r="R109" s="11">
        <f>IF(C!H108="","",C!H108)</f>
      </c>
      <c r="S109"/>
      <c r="T109"/>
    </row>
    <row r="110" spans="1:20" ht="13.5" thickTop="1">
      <c r="A110" s="14" t="s">
        <v>90</v>
      </c>
      <c r="B110" s="14" t="s">
        <v>44</v>
      </c>
      <c r="C110" s="14" t="s">
        <v>122</v>
      </c>
      <c r="D110" s="15">
        <f>A!D109</f>
        <v>3</v>
      </c>
      <c r="E110" s="14">
        <f>A!E109</f>
        <v>2</v>
      </c>
      <c r="F110" s="14">
        <f>A!F109</f>
        <v>2</v>
      </c>
      <c r="G110" s="14">
        <f>A!G109</f>
        <v>7</v>
      </c>
      <c r="H110" s="16" t="str">
        <f>IF(A!H109="","",A!H109)</f>
        <v>RBC central lysis</v>
      </c>
      <c r="I110" s="14">
        <f>B!D109</f>
        <v>2</v>
      </c>
      <c r="J110" s="14">
        <f>B!E109</f>
        <v>2</v>
      </c>
      <c r="K110" s="14">
        <f>B!F109</f>
        <v>2</v>
      </c>
      <c r="L110" s="14">
        <f>B!G109</f>
        <v>6</v>
      </c>
      <c r="M110" s="14">
        <f>IF(B!H109="","",B!H109)</f>
      </c>
      <c r="N110" s="15">
        <f>C!D109</f>
        <v>3</v>
      </c>
      <c r="O110" s="14">
        <f>C!E109</f>
        <v>2</v>
      </c>
      <c r="P110" s="14">
        <f>C!F109</f>
        <v>2</v>
      </c>
      <c r="Q110" s="14">
        <f>C!G109</f>
        <v>7</v>
      </c>
      <c r="R110" s="16">
        <f>IF(C!H109="","",C!H109)</f>
      </c>
      <c r="S110"/>
      <c r="T110"/>
    </row>
    <row r="111" spans="1:20" ht="13.5" thickTop="1">
      <c r="A111" s="17" t="s">
        <v>90</v>
      </c>
      <c r="B111" s="17" t="s">
        <v>52</v>
      </c>
      <c r="C111" s="17" t="s">
        <v>117</v>
      </c>
      <c r="D111" s="9">
        <f>A!D110</f>
        <v>4</v>
      </c>
      <c r="E111" s="10">
        <f>A!E110</f>
        <v>4</v>
      </c>
      <c r="F111" s="10">
        <f>A!F110</f>
        <v>3</v>
      </c>
      <c r="G111" s="10">
        <f>A!G110</f>
        <v>11</v>
      </c>
      <c r="H111" s="11" t="str">
        <f>IF(A!H110="","",A!H110)</f>
        <v>RBC central lysis</v>
      </c>
      <c r="I111">
        <f>B!D110</f>
        <v>4</v>
      </c>
      <c r="J111">
        <f>B!E110</f>
        <v>4</v>
      </c>
      <c r="K111">
        <f>B!F110</f>
        <v>4</v>
      </c>
      <c r="L111">
        <f>B!G110</f>
        <v>12</v>
      </c>
      <c r="M111" t="str">
        <f>IF(B!H110="","",B!H110)</f>
        <v>ghosting of rbc's in all fixative C sections. Chatter</v>
      </c>
      <c r="N111" s="9">
        <f>C!D110</f>
        <v>3</v>
      </c>
      <c r="O111" s="10">
        <f>C!E110</f>
        <v>3</v>
      </c>
      <c r="P111" s="10">
        <f>C!F110</f>
        <v>3</v>
      </c>
      <c r="Q111" s="10">
        <f>C!G110</f>
        <v>9</v>
      </c>
      <c r="R111" s="11">
        <f>IF(C!H110="","",C!H110)</f>
      </c>
      <c r="S111"/>
      <c r="T111"/>
    </row>
    <row r="112" spans="1:20" ht="13.5" thickTop="1">
      <c r="A112" s="19" t="s">
        <v>90</v>
      </c>
      <c r="B112" s="19" t="s">
        <v>52</v>
      </c>
      <c r="C112" s="19" t="s">
        <v>118</v>
      </c>
      <c r="D112" s="9">
        <f>A!D111</f>
        <v>4</v>
      </c>
      <c r="E112" s="10">
        <f>A!E111</f>
        <v>3</v>
      </c>
      <c r="F112" s="10">
        <f>A!F111</f>
        <v>3</v>
      </c>
      <c r="G112" s="10">
        <f>A!G111</f>
        <v>10</v>
      </c>
      <c r="H112" s="11" t="str">
        <f>IF(A!H111="","",A!H111)</f>
        <v>RBC central lysis</v>
      </c>
      <c r="I112">
        <f>B!D111</f>
        <v>4</v>
      </c>
      <c r="J112">
        <f>B!E111</f>
        <v>3</v>
      </c>
      <c r="K112">
        <f>B!F111</f>
        <v>3</v>
      </c>
      <c r="L112">
        <f>B!G111</f>
        <v>10</v>
      </c>
      <c r="M112" t="str">
        <f>IF(B!H111="","",B!H111)</f>
        <v>chatter acid hematin</v>
      </c>
      <c r="N112" s="9">
        <f>C!D111</f>
        <v>3</v>
      </c>
      <c r="O112" s="10">
        <f>C!E111</f>
        <v>2</v>
      </c>
      <c r="P112" s="10">
        <f>C!F111</f>
        <v>3</v>
      </c>
      <c r="Q112" s="10">
        <f>C!G111</f>
        <v>8</v>
      </c>
      <c r="R112" s="11">
        <f>IF(C!H111="","",C!H111)</f>
      </c>
      <c r="S112"/>
      <c r="T112"/>
    </row>
    <row r="113" spans="1:20" ht="13.5" thickTop="1">
      <c r="A113" t="s">
        <v>90</v>
      </c>
      <c r="B113" t="s">
        <v>52</v>
      </c>
      <c r="C113" t="s">
        <v>119</v>
      </c>
      <c r="D113" s="9">
        <f>A!D112</f>
        <v>4</v>
      </c>
      <c r="E113" s="10">
        <f>A!E112</f>
        <v>3</v>
      </c>
      <c r="F113" s="10">
        <f>A!F112</f>
        <v>3</v>
      </c>
      <c r="G113" s="10">
        <f>A!G112</f>
        <v>10</v>
      </c>
      <c r="H113" s="11" t="str">
        <f>IF(A!H112="","",A!H112)</f>
        <v>RBC central lysis</v>
      </c>
      <c r="I113">
        <f>B!D112</f>
        <v>4</v>
      </c>
      <c r="J113">
        <f>B!E112</f>
        <v>3</v>
      </c>
      <c r="K113">
        <f>B!F112</f>
        <v>3</v>
      </c>
      <c r="L113">
        <f>B!G112</f>
        <v>10</v>
      </c>
      <c r="M113">
        <f>IF(B!H112="","",B!H112)</f>
      </c>
      <c r="N113" s="9">
        <f>C!D112</f>
        <v>3</v>
      </c>
      <c r="O113" s="10">
        <f>C!E112</f>
        <v>3</v>
      </c>
      <c r="P113" s="10">
        <f>C!F112</f>
        <v>3</v>
      </c>
      <c r="Q113" s="10">
        <f>C!G112</f>
        <v>9</v>
      </c>
      <c r="R113" s="11">
        <f>IF(C!H112="","",C!H112)</f>
      </c>
      <c r="S113"/>
      <c r="T113"/>
    </row>
    <row r="114" spans="1:20" ht="13.5" thickTop="1">
      <c r="A114" t="s">
        <v>90</v>
      </c>
      <c r="B114" t="s">
        <v>52</v>
      </c>
      <c r="C114" t="s">
        <v>120</v>
      </c>
      <c r="D114" s="9">
        <f>A!D113</f>
        <v>3</v>
      </c>
      <c r="E114" s="10">
        <f>A!E113</f>
        <v>2</v>
      </c>
      <c r="F114" s="10">
        <f>A!F113</f>
        <v>2</v>
      </c>
      <c r="G114" s="10">
        <f>A!G113</f>
        <v>7</v>
      </c>
      <c r="H114" s="11" t="str">
        <f>IF(A!H113="","",A!H113)</f>
        <v>RBC central lysis</v>
      </c>
      <c r="I114">
        <f>B!D113</f>
        <v>4</v>
      </c>
      <c r="J114">
        <f>B!E113</f>
        <v>3</v>
      </c>
      <c r="K114">
        <f>B!F113</f>
        <v>3</v>
      </c>
      <c r="L114">
        <f>B!G113</f>
        <v>10</v>
      </c>
      <c r="M114" t="str">
        <f>IF(B!H113="","",B!H113)</f>
        <v>chatter</v>
      </c>
      <c r="N114" s="9">
        <f>C!D113</f>
        <v>3</v>
      </c>
      <c r="O114" s="10">
        <f>C!E113</f>
        <v>2</v>
      </c>
      <c r="P114" s="10">
        <f>C!F113</f>
        <v>3</v>
      </c>
      <c r="Q114" s="10">
        <f>C!G113</f>
        <v>8</v>
      </c>
      <c r="R114" s="11">
        <f>IF(C!H113="","",C!H113)</f>
      </c>
      <c r="S114"/>
      <c r="T114"/>
    </row>
    <row r="115" spans="1:20" ht="13.5" thickTop="1">
      <c r="A115" t="s">
        <v>90</v>
      </c>
      <c r="B115" t="s">
        <v>52</v>
      </c>
      <c r="C115" t="s">
        <v>121</v>
      </c>
      <c r="D115" s="9">
        <f>A!D114</f>
        <v>3</v>
      </c>
      <c r="E115" s="10">
        <f>A!E114</f>
        <v>2</v>
      </c>
      <c r="F115" s="10">
        <f>A!F114</f>
        <v>2</v>
      </c>
      <c r="G115" s="10">
        <f>A!G114</f>
        <v>7</v>
      </c>
      <c r="H115" s="11" t="str">
        <f>IF(A!H114="","",A!H114)</f>
        <v>RBC central lysis</v>
      </c>
      <c r="I115">
        <f>B!D114</f>
        <v>4</v>
      </c>
      <c r="J115">
        <f>B!E114</f>
        <v>3</v>
      </c>
      <c r="K115">
        <f>B!F114</f>
        <v>3</v>
      </c>
      <c r="L115">
        <f>B!G114</f>
        <v>10</v>
      </c>
      <c r="M115" t="str">
        <f>IF(B!H114="","",B!H114)</f>
        <v>chatter</v>
      </c>
      <c r="N115" s="9">
        <f>C!D114</f>
        <v>3</v>
      </c>
      <c r="O115" s="10">
        <f>C!E114</f>
        <v>2</v>
      </c>
      <c r="P115" s="10">
        <f>C!F114</f>
        <v>3</v>
      </c>
      <c r="Q115" s="10">
        <f>C!G114</f>
        <v>8</v>
      </c>
      <c r="R115" s="11">
        <f>IF(C!H114="","",C!H114)</f>
      </c>
      <c r="S115"/>
      <c r="T115"/>
    </row>
    <row r="116" spans="1:20" ht="13.5" thickTop="1">
      <c r="A116" t="s">
        <v>90</v>
      </c>
      <c r="B116" t="s">
        <v>52</v>
      </c>
      <c r="C116" t="s">
        <v>122</v>
      </c>
      <c r="D116" s="9">
        <f>A!D115</f>
        <v>2</v>
      </c>
      <c r="E116" s="10">
        <f>A!E115</f>
        <v>2</v>
      </c>
      <c r="F116" s="10">
        <f>A!F115</f>
        <v>2</v>
      </c>
      <c r="G116" s="10">
        <f>A!G115</f>
        <v>6</v>
      </c>
      <c r="H116" s="11" t="str">
        <f>IF(A!H115="","",A!H115)</f>
        <v>RBC central lysis, acid hematin formation</v>
      </c>
      <c r="I116">
        <f>B!D115</f>
        <v>3</v>
      </c>
      <c r="J116">
        <f>B!E115</f>
        <v>2</v>
      </c>
      <c r="K116">
        <f>B!F115</f>
        <v>2</v>
      </c>
      <c r="L116">
        <f>B!G115</f>
        <v>7</v>
      </c>
      <c r="M116" t="str">
        <f>IF(B!H115="","",B!H115)</f>
        <v>acid hematin</v>
      </c>
      <c r="N116" s="9">
        <f>C!D115</f>
        <v>2</v>
      </c>
      <c r="O116" s="10">
        <f>C!E115</f>
        <v>2</v>
      </c>
      <c r="P116" s="10">
        <f>C!F115</f>
        <v>2</v>
      </c>
      <c r="Q116" s="10">
        <f>C!G115</f>
        <v>6</v>
      </c>
      <c r="R116" s="11" t="str">
        <f>IF(C!H115="","",C!H115)</f>
        <v>3+ acid hematin</v>
      </c>
      <c r="S116"/>
      <c r="T116"/>
    </row>
    <row r="117" spans="1:20" ht="13.5" thickTop="1">
      <c r="A117" s="18" t="s">
        <v>90</v>
      </c>
      <c r="B117" s="18" t="s">
        <v>62</v>
      </c>
      <c r="C117" s="18" t="s">
        <v>117</v>
      </c>
      <c r="D117" s="12">
        <f>A!D116</f>
        <v>3</v>
      </c>
      <c r="E117" s="2">
        <f>A!E116</f>
        <v>3</v>
      </c>
      <c r="F117" s="2">
        <f>A!F116</f>
        <v>4</v>
      </c>
      <c r="G117" s="2">
        <f>A!G116</f>
        <v>10</v>
      </c>
      <c r="H117" s="13" t="str">
        <f>IF(A!H116="","",A!H116)</f>
        <v>RBC central lysis, center 50% chipped out</v>
      </c>
      <c r="I117" s="2">
        <f>B!D116</f>
        <v>4</v>
      </c>
      <c r="J117" s="2">
        <f>B!E116</f>
        <v>3</v>
      </c>
      <c r="K117" s="2">
        <f>B!F116</f>
        <v>3</v>
      </c>
      <c r="L117" s="2">
        <f>B!G116</f>
        <v>10</v>
      </c>
      <c r="M117" s="2" t="str">
        <f>IF(B!H116="","",B!H116)</f>
        <v>ghosting of rbc's in all fixative D sections holes in liver section</v>
      </c>
      <c r="N117" s="12">
        <f>C!D116</f>
        <v>3</v>
      </c>
      <c r="O117" s="2">
        <f>C!E116</f>
        <v>3</v>
      </c>
      <c r="P117" s="2">
        <f>C!F116</f>
        <v>3</v>
      </c>
      <c r="Q117" s="2">
        <f>C!G116</f>
        <v>9</v>
      </c>
      <c r="R117" s="13" t="str">
        <f>IF(C!H116="","",C!H116)</f>
        <v>RBC morph poor</v>
      </c>
      <c r="S117"/>
      <c r="T117"/>
    </row>
    <row r="118" spans="1:20" ht="13.5" thickTop="1">
      <c r="A118" s="10" t="s">
        <v>90</v>
      </c>
      <c r="B118" s="10" t="s">
        <v>62</v>
      </c>
      <c r="C118" s="10" t="s">
        <v>118</v>
      </c>
      <c r="D118" s="9">
        <f>A!D117</f>
        <v>4</v>
      </c>
      <c r="E118" s="10">
        <f>A!E117</f>
        <v>3</v>
      </c>
      <c r="F118" s="10">
        <f>A!F117</f>
        <v>3</v>
      </c>
      <c r="G118" s="10">
        <f>A!G117</f>
        <v>10</v>
      </c>
      <c r="H118" s="11" t="str">
        <f>IF(A!H117="","",A!H117)</f>
        <v>RBC central lysis</v>
      </c>
      <c r="I118" s="10">
        <f>B!D117</f>
        <v>4</v>
      </c>
      <c r="J118" s="10">
        <f>B!E117</f>
        <v>3</v>
      </c>
      <c r="K118" s="10">
        <f>B!F117</f>
        <v>3</v>
      </c>
      <c r="L118" s="10">
        <f>B!G117</f>
        <v>10</v>
      </c>
      <c r="M118" s="10">
        <f>IF(B!H117="","",B!H117)</f>
      </c>
      <c r="N118" s="9">
        <f>C!D117</f>
        <v>3</v>
      </c>
      <c r="O118" s="10">
        <f>C!E117</f>
        <v>2</v>
      </c>
      <c r="P118" s="10">
        <f>C!F117</f>
        <v>2</v>
      </c>
      <c r="Q118" s="10">
        <f>C!G117</f>
        <v>7</v>
      </c>
      <c r="R118" s="11">
        <f>IF(C!H117="","",C!H117)</f>
      </c>
      <c r="S118"/>
      <c r="T118"/>
    </row>
    <row r="119" spans="1:20" ht="13.5" thickTop="1">
      <c r="A119" s="10" t="s">
        <v>90</v>
      </c>
      <c r="B119" s="10" t="s">
        <v>62</v>
      </c>
      <c r="C119" s="10" t="s">
        <v>119</v>
      </c>
      <c r="D119" s="9">
        <f>A!D118</f>
        <v>3</v>
      </c>
      <c r="E119" s="10">
        <f>A!E118</f>
        <v>3</v>
      </c>
      <c r="F119" s="10">
        <f>A!F118</f>
        <v>3</v>
      </c>
      <c r="G119" s="10">
        <f>A!G118</f>
        <v>9</v>
      </c>
      <c r="H119" s="11">
        <f>IF(A!H118="","",A!H118)</f>
      </c>
      <c r="I119" s="10">
        <f>B!D118</f>
        <v>4</v>
      </c>
      <c r="J119" s="10">
        <f>B!E118</f>
        <v>3</v>
      </c>
      <c r="K119" s="10">
        <f>B!F118</f>
        <v>3</v>
      </c>
      <c r="L119" s="10">
        <f>B!G118</f>
        <v>10</v>
      </c>
      <c r="M119" s="10">
        <f>IF(B!H118="","",B!H118)</f>
      </c>
      <c r="N119" s="9">
        <f>C!D118</f>
        <v>3</v>
      </c>
      <c r="O119" s="10">
        <f>C!E118</f>
        <v>3</v>
      </c>
      <c r="P119" s="10">
        <f>C!F118</f>
        <v>3</v>
      </c>
      <c r="Q119" s="10">
        <f>C!G118</f>
        <v>9</v>
      </c>
      <c r="R119" s="11">
        <f>IF(C!H118="","",C!H118)</f>
      </c>
      <c r="S119"/>
      <c r="T119"/>
    </row>
    <row r="120" spans="1:20" ht="13.5" thickTop="1">
      <c r="A120" s="10" t="s">
        <v>90</v>
      </c>
      <c r="B120" s="10" t="s">
        <v>62</v>
      </c>
      <c r="C120" s="10" t="s">
        <v>120</v>
      </c>
      <c r="D120" s="9">
        <f>A!D119</f>
        <v>3</v>
      </c>
      <c r="E120" s="10">
        <f>A!E119</f>
        <v>3</v>
      </c>
      <c r="F120" s="10">
        <f>A!F119</f>
        <v>3</v>
      </c>
      <c r="G120" s="10">
        <f>A!G119</f>
        <v>9</v>
      </c>
      <c r="H120" s="11" t="str">
        <f>IF(A!H119="","",A!H119)</f>
        <v>RBC central lysis</v>
      </c>
      <c r="I120" s="10">
        <f>B!D119</f>
        <v>4</v>
      </c>
      <c r="J120" s="10">
        <f>B!E119</f>
        <v>3</v>
      </c>
      <c r="K120" s="10">
        <f>B!F119</f>
        <v>3</v>
      </c>
      <c r="L120" s="10">
        <f>B!G119</f>
        <v>10</v>
      </c>
      <c r="M120" s="10">
        <f>IF(B!H119="","",B!H119)</f>
      </c>
      <c r="N120" s="9">
        <f>C!D119</f>
        <v>3</v>
      </c>
      <c r="O120" s="10">
        <f>C!E119</f>
        <v>2</v>
      </c>
      <c r="P120" s="10">
        <f>C!F119</f>
        <v>3</v>
      </c>
      <c r="Q120" s="10">
        <f>C!G119</f>
        <v>8</v>
      </c>
      <c r="R120" s="11">
        <f>IF(C!H119="","",C!H119)</f>
      </c>
      <c r="S120"/>
      <c r="T120"/>
    </row>
    <row r="121" spans="1:20" ht="13.5" thickTop="1">
      <c r="A121" s="10" t="s">
        <v>90</v>
      </c>
      <c r="B121" s="10" t="s">
        <v>62</v>
      </c>
      <c r="C121" s="10" t="s">
        <v>121</v>
      </c>
      <c r="D121" s="9">
        <f>A!D120</f>
        <v>3</v>
      </c>
      <c r="E121" s="10">
        <f>A!E120</f>
        <v>3</v>
      </c>
      <c r="F121" s="10">
        <f>A!F120</f>
        <v>2</v>
      </c>
      <c r="G121" s="10">
        <f>A!G120</f>
        <v>8</v>
      </c>
      <c r="H121" s="11" t="str">
        <f>IF(A!H120="","",A!H120)</f>
        <v>RBC central lysis</v>
      </c>
      <c r="I121" s="10">
        <f>B!D120</f>
        <v>3</v>
      </c>
      <c r="J121" s="10">
        <f>B!E120</f>
        <v>3</v>
      </c>
      <c r="K121" s="10">
        <f>B!F120</f>
        <v>3</v>
      </c>
      <c r="L121" s="10">
        <f>B!G120</f>
        <v>9</v>
      </c>
      <c r="M121" s="10">
        <f>IF(B!H120="","",B!H120)</f>
      </c>
      <c r="N121" s="9">
        <f>C!D120</f>
        <v>3</v>
      </c>
      <c r="O121" s="10">
        <f>C!E120</f>
        <v>3</v>
      </c>
      <c r="P121" s="10">
        <f>C!F120</f>
        <v>3</v>
      </c>
      <c r="Q121" s="10">
        <f>C!G120</f>
        <v>9</v>
      </c>
      <c r="R121" s="11">
        <f>IF(C!H120="","",C!H120)</f>
      </c>
      <c r="S121"/>
      <c r="T121"/>
    </row>
    <row r="122" spans="1:20" ht="15" thickBot="1" thickTop="1">
      <c r="A122" s="4" t="s">
        <v>90</v>
      </c>
      <c r="B122" s="4" t="s">
        <v>62</v>
      </c>
      <c r="C122" s="4" t="s">
        <v>122</v>
      </c>
      <c r="D122" s="7">
        <f>A!D121</f>
        <v>2</v>
      </c>
      <c r="E122" s="4">
        <f>A!E121</f>
        <v>2</v>
      </c>
      <c r="F122" s="4">
        <f>A!F121</f>
        <v>2</v>
      </c>
      <c r="G122" s="4">
        <f>A!G121</f>
        <v>6</v>
      </c>
      <c r="H122" s="8" t="str">
        <f>IF(A!H121="","",A!H121)</f>
        <v>RBC central lysis</v>
      </c>
      <c r="I122" s="4">
        <f>B!D121</f>
        <v>2</v>
      </c>
      <c r="J122" s="4">
        <f>B!E121</f>
        <v>2</v>
      </c>
      <c r="K122" s="4">
        <f>B!F121</f>
        <v>2</v>
      </c>
      <c r="L122" s="4">
        <f>B!G121</f>
        <v>6</v>
      </c>
      <c r="M122" s="4">
        <f>IF(B!H121="","",B!H121)</f>
      </c>
      <c r="N122" s="7">
        <f>C!D121</f>
        <v>2</v>
      </c>
      <c r="O122" s="4">
        <f>C!E121</f>
        <v>2</v>
      </c>
      <c r="P122" s="4">
        <f>C!F121</f>
        <v>2</v>
      </c>
      <c r="Q122" s="4">
        <f>C!G121</f>
        <v>6</v>
      </c>
      <c r="R122" s="8">
        <f>IF(C!H121="","",C!H121)</f>
      </c>
      <c r="S122"/>
      <c r="T122"/>
    </row>
    <row r="123" spans="1:20" ht="13.5" thickTop="1">
      <c r="A123" s="10" t="s">
        <v>93</v>
      </c>
      <c r="B123" s="10" t="s">
        <v>116</v>
      </c>
      <c r="C123" s="10" t="s">
        <v>117</v>
      </c>
      <c r="D123" s="9">
        <f>A!D122</f>
        <v>4</v>
      </c>
      <c r="E123" s="10">
        <f>A!E122</f>
        <v>3</v>
      </c>
      <c r="F123" s="10">
        <f>A!F122</f>
        <v>2</v>
      </c>
      <c r="G123" s="10">
        <f>A!G122</f>
        <v>9</v>
      </c>
      <c r="H123" s="11">
        <f>IF(A!H122="","",A!H122)</f>
      </c>
      <c r="I123">
        <f>B!D122</f>
        <v>4</v>
      </c>
      <c r="J123">
        <f>B!E122</f>
        <v>4</v>
      </c>
      <c r="K123">
        <f>B!F122</f>
        <v>4</v>
      </c>
      <c r="L123">
        <f>B!G122</f>
        <v>12</v>
      </c>
      <c r="M123" t="str">
        <f>IF(B!H122="","",B!H122)</f>
        <v>chatter</v>
      </c>
      <c r="N123" s="9">
        <f>C!D122</f>
        <v>3</v>
      </c>
      <c r="O123" s="10">
        <f>C!E122</f>
        <v>2</v>
      </c>
      <c r="P123" s="10">
        <f>C!F122</f>
        <v>3</v>
      </c>
      <c r="Q123" s="10">
        <f>C!G122</f>
        <v>8</v>
      </c>
      <c r="R123" s="11">
        <f>IF(C!H122="","",C!H122)</f>
      </c>
      <c r="S123"/>
      <c r="T123"/>
    </row>
    <row r="124" spans="1:20" ht="13.5" thickTop="1">
      <c r="A124" t="s">
        <v>93</v>
      </c>
      <c r="B124" t="s">
        <v>116</v>
      </c>
      <c r="C124" t="s">
        <v>118</v>
      </c>
      <c r="D124" s="9">
        <f>A!D123</f>
        <v>4</v>
      </c>
      <c r="E124" s="10">
        <f>A!E123</f>
        <v>4</v>
      </c>
      <c r="F124" s="10">
        <f>A!F123</f>
        <v>3</v>
      </c>
      <c r="G124" s="10">
        <f>A!G123</f>
        <v>11</v>
      </c>
      <c r="H124" s="11">
        <f>IF(A!H123="","",A!H123)</f>
      </c>
      <c r="I124">
        <f>B!D123</f>
        <v>3</v>
      </c>
      <c r="J124">
        <f>B!E123</f>
        <v>3</v>
      </c>
      <c r="K124">
        <f>B!F123</f>
        <v>3</v>
      </c>
      <c r="L124">
        <f>B!G123</f>
        <v>9</v>
      </c>
      <c r="M124" t="str">
        <f>IF(B!H123="","",B!H123)</f>
        <v>chatter</v>
      </c>
      <c r="N124" s="9">
        <f>C!D123</f>
        <v>3</v>
      </c>
      <c r="O124" s="10">
        <f>C!E123</f>
        <v>3</v>
      </c>
      <c r="P124" s="10">
        <f>C!F123</f>
        <v>3</v>
      </c>
      <c r="Q124" s="10">
        <f>C!G123</f>
        <v>9</v>
      </c>
      <c r="R124" s="11">
        <f>IF(C!H123="","",C!H123)</f>
      </c>
      <c r="S124"/>
      <c r="T124"/>
    </row>
    <row r="125" spans="1:20" ht="13.5" thickTop="1">
      <c r="A125" t="s">
        <v>93</v>
      </c>
      <c r="B125" t="s">
        <v>116</v>
      </c>
      <c r="C125" t="s">
        <v>119</v>
      </c>
      <c r="D125" s="9">
        <f>A!D124</f>
        <v>4</v>
      </c>
      <c r="E125" s="10">
        <f>A!E124</f>
        <v>4</v>
      </c>
      <c r="F125" s="10">
        <f>A!F124</f>
        <v>3</v>
      </c>
      <c r="G125" s="10">
        <f>A!G124</f>
        <v>11</v>
      </c>
      <c r="H125" s="11">
        <f>IF(A!H124="","",A!H124)</f>
      </c>
      <c r="I125">
        <f>B!D124</f>
        <v>3</v>
      </c>
      <c r="J125">
        <f>B!E124</f>
        <v>3</v>
      </c>
      <c r="K125">
        <f>B!F124</f>
        <v>3</v>
      </c>
      <c r="L125">
        <f>B!G124</f>
        <v>9</v>
      </c>
      <c r="M125" t="str">
        <f>IF(B!H124="","",B!H124)</f>
        <v>chatter</v>
      </c>
      <c r="N125" s="9">
        <f>C!D124</f>
        <v>3</v>
      </c>
      <c r="O125" s="10">
        <f>C!E124</f>
        <v>3</v>
      </c>
      <c r="P125" s="10">
        <f>C!F124</f>
        <v>3</v>
      </c>
      <c r="Q125" s="10">
        <f>C!G124</f>
        <v>9</v>
      </c>
      <c r="R125" s="11">
        <f>IF(C!H124="","",C!H124)</f>
      </c>
      <c r="S125"/>
      <c r="T125"/>
    </row>
    <row r="126" spans="1:20" ht="13.5" thickTop="1">
      <c r="A126" t="s">
        <v>93</v>
      </c>
      <c r="B126" t="s">
        <v>116</v>
      </c>
      <c r="C126" t="s">
        <v>120</v>
      </c>
      <c r="D126" s="9">
        <f>A!D125</f>
        <v>3</v>
      </c>
      <c r="E126" s="10">
        <f>A!E125</f>
        <v>3</v>
      </c>
      <c r="F126" s="10">
        <f>A!F125</f>
        <v>2</v>
      </c>
      <c r="G126" s="10">
        <f>A!G125</f>
        <v>8</v>
      </c>
      <c r="H126" s="11">
        <f>IF(A!H125="","",A!H125)</f>
      </c>
      <c r="I126">
        <f>B!D125</f>
        <v>3</v>
      </c>
      <c r="J126">
        <f>B!E125</f>
        <v>3</v>
      </c>
      <c r="K126">
        <f>B!F125</f>
        <v>3</v>
      </c>
      <c r="L126">
        <f>B!G125</f>
        <v>9</v>
      </c>
      <c r="M126" t="str">
        <f>IF(B!H125="","",B!H125)</f>
        <v>chatter</v>
      </c>
      <c r="N126" s="9">
        <f>C!D125</f>
        <v>3</v>
      </c>
      <c r="O126" s="10">
        <f>C!E125</f>
        <v>3</v>
      </c>
      <c r="P126" s="10">
        <f>C!F125</f>
        <v>3</v>
      </c>
      <c r="Q126" s="10">
        <f>C!G125</f>
        <v>9</v>
      </c>
      <c r="R126" s="11">
        <f>IF(C!H125="","",C!H125)</f>
      </c>
      <c r="S126"/>
      <c r="T126"/>
    </row>
    <row r="127" spans="1:20" ht="13.5" thickTop="1">
      <c r="A127" t="s">
        <v>93</v>
      </c>
      <c r="B127" t="s">
        <v>116</v>
      </c>
      <c r="C127" t="s">
        <v>121</v>
      </c>
      <c r="D127" s="9">
        <f>A!D126</f>
        <v>4</v>
      </c>
      <c r="E127" s="10">
        <f>A!E126</f>
        <v>4</v>
      </c>
      <c r="F127" s="10">
        <f>A!F126</f>
        <v>4</v>
      </c>
      <c r="G127" s="10">
        <f>A!G126</f>
        <v>12</v>
      </c>
      <c r="H127" s="11">
        <f>IF(A!H126="","",A!H126)</f>
      </c>
      <c r="I127">
        <f>B!D126</f>
        <v>4</v>
      </c>
      <c r="J127">
        <f>B!E126</f>
        <v>3</v>
      </c>
      <c r="K127">
        <f>B!F126</f>
        <v>3</v>
      </c>
      <c r="L127">
        <f>B!G126</f>
        <v>10</v>
      </c>
      <c r="M127" t="str">
        <f>IF(B!H126="","",B!H126)</f>
        <v>staining abnormalities</v>
      </c>
      <c r="N127" s="9">
        <f>C!D126</f>
        <v>3</v>
      </c>
      <c r="O127" s="10">
        <f>C!E126</f>
        <v>3</v>
      </c>
      <c r="P127" s="10">
        <f>C!F126</f>
        <v>3</v>
      </c>
      <c r="Q127" s="10">
        <f>C!G126</f>
        <v>9</v>
      </c>
      <c r="R127" s="11">
        <f>IF(C!H126="","",C!H126)</f>
      </c>
      <c r="S127"/>
      <c r="T127"/>
    </row>
    <row r="128" spans="1:20" ht="13.5" thickTop="1">
      <c r="A128" t="s">
        <v>93</v>
      </c>
      <c r="B128" t="s">
        <v>116</v>
      </c>
      <c r="C128" t="s">
        <v>122</v>
      </c>
      <c r="D128" s="9">
        <f>A!D127</f>
        <v>3</v>
      </c>
      <c r="E128" s="10">
        <f>A!E127</f>
        <v>3</v>
      </c>
      <c r="F128" s="10">
        <f>A!F127</f>
        <v>2</v>
      </c>
      <c r="G128" s="10">
        <f>A!G127</f>
        <v>8</v>
      </c>
      <c r="H128" s="11" t="str">
        <f>IF(A!H127="","",A!H127)</f>
        <v>Holes</v>
      </c>
      <c r="I128">
        <f>B!D127</f>
        <v>4</v>
      </c>
      <c r="J128">
        <f>B!E127</f>
        <v>3</v>
      </c>
      <c r="K128">
        <f>B!F127</f>
        <v>3</v>
      </c>
      <c r="L128">
        <f>B!G127</f>
        <v>10</v>
      </c>
      <c r="M128" t="str">
        <f>IF(B!H127="","",B!H127)</f>
        <v>hole</v>
      </c>
      <c r="N128" s="9">
        <f>C!D127</f>
        <v>3</v>
      </c>
      <c r="O128" s="10">
        <f>C!E127</f>
        <v>2</v>
      </c>
      <c r="P128" s="10">
        <f>C!F127</f>
        <v>3</v>
      </c>
      <c r="Q128" s="10">
        <f>C!G127</f>
        <v>8</v>
      </c>
      <c r="R128" s="11">
        <f>IF(C!H127="","",C!H127)</f>
      </c>
      <c r="S128"/>
      <c r="T128"/>
    </row>
    <row r="129" spans="1:20" ht="13.5" thickTop="1">
      <c r="A129" s="18" t="s">
        <v>93</v>
      </c>
      <c r="B129" s="18" t="s">
        <v>44</v>
      </c>
      <c r="C129" s="18" t="s">
        <v>117</v>
      </c>
      <c r="D129" s="12">
        <f>A!D128</f>
        <v>4</v>
      </c>
      <c r="E129" s="2">
        <f>A!E128</f>
        <v>3</v>
      </c>
      <c r="F129" s="2">
        <f>A!F128</f>
        <v>4</v>
      </c>
      <c r="G129" s="2">
        <f>A!G128</f>
        <v>11</v>
      </c>
      <c r="H129" s="13" t="str">
        <f>IF(A!H128="","",A!H128)</f>
        <v>Patchy RBC lysis, holes</v>
      </c>
      <c r="I129" s="2">
        <f>B!D128</f>
        <v>4</v>
      </c>
      <c r="J129" s="2">
        <f>B!E128</f>
        <v>3</v>
      </c>
      <c r="K129" s="2">
        <f>B!F128</f>
        <v>4</v>
      </c>
      <c r="L129" s="2">
        <f>B!G128</f>
        <v>11</v>
      </c>
      <c r="M129" s="2" t="str">
        <f>IF(B!H128="","",B!H128)</f>
        <v>ghosting of rbc's in all fixative B sections chatter</v>
      </c>
      <c r="N129" s="12">
        <f>C!D128</f>
        <v>3</v>
      </c>
      <c r="O129" s="2">
        <f>C!E128</f>
        <v>3</v>
      </c>
      <c r="P129" s="2">
        <f>C!F128</f>
        <v>3</v>
      </c>
      <c r="Q129" s="2">
        <f>C!G128</f>
        <v>9</v>
      </c>
      <c r="R129" s="13">
        <f>IF(C!H128="","",C!H128)</f>
      </c>
      <c r="S129"/>
      <c r="T129"/>
    </row>
    <row r="130" spans="1:20" ht="13.5" thickTop="1">
      <c r="A130" s="10" t="s">
        <v>93</v>
      </c>
      <c r="B130" s="10" t="s">
        <v>44</v>
      </c>
      <c r="C130" s="10" t="s">
        <v>118</v>
      </c>
      <c r="D130" s="9">
        <f>A!D129</f>
        <v>4</v>
      </c>
      <c r="E130" s="10">
        <f>A!E129</f>
        <v>3</v>
      </c>
      <c r="F130" s="10">
        <f>A!F129</f>
        <v>3</v>
      </c>
      <c r="G130" s="10">
        <f>A!G129</f>
        <v>10</v>
      </c>
      <c r="H130" s="11" t="str">
        <f>IF(A!H129="","",A!H129)</f>
        <v>RBC central lysis</v>
      </c>
      <c r="I130" s="10">
        <f>B!D129</f>
        <v>3</v>
      </c>
      <c r="J130" s="10">
        <f>B!E129</f>
        <v>3</v>
      </c>
      <c r="K130" s="10">
        <f>B!F129</f>
        <v>3</v>
      </c>
      <c r="L130" s="10">
        <f>B!G129</f>
        <v>9</v>
      </c>
      <c r="M130" s="10">
        <f>IF(B!H129="","",B!H129)</f>
      </c>
      <c r="N130" s="9">
        <f>C!D129</f>
        <v>3</v>
      </c>
      <c r="O130" s="10">
        <f>C!E129</f>
        <v>3</v>
      </c>
      <c r="P130" s="10">
        <f>C!F129</f>
        <v>3</v>
      </c>
      <c r="Q130" s="10">
        <f>C!G129</f>
        <v>9</v>
      </c>
      <c r="R130" s="11">
        <f>IF(C!H129="","",C!H129)</f>
      </c>
      <c r="S130"/>
      <c r="T130"/>
    </row>
    <row r="131" spans="1:20" ht="13.5" thickTop="1">
      <c r="A131" s="10" t="s">
        <v>93</v>
      </c>
      <c r="B131" s="10" t="s">
        <v>44</v>
      </c>
      <c r="C131" s="10" t="s">
        <v>119</v>
      </c>
      <c r="D131" s="9">
        <f>A!D130</f>
        <v>3</v>
      </c>
      <c r="E131" s="10">
        <f>A!E130</f>
        <v>3</v>
      </c>
      <c r="F131" s="10">
        <f>A!F130</f>
        <v>3</v>
      </c>
      <c r="G131" s="10">
        <f>A!G130</f>
        <v>9</v>
      </c>
      <c r="H131" s="11" t="str">
        <f>IF(A!H130="","",A!H130)</f>
        <v>Holes</v>
      </c>
      <c r="I131" s="10">
        <f>B!D130</f>
        <v>4</v>
      </c>
      <c r="J131" s="10">
        <f>B!E130</f>
        <v>3</v>
      </c>
      <c r="K131" s="10">
        <f>B!F130</f>
        <v>3</v>
      </c>
      <c r="L131" s="10">
        <f>B!G130</f>
        <v>10</v>
      </c>
      <c r="M131" s="10" t="str">
        <f>IF(B!H130="","",B!H130)</f>
        <v>chatter</v>
      </c>
      <c r="N131" s="9">
        <f>C!D130</f>
        <v>3</v>
      </c>
      <c r="O131" s="10">
        <f>C!E130</f>
        <v>3</v>
      </c>
      <c r="P131" s="10">
        <f>C!F130</f>
        <v>3</v>
      </c>
      <c r="Q131" s="10">
        <f>C!G130</f>
        <v>9</v>
      </c>
      <c r="R131" s="11">
        <f>IF(C!H130="","",C!H130)</f>
      </c>
      <c r="S131"/>
      <c r="T131"/>
    </row>
    <row r="132" spans="1:20" ht="13.5" thickTop="1">
      <c r="A132" s="10" t="s">
        <v>93</v>
      </c>
      <c r="B132" s="10" t="s">
        <v>44</v>
      </c>
      <c r="C132" s="10" t="s">
        <v>120</v>
      </c>
      <c r="D132" s="9">
        <f>A!D131</f>
        <v>3</v>
      </c>
      <c r="E132" s="10">
        <f>A!E131</f>
        <v>4</v>
      </c>
      <c r="F132" s="10">
        <f>A!F131</f>
        <v>4</v>
      </c>
      <c r="G132" s="10">
        <f>A!G131</f>
        <v>11</v>
      </c>
      <c r="H132" s="11" t="str">
        <f>IF(A!H131="","",A!H131)</f>
        <v>RBC central lysis</v>
      </c>
      <c r="I132" s="10">
        <f>B!D131</f>
        <v>4</v>
      </c>
      <c r="J132" s="10">
        <f>B!E131</f>
        <v>4</v>
      </c>
      <c r="K132" s="10">
        <f>B!F131</f>
        <v>3</v>
      </c>
      <c r="L132" s="10">
        <f>B!G131</f>
        <v>11</v>
      </c>
      <c r="M132" s="10">
        <f>IF(B!H131="","",B!H131)</f>
      </c>
      <c r="N132" s="9">
        <f>C!D131</f>
        <v>3</v>
      </c>
      <c r="O132" s="10">
        <f>C!E131</f>
        <v>3</v>
      </c>
      <c r="P132" s="10">
        <f>C!F131</f>
        <v>3</v>
      </c>
      <c r="Q132" s="10">
        <f>C!G131</f>
        <v>9</v>
      </c>
      <c r="R132" s="11">
        <f>IF(C!H131="","",C!H131)</f>
      </c>
      <c r="S132"/>
      <c r="T132"/>
    </row>
    <row r="133" spans="1:20" ht="13.5" thickTop="1">
      <c r="A133" s="10" t="s">
        <v>93</v>
      </c>
      <c r="B133" s="10" t="s">
        <v>44</v>
      </c>
      <c r="C133" s="10" t="s">
        <v>121</v>
      </c>
      <c r="D133" s="9">
        <f>A!D132</f>
        <v>3</v>
      </c>
      <c r="E133" s="10">
        <f>A!E132</f>
        <v>3</v>
      </c>
      <c r="F133" s="10">
        <f>A!F132</f>
        <v>2</v>
      </c>
      <c r="G133" s="10">
        <f>A!G132</f>
        <v>8</v>
      </c>
      <c r="H133" s="11" t="str">
        <f>IF(A!H132="","",A!H132)</f>
        <v>RBC central lysis</v>
      </c>
      <c r="I133" s="10">
        <f>B!D132</f>
        <v>3</v>
      </c>
      <c r="J133" s="10">
        <f>B!E132</f>
        <v>3</v>
      </c>
      <c r="K133" s="10">
        <f>B!F132</f>
        <v>3</v>
      </c>
      <c r="L133" s="10">
        <f>B!G132</f>
        <v>9</v>
      </c>
      <c r="M133" s="10">
        <f>IF(B!H132="","",B!H132)</f>
      </c>
      <c r="N133" s="9">
        <f>C!D132</f>
        <v>3</v>
      </c>
      <c r="O133" s="10">
        <f>C!E132</f>
        <v>3</v>
      </c>
      <c r="P133" s="10">
        <f>C!F132</f>
        <v>3</v>
      </c>
      <c r="Q133" s="10">
        <f>C!G132</f>
        <v>9</v>
      </c>
      <c r="R133" s="11">
        <f>IF(C!H132="","",C!H132)</f>
      </c>
      <c r="S133"/>
      <c r="T133"/>
    </row>
    <row r="134" spans="1:20" ht="13.5" thickTop="1">
      <c r="A134" s="14" t="s">
        <v>93</v>
      </c>
      <c r="B134" s="14" t="s">
        <v>44</v>
      </c>
      <c r="C134" s="14" t="s">
        <v>122</v>
      </c>
      <c r="D134" s="15">
        <f>A!D133</f>
        <v>4</v>
      </c>
      <c r="E134" s="14">
        <f>A!E133</f>
        <v>2</v>
      </c>
      <c r="F134" s="14">
        <f>A!F133</f>
        <v>2</v>
      </c>
      <c r="G134" s="14">
        <f>A!G133</f>
        <v>8</v>
      </c>
      <c r="H134" s="16" t="str">
        <f>IF(A!H133="","",A!H133)</f>
        <v>RBC central lysis</v>
      </c>
      <c r="I134" s="14">
        <f>B!D133</f>
        <v>2</v>
      </c>
      <c r="J134" s="14">
        <f>B!E133</f>
        <v>2</v>
      </c>
      <c r="K134" s="14">
        <f>B!F133</f>
        <v>2</v>
      </c>
      <c r="L134" s="14">
        <f>B!G133</f>
        <v>6</v>
      </c>
      <c r="M134" s="14">
        <f>IF(B!H133="","",B!H133)</f>
      </c>
      <c r="N134" s="15">
        <f>C!D133</f>
        <v>3</v>
      </c>
      <c r="O134" s="14">
        <f>C!E133</f>
        <v>2</v>
      </c>
      <c r="P134" s="14">
        <f>C!F133</f>
        <v>3</v>
      </c>
      <c r="Q134" s="14">
        <f>C!G133</f>
        <v>8</v>
      </c>
      <c r="R134" s="16">
        <f>IF(C!H133="","",C!H133)</f>
      </c>
      <c r="S134"/>
      <c r="T134"/>
    </row>
    <row r="135" spans="1:20" ht="13.5" thickTop="1">
      <c r="A135" s="10" t="s">
        <v>93</v>
      </c>
      <c r="B135" s="10" t="s">
        <v>52</v>
      </c>
      <c r="C135" s="10" t="s">
        <v>117</v>
      </c>
      <c r="D135" s="9">
        <f>A!D134</f>
        <v>4</v>
      </c>
      <c r="E135" s="10">
        <f>A!E134</f>
        <v>4</v>
      </c>
      <c r="F135" s="10">
        <f>A!F134</f>
        <v>3</v>
      </c>
      <c r="G135" s="10">
        <f>A!G134</f>
        <v>11</v>
      </c>
      <c r="H135" s="11" t="str">
        <f>IF(A!H134="","",A!H134)</f>
        <v>RBC central lysis</v>
      </c>
      <c r="I135">
        <f>B!D134</f>
        <v>4</v>
      </c>
      <c r="J135">
        <f>B!E134</f>
        <v>4</v>
      </c>
      <c r="K135">
        <f>B!F134</f>
        <v>4</v>
      </c>
      <c r="L135">
        <f>B!G134</f>
        <v>12</v>
      </c>
      <c r="M135" t="str">
        <f>IF(B!H134="","",B!H134)</f>
        <v>ghosting of rbc's in all fixative C sections</v>
      </c>
      <c r="N135" s="9">
        <f>C!D134</f>
        <v>3</v>
      </c>
      <c r="O135" s="10">
        <f>C!E134</f>
        <v>2</v>
      </c>
      <c r="P135" s="10">
        <f>C!F134</f>
        <v>3</v>
      </c>
      <c r="Q135" s="10">
        <f>C!G134</f>
        <v>8</v>
      </c>
      <c r="R135" s="11">
        <f>IF(C!H134="","",C!H134)</f>
      </c>
      <c r="S135"/>
      <c r="T135"/>
    </row>
    <row r="136" spans="1:20" ht="13.5" thickTop="1">
      <c r="A136" s="19" t="s">
        <v>93</v>
      </c>
      <c r="B136" s="19" t="s">
        <v>52</v>
      </c>
      <c r="C136" s="19" t="s">
        <v>118</v>
      </c>
      <c r="D136" s="9">
        <f>A!D135</f>
        <v>4</v>
      </c>
      <c r="E136" s="10">
        <f>A!E135</f>
        <v>3</v>
      </c>
      <c r="F136" s="10">
        <f>A!F135</f>
        <v>3</v>
      </c>
      <c r="G136" s="10">
        <f>A!G135</f>
        <v>10</v>
      </c>
      <c r="H136" s="11" t="str">
        <f>IF(A!H135="","",A!H135)</f>
        <v>RBC central lysis</v>
      </c>
      <c r="I136">
        <f>B!D135</f>
        <v>3</v>
      </c>
      <c r="J136">
        <f>B!E135</f>
        <v>3</v>
      </c>
      <c r="K136">
        <f>B!F135</f>
        <v>3</v>
      </c>
      <c r="L136">
        <f>B!G135</f>
        <v>9</v>
      </c>
      <c r="M136" t="str">
        <f>IF(B!H135="","",B!H135)</f>
        <v>acid hematin chatter</v>
      </c>
      <c r="N136" s="9">
        <f>C!D135</f>
        <v>3</v>
      </c>
      <c r="O136" s="10">
        <f>C!E135</f>
        <v>2</v>
      </c>
      <c r="P136" s="10">
        <f>C!F135</f>
        <v>3</v>
      </c>
      <c r="Q136" s="10">
        <f>C!G135</f>
        <v>8</v>
      </c>
      <c r="R136" s="11">
        <f>IF(C!H135="","",C!H135)</f>
      </c>
      <c r="S136"/>
      <c r="T136"/>
    </row>
    <row r="137" spans="1:20" ht="13.5" thickTop="1">
      <c r="A137" t="s">
        <v>93</v>
      </c>
      <c r="B137" t="s">
        <v>52</v>
      </c>
      <c r="C137" t="s">
        <v>119</v>
      </c>
      <c r="D137" s="9">
        <f>A!D136</f>
        <v>4</v>
      </c>
      <c r="E137" s="10">
        <f>A!E136</f>
        <v>3</v>
      </c>
      <c r="F137" s="10">
        <f>A!F136</f>
        <v>3</v>
      </c>
      <c r="G137" s="10">
        <f>A!G136</f>
        <v>10</v>
      </c>
      <c r="H137" s="11" t="str">
        <f>IF(A!H136="","",A!H136)</f>
        <v>RBC central lysis</v>
      </c>
      <c r="I137">
        <f>B!D136</f>
        <v>3</v>
      </c>
      <c r="J137">
        <f>B!E136</f>
        <v>3</v>
      </c>
      <c r="K137">
        <f>B!F136</f>
        <v>3</v>
      </c>
      <c r="L137">
        <f>B!G136</f>
        <v>9</v>
      </c>
      <c r="M137">
        <f>IF(B!H136="","",B!H136)</f>
      </c>
      <c r="N137" s="9">
        <f>C!D136</f>
        <v>3</v>
      </c>
      <c r="O137" s="10">
        <f>C!E136</f>
        <v>3</v>
      </c>
      <c r="P137" s="10">
        <f>C!F136</f>
        <v>3</v>
      </c>
      <c r="Q137" s="10">
        <f>C!G136</f>
        <v>9</v>
      </c>
      <c r="R137" s="11">
        <f>IF(C!H136="","",C!H136)</f>
      </c>
      <c r="S137"/>
      <c r="T137"/>
    </row>
    <row r="138" spans="1:20" ht="13.5" thickTop="1">
      <c r="A138" t="s">
        <v>93</v>
      </c>
      <c r="B138" t="s">
        <v>52</v>
      </c>
      <c r="C138" t="s">
        <v>120</v>
      </c>
      <c r="D138" s="9">
        <f>A!D137</f>
        <v>3</v>
      </c>
      <c r="E138" s="10">
        <f>A!E137</f>
        <v>3</v>
      </c>
      <c r="F138" s="10">
        <f>A!F137</f>
        <v>2</v>
      </c>
      <c r="G138" s="10">
        <f>A!G137</f>
        <v>8</v>
      </c>
      <c r="H138" s="11" t="str">
        <f>IF(A!H137="","",A!H137)</f>
        <v>RBC central lysis</v>
      </c>
      <c r="I138">
        <f>B!D137</f>
        <v>3</v>
      </c>
      <c r="J138">
        <f>B!E137</f>
        <v>3</v>
      </c>
      <c r="K138">
        <f>B!F137</f>
        <v>3</v>
      </c>
      <c r="L138">
        <f>B!G137</f>
        <v>9</v>
      </c>
      <c r="M138">
        <f>IF(B!H137="","",B!H137)</f>
      </c>
      <c r="N138" s="9">
        <f>C!D137</f>
        <v>3</v>
      </c>
      <c r="O138" s="10">
        <f>C!E137</f>
        <v>3</v>
      </c>
      <c r="P138" s="10">
        <f>C!F137</f>
        <v>3</v>
      </c>
      <c r="Q138" s="10">
        <f>C!G137</f>
        <v>9</v>
      </c>
      <c r="R138" s="11">
        <f>IF(C!H137="","",C!H137)</f>
      </c>
      <c r="S138"/>
      <c r="T138"/>
    </row>
    <row r="139" spans="1:20" ht="13.5" thickTop="1">
      <c r="A139" t="s">
        <v>93</v>
      </c>
      <c r="B139" t="s">
        <v>52</v>
      </c>
      <c r="C139" t="s">
        <v>121</v>
      </c>
      <c r="D139" s="9">
        <f>A!D138</f>
        <v>3</v>
      </c>
      <c r="E139" s="10">
        <f>A!E138</f>
        <v>2</v>
      </c>
      <c r="F139" s="10">
        <f>A!F138</f>
        <v>2</v>
      </c>
      <c r="G139" s="10">
        <f>A!G138</f>
        <v>7</v>
      </c>
      <c r="H139" s="11" t="str">
        <f>IF(A!H138="","",A!H138)</f>
        <v>RBC central lysis</v>
      </c>
      <c r="I139">
        <f>B!D138</f>
        <v>3</v>
      </c>
      <c r="J139">
        <f>B!E138</f>
        <v>3</v>
      </c>
      <c r="K139">
        <f>B!F138</f>
        <v>3</v>
      </c>
      <c r="L139">
        <f>B!G138</f>
        <v>9</v>
      </c>
      <c r="M139">
        <f>IF(B!H138="","",B!H138)</f>
      </c>
      <c r="N139" s="9">
        <f>C!D138</f>
        <v>4</v>
      </c>
      <c r="O139" s="10">
        <f>C!E138</f>
        <v>3</v>
      </c>
      <c r="P139" s="10">
        <f>C!F138</f>
        <v>3</v>
      </c>
      <c r="Q139" s="10">
        <f>C!G138</f>
        <v>10</v>
      </c>
      <c r="R139" s="11">
        <f>IF(C!H138="","",C!H138)</f>
      </c>
      <c r="S139"/>
      <c r="T139"/>
    </row>
    <row r="140" spans="1:20" ht="13.5" thickTop="1">
      <c r="A140" t="s">
        <v>93</v>
      </c>
      <c r="B140" t="s">
        <v>52</v>
      </c>
      <c r="C140" t="s">
        <v>122</v>
      </c>
      <c r="D140" s="9">
        <f>A!D139</f>
        <v>3</v>
      </c>
      <c r="E140" s="10">
        <f>A!E139</f>
        <v>4</v>
      </c>
      <c r="F140" s="10">
        <f>A!F139</f>
        <v>4</v>
      </c>
      <c r="G140" s="10">
        <f>A!G139</f>
        <v>11</v>
      </c>
      <c r="H140" s="11" t="str">
        <f>IF(A!H139="","",A!H139)</f>
        <v>RBC central lysis</v>
      </c>
      <c r="I140">
        <f>B!D139</f>
        <v>2</v>
      </c>
      <c r="J140">
        <f>B!E139</f>
        <v>2</v>
      </c>
      <c r="K140">
        <f>B!F139</f>
        <v>2</v>
      </c>
      <c r="L140">
        <f>B!G139</f>
        <v>6</v>
      </c>
      <c r="M140">
        <f>IF(B!H139="","",B!H139)</f>
      </c>
      <c r="N140" s="9">
        <f>C!D139</f>
        <v>2</v>
      </c>
      <c r="O140" s="10">
        <f>C!E139</f>
        <v>2</v>
      </c>
      <c r="P140" s="10">
        <f>C!F139</f>
        <v>2</v>
      </c>
      <c r="Q140" s="10">
        <f>C!G139</f>
        <v>6</v>
      </c>
      <c r="R140" s="11">
        <f>IF(C!H139="","",C!H139)</f>
      </c>
      <c r="S140"/>
      <c r="T140"/>
    </row>
    <row r="141" spans="1:20" ht="13.5" thickTop="1">
      <c r="A141" s="18" t="s">
        <v>93</v>
      </c>
      <c r="B141" s="18" t="s">
        <v>62</v>
      </c>
      <c r="C141" s="18" t="s">
        <v>117</v>
      </c>
      <c r="D141" s="12">
        <f>A!D140</f>
        <v>3</v>
      </c>
      <c r="E141" s="2">
        <f>A!E140</f>
        <v>3</v>
      </c>
      <c r="F141" s="2">
        <f>A!F140</f>
        <v>3</v>
      </c>
      <c r="G141" s="2">
        <f>A!G140</f>
        <v>9</v>
      </c>
      <c r="H141" s="13" t="str">
        <f>IF(A!H140="","",A!H140)</f>
        <v>RBC central lysis, holes</v>
      </c>
      <c r="I141" s="2">
        <f>B!D140</f>
        <v>4</v>
      </c>
      <c r="J141" s="2">
        <f>B!E140</f>
        <v>3</v>
      </c>
      <c r="K141" s="2">
        <f>B!F140</f>
        <v>3</v>
      </c>
      <c r="L141" s="2">
        <f>B!G140</f>
        <v>10</v>
      </c>
      <c r="M141" s="2" t="str">
        <f>IF(B!H140="","",B!H140)</f>
        <v>ghosting of rbc's in all fixative D sections chatter</v>
      </c>
      <c r="N141" s="12">
        <f>C!D140</f>
        <v>3</v>
      </c>
      <c r="O141" s="2">
        <f>C!E140</f>
        <v>3</v>
      </c>
      <c r="P141" s="2">
        <f>C!F140</f>
        <v>3</v>
      </c>
      <c r="Q141" s="2">
        <f>C!G140</f>
        <v>9</v>
      </c>
      <c r="R141" s="13" t="str">
        <f>IF(C!H140="","",C!H140)</f>
        <v>Punched out holes</v>
      </c>
      <c r="S141"/>
      <c r="T141"/>
    </row>
    <row r="142" spans="1:20" ht="13.5" thickTop="1">
      <c r="A142" s="10" t="s">
        <v>93</v>
      </c>
      <c r="B142" s="10" t="s">
        <v>62</v>
      </c>
      <c r="C142" s="10" t="s">
        <v>118</v>
      </c>
      <c r="D142" s="9">
        <f>A!D141</f>
        <v>3</v>
      </c>
      <c r="E142" s="10">
        <f>A!E141</f>
        <v>3</v>
      </c>
      <c r="F142" s="10">
        <f>A!F141</f>
        <v>3</v>
      </c>
      <c r="G142" s="10">
        <f>A!G141</f>
        <v>9</v>
      </c>
      <c r="H142" s="11" t="str">
        <f>IF(A!H141="","",A!H141)</f>
        <v>RBC central lysis</v>
      </c>
      <c r="I142" s="10">
        <f>B!D141</f>
        <v>4</v>
      </c>
      <c r="J142" s="10">
        <f>B!E141</f>
        <v>3</v>
      </c>
      <c r="K142" s="10">
        <f>B!F141</f>
        <v>3</v>
      </c>
      <c r="L142" s="10">
        <f>B!G141</f>
        <v>10</v>
      </c>
      <c r="M142" s="10">
        <f>IF(B!H141="","",B!H141)</f>
      </c>
      <c r="N142" s="9">
        <f>C!D141</f>
        <v>3</v>
      </c>
      <c r="O142" s="10">
        <f>C!E141</f>
        <v>2</v>
      </c>
      <c r="P142" s="10">
        <f>C!F141</f>
        <v>2</v>
      </c>
      <c r="Q142" s="10">
        <f>C!G141</f>
        <v>7</v>
      </c>
      <c r="R142" s="11">
        <f>IF(C!H141="","",C!H141)</f>
      </c>
      <c r="S142"/>
      <c r="T142"/>
    </row>
    <row r="143" spans="1:20" ht="13.5" thickTop="1">
      <c r="A143" s="10" t="s">
        <v>93</v>
      </c>
      <c r="B143" s="10" t="s">
        <v>62</v>
      </c>
      <c r="C143" s="10" t="s">
        <v>119</v>
      </c>
      <c r="D143" s="9">
        <f>A!D142</f>
        <v>3</v>
      </c>
      <c r="E143" s="10">
        <f>A!E142</f>
        <v>3</v>
      </c>
      <c r="F143" s="10">
        <f>A!F142</f>
        <v>3</v>
      </c>
      <c r="G143" s="10">
        <f>A!G142</f>
        <v>9</v>
      </c>
      <c r="H143" s="11" t="str">
        <f>IF(A!H142="","",A!H142)</f>
        <v>RBC central lysis, holes</v>
      </c>
      <c r="I143" s="10">
        <f>B!D142</f>
        <v>3</v>
      </c>
      <c r="J143" s="10">
        <f>B!E142</f>
        <v>3</v>
      </c>
      <c r="K143" s="10">
        <f>B!F142</f>
        <v>3</v>
      </c>
      <c r="L143" s="10">
        <f>B!G142</f>
        <v>9</v>
      </c>
      <c r="M143" s="10" t="str">
        <f>IF(B!H142="","",B!H142)</f>
        <v>chatter</v>
      </c>
      <c r="N143" s="9">
        <f>C!D142</f>
        <v>3</v>
      </c>
      <c r="O143" s="10">
        <f>C!E142</f>
        <v>3</v>
      </c>
      <c r="P143" s="10">
        <f>C!F142</f>
        <v>3</v>
      </c>
      <c r="Q143" s="10">
        <f>C!G142</f>
        <v>9</v>
      </c>
      <c r="R143" s="11" t="str">
        <f>IF(C!H142="","",C!H142)</f>
        <v>Punched out holes</v>
      </c>
      <c r="S143"/>
      <c r="T143"/>
    </row>
    <row r="144" spans="1:20" ht="13.5" thickTop="1">
      <c r="A144" s="10" t="s">
        <v>93</v>
      </c>
      <c r="B144" s="10" t="s">
        <v>62</v>
      </c>
      <c r="C144" s="10" t="s">
        <v>120</v>
      </c>
      <c r="D144" s="9">
        <f>A!D143</f>
        <v>3</v>
      </c>
      <c r="E144" s="10">
        <f>A!E143</f>
        <v>3</v>
      </c>
      <c r="F144" s="10">
        <f>A!F143</f>
        <v>2</v>
      </c>
      <c r="G144" s="10">
        <f>A!G143</f>
        <v>8</v>
      </c>
      <c r="H144" s="11" t="str">
        <f>IF(A!H143="","",A!H143)</f>
        <v>RBC central lysis, holes</v>
      </c>
      <c r="I144" s="10">
        <f>B!D143</f>
        <v>3</v>
      </c>
      <c r="J144" s="10">
        <f>B!E143</f>
        <v>3</v>
      </c>
      <c r="K144" s="10">
        <f>B!F143</f>
        <v>3</v>
      </c>
      <c r="L144" s="10">
        <f>B!G143</f>
        <v>9</v>
      </c>
      <c r="M144" s="10" t="str">
        <f>IF(B!H143="","",B!H143)</f>
        <v>chatter</v>
      </c>
      <c r="N144" s="9">
        <f>C!D143</f>
        <v>3</v>
      </c>
      <c r="O144" s="10">
        <f>C!E143</f>
        <v>3</v>
      </c>
      <c r="P144" s="10">
        <f>C!F143</f>
        <v>3</v>
      </c>
      <c r="Q144" s="10">
        <f>C!G143</f>
        <v>9</v>
      </c>
      <c r="R144" s="11" t="str">
        <f>IF(C!H143="","",C!H143)</f>
        <v>Punched out holes</v>
      </c>
      <c r="S144"/>
      <c r="T144"/>
    </row>
    <row r="145" spans="1:20" ht="13.5" thickTop="1">
      <c r="A145" s="10" t="s">
        <v>93</v>
      </c>
      <c r="B145" s="10" t="s">
        <v>62</v>
      </c>
      <c r="C145" s="10" t="s">
        <v>121</v>
      </c>
      <c r="D145" s="9">
        <f>A!D144</f>
        <v>4</v>
      </c>
      <c r="E145" s="10">
        <f>A!E144</f>
        <v>3</v>
      </c>
      <c r="F145" s="10">
        <f>A!F144</f>
        <v>2</v>
      </c>
      <c r="G145" s="10">
        <f>A!G144</f>
        <v>9</v>
      </c>
      <c r="H145" s="11" t="str">
        <f>IF(A!H144="","",A!H144)</f>
        <v>RBC central lysis, holes</v>
      </c>
      <c r="I145" s="10">
        <f>B!D144</f>
        <v>3</v>
      </c>
      <c r="J145" s="10">
        <f>B!E144</f>
        <v>3</v>
      </c>
      <c r="K145" s="10">
        <f>B!F144</f>
        <v>3</v>
      </c>
      <c r="L145" s="10">
        <f>B!G144</f>
        <v>9</v>
      </c>
      <c r="M145" s="10">
        <f>IF(B!H144="","",B!H144)</f>
      </c>
      <c r="N145" s="9">
        <f>C!D144</f>
        <v>4</v>
      </c>
      <c r="O145" s="10">
        <f>C!E144</f>
        <v>3</v>
      </c>
      <c r="P145" s="10">
        <f>C!F144</f>
        <v>3</v>
      </c>
      <c r="Q145" s="10">
        <f>C!G144</f>
        <v>10</v>
      </c>
      <c r="R145" s="11" t="str">
        <f>IF(C!H144="","",C!H144)</f>
        <v>Punched out holes</v>
      </c>
      <c r="S145"/>
      <c r="T145"/>
    </row>
    <row r="146" spans="1:20" ht="15" thickBot="1" thickTop="1">
      <c r="A146" s="4" t="s">
        <v>93</v>
      </c>
      <c r="B146" s="4" t="s">
        <v>62</v>
      </c>
      <c r="C146" s="4" t="s">
        <v>122</v>
      </c>
      <c r="D146" s="7">
        <f>A!D145</f>
        <v>3</v>
      </c>
      <c r="E146" s="4">
        <f>A!E145</f>
        <v>3</v>
      </c>
      <c r="F146" s="4">
        <f>A!F145</f>
        <v>4</v>
      </c>
      <c r="G146" s="4">
        <f>A!G145</f>
        <v>10</v>
      </c>
      <c r="H146" s="8" t="str">
        <f>IF(A!H145="","",A!H145)</f>
        <v>RBC central lysis</v>
      </c>
      <c r="I146" s="4">
        <f>B!D145</f>
        <v>3</v>
      </c>
      <c r="J146" s="4">
        <f>B!E145</f>
        <v>3</v>
      </c>
      <c r="K146" s="4">
        <f>B!F145</f>
        <v>3</v>
      </c>
      <c r="L146" s="4">
        <f>B!G145</f>
        <v>9</v>
      </c>
      <c r="M146" s="4" t="str">
        <f>IF(B!H145="","",B!H145)</f>
        <v>acid hematin</v>
      </c>
      <c r="N146" s="7">
        <f>C!D145</f>
        <v>2</v>
      </c>
      <c r="O146" s="4">
        <f>C!E145</f>
        <v>2</v>
      </c>
      <c r="P146" s="4">
        <f>C!F145</f>
        <v>2</v>
      </c>
      <c r="Q146" s="4">
        <f>C!G145</f>
        <v>6</v>
      </c>
      <c r="R146" s="8">
        <f>IF(C!H145="","",C!H145)</f>
      </c>
      <c r="S146"/>
      <c r="T146"/>
    </row>
    <row r="147" ht="13.5" thickTop="1"/>
  </sheetData>
  <sheetProtection/>
  <mergeCells count="3">
    <mergeCell ref="D1:H1"/>
    <mergeCell ref="I1:M1"/>
    <mergeCell ref="N1:R1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workbookViewId="0" topLeftCell="H73">
      <selection activeCell="L101" sqref="L101"/>
    </sheetView>
  </sheetViews>
  <sheetFormatPr defaultColWidth="11.00390625" defaultRowHeight="12.75"/>
  <cols>
    <col min="3" max="3" width="10.75390625" style="10" customWidth="1"/>
    <col min="12" max="12" width="101.25390625" style="0" bestFit="1" customWidth="1"/>
  </cols>
  <sheetData>
    <row r="1" spans="3:12" ht="12.75">
      <c r="C1"/>
      <c r="D1" s="25" t="s">
        <v>21</v>
      </c>
      <c r="E1" s="27"/>
      <c r="F1" s="26" t="s">
        <v>22</v>
      </c>
      <c r="G1" s="26"/>
      <c r="H1" s="25" t="s">
        <v>23</v>
      </c>
      <c r="I1" s="27"/>
      <c r="J1" s="26" t="s">
        <v>24</v>
      </c>
      <c r="K1" s="26"/>
      <c r="L1" s="9" t="s">
        <v>25</v>
      </c>
    </row>
    <row r="2" spans="1:12" ht="13.5" thickBot="1">
      <c r="A2" t="s">
        <v>107</v>
      </c>
      <c r="B2" t="s">
        <v>108</v>
      </c>
      <c r="C2" t="s">
        <v>109</v>
      </c>
      <c r="D2" s="21" t="s">
        <v>100</v>
      </c>
      <c r="E2" s="22" t="s">
        <v>101</v>
      </c>
      <c r="F2" s="20" t="s">
        <v>100</v>
      </c>
      <c r="G2" s="20" t="s">
        <v>101</v>
      </c>
      <c r="H2" s="21" t="s">
        <v>100</v>
      </c>
      <c r="I2" s="22" t="s">
        <v>101</v>
      </c>
      <c r="J2" s="20" t="s">
        <v>100</v>
      </c>
      <c r="K2" s="20" t="s">
        <v>101</v>
      </c>
      <c r="L2" s="7"/>
    </row>
    <row r="3" spans="1:12" ht="13.5" thickTop="1">
      <c r="A3" s="1" t="s">
        <v>115</v>
      </c>
      <c r="B3" s="1" t="s">
        <v>116</v>
      </c>
      <c r="C3" s="1" t="s">
        <v>117</v>
      </c>
      <c r="D3" s="9">
        <f>AVERAGE(A!$D2,B!$D2,C!$D2)</f>
        <v>4</v>
      </c>
      <c r="E3" s="11">
        <f>STDEV(A!$D2,B!$D2,C!$D2)</f>
        <v>0</v>
      </c>
      <c r="F3">
        <f>AVERAGE(A!$E2,B!$E2,C!$E2)</f>
        <v>3.6666666666666665</v>
      </c>
      <c r="G3">
        <f>STDEV(A!$E2,B!$E2,C!$E2)</f>
        <v>0.5773502691896247</v>
      </c>
      <c r="H3" s="9">
        <f>AVERAGE(A!$F2,B!$F2,C!$F2)</f>
        <v>4</v>
      </c>
      <c r="I3" s="11">
        <f>STDEV(A!$F2,B!$F2,C!$F2)</f>
        <v>0</v>
      </c>
      <c r="J3">
        <f>AVERAGE(A!$G2,B!$G2,C!$G2)</f>
        <v>11.666666666666666</v>
      </c>
      <c r="K3">
        <f>STDEV(A!$G2,B!$G2,C!$G2)</f>
        <v>0.5773502691896257</v>
      </c>
      <c r="L3" s="9" t="str">
        <f>"A:"&amp;A!H2&amp;" 
B: "&amp;B!H2&amp;" 
C: "&amp;C!H2</f>
        <v>A: 
B:  
C: </v>
      </c>
    </row>
    <row r="4" spans="1:12" ht="13.5" thickTop="1">
      <c r="A4" t="s">
        <v>115</v>
      </c>
      <c r="B4" t="s">
        <v>116</v>
      </c>
      <c r="C4" t="s">
        <v>118</v>
      </c>
      <c r="D4" s="9">
        <f>AVERAGE(A!$D3,B!$D3,C!$D3)</f>
        <v>4</v>
      </c>
      <c r="E4" s="11">
        <f>STDEV(A!$D3,B!$D3,C!$D3)</f>
        <v>0</v>
      </c>
      <c r="F4">
        <f>AVERAGE(A!$E3,B!$E3,C!$E3)</f>
        <v>4</v>
      </c>
      <c r="G4">
        <f>STDEV(A!$E3,B!$E3,C!$E3)</f>
        <v>0</v>
      </c>
      <c r="H4" s="9">
        <f>AVERAGE(A!$F3,B!$F3,C!$F3)</f>
        <v>3.6666666666666665</v>
      </c>
      <c r="I4" s="11">
        <f>STDEV(A!$F3,B!$F3,C!$F3)</f>
        <v>0.5773502691896247</v>
      </c>
      <c r="J4">
        <f>AVERAGE(A!$G3,B!$G3,C!$G3)</f>
        <v>11.666666666666666</v>
      </c>
      <c r="K4">
        <f>STDEV(A!$G3,B!$G3,C!$G3)</f>
        <v>0.5773502691896257</v>
      </c>
      <c r="L4" s="9" t="str">
        <f>"A:"&amp;A!H3&amp;" 
B: "&amp;B!H3&amp;" 
C: "&amp;C!H3</f>
        <v>A: 
B:  
C: </v>
      </c>
    </row>
    <row r="5" spans="1:12" ht="13.5" thickTop="1">
      <c r="A5" t="s">
        <v>115</v>
      </c>
      <c r="B5" t="s">
        <v>116</v>
      </c>
      <c r="C5" t="s">
        <v>119</v>
      </c>
      <c r="D5" s="9">
        <f>AVERAGE(A!$D4,B!$D4,C!$D4)</f>
        <v>4</v>
      </c>
      <c r="E5" s="11">
        <f>STDEV(A!$D4,B!$D4,C!$D4)</f>
        <v>0</v>
      </c>
      <c r="F5">
        <f>AVERAGE(A!$E4,B!$E4,C!$E4)</f>
        <v>4</v>
      </c>
      <c r="G5">
        <f>STDEV(A!$E4,B!$E4,C!$E4)</f>
        <v>0</v>
      </c>
      <c r="H5" s="9">
        <f>AVERAGE(A!$F4,B!$F4,C!$F4)</f>
        <v>4</v>
      </c>
      <c r="I5" s="11">
        <f>STDEV(A!$F4,B!$F4,C!$F4)</f>
        <v>0</v>
      </c>
      <c r="J5">
        <f>AVERAGE(A!$G4,B!$G4,C!$G4)</f>
        <v>12</v>
      </c>
      <c r="K5">
        <f>STDEV(A!$G4,B!$G4,C!$G4)</f>
        <v>0</v>
      </c>
      <c r="L5" s="9" t="str">
        <f>"A:"&amp;A!H4&amp;" 
B: "&amp;B!H4&amp;" 
C: "&amp;C!H4</f>
        <v>A: 
B:  
C: </v>
      </c>
    </row>
    <row r="6" spans="1:12" ht="13.5" thickTop="1">
      <c r="A6" t="s">
        <v>115</v>
      </c>
      <c r="B6" t="s">
        <v>116</v>
      </c>
      <c r="C6" t="s">
        <v>120</v>
      </c>
      <c r="D6" s="9">
        <f>AVERAGE(A!$D5,B!$D5,C!$D5)</f>
        <v>4</v>
      </c>
      <c r="E6" s="11">
        <f>STDEV(A!$D5,B!$D5,C!$D5)</f>
        <v>0</v>
      </c>
      <c r="F6">
        <f>AVERAGE(A!$E5,B!$E5,C!$E5)</f>
        <v>3.3333333333333335</v>
      </c>
      <c r="G6">
        <f>STDEV(A!$E5,B!$E5,C!$E5)</f>
        <v>0.5773502691896247</v>
      </c>
      <c r="H6" s="9">
        <f>AVERAGE(A!$F5,B!$F5,C!$F5)</f>
        <v>3</v>
      </c>
      <c r="I6" s="11">
        <f>STDEV(A!$F5,B!$F5,C!$F5)</f>
        <v>1</v>
      </c>
      <c r="J6">
        <f>AVERAGE(A!$G5,B!$G5,C!$G5)</f>
        <v>10.333333333333334</v>
      </c>
      <c r="K6">
        <f>STDEV(A!$G5,B!$G5,C!$G5)</f>
        <v>1.5275252316519499</v>
      </c>
      <c r="L6" s="9" t="str">
        <f>"A:"&amp;A!H5&amp;" 
B: "&amp;B!H5&amp;" 
C: "&amp;C!H5</f>
        <v>A: 
B:  
C: </v>
      </c>
    </row>
    <row r="7" spans="1:12" ht="13.5" thickTop="1">
      <c r="A7" t="s">
        <v>115</v>
      </c>
      <c r="B7" t="s">
        <v>116</v>
      </c>
      <c r="C7" t="s">
        <v>121</v>
      </c>
      <c r="D7" s="9">
        <f>AVERAGE(A!$D6,B!$D6,C!$D6)</f>
        <v>3.3333333333333335</v>
      </c>
      <c r="E7" s="11">
        <f>STDEV(A!$D6,B!$D6,C!$D6)</f>
        <v>0.5773502691896247</v>
      </c>
      <c r="F7">
        <f>AVERAGE(A!$E6,B!$E6,C!$E6)</f>
        <v>3.3333333333333335</v>
      </c>
      <c r="G7">
        <f>STDEV(A!$E6,B!$E6,C!$E6)</f>
        <v>0.5773502691896247</v>
      </c>
      <c r="H7" s="9">
        <f>AVERAGE(A!$F6,B!$F6,C!$F6)</f>
        <v>3.3333333333333335</v>
      </c>
      <c r="I7" s="11">
        <f>STDEV(A!$F6,B!$F6,C!$F6)</f>
        <v>0.5773502691896247</v>
      </c>
      <c r="J7">
        <f>AVERAGE(A!$G6,B!$G6,C!$G6)</f>
        <v>10</v>
      </c>
      <c r="K7">
        <f>STDEV(A!$G6,B!$G6,C!$G6)</f>
        <v>1.7320508075688772</v>
      </c>
      <c r="L7" s="9" t="str">
        <f>"A:"&amp;A!H6&amp;" 
B: "&amp;B!H6&amp;" 
C: "&amp;C!H6</f>
        <v>A: 
B:  
C: </v>
      </c>
    </row>
    <row r="8" spans="1:12" ht="13.5" thickTop="1">
      <c r="A8" t="s">
        <v>115</v>
      </c>
      <c r="B8" t="s">
        <v>116</v>
      </c>
      <c r="C8" t="s">
        <v>122</v>
      </c>
      <c r="D8" s="9">
        <f>AVERAGE(A!$D7,B!$D7,C!$D7)</f>
        <v>4</v>
      </c>
      <c r="E8" s="11">
        <f>STDEV(A!$D7,B!$D7,C!$D7)</f>
        <v>0</v>
      </c>
      <c r="F8">
        <f>AVERAGE(A!$E7,B!$E7,C!$E7)</f>
        <v>4</v>
      </c>
      <c r="G8">
        <f>STDEV(A!$E7,B!$E7,C!$E7)</f>
        <v>0</v>
      </c>
      <c r="H8" s="9">
        <f>AVERAGE(A!$F7,B!$F7,C!$F7)</f>
        <v>3.3333333333333335</v>
      </c>
      <c r="I8" s="11">
        <f>STDEV(A!$F7,B!$F7,C!$F7)</f>
        <v>0.5773502691896247</v>
      </c>
      <c r="J8">
        <f>AVERAGE(A!$G7,B!$G7,C!$G7)</f>
        <v>11.333333333333334</v>
      </c>
      <c r="K8">
        <f>STDEV(A!$G7,B!$G7,C!$G7)</f>
        <v>0.5773502691896257</v>
      </c>
      <c r="L8" s="9" t="str">
        <f>"A:"&amp;A!H7&amp;" 
B: "&amp;B!H7&amp;" 
C: "&amp;C!H7</f>
        <v>A: 
B:  
C: </v>
      </c>
    </row>
    <row r="9" spans="1:12" ht="13.5" thickTop="1">
      <c r="A9" s="2" t="s">
        <v>115</v>
      </c>
      <c r="B9" s="2" t="s">
        <v>44</v>
      </c>
      <c r="C9" s="2" t="s">
        <v>117</v>
      </c>
      <c r="D9" s="12">
        <f>AVERAGE(A!$D8,B!$D8,C!$D8)</f>
        <v>3.3333333333333335</v>
      </c>
      <c r="E9" s="13">
        <f>STDEV(A!$D8,B!$D8,C!$D8)</f>
        <v>0.5773502691896247</v>
      </c>
      <c r="F9" s="2">
        <f>AVERAGE(A!$E8,B!$E8,C!$E8)</f>
        <v>2.3333333333333335</v>
      </c>
      <c r="G9" s="2">
        <f>STDEV(A!$E8,B!$E8,C!$E8)</f>
        <v>1.1547005383792517</v>
      </c>
      <c r="H9" s="12">
        <f>AVERAGE(A!$F8,B!$F8,C!$F8)</f>
        <v>3</v>
      </c>
      <c r="I9" s="13">
        <f>STDEV(A!$F8,B!$F8,C!$F8)</f>
        <v>1</v>
      </c>
      <c r="J9" s="2">
        <f>AVERAGE(A!$G8,B!$G8,C!$G8)</f>
        <v>8.666666666666666</v>
      </c>
      <c r="K9" s="2">
        <f>STDEV(A!$G8,B!$G8,C!$G8)</f>
        <v>2.5166114784235822</v>
      </c>
      <c r="L9" s="12" t="str">
        <f>"A:"&amp;A!H8&amp;" 
B: "&amp;B!H8&amp;" 
C: "&amp;C!H8</f>
        <v>A:RBC central lysis 
B: ghosting of rbc's in all fixative B sections 
C: </v>
      </c>
    </row>
    <row r="10" spans="1:12" ht="13.5" thickTop="1">
      <c r="A10" s="10" t="s">
        <v>115</v>
      </c>
      <c r="B10" s="10" t="s">
        <v>44</v>
      </c>
      <c r="C10" s="10" t="s">
        <v>118</v>
      </c>
      <c r="D10" s="9">
        <f>AVERAGE(A!$D9,B!$D9,C!$D9)</f>
        <v>3.3333333333333335</v>
      </c>
      <c r="E10" s="11">
        <f>STDEV(A!$D9,B!$D9,C!$D9)</f>
        <v>0.5773502691896247</v>
      </c>
      <c r="F10" s="10">
        <f>AVERAGE(A!$E9,B!$E9,C!$E9)</f>
        <v>2.3333333333333335</v>
      </c>
      <c r="G10" s="10">
        <f>STDEV(A!$E9,B!$E9,C!$E9)</f>
        <v>1.1547005383792517</v>
      </c>
      <c r="H10" s="9">
        <f>AVERAGE(A!$F9,B!$F9,C!$F9)</f>
        <v>3</v>
      </c>
      <c r="I10" s="11">
        <f>STDEV(A!$F9,B!$F9,C!$F9)</f>
        <v>1</v>
      </c>
      <c r="J10" s="10">
        <f>AVERAGE(A!$G9,B!$G9,C!$G9)</f>
        <v>8.666666666666666</v>
      </c>
      <c r="K10" s="10">
        <f>STDEV(A!$G9,B!$G9,C!$G9)</f>
        <v>1.5275252316519452</v>
      </c>
      <c r="L10" s="9" t="str">
        <f>"A:"&amp;A!H9&amp;" 
B: "&amp;B!H9&amp;" 
C: "&amp;C!H9</f>
        <v>A: 
B:  
C: </v>
      </c>
    </row>
    <row r="11" spans="1:12" ht="13.5" thickTop="1">
      <c r="A11" s="10" t="s">
        <v>115</v>
      </c>
      <c r="B11" s="10" t="s">
        <v>44</v>
      </c>
      <c r="C11" s="10" t="s">
        <v>119</v>
      </c>
      <c r="D11" s="9">
        <f>AVERAGE(A!$D10,B!$D10,C!$D10)</f>
        <v>3.6666666666666665</v>
      </c>
      <c r="E11" s="11">
        <f>STDEV(A!$D10,B!$D10,C!$D10)</f>
        <v>0.5773502691896247</v>
      </c>
      <c r="F11" s="10">
        <f>AVERAGE(A!$E10,B!$E10,C!$E10)</f>
        <v>3</v>
      </c>
      <c r="G11" s="10">
        <f>STDEV(A!$E10,B!$E10,C!$E10)</f>
        <v>0</v>
      </c>
      <c r="H11" s="9">
        <f>AVERAGE(A!$F10,B!$F10,C!$F10)</f>
        <v>3</v>
      </c>
      <c r="I11" s="11">
        <f>STDEV(A!$F10,B!$F10,C!$F10)</f>
        <v>1</v>
      </c>
      <c r="J11" s="10">
        <f>AVERAGE(A!$G10,B!$G10,C!$G10)</f>
        <v>9.666666666666666</v>
      </c>
      <c r="K11" s="10">
        <f>STDEV(A!$G10,B!$G10,C!$G10)</f>
        <v>1.1547005383792517</v>
      </c>
      <c r="L11" s="9" t="str">
        <f>"A:"&amp;A!H10&amp;" 
B: "&amp;B!H10&amp;" 
C: "&amp;C!H10</f>
        <v>A:RBC central lysis 
B:  
C: </v>
      </c>
    </row>
    <row r="12" spans="1:12" ht="13.5" thickTop="1">
      <c r="A12" s="10" t="s">
        <v>115</v>
      </c>
      <c r="B12" s="10" t="s">
        <v>44</v>
      </c>
      <c r="C12" s="10" t="s">
        <v>120</v>
      </c>
      <c r="D12" s="9">
        <f>AVERAGE(A!$D11,B!$D11,C!$D11)</f>
        <v>4</v>
      </c>
      <c r="E12" s="11">
        <f>STDEV(A!$D11,B!$D11,C!$D11)</f>
        <v>0</v>
      </c>
      <c r="F12" s="10">
        <f>AVERAGE(A!$E11,B!$E11,C!$E11)</f>
        <v>2.6666666666666665</v>
      </c>
      <c r="G12" s="10">
        <f>STDEV(A!$E11,B!$E11,C!$E11)</f>
        <v>0.5773502691896263</v>
      </c>
      <c r="H12" s="9">
        <f>AVERAGE(A!$F11,B!$F11,C!$F11)</f>
        <v>2.3333333333333335</v>
      </c>
      <c r="I12" s="11">
        <f>STDEV(A!$F11,B!$F11,C!$F11)</f>
        <v>0.5773502691896263</v>
      </c>
      <c r="J12" s="10">
        <f>AVERAGE(A!$G11,B!$G11,C!$G11)</f>
        <v>9</v>
      </c>
      <c r="K12" s="10">
        <f>STDEV(A!$G11,B!$G11,C!$G11)</f>
        <v>1</v>
      </c>
      <c r="L12" s="9" t="str">
        <f>"A:"&amp;A!H11&amp;" 
B: "&amp;B!H11&amp;" 
C: "&amp;C!H11</f>
        <v>A:RBC central lysis 
B:  
C: </v>
      </c>
    </row>
    <row r="13" spans="1:12" ht="13.5" thickTop="1">
      <c r="A13" s="10" t="s">
        <v>115</v>
      </c>
      <c r="B13" s="10" t="s">
        <v>44</v>
      </c>
      <c r="C13" s="10" t="s">
        <v>121</v>
      </c>
      <c r="D13" s="9">
        <f>AVERAGE(A!$D12,B!$D12,C!$D12)</f>
        <v>3</v>
      </c>
      <c r="E13" s="11">
        <f>STDEV(A!$D12,B!$D12,C!$D12)</f>
        <v>1</v>
      </c>
      <c r="F13" s="10">
        <f>AVERAGE(A!$E12,B!$E12,C!$E12)</f>
        <v>2.6666666666666665</v>
      </c>
      <c r="G13" s="10">
        <f>STDEV(A!$E12,B!$E12,C!$E12)</f>
        <v>0.5773502691896263</v>
      </c>
      <c r="H13" s="9">
        <f>AVERAGE(A!$F12,B!$F12,C!$F12)</f>
        <v>2.6666666666666665</v>
      </c>
      <c r="I13" s="11">
        <f>STDEV(A!$F12,B!$F12,C!$F12)</f>
        <v>0.5773502691896263</v>
      </c>
      <c r="J13" s="10">
        <f>AVERAGE(A!$G12,B!$G12,C!$G12)</f>
        <v>8.333333333333334</v>
      </c>
      <c r="K13" s="10">
        <f>STDEV(A!$G12,B!$G12,C!$G12)</f>
        <v>1.5275252316519452</v>
      </c>
      <c r="L13" s="9" t="str">
        <f>"A:"&amp;A!H12&amp;" 
B: "&amp;B!H12&amp;" 
C: "&amp;C!H12</f>
        <v>A:RBC central lysis 
B: few holes in section 
C: </v>
      </c>
    </row>
    <row r="14" spans="1:12" ht="13.5" thickTop="1">
      <c r="A14" s="14" t="s">
        <v>115</v>
      </c>
      <c r="B14" s="14" t="s">
        <v>44</v>
      </c>
      <c r="C14" s="14" t="s">
        <v>122</v>
      </c>
      <c r="D14" s="15">
        <f>AVERAGE(A!$D13,B!$D13,C!$D13)</f>
        <v>3.3333333333333335</v>
      </c>
      <c r="E14" s="16">
        <f>STDEV(A!$D13,B!$D13,C!$D13)</f>
        <v>0.5773502691896247</v>
      </c>
      <c r="F14" s="14">
        <f>AVERAGE(A!$E13,B!$E13,C!$E13)</f>
        <v>1.6666666666666667</v>
      </c>
      <c r="G14" s="14">
        <f>STDEV(A!$E13,B!$E13,C!$E13)</f>
        <v>0.5773502691896255</v>
      </c>
      <c r="H14" s="15">
        <f>AVERAGE(A!$F13,B!$F13,C!$F13)</f>
        <v>2</v>
      </c>
      <c r="I14" s="16">
        <f>STDEV(A!$F13,B!$F13,C!$F13)</f>
        <v>1</v>
      </c>
      <c r="J14" s="14">
        <f>AVERAGE(A!$G13,B!$G13,C!$G13)</f>
        <v>7</v>
      </c>
      <c r="K14" s="14">
        <f>STDEV(A!$G13,B!$G13,C!$G13)</f>
        <v>1</v>
      </c>
      <c r="L14" s="15" t="str">
        <f>"A:"&amp;A!H13&amp;" 
B: "&amp;B!H13&amp;" 
C: "&amp;C!H13</f>
        <v>A:RBC central lysis 
B:  
C: </v>
      </c>
    </row>
    <row r="15" spans="1:12" ht="13.5" thickTop="1">
      <c r="A15" s="17" t="s">
        <v>115</v>
      </c>
      <c r="B15" s="17" t="s">
        <v>52</v>
      </c>
      <c r="C15" s="17" t="s">
        <v>117</v>
      </c>
      <c r="D15" s="9">
        <f>AVERAGE(A!$D14,B!$D14,C!$D14)</f>
        <v>3.6666666666666665</v>
      </c>
      <c r="E15" s="11">
        <f>STDEV(A!$D14,B!$D14,C!$D14)</f>
        <v>0.5773502691896247</v>
      </c>
      <c r="F15">
        <f>AVERAGE(A!$E14,B!$E14,C!$E14)</f>
        <v>2.3333333333333335</v>
      </c>
      <c r="G15">
        <f>STDEV(A!$E14,B!$E14,C!$E14)</f>
        <v>0.5773502691896263</v>
      </c>
      <c r="H15" s="9">
        <f>AVERAGE(A!$F14,B!$F14,C!$F14)</f>
        <v>3.3333333333333335</v>
      </c>
      <c r="I15" s="11">
        <f>STDEV(A!$F14,B!$F14,C!$F14)</f>
        <v>1.154700538379251</v>
      </c>
      <c r="J15">
        <f>AVERAGE(A!$G14,B!$G14,C!$G14)</f>
        <v>9.333333333333334</v>
      </c>
      <c r="K15">
        <f>STDEV(A!$G14,B!$G14,C!$G14)</f>
        <v>2.081665999466135</v>
      </c>
      <c r="L15" s="9" t="str">
        <f>"A:"&amp;A!H14&amp;" 
B: "&amp;B!H14&amp;" 
C: "&amp;C!H14</f>
        <v>A:Severe acid hematin granules 
B: ghosting of rbc's in all fixative C sections. Acid hematin 
C: 4+ acid hematin</v>
      </c>
    </row>
    <row r="16" spans="1:12" ht="13.5" thickTop="1">
      <c r="A16" t="s">
        <v>115</v>
      </c>
      <c r="B16" t="s">
        <v>52</v>
      </c>
      <c r="C16" t="s">
        <v>118</v>
      </c>
      <c r="D16" s="9">
        <f>AVERAGE(A!$D15,B!$D15,C!$D15)</f>
        <v>3.6666666666666665</v>
      </c>
      <c r="E16" s="11">
        <f>STDEV(A!$D15,B!$D15,C!$D15)</f>
        <v>0.5773502691896247</v>
      </c>
      <c r="F16">
        <f>AVERAGE(A!$E15,B!$E15,C!$E15)</f>
        <v>2.3333333333333335</v>
      </c>
      <c r="G16">
        <f>STDEV(A!$E15,B!$E15,C!$E15)</f>
        <v>0.5773502691896263</v>
      </c>
      <c r="H16" s="9">
        <f>AVERAGE(A!$F15,B!$F15,C!$F15)</f>
        <v>2.6666666666666665</v>
      </c>
      <c r="I16" s="11">
        <f>STDEV(A!$F15,B!$F15,C!$F15)</f>
        <v>1.1547005383792517</v>
      </c>
      <c r="J16">
        <f>AVERAGE(A!$G15,B!$G15,C!$G15)</f>
        <v>8.666666666666666</v>
      </c>
      <c r="K16">
        <f>STDEV(A!$G15,B!$G15,C!$G15)</f>
        <v>2.0816659994661317</v>
      </c>
      <c r="L16" s="9" t="str">
        <f>"A:"&amp;A!H15&amp;" 
B: "&amp;B!H15&amp;" 
C: "&amp;C!H15</f>
        <v>A:Severe acid hematin granules 
B: acid hematin 
C: 4+ acid hematin</v>
      </c>
    </row>
    <row r="17" spans="1:12" ht="13.5" thickTop="1">
      <c r="A17" t="s">
        <v>115</v>
      </c>
      <c r="B17" t="s">
        <v>52</v>
      </c>
      <c r="C17" t="s">
        <v>119</v>
      </c>
      <c r="D17" s="9">
        <f>AVERAGE(A!$D16,B!$D16,C!$D16)</f>
        <v>3.6666666666666665</v>
      </c>
      <c r="E17" s="11">
        <f>STDEV(A!$D16,B!$D16,C!$D16)</f>
        <v>0.5773502691896247</v>
      </c>
      <c r="F17">
        <f>AVERAGE(A!$E16,B!$E16,C!$E16)</f>
        <v>3</v>
      </c>
      <c r="G17">
        <f>STDEV(A!$E16,B!$E16,C!$E16)</f>
        <v>0</v>
      </c>
      <c r="H17" s="9">
        <f>AVERAGE(A!$F16,B!$F16,C!$F16)</f>
        <v>3</v>
      </c>
      <c r="I17" s="11">
        <f>STDEV(A!$F16,B!$F16,C!$F16)</f>
        <v>0</v>
      </c>
      <c r="J17">
        <f>AVERAGE(A!$G16,B!$G16,C!$G16)</f>
        <v>9.666666666666666</v>
      </c>
      <c r="K17">
        <f>STDEV(A!$G16,B!$G16,C!$G16)</f>
        <v>0.5773502691896257</v>
      </c>
      <c r="L17" s="9" t="str">
        <f>"A:"&amp;A!H16&amp;" 
B: "&amp;B!H16&amp;" 
C: "&amp;C!H16</f>
        <v>A:RBC central lysis 
B: chatter 
C: </v>
      </c>
    </row>
    <row r="18" spans="1:12" ht="13.5" thickTop="1">
      <c r="A18" t="s">
        <v>115</v>
      </c>
      <c r="B18" t="s">
        <v>52</v>
      </c>
      <c r="C18" t="s">
        <v>120</v>
      </c>
      <c r="D18" s="9">
        <f>AVERAGE(A!$D17,B!$D17,C!$D17)</f>
        <v>2.6666666666666665</v>
      </c>
      <c r="E18" s="11">
        <f>STDEV(A!$D17,B!$D17,C!$D17)</f>
        <v>0.5773502691896263</v>
      </c>
      <c r="F18">
        <f>AVERAGE(A!$E17,B!$E17,C!$E17)</f>
        <v>2.6666666666666665</v>
      </c>
      <c r="G18">
        <f>STDEV(A!$E17,B!$E17,C!$E17)</f>
        <v>0.5773502691896263</v>
      </c>
      <c r="H18" s="9">
        <f>AVERAGE(A!$F17,B!$F17,C!$F17)</f>
        <v>2</v>
      </c>
      <c r="I18" s="11">
        <f>STDEV(A!$F17,B!$F17,C!$F17)</f>
        <v>0</v>
      </c>
      <c r="J18">
        <f>AVERAGE(A!$G17,B!$G17,C!$G17)</f>
        <v>7.333333333333333</v>
      </c>
      <c r="K18">
        <f>STDEV(A!$G17,B!$G17,C!$G17)</f>
        <v>1.1547005383792495</v>
      </c>
      <c r="L18" s="9" t="str">
        <f>"A:"&amp;A!H17&amp;" 
B: "&amp;B!H17&amp;" 
C: "&amp;C!H17</f>
        <v>A:RBC central lysis 
B:  
C: </v>
      </c>
    </row>
    <row r="19" spans="1:12" ht="13.5" thickTop="1">
      <c r="A19" t="s">
        <v>115</v>
      </c>
      <c r="B19" t="s">
        <v>52</v>
      </c>
      <c r="C19" t="s">
        <v>121</v>
      </c>
      <c r="D19" s="9">
        <f>AVERAGE(A!$D18,B!$D18,C!$D18)</f>
        <v>3</v>
      </c>
      <c r="E19" s="11">
        <f>STDEV(A!$D18,B!$D18,C!$D18)</f>
        <v>0</v>
      </c>
      <c r="F19">
        <f>AVERAGE(A!$E18,B!$E18,C!$E18)</f>
        <v>2.3333333333333335</v>
      </c>
      <c r="G19">
        <f>STDEV(A!$E18,B!$E18,C!$E18)</f>
        <v>0.5773502691896263</v>
      </c>
      <c r="H19" s="9">
        <f>AVERAGE(A!$F18,B!$F18,C!$F18)</f>
        <v>2.3333333333333335</v>
      </c>
      <c r="I19" s="11">
        <f>STDEV(A!$F18,B!$F18,C!$F18)</f>
        <v>0.5773502691896263</v>
      </c>
      <c r="J19">
        <f>AVERAGE(A!$G18,B!$G18,C!$G18)</f>
        <v>7.666666666666667</v>
      </c>
      <c r="K19">
        <f>STDEV(A!$G18,B!$G18,C!$G18)</f>
        <v>1.1547005383792495</v>
      </c>
      <c r="L19" s="9" t="str">
        <f>"A:"&amp;A!H18&amp;" 
B: "&amp;B!H18&amp;" 
C: "&amp;C!H18</f>
        <v>A:Holes, RBC central lysis 
B: chatter 
C: Punched out holes</v>
      </c>
    </row>
    <row r="20" spans="1:12" ht="13.5" thickTop="1">
      <c r="A20" t="s">
        <v>115</v>
      </c>
      <c r="B20" t="s">
        <v>52</v>
      </c>
      <c r="C20" t="s">
        <v>122</v>
      </c>
      <c r="D20" s="9">
        <f>AVERAGE(A!$D19,B!$D19,C!$D19)</f>
        <v>3</v>
      </c>
      <c r="E20" s="11">
        <f>STDEV(A!$D19,B!$D19,C!$D19)</f>
        <v>0</v>
      </c>
      <c r="F20">
        <f>AVERAGE(A!$E19,B!$E19,C!$E19)</f>
        <v>2</v>
      </c>
      <c r="G20">
        <f>STDEV(A!$E19,B!$E19,C!$E19)</f>
        <v>0</v>
      </c>
      <c r="H20" s="9">
        <f>AVERAGE(A!$F19,B!$F19,C!$F19)</f>
        <v>1.6666666666666667</v>
      </c>
      <c r="I20" s="11">
        <f>STDEV(A!$F19,B!$F19,C!$F19)</f>
        <v>0.5773502691896255</v>
      </c>
      <c r="J20">
        <f>AVERAGE(A!$G19,B!$G19,C!$G19)</f>
        <v>6.666666666666667</v>
      </c>
      <c r="K20">
        <f>STDEV(A!$G19,B!$G19,C!$G19)</f>
        <v>0.5773502691896258</v>
      </c>
      <c r="L20" s="9" t="str">
        <f>"A:"&amp;A!H19&amp;" 
B: "&amp;B!H19&amp;" 
C: "&amp;C!H19</f>
        <v>A:RBC central lysis 
B:  
C: </v>
      </c>
    </row>
    <row r="21" spans="1:12" ht="13.5" thickTop="1">
      <c r="A21" s="18" t="s">
        <v>115</v>
      </c>
      <c r="B21" s="18" t="s">
        <v>62</v>
      </c>
      <c r="C21" s="18" t="s">
        <v>117</v>
      </c>
      <c r="D21" s="12">
        <f>AVERAGE(A!$D20,B!$D20,C!$D20)</f>
        <v>3.6666666666666665</v>
      </c>
      <c r="E21" s="13">
        <f>STDEV(A!$D20,B!$D20,C!$D20)</f>
        <v>0.5773502691896247</v>
      </c>
      <c r="F21" s="2">
        <f>AVERAGE(A!$E20,B!$E20,C!$E20)</f>
        <v>2.3333333333333335</v>
      </c>
      <c r="G21" s="2">
        <f>STDEV(A!$E20,B!$E20,C!$E20)</f>
        <v>0.5773502691896263</v>
      </c>
      <c r="H21" s="12">
        <f>AVERAGE(A!$F20,B!$F20,C!$F20)</f>
        <v>2.6666666666666665</v>
      </c>
      <c r="I21" s="13">
        <f>STDEV(A!$F20,B!$F20,C!$F20)</f>
        <v>0.5773502691896263</v>
      </c>
      <c r="J21" s="2">
        <f>AVERAGE(A!$G20,B!$G20,C!$G20)</f>
        <v>8.666666666666666</v>
      </c>
      <c r="K21" s="2">
        <f>STDEV(A!$G20,B!$G20,C!$G20)</f>
        <v>1.5275252316519452</v>
      </c>
      <c r="L21" s="12" t="str">
        <f>"A:"&amp;A!H20&amp;" 
B: "&amp;B!H20&amp;" 
C: "&amp;C!H20</f>
        <v>A:RBC central lysis 
B: ghosting of rbc's in all fixative D sections. Chatter 
C: </v>
      </c>
    </row>
    <row r="22" spans="1:12" ht="13.5" thickTop="1">
      <c r="A22" s="10" t="s">
        <v>115</v>
      </c>
      <c r="B22" s="10" t="s">
        <v>62</v>
      </c>
      <c r="C22" s="10" t="s">
        <v>118</v>
      </c>
      <c r="D22" s="9">
        <f>AVERAGE(A!$D21,B!$D21,C!$D21)</f>
        <v>3</v>
      </c>
      <c r="E22" s="11">
        <f>STDEV(A!$D21,B!$D21,C!$D21)</f>
        <v>0</v>
      </c>
      <c r="F22" s="10">
        <f>AVERAGE(A!$E21,B!$E21,C!$E21)</f>
        <v>2.6666666666666665</v>
      </c>
      <c r="G22" s="10">
        <f>STDEV(A!$E21,B!$E21,C!$E21)</f>
        <v>0.5773502691896263</v>
      </c>
      <c r="H22" s="9">
        <f>AVERAGE(A!$F21,B!$F21,C!$F21)</f>
        <v>2.3333333333333335</v>
      </c>
      <c r="I22" s="11">
        <f>STDEV(A!$F21,B!$F21,C!$F21)</f>
        <v>0.5773502691896263</v>
      </c>
      <c r="J22" s="10">
        <f>AVERAGE(A!$G21,B!$G21,C!$G21)</f>
        <v>8</v>
      </c>
      <c r="K22" s="10">
        <f>STDEV(A!$G21,B!$G21,C!$G21)</f>
        <v>1</v>
      </c>
      <c r="L22" s="9" t="str">
        <f>"A:"&amp;A!H21&amp;" 
B: "&amp;B!H21&amp;" 
C: "&amp;C!H21</f>
        <v>A:RBC central lysis 
B:  
C: </v>
      </c>
    </row>
    <row r="23" spans="1:12" ht="13.5" thickTop="1">
      <c r="A23" s="10" t="s">
        <v>115</v>
      </c>
      <c r="B23" s="10" t="s">
        <v>62</v>
      </c>
      <c r="C23" s="10" t="s">
        <v>119</v>
      </c>
      <c r="D23" s="9">
        <f>AVERAGE(A!$D22,B!$D22,C!$D22)</f>
        <v>3.3333333333333335</v>
      </c>
      <c r="E23" s="11">
        <f>STDEV(A!$D22,B!$D22,C!$D22)</f>
        <v>0.5773502691896247</v>
      </c>
      <c r="F23" s="10">
        <f>AVERAGE(A!$E22,B!$E22,C!$E22)</f>
        <v>2.6666666666666665</v>
      </c>
      <c r="G23" s="10">
        <f>STDEV(A!$E22,B!$E22,C!$E22)</f>
        <v>0.5773502691896263</v>
      </c>
      <c r="H23" s="9">
        <f>AVERAGE(A!$F22,B!$F22,C!$F22)</f>
        <v>3</v>
      </c>
      <c r="I23" s="11">
        <f>STDEV(A!$F22,B!$F22,C!$F22)</f>
        <v>0</v>
      </c>
      <c r="J23" s="10">
        <f>AVERAGE(A!$G22,B!$G22,C!$G22)</f>
        <v>9</v>
      </c>
      <c r="K23" s="10">
        <f>STDEV(A!$G22,B!$G22,C!$G22)</f>
        <v>1</v>
      </c>
      <c r="L23" s="9" t="str">
        <f>"A:"&amp;A!H22&amp;" 
B: "&amp;B!H22&amp;" 
C: "&amp;C!H22</f>
        <v>A: 
B:  
C: </v>
      </c>
    </row>
    <row r="24" spans="1:12" ht="13.5" thickTop="1">
      <c r="A24" s="10" t="s">
        <v>115</v>
      </c>
      <c r="B24" s="10" t="s">
        <v>62</v>
      </c>
      <c r="C24" s="10" t="s">
        <v>120</v>
      </c>
      <c r="D24" s="9">
        <f>AVERAGE(A!$D23,B!$D23,C!$D23)</f>
        <v>3.3333333333333335</v>
      </c>
      <c r="E24" s="11">
        <f>STDEV(A!$D23,B!$D23,C!$D23)</f>
        <v>0.5773502691896247</v>
      </c>
      <c r="F24" s="10">
        <f>AVERAGE(A!$E23,B!$E23,C!$E23)</f>
        <v>2.6666666666666665</v>
      </c>
      <c r="G24" s="10">
        <f>STDEV(A!$E23,B!$E23,C!$E23)</f>
        <v>0.5773502691896263</v>
      </c>
      <c r="H24" s="9">
        <f>AVERAGE(A!$F23,B!$F23,C!$F23)</f>
        <v>3</v>
      </c>
      <c r="I24" s="11">
        <f>STDEV(A!$F23,B!$F23,C!$F23)</f>
        <v>1</v>
      </c>
      <c r="J24" s="10">
        <f>AVERAGE(A!$G23,B!$G23,C!$G23)</f>
        <v>9</v>
      </c>
      <c r="K24" s="10">
        <f>STDEV(A!$G23,B!$G23,C!$G23)</f>
        <v>1.7320508075688772</v>
      </c>
      <c r="L24" s="9" t="str">
        <f>"A:"&amp;A!H23&amp;" 
B: "&amp;B!H23&amp;" 
C: "&amp;C!H23</f>
        <v>A:RBC central lysis 
B:  
C: </v>
      </c>
    </row>
    <row r="25" spans="1:12" ht="13.5" thickTop="1">
      <c r="A25" s="10" t="s">
        <v>115</v>
      </c>
      <c r="B25" s="10" t="s">
        <v>62</v>
      </c>
      <c r="C25" s="10" t="s">
        <v>121</v>
      </c>
      <c r="D25" s="9">
        <f>AVERAGE(A!$D24,B!$D24,C!$D24)</f>
        <v>2.6666666666666665</v>
      </c>
      <c r="E25" s="11">
        <f>STDEV(A!$D24,B!$D24,C!$D24)</f>
        <v>0.5773502691896263</v>
      </c>
      <c r="F25" s="10">
        <f>AVERAGE(A!$E24,B!$E24,C!$E24)</f>
        <v>2.3333333333333335</v>
      </c>
      <c r="G25" s="10">
        <f>STDEV(A!$E24,B!$E24,C!$E24)</f>
        <v>0.5773502691896263</v>
      </c>
      <c r="H25" s="9">
        <f>AVERAGE(A!$F24,B!$F24,C!$F24)</f>
        <v>2.6666666666666665</v>
      </c>
      <c r="I25" s="11">
        <f>STDEV(A!$F24,B!$F24,C!$F24)</f>
        <v>0.5773502691896263</v>
      </c>
      <c r="J25" s="10">
        <f>AVERAGE(A!$G24,B!$G24,C!$G24)</f>
        <v>7.666666666666667</v>
      </c>
      <c r="K25" s="10">
        <f>STDEV(A!$G24,B!$G24,C!$G24)</f>
        <v>1.1547005383792495</v>
      </c>
      <c r="L25" s="9" t="str">
        <f>"A:"&amp;A!H24&amp;" 
B: "&amp;B!H24&amp;" 
C: "&amp;C!H24</f>
        <v>A:RBC central lysis 
B:  
C: </v>
      </c>
    </row>
    <row r="26" spans="1:12" ht="15" thickBot="1" thickTop="1">
      <c r="A26" s="4" t="s">
        <v>115</v>
      </c>
      <c r="B26" s="4" t="s">
        <v>62</v>
      </c>
      <c r="C26" s="4" t="s">
        <v>122</v>
      </c>
      <c r="D26" s="7">
        <f>AVERAGE(A!$D25,B!$D25,C!$D25)</f>
        <v>3.3333333333333335</v>
      </c>
      <c r="E26" s="8">
        <f>STDEV(A!$D25,B!$D25,C!$D25)</f>
        <v>0.5773502691896247</v>
      </c>
      <c r="F26" s="4">
        <f>AVERAGE(A!$E25,B!$E25,C!$E25)</f>
        <v>2.3333333333333335</v>
      </c>
      <c r="G26" s="4">
        <f>STDEV(A!$E25,B!$E25,C!$E25)</f>
        <v>0.5773502691896263</v>
      </c>
      <c r="H26" s="7">
        <f>AVERAGE(A!$F25,B!$F25,C!$F25)</f>
        <v>2.3333333333333335</v>
      </c>
      <c r="I26" s="8">
        <f>STDEV(A!$F25,B!$F25,C!$F25)</f>
        <v>1.1547005383792517</v>
      </c>
      <c r="J26" s="4">
        <f>AVERAGE(A!$G25,B!$G25,C!$G25)</f>
        <v>8</v>
      </c>
      <c r="K26" s="4">
        <f>STDEV(A!$G25,B!$G25,C!$G25)</f>
        <v>2</v>
      </c>
      <c r="L26" s="7" t="str">
        <f>"A:"&amp;A!H25&amp;" 
B: "&amp;B!H25&amp;" 
C: "&amp;C!H25</f>
        <v>A:RBC central lysis 
B:  
C: </v>
      </c>
    </row>
    <row r="27" spans="1:12" ht="13.5" thickTop="1">
      <c r="A27" s="10" t="s">
        <v>64</v>
      </c>
      <c r="B27" s="10" t="s">
        <v>116</v>
      </c>
      <c r="C27" s="10" t="s">
        <v>117</v>
      </c>
      <c r="D27" s="9">
        <f>AVERAGE(A!$D26,B!$D26,C!$D26)</f>
        <v>4</v>
      </c>
      <c r="E27" s="11">
        <f>STDEV(A!$D26,B!$D26,C!$D26)</f>
        <v>0</v>
      </c>
      <c r="F27">
        <f>AVERAGE(A!$E26,B!$E26,C!$E26)</f>
        <v>3.3333333333333335</v>
      </c>
      <c r="G27">
        <f>STDEV(A!$E26,B!$E26,C!$E26)</f>
        <v>0.5773502691896247</v>
      </c>
      <c r="H27" s="9">
        <f>AVERAGE(A!$F26,B!$F26,C!$F26)</f>
        <v>2.6666666666666665</v>
      </c>
      <c r="I27" s="11">
        <f>STDEV(A!$F26,B!$F26,C!$F26)</f>
        <v>0.5773502691896263</v>
      </c>
      <c r="J27">
        <f>AVERAGE(A!$G26,B!$G26,C!$G26)</f>
        <v>10</v>
      </c>
      <c r="K27">
        <f>STDEV(A!$G26,B!$G26,C!$G26)</f>
        <v>1</v>
      </c>
      <c r="L27" s="9" t="str">
        <f>"A:"&amp;A!H26&amp;" 
B: "&amp;B!H26&amp;" 
C: "&amp;C!H26</f>
        <v>A:RBC central lysis 
B: chatter 
C: </v>
      </c>
    </row>
    <row r="28" spans="1:12" ht="13.5" thickTop="1">
      <c r="A28" t="s">
        <v>64</v>
      </c>
      <c r="B28" t="s">
        <v>116</v>
      </c>
      <c r="C28" t="s">
        <v>118</v>
      </c>
      <c r="D28" s="9">
        <f>AVERAGE(A!$D27,B!$D27,C!$D27)</f>
        <v>3.6666666666666665</v>
      </c>
      <c r="E28" s="11">
        <f>STDEV(A!$D27,B!$D27,C!$D27)</f>
        <v>0.5773502691896247</v>
      </c>
      <c r="F28">
        <f>AVERAGE(A!$E27,B!$E27,C!$E27)</f>
        <v>3.6666666666666665</v>
      </c>
      <c r="G28">
        <f>STDEV(A!$E27,B!$E27,C!$E27)</f>
        <v>0.5773502691896247</v>
      </c>
      <c r="H28" s="9">
        <f>AVERAGE(A!$F27,B!$F27,C!$F27)</f>
        <v>3.6666666666666665</v>
      </c>
      <c r="I28" s="11">
        <f>STDEV(A!$F27,B!$F27,C!$F27)</f>
        <v>0.5773502691896247</v>
      </c>
      <c r="J28">
        <f>AVERAGE(A!$G27,B!$G27,C!$G27)</f>
        <v>11</v>
      </c>
      <c r="K28">
        <f>STDEV(A!$G27,B!$G27,C!$G27)</f>
        <v>1.7320508075688772</v>
      </c>
      <c r="L28" s="9" t="str">
        <f>"A:"&amp;A!H27&amp;" 
B: "&amp;B!H27&amp;" 
C: "&amp;C!H27</f>
        <v>A: 
B:  
C: </v>
      </c>
    </row>
    <row r="29" spans="1:12" ht="13.5" thickTop="1">
      <c r="A29" t="s">
        <v>64</v>
      </c>
      <c r="B29" t="s">
        <v>116</v>
      </c>
      <c r="C29" t="s">
        <v>119</v>
      </c>
      <c r="D29" s="9">
        <f>AVERAGE(A!$D28,B!$D28,C!$D28)</f>
        <v>3.6666666666666665</v>
      </c>
      <c r="E29" s="11">
        <f>STDEV(A!$D28,B!$D28,C!$D28)</f>
        <v>0.5773502691896247</v>
      </c>
      <c r="F29">
        <f>AVERAGE(A!$E28,B!$E28,C!$E28)</f>
        <v>3.3333333333333335</v>
      </c>
      <c r="G29">
        <f>STDEV(A!$E28,B!$E28,C!$E28)</f>
        <v>0.5773502691896247</v>
      </c>
      <c r="H29" s="9">
        <f>AVERAGE(A!$F28,B!$F28,C!$F28)</f>
        <v>3.6666666666666665</v>
      </c>
      <c r="I29" s="11">
        <f>STDEV(A!$F28,B!$F28,C!$F28)</f>
        <v>0.5773502691896247</v>
      </c>
      <c r="J29">
        <f>AVERAGE(A!$G28,B!$G28,C!$G28)</f>
        <v>10.666666666666666</v>
      </c>
      <c r="K29">
        <f>STDEV(A!$G28,B!$G28,C!$G28)</f>
        <v>1.5275252316519499</v>
      </c>
      <c r="L29" s="9" t="str">
        <f>"A:"&amp;A!H28&amp;" 
B: "&amp;B!H28&amp;" 
C: "&amp;C!H28</f>
        <v>A: 
B: chatter 
C: </v>
      </c>
    </row>
    <row r="30" spans="1:12" ht="13.5" thickTop="1">
      <c r="A30" t="s">
        <v>64</v>
      </c>
      <c r="B30" t="s">
        <v>116</v>
      </c>
      <c r="C30" t="s">
        <v>120</v>
      </c>
      <c r="D30" s="9">
        <f>AVERAGE(A!$D29,B!$D29,C!$D29)</f>
        <v>3.6666666666666665</v>
      </c>
      <c r="E30" s="11">
        <f>STDEV(A!$D29,B!$D29,C!$D29)</f>
        <v>0.5773502691896247</v>
      </c>
      <c r="F30">
        <f>AVERAGE(A!$E29,B!$E29,C!$E29)</f>
        <v>3.6666666666666665</v>
      </c>
      <c r="G30">
        <f>STDEV(A!$E29,B!$E29,C!$E29)</f>
        <v>0.5773502691896247</v>
      </c>
      <c r="H30" s="9">
        <f>AVERAGE(A!$F29,B!$F29,C!$F29)</f>
        <v>3</v>
      </c>
      <c r="I30" s="11">
        <f>STDEV(A!$F29,B!$F29,C!$F29)</f>
        <v>1</v>
      </c>
      <c r="J30">
        <f>AVERAGE(A!$G29,B!$G29,C!$G29)</f>
        <v>10.333333333333334</v>
      </c>
      <c r="K30">
        <f>STDEV(A!$G29,B!$G29,C!$G29)</f>
        <v>2.081665999466135</v>
      </c>
      <c r="L30" s="9" t="str">
        <f>"A:"&amp;A!H29&amp;" 
B: "&amp;B!H29&amp;" 
C: "&amp;C!H29</f>
        <v>A: 
B:  
C: </v>
      </c>
    </row>
    <row r="31" spans="1:12" ht="13.5" thickTop="1">
      <c r="A31" t="s">
        <v>64</v>
      </c>
      <c r="B31" t="s">
        <v>116</v>
      </c>
      <c r="C31" t="s">
        <v>121</v>
      </c>
      <c r="D31" s="9">
        <f>AVERAGE(A!$D30,B!$D30,C!$D30)</f>
        <v>3.6666666666666665</v>
      </c>
      <c r="E31" s="11">
        <f>STDEV(A!$D30,B!$D30,C!$D30)</f>
        <v>0.5773502691896247</v>
      </c>
      <c r="F31">
        <f>AVERAGE(A!$E30,B!$E30,C!$E30)</f>
        <v>3.3333333333333335</v>
      </c>
      <c r="G31">
        <f>STDEV(A!$E30,B!$E30,C!$E30)</f>
        <v>0.5773502691896247</v>
      </c>
      <c r="H31" s="9">
        <f>AVERAGE(A!$F30,B!$F30,C!$F30)</f>
        <v>3.3333333333333335</v>
      </c>
      <c r="I31" s="11">
        <f>STDEV(A!$F30,B!$F30,C!$F30)</f>
        <v>0.5773502691896247</v>
      </c>
      <c r="J31">
        <f>AVERAGE(A!$G30,B!$G30,C!$G30)</f>
        <v>10.333333333333334</v>
      </c>
      <c r="K31">
        <f>STDEV(A!$G30,B!$G30,C!$G30)</f>
        <v>1.5275252316519499</v>
      </c>
      <c r="L31" s="9" t="str">
        <f>"A:"&amp;A!H30&amp;" 
B: "&amp;B!H30&amp;" 
C: "&amp;C!H30</f>
        <v>A: 
B:  
C: </v>
      </c>
    </row>
    <row r="32" spans="1:12" ht="13.5" thickTop="1">
      <c r="A32" t="s">
        <v>64</v>
      </c>
      <c r="B32" t="s">
        <v>116</v>
      </c>
      <c r="C32" t="s">
        <v>122</v>
      </c>
      <c r="D32" s="9">
        <f>AVERAGE(A!$D31,B!$D31,C!$D31)</f>
        <v>4</v>
      </c>
      <c r="E32" s="11">
        <f>STDEV(A!$D31,B!$D31,C!$D31)</f>
        <v>0</v>
      </c>
      <c r="F32">
        <f>AVERAGE(A!$E31,B!$E31,C!$E31)</f>
        <v>3.3333333333333335</v>
      </c>
      <c r="G32">
        <f>STDEV(A!$E31,B!$E31,C!$E31)</f>
        <v>0.5773502691896247</v>
      </c>
      <c r="H32" s="9">
        <f>AVERAGE(A!$F31,B!$F31,C!$F31)</f>
        <v>3.3333333333333335</v>
      </c>
      <c r="I32" s="11">
        <f>STDEV(A!$F31,B!$F31,C!$F31)</f>
        <v>0.5773502691896247</v>
      </c>
      <c r="J32">
        <f>AVERAGE(A!$G31,B!$G31,C!$G31)</f>
        <v>10.666666666666666</v>
      </c>
      <c r="K32">
        <f>STDEV(A!$G31,B!$G31,C!$G31)</f>
        <v>0.5773502691896257</v>
      </c>
      <c r="L32" s="9" t="str">
        <f>"A:"&amp;A!H31&amp;" 
B: "&amp;B!H31&amp;" 
C: "&amp;C!H31</f>
        <v>A: 
B:  
C: </v>
      </c>
    </row>
    <row r="33" spans="1:12" ht="13.5" thickTop="1">
      <c r="A33" s="2" t="s">
        <v>64</v>
      </c>
      <c r="B33" s="2" t="s">
        <v>44</v>
      </c>
      <c r="C33" s="2" t="s">
        <v>117</v>
      </c>
      <c r="D33" s="12">
        <f>AVERAGE(A!$D32,B!$D32,C!$D32)</f>
        <v>3</v>
      </c>
      <c r="E33" s="13">
        <f>STDEV(A!$D32,B!$D32,C!$D32)</f>
        <v>1</v>
      </c>
      <c r="F33" s="2">
        <f>AVERAGE(A!$E32,B!$E32,C!$E32)</f>
        <v>2.6666666666666665</v>
      </c>
      <c r="G33" s="2">
        <f>STDEV(A!$E32,B!$E32,C!$E32)</f>
        <v>0.5773502691896263</v>
      </c>
      <c r="H33" s="12">
        <f>AVERAGE(A!$F32,B!$F32,C!$F32)</f>
        <v>3</v>
      </c>
      <c r="I33" s="13">
        <f>STDEV(A!$F32,B!$F32,C!$F32)</f>
        <v>1</v>
      </c>
      <c r="J33" s="2">
        <f>AVERAGE(A!$G32,B!$G32,C!$G32)</f>
        <v>8.666666666666666</v>
      </c>
      <c r="K33" s="2">
        <f>STDEV(A!$G32,B!$G32,C!$G32)</f>
        <v>2.0816659994661317</v>
      </c>
      <c r="L33" s="12" t="str">
        <f>"A:"&amp;A!H32&amp;" 
B: "&amp;B!H32&amp;" 
C: "&amp;C!H32</f>
        <v>A:RBC central lysis 
B: ghosting of rbc's in all fixative B sections 
C: </v>
      </c>
    </row>
    <row r="34" spans="1:12" ht="13.5" thickTop="1">
      <c r="A34" s="10" t="s">
        <v>64</v>
      </c>
      <c r="B34" s="10" t="s">
        <v>44</v>
      </c>
      <c r="C34" s="10" t="s">
        <v>118</v>
      </c>
      <c r="D34" s="9">
        <f>AVERAGE(A!$D33,B!$D33,C!$D33)</f>
        <v>3</v>
      </c>
      <c r="E34" s="11">
        <f>STDEV(A!$D33,B!$D33,C!$D33)</f>
        <v>0</v>
      </c>
      <c r="F34" s="10">
        <f>AVERAGE(A!$E33,B!$E33,C!$E33)</f>
        <v>3</v>
      </c>
      <c r="G34" s="10">
        <f>STDEV(A!$E33,B!$E33,C!$E33)</f>
        <v>0</v>
      </c>
      <c r="H34" s="9">
        <f>AVERAGE(A!$F33,B!$F33,C!$F33)</f>
        <v>3</v>
      </c>
      <c r="I34" s="11">
        <f>STDEV(A!$F33,B!$F33,C!$F33)</f>
        <v>0</v>
      </c>
      <c r="J34" s="10">
        <f>AVERAGE(A!$G33,B!$G33,C!$G33)</f>
        <v>9</v>
      </c>
      <c r="K34" s="10">
        <f>STDEV(A!$G33,B!$G33,C!$G33)</f>
        <v>0</v>
      </c>
      <c r="L34" s="9" t="str">
        <f>"A:"&amp;A!H33&amp;" 
B: "&amp;B!H33&amp;" 
C: "&amp;C!H33</f>
        <v>A:RBC central lysis 
B:  
C: </v>
      </c>
    </row>
    <row r="35" spans="1:12" ht="13.5" thickTop="1">
      <c r="A35" s="10" t="s">
        <v>64</v>
      </c>
      <c r="B35" s="10" t="s">
        <v>44</v>
      </c>
      <c r="C35" s="10" t="s">
        <v>119</v>
      </c>
      <c r="D35" s="9">
        <f>AVERAGE(A!$D34,B!$D34,C!$D34)</f>
        <v>3</v>
      </c>
      <c r="E35" s="11">
        <f>STDEV(A!$D34,B!$D34,C!$D34)</f>
        <v>0</v>
      </c>
      <c r="F35" s="10">
        <f>AVERAGE(A!$E34,B!$E34,C!$E34)</f>
        <v>3.3333333333333335</v>
      </c>
      <c r="G35" s="10">
        <f>STDEV(A!$E34,B!$E34,C!$E34)</f>
        <v>0.5773502691896247</v>
      </c>
      <c r="H35" s="9">
        <f>AVERAGE(A!$F34,B!$F34,C!$F34)</f>
        <v>3.3333333333333335</v>
      </c>
      <c r="I35" s="11">
        <f>STDEV(A!$F34,B!$F34,C!$F34)</f>
        <v>0.5773502691896247</v>
      </c>
      <c r="J35" s="10">
        <f>AVERAGE(A!$G34,B!$G34,C!$G34)</f>
        <v>9.666666666666666</v>
      </c>
      <c r="K35" s="10">
        <f>STDEV(A!$G34,B!$G34,C!$G34)</f>
        <v>0.5773502691896257</v>
      </c>
      <c r="L35" s="9" t="str">
        <f>"A:"&amp;A!H34&amp;" 
B: "&amp;B!H34&amp;" 
C: "&amp;C!H34</f>
        <v>A: 
B:  
C: </v>
      </c>
    </row>
    <row r="36" spans="1:12" ht="13.5" thickTop="1">
      <c r="A36" s="10" t="s">
        <v>64</v>
      </c>
      <c r="B36" s="10" t="s">
        <v>44</v>
      </c>
      <c r="C36" s="10" t="s">
        <v>120</v>
      </c>
      <c r="D36" s="9">
        <f>AVERAGE(A!$D35,B!$D35,C!$D35)</f>
        <v>3.3333333333333335</v>
      </c>
      <c r="E36" s="11">
        <f>STDEV(A!$D35,B!$D35,C!$D35)</f>
        <v>0.5773502691896247</v>
      </c>
      <c r="F36" s="10">
        <f>AVERAGE(A!$E35,B!$E35,C!$E35)</f>
        <v>3.3333333333333335</v>
      </c>
      <c r="G36" s="10">
        <f>STDEV(A!$E35,B!$E35,C!$E35)</f>
        <v>0.5773502691896247</v>
      </c>
      <c r="H36" s="9">
        <f>AVERAGE(A!$F35,B!$F35,C!$F35)</f>
        <v>2.6666666666666665</v>
      </c>
      <c r="I36" s="11">
        <f>STDEV(A!$F35,B!$F35,C!$F35)</f>
        <v>0.5773502691896263</v>
      </c>
      <c r="J36" s="10">
        <f>AVERAGE(A!$G35,B!$G35,C!$G35)</f>
        <v>9.333333333333334</v>
      </c>
      <c r="K36" s="10">
        <f>STDEV(A!$G35,B!$G35,C!$G35)</f>
        <v>1.5275252316519499</v>
      </c>
      <c r="L36" s="9" t="str">
        <f>"A:"&amp;A!H35&amp;" 
B: "&amp;B!H35&amp;" 
C: "&amp;C!H35</f>
        <v>A:RBC central lysis 
B:  
C: </v>
      </c>
    </row>
    <row r="37" spans="1:12" ht="13.5" thickTop="1">
      <c r="A37" s="10" t="s">
        <v>64</v>
      </c>
      <c r="B37" s="10" t="s">
        <v>44</v>
      </c>
      <c r="C37" s="10" t="s">
        <v>121</v>
      </c>
      <c r="D37" s="9">
        <f>AVERAGE(A!$D36,B!$D36,C!$D36)</f>
        <v>2.6666666666666665</v>
      </c>
      <c r="E37" s="11">
        <f>STDEV(A!$D36,B!$D36,C!$D36)</f>
        <v>0.5773502691896263</v>
      </c>
      <c r="F37" s="10">
        <f>AVERAGE(A!$E36,B!$E36,C!$E36)</f>
        <v>2.6666666666666665</v>
      </c>
      <c r="G37" s="10">
        <f>STDEV(A!$E36,B!$E36,C!$E36)</f>
        <v>0.5773502691896263</v>
      </c>
      <c r="H37" s="9">
        <f>AVERAGE(A!$F36,B!$F36,C!$F36)</f>
        <v>2.3333333333333335</v>
      </c>
      <c r="I37" s="11">
        <f>STDEV(A!$F36,B!$F36,C!$F36)</f>
        <v>0.5773502691896263</v>
      </c>
      <c r="J37" s="10">
        <f>AVERAGE(A!$G36,B!$G36,C!$G36)</f>
        <v>7.666666666666667</v>
      </c>
      <c r="K37" s="10">
        <f>STDEV(A!$G36,B!$G36,C!$G36)</f>
        <v>1.5275252316519452</v>
      </c>
      <c r="L37" s="9" t="str">
        <f>"A:"&amp;A!H36&amp;" 
B: "&amp;B!H36&amp;" 
C: "&amp;C!H36</f>
        <v>A: 
B:  
C: </v>
      </c>
    </row>
    <row r="38" spans="1:12" ht="13.5" thickTop="1">
      <c r="A38" s="14" t="s">
        <v>64</v>
      </c>
      <c r="B38" s="14" t="s">
        <v>44</v>
      </c>
      <c r="C38" s="14" t="s">
        <v>122</v>
      </c>
      <c r="D38" s="15">
        <f>AVERAGE(A!$D37,B!$D37,C!$D37)</f>
        <v>3.3333333333333335</v>
      </c>
      <c r="E38" s="16">
        <f>STDEV(A!$D37,B!$D37,C!$D37)</f>
        <v>0.5773502691896247</v>
      </c>
      <c r="F38" s="14">
        <f>AVERAGE(A!$E37,B!$E37,C!$E37)</f>
        <v>3</v>
      </c>
      <c r="G38" s="14">
        <f>STDEV(A!$E37,B!$E37,C!$E37)</f>
        <v>0</v>
      </c>
      <c r="H38" s="15">
        <f>AVERAGE(A!$F37,B!$F37,C!$F37)</f>
        <v>3.3333333333333335</v>
      </c>
      <c r="I38" s="16">
        <f>STDEV(A!$F37,B!$F37,C!$F37)</f>
        <v>1.154700538379251</v>
      </c>
      <c r="J38" s="14">
        <f>AVERAGE(A!$G37,B!$G37,C!$G37)</f>
        <v>9.666666666666666</v>
      </c>
      <c r="K38" s="14">
        <f>STDEV(A!$G37,B!$G37,C!$G37)</f>
        <v>1.5275252316519499</v>
      </c>
      <c r="L38" s="15" t="str">
        <f>"A:"&amp;A!H37&amp;" 
B: "&amp;B!H37&amp;" 
C: "&amp;C!H37</f>
        <v>A:RBC central lysis, individualization of bronchiolar epithelial cells 
B:  
C: </v>
      </c>
    </row>
    <row r="39" spans="1:12" ht="13.5" thickTop="1">
      <c r="A39" s="17" t="s">
        <v>64</v>
      </c>
      <c r="B39" s="17" t="s">
        <v>52</v>
      </c>
      <c r="C39" s="17" t="s">
        <v>117</v>
      </c>
      <c r="D39" s="9">
        <f>AVERAGE(A!$D38,B!$D38,C!$D38)</f>
        <v>3.6666666666666665</v>
      </c>
      <c r="E39" s="11">
        <f>STDEV(A!$D38,B!$D38,C!$D38)</f>
        <v>0.5773502691896247</v>
      </c>
      <c r="F39">
        <f>AVERAGE(A!$E38,B!$E38,C!$E38)</f>
        <v>3</v>
      </c>
      <c r="G39">
        <f>STDEV(A!$E38,B!$E38,C!$E38)</f>
        <v>0</v>
      </c>
      <c r="H39" s="9">
        <f>AVERAGE(A!$F38,B!$F38,C!$F38)</f>
        <v>3.3333333333333335</v>
      </c>
      <c r="I39" s="11">
        <f>STDEV(A!$F38,B!$F38,C!$F38)</f>
        <v>0.5773502691896247</v>
      </c>
      <c r="J39">
        <f>AVERAGE(A!$G38,B!$G38,C!$G38)</f>
        <v>10</v>
      </c>
      <c r="K39">
        <f>STDEV(A!$G38,B!$G38,C!$G38)</f>
        <v>1</v>
      </c>
      <c r="L39" s="9" t="str">
        <f>"A:"&amp;A!H38&amp;" 
B: "&amp;B!H38&amp;" 
C: "&amp;C!H38</f>
        <v>A:RBC central lysis, acid hematin formation 
B: ghosting of rbc's in all fixative D sections. Acid hematin 
C: 4+ acid hematin</v>
      </c>
    </row>
    <row r="40" spans="1:12" ht="13.5" thickTop="1">
      <c r="A40" t="s">
        <v>64</v>
      </c>
      <c r="B40" t="s">
        <v>52</v>
      </c>
      <c r="C40" t="s">
        <v>118</v>
      </c>
      <c r="D40" s="9">
        <f>AVERAGE(A!$D39,B!$D39,C!$D39)</f>
        <v>3.3333333333333335</v>
      </c>
      <c r="E40" s="11">
        <f>STDEV(A!$D39,B!$D39,C!$D39)</f>
        <v>0.5773502691896247</v>
      </c>
      <c r="F40">
        <f>AVERAGE(A!$E39,B!$E39,C!$E39)</f>
        <v>3</v>
      </c>
      <c r="G40">
        <f>STDEV(A!$E39,B!$E39,C!$E39)</f>
        <v>0</v>
      </c>
      <c r="H40" s="9">
        <f>AVERAGE(A!$F39,B!$F39,C!$F39)</f>
        <v>3</v>
      </c>
      <c r="I40" s="11">
        <f>STDEV(A!$F39,B!$F39,C!$F39)</f>
        <v>0</v>
      </c>
      <c r="J40">
        <f>AVERAGE(A!$G39,B!$G39,C!$G39)</f>
        <v>9.333333333333334</v>
      </c>
      <c r="K40">
        <f>STDEV(A!$G39,B!$G39,C!$G39)</f>
        <v>0.5773502691896257</v>
      </c>
      <c r="L40" s="9" t="str">
        <f>"A:"&amp;A!H39&amp;" 
B: "&amp;B!H39&amp;" 
C: "&amp;C!H39</f>
        <v>A:RBC central lysis, acid hematin formation 
B: Acid hematin 
C: 4+ acid hematin, poorly fixed</v>
      </c>
    </row>
    <row r="41" spans="1:12" ht="13.5" thickTop="1">
      <c r="A41" t="s">
        <v>64</v>
      </c>
      <c r="B41" t="s">
        <v>52</v>
      </c>
      <c r="C41" t="s">
        <v>119</v>
      </c>
      <c r="D41" s="9">
        <f>AVERAGE(A!$D40,B!$D40,C!$D40)</f>
        <v>3.3333333333333335</v>
      </c>
      <c r="E41" s="11">
        <f>STDEV(A!$D40,B!$D40,C!$D40)</f>
        <v>0.5773502691896247</v>
      </c>
      <c r="F41">
        <f>AVERAGE(A!$E40,B!$E40,C!$E40)</f>
        <v>3</v>
      </c>
      <c r="G41">
        <f>STDEV(A!$E40,B!$E40,C!$E40)</f>
        <v>0</v>
      </c>
      <c r="H41" s="9">
        <f>AVERAGE(A!$F40,B!$F40,C!$F40)</f>
        <v>3</v>
      </c>
      <c r="I41" s="11">
        <f>STDEV(A!$F40,B!$F40,C!$F40)</f>
        <v>0</v>
      </c>
      <c r="J41">
        <f>AVERAGE(A!$G40,B!$G40,C!$G40)</f>
        <v>9.333333333333334</v>
      </c>
      <c r="K41">
        <f>STDEV(A!$G40,B!$G40,C!$G40)</f>
        <v>0.5773502691896257</v>
      </c>
      <c r="L41" s="9" t="str">
        <f>"A:"&amp;A!H40&amp;" 
B: "&amp;B!H40&amp;" 
C: "&amp;C!H40</f>
        <v>A:RBC central lysis 
B:  
C: </v>
      </c>
    </row>
    <row r="42" spans="1:12" ht="13.5" thickTop="1">
      <c r="A42" t="s">
        <v>64</v>
      </c>
      <c r="B42" t="s">
        <v>52</v>
      </c>
      <c r="C42" t="s">
        <v>120</v>
      </c>
      <c r="D42" s="9">
        <f>AVERAGE(A!$D41,B!$D41,C!$D41)</f>
        <v>3.3333333333333335</v>
      </c>
      <c r="E42" s="11">
        <f>STDEV(A!$D41,B!$D41,C!$D41)</f>
        <v>0.5773502691896247</v>
      </c>
      <c r="F42">
        <f>AVERAGE(A!$E41,B!$E41,C!$E41)</f>
        <v>3</v>
      </c>
      <c r="G42">
        <f>STDEV(A!$E41,B!$E41,C!$E41)</f>
        <v>0</v>
      </c>
      <c r="H42" s="9">
        <f>AVERAGE(A!$F41,B!$F41,C!$F41)</f>
        <v>3</v>
      </c>
      <c r="I42" s="11">
        <f>STDEV(A!$F41,B!$F41,C!$F41)</f>
        <v>0</v>
      </c>
      <c r="J42">
        <f>AVERAGE(A!$G41,B!$G41,C!$G41)</f>
        <v>9.333333333333334</v>
      </c>
      <c r="K42">
        <f>STDEV(A!$G41,B!$G41,C!$G41)</f>
        <v>0.5773502691896257</v>
      </c>
      <c r="L42" s="9" t="str">
        <f>"A:"&amp;A!H41&amp;" 
B: "&amp;B!H41&amp;" 
C: "&amp;C!H41</f>
        <v>A:RBC central lysis 
B:  
C: </v>
      </c>
    </row>
    <row r="43" spans="1:12" ht="13.5" thickTop="1">
      <c r="A43" t="s">
        <v>64</v>
      </c>
      <c r="B43" t="s">
        <v>52</v>
      </c>
      <c r="C43" t="s">
        <v>121</v>
      </c>
      <c r="D43" s="9">
        <f>AVERAGE(A!$D42,B!$D42,C!$D42)</f>
        <v>3</v>
      </c>
      <c r="E43" s="11">
        <f>STDEV(A!$D42,B!$D42,C!$D42)</f>
        <v>0</v>
      </c>
      <c r="F43">
        <f>AVERAGE(A!$E42,B!$E42,C!$E42)</f>
        <v>2.6666666666666665</v>
      </c>
      <c r="G43">
        <f>STDEV(A!$E42,B!$E42,C!$E42)</f>
        <v>0.5773502691896263</v>
      </c>
      <c r="H43" s="9">
        <f>AVERAGE(A!$F42,B!$F42,C!$F42)</f>
        <v>2.6666666666666665</v>
      </c>
      <c r="I43" s="11">
        <f>STDEV(A!$F42,B!$F42,C!$F42)</f>
        <v>0.5773502691896263</v>
      </c>
      <c r="J43">
        <f>AVERAGE(A!$G42,B!$G42,C!$G42)</f>
        <v>8.333333333333334</v>
      </c>
      <c r="K43">
        <f>STDEV(A!$G42,B!$G42,C!$G42)</f>
        <v>1.1547005383792495</v>
      </c>
      <c r="L43" s="9" t="str">
        <f>"A:"&amp;A!H42&amp;" 
B: "&amp;B!H42&amp;" 
C: "&amp;C!H42</f>
        <v>A:RBC central lysis 
B:  
C: </v>
      </c>
    </row>
    <row r="44" spans="1:12" ht="13.5" thickTop="1">
      <c r="A44" t="s">
        <v>64</v>
      </c>
      <c r="B44" t="s">
        <v>52</v>
      </c>
      <c r="C44" t="s">
        <v>122</v>
      </c>
      <c r="D44" s="9">
        <f>AVERAGE(A!$D43,B!$D43,C!$D43)</f>
        <v>3.3333333333333335</v>
      </c>
      <c r="E44" s="11">
        <f>STDEV(A!$D43,B!$D43,C!$D43)</f>
        <v>0.5773502691896247</v>
      </c>
      <c r="F44">
        <f>AVERAGE(A!$E43,B!$E43,C!$E43)</f>
        <v>1.6666666666666667</v>
      </c>
      <c r="G44">
        <f>STDEV(A!$E43,B!$E43,C!$E43)</f>
        <v>0.5773502691896255</v>
      </c>
      <c r="H44" s="9">
        <f>AVERAGE(A!$F43,B!$F43,C!$F43)</f>
        <v>1.3333333333333333</v>
      </c>
      <c r="I44" s="11">
        <f>STDEV(A!$F43,B!$F43,C!$F43)</f>
        <v>1.1547005383792517</v>
      </c>
      <c r="J44">
        <f>AVERAGE(A!$G43,B!$G43,C!$G43)</f>
        <v>6.333333333333333</v>
      </c>
      <c r="K44">
        <f>STDEV(A!$G43,B!$G43,C!$G43)</f>
        <v>1.1547005383792526</v>
      </c>
      <c r="L44" s="9" t="str">
        <f>"A:"&amp;A!H43&amp;" 
B: "&amp;B!H43&amp;" 
C: "&amp;C!H43</f>
        <v>A:RBC central lysis 
B:  
C: Very bloody, not well fixed</v>
      </c>
    </row>
    <row r="45" spans="1:12" ht="13.5" thickTop="1">
      <c r="A45" s="2" t="s">
        <v>64</v>
      </c>
      <c r="B45" s="2" t="s">
        <v>62</v>
      </c>
      <c r="C45" s="2" t="s">
        <v>117</v>
      </c>
      <c r="D45" s="12">
        <f>AVERAGE(A!$D44,B!$D44,C!$D44)</f>
        <v>3</v>
      </c>
      <c r="E45" s="13">
        <f>STDEV(A!$D44,B!$D44,C!$D44)</f>
        <v>0</v>
      </c>
      <c r="F45" s="2">
        <f>AVERAGE(A!$E44,B!$E44,C!$E44)</f>
        <v>3</v>
      </c>
      <c r="G45" s="2">
        <f>STDEV(A!$E44,B!$E44,C!$E44)</f>
        <v>0</v>
      </c>
      <c r="H45" s="12">
        <f>AVERAGE(A!$F44,B!$F44,C!$F44)</f>
        <v>2.6666666666666665</v>
      </c>
      <c r="I45" s="13">
        <f>STDEV(A!$F44,B!$F44,C!$F44)</f>
        <v>0.5773502691896263</v>
      </c>
      <c r="J45" s="2">
        <f>AVERAGE(A!$G44,B!$G44,C!$G44)</f>
        <v>8.666666666666666</v>
      </c>
      <c r="K45" s="2">
        <f>STDEV(A!$G44,B!$G44,C!$G44)</f>
        <v>0.5773502691896257</v>
      </c>
      <c r="L45" s="12" t="str">
        <f>"A:"&amp;A!H44&amp;" 
B: "&amp;B!H44&amp;" 
C: "&amp;C!H44</f>
        <v>A:RBC central lysis 
B: ghosting of rbc's in all fixative D sections. 
C: </v>
      </c>
    </row>
    <row r="46" spans="1:12" ht="13.5" thickTop="1">
      <c r="A46" s="10" t="s">
        <v>64</v>
      </c>
      <c r="B46" s="10" t="s">
        <v>62</v>
      </c>
      <c r="C46" s="10" t="s">
        <v>118</v>
      </c>
      <c r="D46" s="9">
        <f>AVERAGE(A!$D45,B!$D45,C!$D45)</f>
        <v>3</v>
      </c>
      <c r="E46" s="11">
        <f>STDEV(A!$D45,B!$D45,C!$D45)</f>
        <v>0</v>
      </c>
      <c r="F46" s="10">
        <f>AVERAGE(A!$E45,B!$E45,C!$E45)</f>
        <v>2.3333333333333335</v>
      </c>
      <c r="G46" s="10">
        <f>STDEV(A!$E45,B!$E45,C!$E45)</f>
        <v>0.5773502691896263</v>
      </c>
      <c r="H46" s="9">
        <f>AVERAGE(A!$F45,B!$F45,C!$F45)</f>
        <v>2.3333333333333335</v>
      </c>
      <c r="I46" s="11">
        <f>STDEV(A!$F45,B!$F45,C!$F45)</f>
        <v>0.5773502691896263</v>
      </c>
      <c r="J46" s="10">
        <f>AVERAGE(A!$G45,B!$G45,C!$G45)</f>
        <v>7.666666666666667</v>
      </c>
      <c r="K46" s="10">
        <f>STDEV(A!$G45,B!$G45,C!$G45)</f>
        <v>0.5773502691896258</v>
      </c>
      <c r="L46" s="9" t="str">
        <f>"A:"&amp;A!H45&amp;" 
B: "&amp;B!H45&amp;" 
C: "&amp;C!H45</f>
        <v>A:RBC central lysis 
B:  
C: Bloody, unfixed</v>
      </c>
    </row>
    <row r="47" spans="1:12" ht="13.5" thickTop="1">
      <c r="A47" s="10" t="s">
        <v>64</v>
      </c>
      <c r="B47" s="10" t="s">
        <v>62</v>
      </c>
      <c r="C47" s="10" t="s">
        <v>119</v>
      </c>
      <c r="D47" s="9">
        <f>AVERAGE(A!$D46,B!$D46,C!$D46)</f>
        <v>3.3333333333333335</v>
      </c>
      <c r="E47" s="11">
        <f>STDEV(A!$D46,B!$D46,C!$D46)</f>
        <v>0.5773502691896247</v>
      </c>
      <c r="F47" s="10">
        <f>AVERAGE(A!$E46,B!$E46,C!$E46)</f>
        <v>2.6666666666666665</v>
      </c>
      <c r="G47" s="10">
        <f>STDEV(A!$E46,B!$E46,C!$E46)</f>
        <v>1.1547005383792517</v>
      </c>
      <c r="H47" s="9">
        <f>AVERAGE(A!$F46,B!$F46,C!$F46)</f>
        <v>2.6666666666666665</v>
      </c>
      <c r="I47" s="11">
        <f>STDEV(A!$F46,B!$F46,C!$F46)</f>
        <v>0.5773502691896263</v>
      </c>
      <c r="J47" s="10">
        <f>AVERAGE(A!$G46,B!$G46,C!$G46)</f>
        <v>8.666666666666666</v>
      </c>
      <c r="K47" s="10">
        <f>STDEV(A!$G46,B!$G46,C!$G46)</f>
        <v>2.0816659994661317</v>
      </c>
      <c r="L47" s="9" t="str">
        <f>"A:"&amp;A!H46&amp;" 
B: "&amp;B!H46&amp;" 
C: "&amp;C!H46</f>
        <v>A:RBC central lysis 
B: chatter 
C: </v>
      </c>
    </row>
    <row r="48" spans="1:12" ht="13.5" thickTop="1">
      <c r="A48" s="10" t="s">
        <v>64</v>
      </c>
      <c r="B48" s="10" t="s">
        <v>62</v>
      </c>
      <c r="C48" s="10" t="s">
        <v>120</v>
      </c>
      <c r="D48" s="9">
        <f>AVERAGE(A!$D47,B!$D47,C!$D47)</f>
        <v>3.3333333333333335</v>
      </c>
      <c r="E48" s="11">
        <f>STDEV(A!$D47,B!$D47,C!$D47)</f>
        <v>0.5773502691896247</v>
      </c>
      <c r="F48" s="10">
        <f>AVERAGE(A!$E47,B!$E47,C!$E47)</f>
        <v>2.6666666666666665</v>
      </c>
      <c r="G48" s="10">
        <f>STDEV(A!$E47,B!$E47,C!$E47)</f>
        <v>0.5773502691896263</v>
      </c>
      <c r="H48" s="9">
        <f>AVERAGE(A!$F47,B!$F47,C!$F47)</f>
        <v>3</v>
      </c>
      <c r="I48" s="11">
        <f>STDEV(A!$F47,B!$F47,C!$F47)</f>
        <v>1</v>
      </c>
      <c r="J48" s="10">
        <f>AVERAGE(A!$G47,B!$G47,C!$G47)</f>
        <v>9</v>
      </c>
      <c r="K48" s="10">
        <f>STDEV(A!$G47,B!$G47,C!$G47)</f>
        <v>1.7320508075688772</v>
      </c>
      <c r="L48" s="9" t="str">
        <f>"A:"&amp;A!H47&amp;" 
B: "&amp;B!H47&amp;" 
C: "&amp;C!H47</f>
        <v>A:RBC central lysis 
B:  
C: </v>
      </c>
    </row>
    <row r="49" spans="1:12" ht="13.5" thickTop="1">
      <c r="A49" s="10" t="s">
        <v>64</v>
      </c>
      <c r="B49" s="10" t="s">
        <v>62</v>
      </c>
      <c r="C49" s="10" t="s">
        <v>121</v>
      </c>
      <c r="D49" s="9">
        <f>AVERAGE(A!$D48,B!$D48,C!$D48)</f>
        <v>3.3333333333333335</v>
      </c>
      <c r="E49" s="11">
        <f>STDEV(A!$D48,B!$D48,C!$D48)</f>
        <v>0.5773502691896247</v>
      </c>
      <c r="F49" s="10">
        <f>AVERAGE(A!$E48,B!$E48,C!$E48)</f>
        <v>2.6666666666666665</v>
      </c>
      <c r="G49" s="10">
        <f>STDEV(A!$E48,B!$E48,C!$E48)</f>
        <v>0.5773502691896263</v>
      </c>
      <c r="H49" s="9">
        <f>AVERAGE(A!$F48,B!$F48,C!$F48)</f>
        <v>2.6666666666666665</v>
      </c>
      <c r="I49" s="11">
        <f>STDEV(A!$F48,B!$F48,C!$F48)</f>
        <v>0.5773502691896263</v>
      </c>
      <c r="J49" s="10">
        <f>AVERAGE(A!$G48,B!$G48,C!$G48)</f>
        <v>8.666666666666666</v>
      </c>
      <c r="K49" s="10">
        <f>STDEV(A!$G48,B!$G48,C!$G48)</f>
        <v>1.5275252316519452</v>
      </c>
      <c r="L49" s="9" t="str">
        <f>"A:"&amp;A!H48&amp;" 
B: "&amp;B!H48&amp;" 
C: "&amp;C!H48</f>
        <v>A:RBC central lysis 
B:  
C: </v>
      </c>
    </row>
    <row r="50" spans="1:12" ht="15" thickBot="1" thickTop="1">
      <c r="A50" s="4" t="s">
        <v>64</v>
      </c>
      <c r="B50" s="4" t="s">
        <v>62</v>
      </c>
      <c r="C50" s="4" t="s">
        <v>122</v>
      </c>
      <c r="D50" s="7">
        <f>AVERAGE(A!$D49,B!$D49,C!$D49)</f>
        <v>3</v>
      </c>
      <c r="E50" s="8">
        <f>STDEV(A!$D49,B!$D49,C!$D49)</f>
        <v>0</v>
      </c>
      <c r="F50" s="4">
        <f>AVERAGE(A!$E49,B!$E49,C!$E49)</f>
        <v>2.3333333333333335</v>
      </c>
      <c r="G50" s="4">
        <f>STDEV(A!$E49,B!$E49,C!$E49)</f>
        <v>0.5773502691896263</v>
      </c>
      <c r="H50" s="7">
        <f>AVERAGE(A!$F49,B!$F49,C!$F49)</f>
        <v>2</v>
      </c>
      <c r="I50" s="8">
        <f>STDEV(A!$F49,B!$F49,C!$F49)</f>
        <v>0</v>
      </c>
      <c r="J50" s="4">
        <f>AVERAGE(A!$G49,B!$G49,C!$G49)</f>
        <v>7.333333333333333</v>
      </c>
      <c r="K50" s="4">
        <f>STDEV(A!$G49,B!$G49,C!$G49)</f>
        <v>0.5773502691896258</v>
      </c>
      <c r="L50" s="7" t="str">
        <f>"A:"&amp;A!H49&amp;" 
B: "&amp;B!H49&amp;" 
C: "&amp;C!H49</f>
        <v>A:RBC central lysis 
B:  
C: </v>
      </c>
    </row>
    <row r="51" spans="1:12" ht="13.5" thickTop="1">
      <c r="A51" s="10" t="s">
        <v>75</v>
      </c>
      <c r="B51" s="10" t="s">
        <v>116</v>
      </c>
      <c r="C51" s="10" t="s">
        <v>117</v>
      </c>
      <c r="D51" s="9">
        <f>AVERAGE(A!$D50,B!$D50,C!$D50)</f>
        <v>4</v>
      </c>
      <c r="E51" s="11">
        <f>STDEV(A!$D50,B!$D50,C!$D50)</f>
        <v>0</v>
      </c>
      <c r="F51">
        <f>AVERAGE(A!$E50,B!$E50,C!$E50)</f>
        <v>3.6666666666666665</v>
      </c>
      <c r="G51">
        <f>STDEV(A!$E50,B!$E50,C!$E50)</f>
        <v>0.5773502691896247</v>
      </c>
      <c r="H51" s="9">
        <f>AVERAGE(A!$F50,B!$F50,C!$F50)</f>
        <v>4</v>
      </c>
      <c r="I51" s="11">
        <f>STDEV(A!$F50,B!$F50,C!$F50)</f>
        <v>0</v>
      </c>
      <c r="J51">
        <f>AVERAGE(A!$G50,B!$G50,C!$G50)</f>
        <v>11.666666666666666</v>
      </c>
      <c r="K51">
        <f>STDEV(A!$G50,B!$G50,C!$G50)</f>
        <v>0.5773502691896257</v>
      </c>
      <c r="L51" s="9" t="str">
        <f>"A:"&amp;A!H50&amp;" 
B: "&amp;B!H50&amp;" 
C: "&amp;C!H50</f>
        <v>A: 
B:  
C: </v>
      </c>
    </row>
    <row r="52" spans="1:12" ht="13.5" thickTop="1">
      <c r="A52" t="s">
        <v>75</v>
      </c>
      <c r="B52" t="s">
        <v>116</v>
      </c>
      <c r="C52" t="s">
        <v>118</v>
      </c>
      <c r="D52" s="9">
        <f>AVERAGE(A!$D51,B!$D51,C!$D51)</f>
        <v>4</v>
      </c>
      <c r="E52" s="11">
        <f>STDEV(A!$D51,B!$D51,C!$D51)</f>
        <v>0</v>
      </c>
      <c r="F52">
        <f>AVERAGE(A!$E51,B!$E51,C!$E51)</f>
        <v>3.6666666666666665</v>
      </c>
      <c r="G52">
        <f>STDEV(A!$E51,B!$E51,C!$E51)</f>
        <v>0.5773502691896247</v>
      </c>
      <c r="H52" s="9">
        <f>AVERAGE(A!$F51,B!$F51,C!$F51)</f>
        <v>4</v>
      </c>
      <c r="I52" s="11">
        <f>STDEV(A!$F51,B!$F51,C!$F51)</f>
        <v>0</v>
      </c>
      <c r="J52">
        <f>AVERAGE(A!$G51,B!$G51,C!$G51)</f>
        <v>11.666666666666666</v>
      </c>
      <c r="K52">
        <f>STDEV(A!$G51,B!$G51,C!$G51)</f>
        <v>0.5773502691896257</v>
      </c>
      <c r="L52" s="9" t="str">
        <f>"A:"&amp;A!H51&amp;" 
B: "&amp;B!H51&amp;" 
C: "&amp;C!H51</f>
        <v>A: 
B:  
C: </v>
      </c>
    </row>
    <row r="53" spans="1:12" ht="13.5" thickTop="1">
      <c r="A53" t="s">
        <v>75</v>
      </c>
      <c r="B53" t="s">
        <v>116</v>
      </c>
      <c r="C53" t="s">
        <v>119</v>
      </c>
      <c r="D53" s="9">
        <f>AVERAGE(A!$D52,B!$D52,C!$D52)</f>
        <v>4</v>
      </c>
      <c r="E53" s="11">
        <f>STDEV(A!$D52,B!$D52,C!$D52)</f>
        <v>0</v>
      </c>
      <c r="F53">
        <f>AVERAGE(A!$E52,B!$E52,C!$E52)</f>
        <v>3.6666666666666665</v>
      </c>
      <c r="G53">
        <f>STDEV(A!$E52,B!$E52,C!$E52)</f>
        <v>0.5773502691896247</v>
      </c>
      <c r="H53" s="9">
        <f>AVERAGE(A!$F52,B!$F52,C!$F52)</f>
        <v>4</v>
      </c>
      <c r="I53" s="11">
        <f>STDEV(A!$F52,B!$F52,C!$F52)</f>
        <v>0</v>
      </c>
      <c r="J53">
        <f>AVERAGE(A!$G52,B!$G52,C!$G52)</f>
        <v>11.666666666666666</v>
      </c>
      <c r="K53">
        <f>STDEV(A!$G52,B!$G52,C!$G52)</f>
        <v>0.5773502691896257</v>
      </c>
      <c r="L53" s="9" t="str">
        <f>"A:"&amp;A!H52&amp;" 
B: "&amp;B!H52&amp;" 
C: "&amp;C!H52</f>
        <v>A: 
B:  
C: </v>
      </c>
    </row>
    <row r="54" spans="1:12" ht="13.5" thickTop="1">
      <c r="A54" t="s">
        <v>75</v>
      </c>
      <c r="B54" t="s">
        <v>116</v>
      </c>
      <c r="C54" t="s">
        <v>120</v>
      </c>
      <c r="D54" s="9">
        <f>AVERAGE(A!$D53,B!$D53,C!$D53)</f>
        <v>4</v>
      </c>
      <c r="E54" s="11">
        <f>STDEV(A!$D53,B!$D53,C!$D53)</f>
        <v>0</v>
      </c>
      <c r="F54">
        <f>AVERAGE(A!$E53,B!$E53,C!$E53)</f>
        <v>3.3333333333333335</v>
      </c>
      <c r="G54">
        <f>STDEV(A!$E53,B!$E53,C!$E53)</f>
        <v>0.5773502691896247</v>
      </c>
      <c r="H54" s="9">
        <f>AVERAGE(A!$F53,B!$F53,C!$F53)</f>
        <v>3.6666666666666665</v>
      </c>
      <c r="I54" s="11">
        <f>STDEV(A!$F53,B!$F53,C!$F53)</f>
        <v>0.5773502691896247</v>
      </c>
      <c r="J54">
        <f>AVERAGE(A!$G53,B!$G53,C!$G53)</f>
        <v>11</v>
      </c>
      <c r="K54">
        <f>STDEV(A!$G53,B!$G53,C!$G53)</f>
        <v>0</v>
      </c>
      <c r="L54" s="9" t="str">
        <f>"A:"&amp;A!H53&amp;" 
B: "&amp;B!H53&amp;" 
C: "&amp;C!H53</f>
        <v>A: 
B:  
C: </v>
      </c>
    </row>
    <row r="55" spans="1:12" ht="13.5" thickTop="1">
      <c r="A55" t="s">
        <v>75</v>
      </c>
      <c r="B55" t="s">
        <v>116</v>
      </c>
      <c r="C55" t="s">
        <v>121</v>
      </c>
      <c r="D55" s="9">
        <f>AVERAGE(A!$D54,B!$D54,C!$D54)</f>
        <v>4</v>
      </c>
      <c r="E55" s="11">
        <f>STDEV(A!$D54,B!$D54,C!$D54)</f>
        <v>0</v>
      </c>
      <c r="F55">
        <f>AVERAGE(A!$E54,B!$E54,C!$E54)</f>
        <v>3.3333333333333335</v>
      </c>
      <c r="G55">
        <f>STDEV(A!$E54,B!$E54,C!$E54)</f>
        <v>0.5773502691896247</v>
      </c>
      <c r="H55" s="9">
        <f>AVERAGE(A!$F54,B!$F54,C!$F54)</f>
        <v>3.6666666666666665</v>
      </c>
      <c r="I55" s="11">
        <f>STDEV(A!$F54,B!$F54,C!$F54)</f>
        <v>0.5773502691896247</v>
      </c>
      <c r="J55">
        <f>AVERAGE(A!$G54,B!$G54,C!$G54)</f>
        <v>11</v>
      </c>
      <c r="K55">
        <f>STDEV(A!$G54,B!$G54,C!$G54)</f>
        <v>1</v>
      </c>
      <c r="L55" s="9" t="str">
        <f>"A:"&amp;A!H54&amp;" 
B: "&amp;B!H54&amp;" 
C: "&amp;C!H54</f>
        <v>A: 
B:  
C: </v>
      </c>
    </row>
    <row r="56" spans="1:12" ht="13.5" thickTop="1">
      <c r="A56" t="s">
        <v>75</v>
      </c>
      <c r="B56" t="s">
        <v>116</v>
      </c>
      <c r="C56" t="s">
        <v>122</v>
      </c>
      <c r="D56" s="9">
        <f>AVERAGE(A!$D55,B!$D55,C!$D55)</f>
        <v>4</v>
      </c>
      <c r="E56" s="11">
        <f>STDEV(A!$D55,B!$D55,C!$D55)</f>
        <v>0</v>
      </c>
      <c r="F56">
        <f>AVERAGE(A!$E55,B!$E55,C!$E55)</f>
        <v>3.6666666666666665</v>
      </c>
      <c r="G56">
        <f>STDEV(A!$E55,B!$E55,C!$E55)</f>
        <v>0.5773502691896247</v>
      </c>
      <c r="H56" s="9">
        <f>AVERAGE(A!$F55,B!$F55,C!$F55)</f>
        <v>4</v>
      </c>
      <c r="I56" s="11">
        <f>STDEV(A!$F55,B!$F55,C!$F55)</f>
        <v>0</v>
      </c>
      <c r="J56">
        <f>AVERAGE(A!$G55,B!$G55,C!$G55)</f>
        <v>11.666666666666666</v>
      </c>
      <c r="K56">
        <f>STDEV(A!$G55,B!$G55,C!$G55)</f>
        <v>0.5773502691896257</v>
      </c>
      <c r="L56" s="9" t="str">
        <f>"A:"&amp;A!H55&amp;" 
B: "&amp;B!H55&amp;" 
C: "&amp;C!H55</f>
        <v>A: 
B:  
C: </v>
      </c>
    </row>
    <row r="57" spans="1:12" ht="13.5" thickTop="1">
      <c r="A57" s="2" t="s">
        <v>75</v>
      </c>
      <c r="B57" s="2" t="s">
        <v>44</v>
      </c>
      <c r="C57" s="2" t="s">
        <v>117</v>
      </c>
      <c r="D57" s="12">
        <f>AVERAGE(A!$D56,B!$D56,C!$D56)</f>
        <v>3.6666666666666665</v>
      </c>
      <c r="E57" s="13">
        <f>STDEV(A!$D56,B!$D56,C!$D56)</f>
        <v>0.5773502691896247</v>
      </c>
      <c r="F57" s="2">
        <f>AVERAGE(A!$E56,B!$E56,C!$E56)</f>
        <v>3</v>
      </c>
      <c r="G57" s="2">
        <f>STDEV(A!$E56,B!$E56,C!$E56)</f>
        <v>0</v>
      </c>
      <c r="H57" s="12">
        <f>AVERAGE(A!$F56,B!$F56,C!$F56)</f>
        <v>3.6666666666666665</v>
      </c>
      <c r="I57" s="13">
        <f>STDEV(A!$F56,B!$F56,C!$F56)</f>
        <v>0.5773502691896247</v>
      </c>
      <c r="J57" s="2">
        <f>AVERAGE(A!$G56,B!$G56,C!$G56)</f>
        <v>10.333333333333334</v>
      </c>
      <c r="K57" s="2">
        <f>STDEV(A!$G56,B!$G56,C!$G56)</f>
        <v>1.1547005383792517</v>
      </c>
      <c r="L57" s="12" t="str">
        <f>"A:"&amp;A!H56&amp;" 
B: "&amp;B!H56&amp;" 
C: "&amp;C!H56</f>
        <v>A:RBC central lysis 
B: ghosting of rbc's in all fixative B sections 
C: </v>
      </c>
    </row>
    <row r="58" spans="1:12" ht="13.5" thickTop="1">
      <c r="A58" s="10" t="s">
        <v>75</v>
      </c>
      <c r="B58" s="10" t="s">
        <v>44</v>
      </c>
      <c r="C58" s="10" t="s">
        <v>118</v>
      </c>
      <c r="D58" s="9">
        <f>AVERAGE(A!$D57,B!$D57,C!$D57)</f>
        <v>3.6666666666666665</v>
      </c>
      <c r="E58" s="11">
        <f>STDEV(A!$D57,B!$D57,C!$D57)</f>
        <v>0.5773502691896247</v>
      </c>
      <c r="F58" s="10">
        <f>AVERAGE(A!$E57,B!$E57,C!$E57)</f>
        <v>2.6666666666666665</v>
      </c>
      <c r="G58" s="10">
        <f>STDEV(A!$E57,B!$E57,C!$E57)</f>
        <v>0.5773502691896263</v>
      </c>
      <c r="H58" s="9">
        <f>AVERAGE(A!$F57,B!$F57,C!$F57)</f>
        <v>2.6666666666666665</v>
      </c>
      <c r="I58" s="11">
        <f>STDEV(A!$F57,B!$F57,C!$F57)</f>
        <v>0.5773502691896263</v>
      </c>
      <c r="J58" s="10">
        <f>AVERAGE(A!$G57,B!$G57,C!$G57)</f>
        <v>9</v>
      </c>
      <c r="K58" s="10">
        <f>STDEV(A!$G57,B!$G57,C!$G57)</f>
        <v>1.7320508075688772</v>
      </c>
      <c r="L58" s="9" t="str">
        <f>"A:"&amp;A!H57&amp;" 
B: "&amp;B!H57&amp;" 
C: "&amp;C!H57</f>
        <v>A:Patchy RBC lysis 
B: holes 
C: </v>
      </c>
    </row>
    <row r="59" spans="1:12" ht="13.5" thickTop="1">
      <c r="A59" s="10" t="s">
        <v>75</v>
      </c>
      <c r="B59" s="10" t="s">
        <v>44</v>
      </c>
      <c r="C59" s="10" t="s">
        <v>119</v>
      </c>
      <c r="D59" s="9">
        <f>AVERAGE(A!$D58,B!$D58,C!$D58)</f>
        <v>3.6666666666666665</v>
      </c>
      <c r="E59" s="11">
        <f>STDEV(A!$D58,B!$D58,C!$D58)</f>
        <v>0.5773502691896247</v>
      </c>
      <c r="F59" s="10">
        <f>AVERAGE(A!$E58,B!$E58,C!$E58)</f>
        <v>2.6666666666666665</v>
      </c>
      <c r="G59" s="10">
        <f>STDEV(A!$E58,B!$E58,C!$E58)</f>
        <v>0.5773502691896263</v>
      </c>
      <c r="H59" s="9">
        <f>AVERAGE(A!$F58,B!$F58,C!$F58)</f>
        <v>2.6666666666666665</v>
      </c>
      <c r="I59" s="11">
        <f>STDEV(A!$F58,B!$F58,C!$F58)</f>
        <v>0.5773502691896263</v>
      </c>
      <c r="J59" s="10">
        <f>AVERAGE(A!$G58,B!$G58,C!$G58)</f>
        <v>9</v>
      </c>
      <c r="K59" s="10">
        <f>STDEV(A!$G58,B!$G58,C!$G58)</f>
        <v>1.7320508075688772</v>
      </c>
      <c r="L59" s="9" t="str">
        <f>"A:"&amp;A!H58&amp;" 
B: "&amp;B!H58&amp;" 
C: "&amp;C!H58</f>
        <v>A: 
B:  
C: </v>
      </c>
    </row>
    <row r="60" spans="1:12" ht="13.5" thickTop="1">
      <c r="A60" s="10" t="s">
        <v>75</v>
      </c>
      <c r="B60" s="10" t="s">
        <v>44</v>
      </c>
      <c r="C60" s="10" t="s">
        <v>120</v>
      </c>
      <c r="D60" s="9">
        <f>AVERAGE(A!$D59,B!$D59,C!$D59)</f>
        <v>3.6666666666666665</v>
      </c>
      <c r="E60" s="11">
        <f>STDEV(A!$D59,B!$D59,C!$D59)</f>
        <v>0.5773502691896247</v>
      </c>
      <c r="F60" s="10">
        <f>AVERAGE(A!$E59,B!$E59,C!$E59)</f>
        <v>3</v>
      </c>
      <c r="G60" s="10">
        <f>STDEV(A!$E59,B!$E59,C!$E59)</f>
        <v>0</v>
      </c>
      <c r="H60" s="9">
        <f>AVERAGE(A!$F59,B!$F59,C!$F59)</f>
        <v>2.6666666666666665</v>
      </c>
      <c r="I60" s="11">
        <f>STDEV(A!$F59,B!$F59,C!$F59)</f>
        <v>0.5773502691896263</v>
      </c>
      <c r="J60" s="10">
        <f>AVERAGE(A!$G59,B!$G59,C!$G59)</f>
        <v>9.333333333333334</v>
      </c>
      <c r="K60" s="10">
        <f>STDEV(A!$G59,B!$G59,C!$G59)</f>
        <v>1.1547005383792557</v>
      </c>
      <c r="L60" s="9" t="str">
        <f>"A:"&amp;A!H59&amp;" 
B: "&amp;B!H59&amp;" 
C: "&amp;C!H59</f>
        <v>A:Patchy RBC lysis 
B:  
C: </v>
      </c>
    </row>
    <row r="61" spans="1:12" ht="13.5" thickTop="1">
      <c r="A61" s="10" t="s">
        <v>75</v>
      </c>
      <c r="B61" s="10" t="s">
        <v>44</v>
      </c>
      <c r="C61" s="10" t="s">
        <v>121</v>
      </c>
      <c r="D61" s="9">
        <f>AVERAGE(A!$D60,B!$D60,C!$D60)</f>
        <v>3.6666666666666665</v>
      </c>
      <c r="E61" s="11">
        <f>STDEV(A!$D60,B!$D60,C!$D60)</f>
        <v>0.5773502691896247</v>
      </c>
      <c r="F61" s="10">
        <f>AVERAGE(A!$E60,B!$E60,C!$E60)</f>
        <v>3</v>
      </c>
      <c r="G61" s="10">
        <f>STDEV(A!$E60,B!$E60,C!$E60)</f>
        <v>0</v>
      </c>
      <c r="H61" s="9">
        <f>AVERAGE(A!$F60,B!$F60,C!$F60)</f>
        <v>2.6666666666666665</v>
      </c>
      <c r="I61" s="11">
        <f>STDEV(A!$F60,B!$F60,C!$F60)</f>
        <v>0.5773502691896263</v>
      </c>
      <c r="J61" s="10">
        <f>AVERAGE(A!$G60,B!$G60,C!$G60)</f>
        <v>9.333333333333334</v>
      </c>
      <c r="K61" s="10">
        <f>STDEV(A!$G60,B!$G60,C!$G60)</f>
        <v>0.5773502691896257</v>
      </c>
      <c r="L61" s="9" t="str">
        <f>"A:"&amp;A!H60&amp;" 
B: "&amp;B!H60&amp;" 
C: "&amp;C!H60</f>
        <v>A:Holes 
B: chatter 
C: Punched out holes</v>
      </c>
    </row>
    <row r="62" spans="1:12" ht="13.5" thickTop="1">
      <c r="A62" s="14" t="s">
        <v>75</v>
      </c>
      <c r="B62" s="14" t="s">
        <v>44</v>
      </c>
      <c r="C62" s="14" t="s">
        <v>122</v>
      </c>
      <c r="D62" s="15">
        <f>AVERAGE(A!$D61,B!$D61,C!$D61)</f>
        <v>3.3333333333333335</v>
      </c>
      <c r="E62" s="16">
        <f>STDEV(A!$D61,B!$D61,C!$D61)</f>
        <v>1.154700538379251</v>
      </c>
      <c r="F62" s="14">
        <f>AVERAGE(A!$E61,B!$E61,C!$E61)</f>
        <v>2.6666666666666665</v>
      </c>
      <c r="G62" s="14">
        <f>STDEV(A!$E61,B!$E61,C!$E61)</f>
        <v>0.5773502691896263</v>
      </c>
      <c r="H62" s="15">
        <f>AVERAGE(A!$F61,B!$F61,C!$F61)</f>
        <v>3</v>
      </c>
      <c r="I62" s="16">
        <f>STDEV(A!$F61,B!$F61,C!$F61)</f>
        <v>1</v>
      </c>
      <c r="J62" s="14">
        <f>AVERAGE(A!$G61,B!$G61,C!$G61)</f>
        <v>9</v>
      </c>
      <c r="K62" s="14">
        <f>STDEV(A!$G61,B!$G61,C!$G61)</f>
        <v>2.6457513110645907</v>
      </c>
      <c r="L62" s="15" t="str">
        <f>"A:"&amp;A!H61&amp;" 
B: "&amp;B!H61&amp;" 
C: "&amp;C!H61</f>
        <v>A:RBC central lysis 
B:  
C: </v>
      </c>
    </row>
    <row r="63" spans="1:12" ht="13.5" thickTop="1">
      <c r="A63" s="10" t="s">
        <v>75</v>
      </c>
      <c r="B63" s="10" t="s">
        <v>52</v>
      </c>
      <c r="C63" s="10" t="s">
        <v>117</v>
      </c>
      <c r="D63" s="9">
        <f>AVERAGE(A!$D62,B!$D62,C!$D62)</f>
        <v>3.6666666666666665</v>
      </c>
      <c r="E63" s="11">
        <f>STDEV(A!$D62,B!$D62,C!$D62)</f>
        <v>0.5773502691896247</v>
      </c>
      <c r="F63">
        <f>AVERAGE(A!$E62,B!$E62,C!$E62)</f>
        <v>2.6666666666666665</v>
      </c>
      <c r="G63">
        <f>STDEV(A!$E62,B!$E62,C!$E62)</f>
        <v>0.5773502691896263</v>
      </c>
      <c r="H63" s="9">
        <f>AVERAGE(A!$F62,B!$F62,C!$F62)</f>
        <v>3.6666666666666665</v>
      </c>
      <c r="I63" s="11">
        <f>STDEV(A!$F62,B!$F62,C!$F62)</f>
        <v>0.5773502691896247</v>
      </c>
      <c r="J63">
        <f>AVERAGE(A!$G62,B!$G62,C!$G62)</f>
        <v>10</v>
      </c>
      <c r="K63">
        <f>STDEV(A!$G62,B!$G62,C!$G62)</f>
        <v>1.7320508075688772</v>
      </c>
      <c r="L63" s="9" t="str">
        <f>"A:"&amp;A!H62&amp;" 
B: "&amp;B!H62&amp;" 
C: "&amp;C!H62</f>
        <v>A:RBC central lysis 
B: ghosting of rbc's in all fixative C sections 
C: </v>
      </c>
    </row>
    <row r="64" spans="1:12" ht="13.5" thickTop="1">
      <c r="A64" t="s">
        <v>75</v>
      </c>
      <c r="B64" t="s">
        <v>52</v>
      </c>
      <c r="C64" t="s">
        <v>118</v>
      </c>
      <c r="D64" s="9">
        <f>AVERAGE(A!$D63,B!$D63,C!$D63)</f>
        <v>3.6666666666666665</v>
      </c>
      <c r="E64" s="11">
        <f>STDEV(A!$D63,B!$D63,C!$D63)</f>
        <v>0.5773502691896247</v>
      </c>
      <c r="F64">
        <f>AVERAGE(A!$E63,B!$E63,C!$E63)</f>
        <v>2.6666666666666665</v>
      </c>
      <c r="G64">
        <f>STDEV(A!$E63,B!$E63,C!$E63)</f>
        <v>0.5773502691896263</v>
      </c>
      <c r="H64" s="9">
        <f>AVERAGE(A!$F63,B!$F63,C!$F63)</f>
        <v>2.6666666666666665</v>
      </c>
      <c r="I64" s="11">
        <f>STDEV(A!$F63,B!$F63,C!$F63)</f>
        <v>0.5773502691896263</v>
      </c>
      <c r="J64">
        <f>AVERAGE(A!$G63,B!$G63,C!$G63)</f>
        <v>9</v>
      </c>
      <c r="K64">
        <f>STDEV(A!$G63,B!$G63,C!$G63)</f>
        <v>1.7320508075688772</v>
      </c>
      <c r="L64" s="9" t="str">
        <f>"A:"&amp;A!H63&amp;" 
B: "&amp;B!H63&amp;" 
C: "&amp;C!H63</f>
        <v>A:RBC central lysis 
B:  
C: </v>
      </c>
    </row>
    <row r="65" spans="1:12" ht="13.5" thickTop="1">
      <c r="A65" t="s">
        <v>75</v>
      </c>
      <c r="B65" t="s">
        <v>52</v>
      </c>
      <c r="C65" t="s">
        <v>119</v>
      </c>
      <c r="D65" s="9">
        <f>AVERAGE(A!$D64,B!$D64,C!$D64)</f>
        <v>3.3333333333333335</v>
      </c>
      <c r="E65" s="11">
        <f>STDEV(A!$D64,B!$D64,C!$D64)</f>
        <v>0.5773502691896247</v>
      </c>
      <c r="F65">
        <f>AVERAGE(A!$E64,B!$E64,C!$E64)</f>
        <v>2.6666666666666665</v>
      </c>
      <c r="G65">
        <f>STDEV(A!$E64,B!$E64,C!$E64)</f>
        <v>0.5773502691896263</v>
      </c>
      <c r="H65" s="9">
        <f>AVERAGE(A!$F64,B!$F64,C!$F64)</f>
        <v>2.6666666666666665</v>
      </c>
      <c r="I65" s="11">
        <f>STDEV(A!$F64,B!$F64,C!$F64)</f>
        <v>0.5773502691896263</v>
      </c>
      <c r="J65">
        <f>AVERAGE(A!$G64,B!$G64,C!$G64)</f>
        <v>8.666666666666666</v>
      </c>
      <c r="K65">
        <f>STDEV(A!$G64,B!$G64,C!$G64)</f>
        <v>1.5275252316519452</v>
      </c>
      <c r="L65" s="9" t="str">
        <f>"A:"&amp;A!H64&amp;" 
B: "&amp;B!H64&amp;" 
C: "&amp;C!H64</f>
        <v>A:RBC central lysis 
B:  
C: </v>
      </c>
    </row>
    <row r="66" spans="1:12" ht="13.5" thickTop="1">
      <c r="A66" t="s">
        <v>75</v>
      </c>
      <c r="B66" t="s">
        <v>52</v>
      </c>
      <c r="C66" t="s">
        <v>120</v>
      </c>
      <c r="D66" s="9">
        <f>AVERAGE(A!$D65,B!$D65,C!$D65)</f>
        <v>3.3333333333333335</v>
      </c>
      <c r="E66" s="11">
        <f>STDEV(A!$D65,B!$D65,C!$D65)</f>
        <v>0.5773502691896247</v>
      </c>
      <c r="F66">
        <f>AVERAGE(A!$E65,B!$E65,C!$E65)</f>
        <v>2.6666666666666665</v>
      </c>
      <c r="G66">
        <f>STDEV(A!$E65,B!$E65,C!$E65)</f>
        <v>0.5773502691896263</v>
      </c>
      <c r="H66" s="9">
        <f>AVERAGE(A!$F65,B!$F65,C!$F65)</f>
        <v>2.3333333333333335</v>
      </c>
      <c r="I66" s="11">
        <f>STDEV(A!$F65,B!$F65,C!$F65)</f>
        <v>0.5773502691896263</v>
      </c>
      <c r="J66">
        <f>AVERAGE(A!$G65,B!$G65,C!$G65)</f>
        <v>8.333333333333334</v>
      </c>
      <c r="K66">
        <f>STDEV(A!$G65,B!$G65,C!$G65)</f>
        <v>0.5773502691896257</v>
      </c>
      <c r="L66" s="9" t="str">
        <f>"A:"&amp;A!H65&amp;" 
B: "&amp;B!H65&amp;" 
C: "&amp;C!H65</f>
        <v>A:RBC central lysis 
B:  
C: </v>
      </c>
    </row>
    <row r="67" spans="1:12" ht="13.5" thickTop="1">
      <c r="A67" t="s">
        <v>75</v>
      </c>
      <c r="B67" t="s">
        <v>52</v>
      </c>
      <c r="C67" t="s">
        <v>121</v>
      </c>
      <c r="D67" s="9">
        <f>AVERAGE(A!$D66,B!$D66,C!$D66)</f>
        <v>3.3333333333333335</v>
      </c>
      <c r="E67" s="11">
        <f>STDEV(A!$D66,B!$D66,C!$D66)</f>
        <v>0.5773502691896247</v>
      </c>
      <c r="F67">
        <f>AVERAGE(A!$E66,B!$E66,C!$E66)</f>
        <v>3</v>
      </c>
      <c r="G67">
        <f>STDEV(A!$E66,B!$E66,C!$E66)</f>
        <v>0</v>
      </c>
      <c r="H67" s="9">
        <f>AVERAGE(A!$F66,B!$F66,C!$F66)</f>
        <v>2.6666666666666665</v>
      </c>
      <c r="I67" s="11">
        <f>STDEV(A!$F66,B!$F66,C!$F66)</f>
        <v>0.5773502691896263</v>
      </c>
      <c r="J67">
        <f>AVERAGE(A!$G66,B!$G66,C!$G66)</f>
        <v>9</v>
      </c>
      <c r="K67">
        <f>STDEV(A!$G66,B!$G66,C!$G66)</f>
        <v>1</v>
      </c>
      <c r="L67" s="9" t="str">
        <f>"A:"&amp;A!H66&amp;" 
B: "&amp;B!H66&amp;" 
C: "&amp;C!H66</f>
        <v>A:RBC central lysis 
B: chatter 
C: </v>
      </c>
    </row>
    <row r="68" spans="1:12" ht="13.5" thickTop="1">
      <c r="A68" t="s">
        <v>75</v>
      </c>
      <c r="B68" t="s">
        <v>52</v>
      </c>
      <c r="C68" t="s">
        <v>122</v>
      </c>
      <c r="D68" s="9">
        <f>AVERAGE(A!$D67,B!$D67,C!$D67)</f>
        <v>3.3333333333333335</v>
      </c>
      <c r="E68" s="11">
        <f>STDEV(A!$D67,B!$D67,C!$D67)</f>
        <v>0.5773502691896247</v>
      </c>
      <c r="F68">
        <f>AVERAGE(A!$E67,B!$E67,C!$E67)</f>
        <v>3</v>
      </c>
      <c r="G68">
        <f>STDEV(A!$E67,B!$E67,C!$E67)</f>
        <v>1</v>
      </c>
      <c r="H68" s="9">
        <f>AVERAGE(A!$F67,B!$F67,C!$F67)</f>
        <v>3.3333333333333335</v>
      </c>
      <c r="I68" s="11">
        <f>STDEV(A!$F67,B!$F67,C!$F67)</f>
        <v>0.5773502691896247</v>
      </c>
      <c r="J68">
        <f>AVERAGE(A!$G67,B!$G67,C!$G67)</f>
        <v>9.666666666666666</v>
      </c>
      <c r="K68">
        <f>STDEV(A!$G67,B!$G67,C!$G67)</f>
        <v>2.081665999466135</v>
      </c>
      <c r="L68" s="9" t="str">
        <f>"A:"&amp;A!H67&amp;" 
B: "&amp;B!H67&amp;" 
C: "&amp;C!H67</f>
        <v>A:RBC central lysis 
B:  
C: </v>
      </c>
    </row>
    <row r="69" spans="1:12" ht="13.5" thickTop="1">
      <c r="A69" s="2" t="s">
        <v>75</v>
      </c>
      <c r="B69" s="2" t="s">
        <v>62</v>
      </c>
      <c r="C69" s="2" t="s">
        <v>117</v>
      </c>
      <c r="D69" s="12">
        <f>AVERAGE(A!$D68,B!$D68,C!$D68)</f>
        <v>3.6666666666666665</v>
      </c>
      <c r="E69" s="13">
        <f>STDEV(A!$D68,B!$D68,C!$D68)</f>
        <v>0.5773502691896247</v>
      </c>
      <c r="F69" s="2">
        <f>AVERAGE(A!$E68,B!$E68,C!$E68)</f>
        <v>3</v>
      </c>
      <c r="G69" s="2">
        <f>STDEV(A!$E68,B!$E68,C!$E68)</f>
        <v>1</v>
      </c>
      <c r="H69" s="12">
        <f>AVERAGE(A!$F68,B!$F68,C!$F68)</f>
        <v>3</v>
      </c>
      <c r="I69" s="13">
        <f>STDEV(A!$F68,B!$F68,C!$F68)</f>
        <v>1</v>
      </c>
      <c r="J69" s="2">
        <f>AVERAGE(A!$G68,B!$G68,C!$G68)</f>
        <v>9.666666666666666</v>
      </c>
      <c r="K69" s="2">
        <f>STDEV(A!$G68,B!$G68,C!$G68)</f>
        <v>2.516611478423585</v>
      </c>
      <c r="L69" s="12" t="str">
        <f>"A:"&amp;A!H68&amp;" 
B: "&amp;B!H68&amp;" 
C: "&amp;C!H68</f>
        <v>A:RBC central lysis 
B: ghosting of rbc's in all fixative D sections 
C: </v>
      </c>
    </row>
    <row r="70" spans="1:12" ht="13.5" thickTop="1">
      <c r="A70" s="10" t="s">
        <v>75</v>
      </c>
      <c r="B70" s="10" t="s">
        <v>62</v>
      </c>
      <c r="C70" s="10" t="s">
        <v>118</v>
      </c>
      <c r="D70" s="9">
        <f>AVERAGE(A!$D69,B!$D69,C!$D69)</f>
        <v>3.3333333333333335</v>
      </c>
      <c r="E70" s="11">
        <f>STDEV(A!$D69,B!$D69,C!$D69)</f>
        <v>0.5773502691896247</v>
      </c>
      <c r="F70" s="10">
        <f>AVERAGE(A!$E69,B!$E69,C!$E69)</f>
        <v>2.3333333333333335</v>
      </c>
      <c r="G70" s="10">
        <f>STDEV(A!$E69,B!$E69,C!$E69)</f>
        <v>0.5773502691896263</v>
      </c>
      <c r="H70" s="9">
        <f>AVERAGE(A!$F69,B!$F69,C!$F69)</f>
        <v>2.6666666666666665</v>
      </c>
      <c r="I70" s="11">
        <f>STDEV(A!$F69,B!$F69,C!$F69)</f>
        <v>1.1547005383792517</v>
      </c>
      <c r="J70" s="10">
        <f>AVERAGE(A!$G69,B!$G69,C!$G69)</f>
        <v>8.333333333333334</v>
      </c>
      <c r="K70" s="10">
        <f>STDEV(A!$G69,B!$G69,C!$G69)</f>
        <v>2.309401076758502</v>
      </c>
      <c r="L70" s="9" t="str">
        <f>"A:"&amp;A!H69&amp;" 
B: "&amp;B!H69&amp;" 
C: "&amp;C!H69</f>
        <v>A:RBC central lysis 
B: chatter 
C: </v>
      </c>
    </row>
    <row r="71" spans="1:12" ht="13.5" thickTop="1">
      <c r="A71" s="10" t="s">
        <v>75</v>
      </c>
      <c r="B71" s="10" t="s">
        <v>62</v>
      </c>
      <c r="C71" s="10" t="s">
        <v>119</v>
      </c>
      <c r="D71" s="9">
        <f>AVERAGE(A!$D70,B!$D70,C!$D70)</f>
        <v>3.3333333333333335</v>
      </c>
      <c r="E71" s="11">
        <f>STDEV(A!$D70,B!$D70,C!$D70)</f>
        <v>0.5773502691896247</v>
      </c>
      <c r="F71" s="10">
        <f>AVERAGE(A!$E70,B!$E70,C!$E70)</f>
        <v>2.6666666666666665</v>
      </c>
      <c r="G71" s="10">
        <f>STDEV(A!$E70,B!$E70,C!$E70)</f>
        <v>0.5773502691896263</v>
      </c>
      <c r="H71" s="9">
        <f>AVERAGE(A!$F70,B!$F70,C!$F70)</f>
        <v>2.6666666666666665</v>
      </c>
      <c r="I71" s="11">
        <f>STDEV(A!$F70,B!$F70,C!$F70)</f>
        <v>0.5773502691896263</v>
      </c>
      <c r="J71" s="10">
        <f>AVERAGE(A!$G70,B!$G70,C!$G70)</f>
        <v>8.666666666666666</v>
      </c>
      <c r="K71" s="10">
        <f>STDEV(A!$G70,B!$G70,C!$G70)</f>
        <v>1.5275252316519452</v>
      </c>
      <c r="L71" s="9" t="str">
        <f>"A:"&amp;A!H70&amp;" 
B: "&amp;B!H70&amp;" 
C: "&amp;C!H70</f>
        <v>A:RBC central lysis 
B:  
C: </v>
      </c>
    </row>
    <row r="72" spans="1:12" ht="13.5" thickTop="1">
      <c r="A72" s="10" t="s">
        <v>75</v>
      </c>
      <c r="B72" s="10" t="s">
        <v>62</v>
      </c>
      <c r="C72" s="10" t="s">
        <v>120</v>
      </c>
      <c r="D72" s="9">
        <f>AVERAGE(A!$D71,B!$D71,C!$D71)</f>
        <v>3.6666666666666665</v>
      </c>
      <c r="E72" s="11">
        <f>STDEV(A!$D71,B!$D71,C!$D71)</f>
        <v>0.5773502691896247</v>
      </c>
      <c r="F72" s="10">
        <f>AVERAGE(A!$E71,B!$E71,C!$E71)</f>
        <v>2.3333333333333335</v>
      </c>
      <c r="G72" s="10">
        <f>STDEV(A!$E71,B!$E71,C!$E71)</f>
        <v>0.5773502691896263</v>
      </c>
      <c r="H72" s="9">
        <f>AVERAGE(A!$F71,B!$F71,C!$F71)</f>
        <v>2.6666666666666665</v>
      </c>
      <c r="I72" s="11">
        <f>STDEV(A!$F71,B!$F71,C!$F71)</f>
        <v>0.5773502691896263</v>
      </c>
      <c r="J72" s="10">
        <f>AVERAGE(A!$G71,B!$G71,C!$G71)</f>
        <v>8.666666666666666</v>
      </c>
      <c r="K72" s="10">
        <f>STDEV(A!$G71,B!$G71,C!$G71)</f>
        <v>1.5275252316519452</v>
      </c>
      <c r="L72" s="9" t="str">
        <f>"A:"&amp;A!H71&amp;" 
B: "&amp;B!H71&amp;" 
C: "&amp;C!H71</f>
        <v>A:RBC central lysis 
B:  
C: </v>
      </c>
    </row>
    <row r="73" spans="1:12" ht="13.5" thickTop="1">
      <c r="A73" s="10" t="s">
        <v>75</v>
      </c>
      <c r="B73" s="10" t="s">
        <v>62</v>
      </c>
      <c r="C73" s="10" t="s">
        <v>121</v>
      </c>
      <c r="D73" s="9">
        <f>AVERAGE(A!$D72,B!$D72,C!$D72)</f>
        <v>3</v>
      </c>
      <c r="E73" s="11">
        <f>STDEV(A!$D72,B!$D72,C!$D72)</f>
        <v>0</v>
      </c>
      <c r="F73" s="10">
        <f>AVERAGE(A!$E72,B!$E72,C!$E72)</f>
        <v>3</v>
      </c>
      <c r="G73" s="10">
        <f>STDEV(A!$E72,B!$E72,C!$E72)</f>
        <v>1</v>
      </c>
      <c r="H73" s="9">
        <f>AVERAGE(A!$F72,B!$F72,C!$F72)</f>
        <v>2.6666666666666665</v>
      </c>
      <c r="I73" s="11">
        <f>STDEV(A!$F72,B!$F72,C!$F72)</f>
        <v>0.5773502691896263</v>
      </c>
      <c r="J73" s="10">
        <f>AVERAGE(A!$G72,B!$G72,C!$G72)</f>
        <v>8.666666666666666</v>
      </c>
      <c r="K73" s="10">
        <f>STDEV(A!$G72,B!$G72,C!$G72)</f>
        <v>1.5275252316519452</v>
      </c>
      <c r="L73" s="9" t="str">
        <f>"A:"&amp;A!H72&amp;" 
B: "&amp;B!H72&amp;" 
C: "&amp;C!H72</f>
        <v>A:Holes, RBC central lysis 
B: chatter 
C: </v>
      </c>
    </row>
    <row r="74" spans="1:12" ht="15" thickBot="1" thickTop="1">
      <c r="A74" s="4" t="s">
        <v>75</v>
      </c>
      <c r="B74" s="4" t="s">
        <v>62</v>
      </c>
      <c r="C74" s="4" t="s">
        <v>122</v>
      </c>
      <c r="D74" s="7">
        <f>AVERAGE(A!$D73,B!$D73,C!$D73)</f>
        <v>3.6666666666666665</v>
      </c>
      <c r="E74" s="8">
        <f>STDEV(A!$D73,B!$D73,C!$D73)</f>
        <v>0.5773502691896247</v>
      </c>
      <c r="F74" s="4">
        <f>AVERAGE(A!$E73,B!$E73,C!$E73)</f>
        <v>3</v>
      </c>
      <c r="G74" s="4">
        <f>STDEV(A!$E73,B!$E73,C!$E73)</f>
        <v>1</v>
      </c>
      <c r="H74" s="7">
        <f>AVERAGE(A!$F73,B!$F73,C!$F73)</f>
        <v>3.6666666666666665</v>
      </c>
      <c r="I74" s="8">
        <f>STDEV(A!$F73,B!$F73,C!$F73)</f>
        <v>0.5773502691896247</v>
      </c>
      <c r="J74" s="4">
        <f>AVERAGE(A!$G73,B!$G73,C!$G73)</f>
        <v>10.333333333333334</v>
      </c>
      <c r="K74" s="4">
        <f>STDEV(A!$G73,B!$G73,C!$G73)</f>
        <v>2.081665999466135</v>
      </c>
      <c r="L74" s="7" t="str">
        <f>"A:"&amp;A!H73&amp;" 
B: "&amp;B!H73&amp;" 
C: "&amp;C!H73</f>
        <v>A:RBC central lysis 
B:  
C: </v>
      </c>
    </row>
    <row r="75" spans="1:12" ht="13.5" thickTop="1">
      <c r="A75" s="10" t="s">
        <v>87</v>
      </c>
      <c r="B75" s="10" t="s">
        <v>116</v>
      </c>
      <c r="C75" s="10" t="s">
        <v>117</v>
      </c>
      <c r="D75" s="9">
        <f>AVERAGE(A!$D74,B!$D74,C!$D74)</f>
        <v>3.6666666666666665</v>
      </c>
      <c r="E75" s="11">
        <f>STDEV(A!$D74,B!$D74,C!$D74)</f>
        <v>0.5773502691896247</v>
      </c>
      <c r="F75">
        <f>AVERAGE(A!$E74,B!$E74,C!$E74)</f>
        <v>3.3333333333333335</v>
      </c>
      <c r="G75">
        <f>STDEV(A!$E74,B!$E74,C!$E74)</f>
        <v>0.5773502691896247</v>
      </c>
      <c r="H75" s="9">
        <f>AVERAGE(A!$F74,B!$F74,C!$F74)</f>
        <v>3.3333333333333335</v>
      </c>
      <c r="I75" s="11">
        <f>STDEV(A!$F74,B!$F74,C!$F74)</f>
        <v>0.5773502691896247</v>
      </c>
      <c r="J75">
        <f>AVERAGE(A!$G74,B!$G74,C!$G74)</f>
        <v>10.333333333333334</v>
      </c>
      <c r="K75">
        <f>STDEV(A!$G74,B!$G74,C!$G74)</f>
        <v>1.5275252316519499</v>
      </c>
      <c r="L75" s="9" t="str">
        <f>"A:"&amp;A!H74&amp;" 
B: "&amp;B!H74&amp;" 
C: "&amp;C!H74</f>
        <v>A: 
B:  
C: </v>
      </c>
    </row>
    <row r="76" spans="1:12" ht="13.5" thickTop="1">
      <c r="A76" t="s">
        <v>87</v>
      </c>
      <c r="B76" t="s">
        <v>116</v>
      </c>
      <c r="C76" t="s">
        <v>118</v>
      </c>
      <c r="D76" s="9">
        <f>AVERAGE(A!$D75,B!$D75,C!$D75)</f>
        <v>3.6666666666666665</v>
      </c>
      <c r="E76" s="11">
        <f>STDEV(A!$D75,B!$D75,C!$D75)</f>
        <v>0.5773502691896247</v>
      </c>
      <c r="F76">
        <f>AVERAGE(A!$E75,B!$E75,C!$E75)</f>
        <v>3.3333333333333335</v>
      </c>
      <c r="G76">
        <f>STDEV(A!$E75,B!$E75,C!$E75)</f>
        <v>0.5773502691896247</v>
      </c>
      <c r="H76" s="9">
        <f>AVERAGE(A!$F75,B!$F75,C!$F75)</f>
        <v>3.3333333333333335</v>
      </c>
      <c r="I76" s="11">
        <f>STDEV(A!$F75,B!$F75,C!$F75)</f>
        <v>0.5773502691896247</v>
      </c>
      <c r="J76">
        <f>AVERAGE(A!$G75,B!$G75,C!$G75)</f>
        <v>10.333333333333334</v>
      </c>
      <c r="K76">
        <f>STDEV(A!$G75,B!$G75,C!$G75)</f>
        <v>1.5275252316519499</v>
      </c>
      <c r="L76" s="9" t="str">
        <f>"A:"&amp;A!H75&amp;" 
B: "&amp;B!H75&amp;" 
C: "&amp;C!H75</f>
        <v>A: 
B:  
C: </v>
      </c>
    </row>
    <row r="77" spans="1:12" ht="13.5" thickTop="1">
      <c r="A77" t="s">
        <v>87</v>
      </c>
      <c r="B77" t="s">
        <v>116</v>
      </c>
      <c r="C77" t="s">
        <v>119</v>
      </c>
      <c r="D77" s="9">
        <f>AVERAGE(A!$D76,B!$D76,C!$D76)</f>
        <v>3.6666666666666665</v>
      </c>
      <c r="E77" s="11">
        <f>STDEV(A!$D76,B!$D76,C!$D76)</f>
        <v>0.5773502691896247</v>
      </c>
      <c r="F77">
        <f>AVERAGE(A!$E76,B!$E76,C!$E76)</f>
        <v>3.3333333333333335</v>
      </c>
      <c r="G77">
        <f>STDEV(A!$E76,B!$E76,C!$E76)</f>
        <v>0.5773502691896247</v>
      </c>
      <c r="H77" s="9">
        <f>AVERAGE(A!$F76,B!$F76,C!$F76)</f>
        <v>3.3333333333333335</v>
      </c>
      <c r="I77" s="11">
        <f>STDEV(A!$F76,B!$F76,C!$F76)</f>
        <v>0.5773502691896247</v>
      </c>
      <c r="J77">
        <f>AVERAGE(A!$G76,B!$G76,C!$G76)</f>
        <v>10.333333333333334</v>
      </c>
      <c r="K77">
        <f>STDEV(A!$G76,B!$G76,C!$G76)</f>
        <v>1.5275252316519499</v>
      </c>
      <c r="L77" s="9" t="str">
        <f>"A:"&amp;A!H76&amp;" 
B: "&amp;B!H76&amp;" 
C: "&amp;C!H76</f>
        <v>A: 
B:  
C: </v>
      </c>
    </row>
    <row r="78" spans="1:12" ht="13.5" thickTop="1">
      <c r="A78" t="s">
        <v>87</v>
      </c>
      <c r="B78" t="s">
        <v>116</v>
      </c>
      <c r="C78" t="s">
        <v>120</v>
      </c>
      <c r="D78" s="9">
        <f>AVERAGE(A!$D77,B!$D77,C!$D77)</f>
        <v>3.3333333333333335</v>
      </c>
      <c r="E78" s="11">
        <f>STDEV(A!$D77,B!$D77,C!$D77)</f>
        <v>0.5773502691896247</v>
      </c>
      <c r="F78">
        <f>AVERAGE(A!$E77,B!$E77,C!$E77)</f>
        <v>2.6666666666666665</v>
      </c>
      <c r="G78">
        <f>STDEV(A!$E77,B!$E77,C!$E77)</f>
        <v>0.5773502691896263</v>
      </c>
      <c r="H78" s="9">
        <f>AVERAGE(A!$F77,B!$F77,C!$F77)</f>
        <v>2.3333333333333335</v>
      </c>
      <c r="I78" s="11">
        <f>STDEV(A!$F77,B!$F77,C!$F77)</f>
        <v>0.5773502691896263</v>
      </c>
      <c r="J78">
        <f>AVERAGE(A!$G77,B!$G77,C!$G77)</f>
        <v>8.333333333333334</v>
      </c>
      <c r="K78">
        <f>STDEV(A!$G77,B!$G77,C!$G77)</f>
        <v>1.5275252316519452</v>
      </c>
      <c r="L78" s="9" t="str">
        <f>"A:"&amp;A!H77&amp;" 
B: "&amp;B!H77&amp;" 
C: "&amp;C!H77</f>
        <v>A: 
B:  
C: </v>
      </c>
    </row>
    <row r="79" spans="1:12" ht="13.5" thickTop="1">
      <c r="A79" t="s">
        <v>87</v>
      </c>
      <c r="B79" t="s">
        <v>116</v>
      </c>
      <c r="C79" t="s">
        <v>121</v>
      </c>
      <c r="D79" s="9">
        <f>AVERAGE(A!$D78,B!$D78,C!$D78)</f>
        <v>3.6666666666666665</v>
      </c>
      <c r="E79" s="11">
        <f>STDEV(A!$D78,B!$D78,C!$D78)</f>
        <v>0.5773502691896247</v>
      </c>
      <c r="F79">
        <f>AVERAGE(A!$E78,B!$E78,C!$E78)</f>
        <v>3</v>
      </c>
      <c r="G79">
        <f>STDEV(A!$E78,B!$E78,C!$E78)</f>
        <v>0</v>
      </c>
      <c r="H79" s="9">
        <f>AVERAGE(A!$F78,B!$F78,C!$F78)</f>
        <v>3</v>
      </c>
      <c r="I79" s="11">
        <f>STDEV(A!$F78,B!$F78,C!$F78)</f>
        <v>0</v>
      </c>
      <c r="J79">
        <f>AVERAGE(A!$G78,B!$G78,C!$G78)</f>
        <v>9.666666666666666</v>
      </c>
      <c r="K79">
        <f>STDEV(A!$G78,B!$G78,C!$G78)</f>
        <v>0.5773502691896257</v>
      </c>
      <c r="L79" s="9" t="str">
        <f>"A:"&amp;A!H78&amp;" 
B: "&amp;B!H78&amp;" 
C: "&amp;C!H78</f>
        <v>A: 
B: stain precipitate 
C: </v>
      </c>
    </row>
    <row r="80" spans="1:12" ht="13.5" thickTop="1">
      <c r="A80" t="s">
        <v>87</v>
      </c>
      <c r="B80" t="s">
        <v>116</v>
      </c>
      <c r="C80" t="s">
        <v>122</v>
      </c>
      <c r="D80" s="9">
        <f>AVERAGE(A!$D79,B!$D79,C!$D79)</f>
        <v>4</v>
      </c>
      <c r="E80" s="11">
        <f>STDEV(A!$D79,B!$D79,C!$D79)</f>
        <v>0</v>
      </c>
      <c r="F80">
        <f>AVERAGE(A!$E79,B!$E79,C!$E79)</f>
        <v>3.6666666666666665</v>
      </c>
      <c r="G80">
        <f>STDEV(A!$E79,B!$E79,C!$E79)</f>
        <v>0.5773502691896247</v>
      </c>
      <c r="H80" s="9">
        <f>AVERAGE(A!$F79,B!$F79,C!$F79)</f>
        <v>3.6666666666666665</v>
      </c>
      <c r="I80" s="11">
        <f>STDEV(A!$F79,B!$F79,C!$F79)</f>
        <v>0.5773502691896247</v>
      </c>
      <c r="J80">
        <f>AVERAGE(A!$G79,B!$G79,C!$G79)</f>
        <v>11.333333333333334</v>
      </c>
      <c r="K80">
        <f>STDEV(A!$G79,B!$G79,C!$G79)</f>
        <v>0.5773502691896257</v>
      </c>
      <c r="L80" s="9" t="str">
        <f>"A:"&amp;A!H79&amp;" 
B: "&amp;B!H79&amp;" 
C: "&amp;C!H79</f>
        <v>A: 
B:  
C: </v>
      </c>
    </row>
    <row r="81" spans="1:12" ht="13.5" thickTop="1">
      <c r="A81" s="2" t="s">
        <v>87</v>
      </c>
      <c r="B81" s="2" t="s">
        <v>44</v>
      </c>
      <c r="C81" s="2" t="s">
        <v>117</v>
      </c>
      <c r="D81" s="12">
        <f>AVERAGE(A!$D80,B!$D80,C!$D80)</f>
        <v>3.6666666666666665</v>
      </c>
      <c r="E81" s="13">
        <f>STDEV(A!$D80,B!$D80,C!$D80)</f>
        <v>0.5773502691896247</v>
      </c>
      <c r="F81" s="2">
        <f>AVERAGE(A!$E80,B!$E80,C!$E80)</f>
        <v>3</v>
      </c>
      <c r="G81" s="2">
        <f>STDEV(A!$E80,B!$E80,C!$E80)</f>
        <v>1</v>
      </c>
      <c r="H81" s="12">
        <f>AVERAGE(A!$F80,B!$F80,C!$F80)</f>
        <v>3.6666666666666665</v>
      </c>
      <c r="I81" s="13">
        <f>STDEV(A!$F80,B!$F80,C!$F80)</f>
        <v>0.5773502691896247</v>
      </c>
      <c r="J81" s="2">
        <f>AVERAGE(A!$G80,B!$G80,C!$G80)</f>
        <v>10.333333333333334</v>
      </c>
      <c r="K81" s="2">
        <f>STDEV(A!$G80,B!$G80,C!$G80)</f>
        <v>2.081665999466135</v>
      </c>
      <c r="L81" s="12" t="str">
        <f>"A:"&amp;A!H80&amp;" 
B: "&amp;B!H80&amp;" 
C: "&amp;C!H80</f>
        <v>A:RBC central lysis 
B: ghosting of rbc's in all fixative B sections/patchy staining of rbc's 
C: </v>
      </c>
    </row>
    <row r="82" spans="1:12" ht="13.5" thickTop="1">
      <c r="A82" s="10" t="s">
        <v>87</v>
      </c>
      <c r="B82" s="10" t="s">
        <v>44</v>
      </c>
      <c r="C82" s="10" t="s">
        <v>118</v>
      </c>
      <c r="D82" s="9">
        <f>AVERAGE(A!$D81,B!$D81,C!$D81)</f>
        <v>3.3333333333333335</v>
      </c>
      <c r="E82" s="11">
        <f>STDEV(A!$D81,B!$D81,C!$D81)</f>
        <v>0.5773502691896247</v>
      </c>
      <c r="F82" s="10">
        <f>AVERAGE(A!$E81,B!$E81,C!$E81)</f>
        <v>2.6666666666666665</v>
      </c>
      <c r="G82" s="10">
        <f>STDEV(A!$E81,B!$E81,C!$E81)</f>
        <v>0.5773502691896263</v>
      </c>
      <c r="H82" s="9">
        <f>AVERAGE(A!$F81,B!$F81,C!$F81)</f>
        <v>2.3333333333333335</v>
      </c>
      <c r="I82" s="11">
        <f>STDEV(A!$F81,B!$F81,C!$F81)</f>
        <v>0.5773502691896263</v>
      </c>
      <c r="J82" s="10">
        <f>AVERAGE(A!$G81,B!$G81,C!$G81)</f>
        <v>8.333333333333334</v>
      </c>
      <c r="K82" s="10">
        <f>STDEV(A!$G81,B!$G81,C!$G81)</f>
        <v>1.1547005383792495</v>
      </c>
      <c r="L82" s="9" t="str">
        <f>"A:"&amp;A!H81&amp;" 
B: "&amp;B!H81&amp;" 
C: "&amp;C!H81</f>
        <v>A:Patchy RBC lysis 
B: holes 
C: </v>
      </c>
    </row>
    <row r="83" spans="1:12" ht="13.5" thickTop="1">
      <c r="A83" s="10" t="s">
        <v>87</v>
      </c>
      <c r="B83" s="10" t="s">
        <v>44</v>
      </c>
      <c r="C83" s="10" t="s">
        <v>119</v>
      </c>
      <c r="D83" s="9">
        <f>AVERAGE(A!$D82,B!$D82,C!$D82)</f>
        <v>3.6666666666666665</v>
      </c>
      <c r="E83" s="11">
        <f>STDEV(A!$D82,B!$D82,C!$D82)</f>
        <v>0.5773502691896247</v>
      </c>
      <c r="F83" s="10">
        <f>AVERAGE(A!$E82,B!$E82,C!$E82)</f>
        <v>2.6666666666666665</v>
      </c>
      <c r="G83" s="10">
        <f>STDEV(A!$E82,B!$E82,C!$E82)</f>
        <v>0.5773502691896263</v>
      </c>
      <c r="H83" s="9">
        <f>AVERAGE(A!$F82,B!$F82,C!$F82)</f>
        <v>2.6666666666666665</v>
      </c>
      <c r="I83" s="11">
        <f>STDEV(A!$F82,B!$F82,C!$F82)</f>
        <v>0.5773502691896263</v>
      </c>
      <c r="J83" s="10">
        <f>AVERAGE(A!$G82,B!$G82,C!$G82)</f>
        <v>9</v>
      </c>
      <c r="K83" s="10">
        <f>STDEV(A!$G82,B!$G82,C!$G82)</f>
        <v>1.7320508075688772</v>
      </c>
      <c r="L83" s="9" t="str">
        <f>"A:"&amp;A!H82&amp;" 
B: "&amp;B!H82&amp;" 
C: "&amp;C!H82</f>
        <v>A:RBC central lysis 
B:  
C: </v>
      </c>
    </row>
    <row r="84" spans="1:12" ht="13.5" thickTop="1">
      <c r="A84" s="10" t="s">
        <v>87</v>
      </c>
      <c r="B84" s="10" t="s">
        <v>44</v>
      </c>
      <c r="C84" s="10" t="s">
        <v>120</v>
      </c>
      <c r="D84" s="9">
        <f>AVERAGE(A!$D83,B!$D83,C!$D83)</f>
        <v>3.6666666666666665</v>
      </c>
      <c r="E84" s="11">
        <f>STDEV(A!$D83,B!$D83,C!$D83)</f>
        <v>0.5773502691896247</v>
      </c>
      <c r="F84" s="10">
        <f>AVERAGE(A!$E83,B!$E83,C!$E83)</f>
        <v>2.6666666666666665</v>
      </c>
      <c r="G84" s="10">
        <f>STDEV(A!$E83,B!$E83,C!$E83)</f>
        <v>0.5773502691896263</v>
      </c>
      <c r="H84" s="9">
        <f>AVERAGE(A!$F83,B!$F83,C!$F83)</f>
        <v>2.6666666666666665</v>
      </c>
      <c r="I84" s="11">
        <f>STDEV(A!$F83,B!$F83,C!$F83)</f>
        <v>0.5773502691896263</v>
      </c>
      <c r="J84" s="10">
        <f>AVERAGE(A!$G83,B!$G83,C!$G83)</f>
        <v>9</v>
      </c>
      <c r="K84" s="10">
        <f>STDEV(A!$G83,B!$G83,C!$G83)</f>
        <v>1.7320508075688772</v>
      </c>
      <c r="L84" s="9" t="str">
        <f>"A:"&amp;A!H83&amp;" 
B: "&amp;B!H83&amp;" 
C: "&amp;C!H83</f>
        <v>A:RBC central lysis 
B:  
C: </v>
      </c>
    </row>
    <row r="85" spans="1:12" ht="13.5" thickTop="1">
      <c r="A85" s="10" t="s">
        <v>87</v>
      </c>
      <c r="B85" s="10" t="s">
        <v>44</v>
      </c>
      <c r="C85" s="10" t="s">
        <v>121</v>
      </c>
      <c r="D85" s="9">
        <f>AVERAGE(A!$D84,B!$D84,C!$D84)</f>
        <v>3.6666666666666665</v>
      </c>
      <c r="E85" s="11">
        <f>STDEV(A!$D84,B!$D84,C!$D84)</f>
        <v>0.5773502691896247</v>
      </c>
      <c r="F85" s="10">
        <f>AVERAGE(A!$E84,B!$E84,C!$E84)</f>
        <v>3</v>
      </c>
      <c r="G85" s="10">
        <f>STDEV(A!$E84,B!$E84,C!$E84)</f>
        <v>0</v>
      </c>
      <c r="H85" s="9">
        <f>AVERAGE(A!$F84,B!$F84,C!$F84)</f>
        <v>3</v>
      </c>
      <c r="I85" s="11">
        <f>STDEV(A!$F84,B!$F84,C!$F84)</f>
        <v>0</v>
      </c>
      <c r="J85" s="10">
        <f>AVERAGE(A!$G84,B!$G84,C!$G84)</f>
        <v>9.666666666666666</v>
      </c>
      <c r="K85" s="10">
        <f>STDEV(A!$G84,B!$G84,C!$G84)</f>
        <v>0.5773502691896257</v>
      </c>
      <c r="L85" s="9" t="str">
        <f>"A:"&amp;A!H84&amp;" 
B: "&amp;B!H84&amp;" 
C: "&amp;C!H84</f>
        <v>A:RBC central lysis 
B: chatter 
C: </v>
      </c>
    </row>
    <row r="86" spans="1:12" ht="13.5" thickTop="1">
      <c r="A86" s="14" t="s">
        <v>87</v>
      </c>
      <c r="B86" s="14" t="s">
        <v>44</v>
      </c>
      <c r="C86" s="14" t="s">
        <v>122</v>
      </c>
      <c r="D86" s="15">
        <f>AVERAGE(A!$D85,B!$D85,C!$D85)</f>
        <v>3</v>
      </c>
      <c r="E86" s="16">
        <f>STDEV(A!$D85,B!$D85,C!$D85)</f>
        <v>0</v>
      </c>
      <c r="F86" s="14">
        <f>AVERAGE(A!$E85,B!$E85,C!$E85)</f>
        <v>2.6666666666666665</v>
      </c>
      <c r="G86" s="14">
        <f>STDEV(A!$E85,B!$E85,C!$E85)</f>
        <v>0.5773502691896263</v>
      </c>
      <c r="H86" s="15">
        <f>AVERAGE(A!$F85,B!$F85,C!$F85)</f>
        <v>3.6666666666666665</v>
      </c>
      <c r="I86" s="16">
        <f>STDEV(A!$F85,B!$F85,C!$F85)</f>
        <v>0.5773502691896247</v>
      </c>
      <c r="J86" s="14">
        <f>AVERAGE(A!$G85,B!$G85,C!$G85)</f>
        <v>9.333333333333334</v>
      </c>
      <c r="K86" s="14">
        <f>STDEV(A!$G85,B!$G85,C!$G85)</f>
        <v>1.1547005383792557</v>
      </c>
      <c r="L86" s="15" t="str">
        <f>"A:"&amp;A!H85&amp;" 
B: "&amp;B!H85&amp;" 
C: "&amp;C!H85</f>
        <v>A:RBC central lysis 
B:  
C: </v>
      </c>
    </row>
    <row r="87" spans="1:12" ht="13.5" thickTop="1">
      <c r="A87" s="17" t="s">
        <v>87</v>
      </c>
      <c r="B87" s="17" t="s">
        <v>52</v>
      </c>
      <c r="C87" s="17" t="s">
        <v>117</v>
      </c>
      <c r="D87" s="9">
        <f>AVERAGE(A!$D86,B!$D86,C!$D86)</f>
        <v>3.6666666666666665</v>
      </c>
      <c r="E87" s="11">
        <f>STDEV(A!$D86,B!$D86,C!$D86)</f>
        <v>0.5773502691896247</v>
      </c>
      <c r="F87">
        <f>AVERAGE(A!$E86,B!$E86,C!$E86)</f>
        <v>2.6666666666666665</v>
      </c>
      <c r="G87">
        <f>STDEV(A!$E86,B!$E86,C!$E86)</f>
        <v>0.5773502691896263</v>
      </c>
      <c r="H87" s="9">
        <f>AVERAGE(A!$F86,B!$F86,C!$F86)</f>
        <v>3.3333333333333335</v>
      </c>
      <c r="I87" s="11">
        <f>STDEV(A!$F86,B!$F86,C!$F86)</f>
        <v>0.5773502691896247</v>
      </c>
      <c r="J87">
        <f>AVERAGE(A!$G86,B!$G86,C!$G86)</f>
        <v>9.666666666666666</v>
      </c>
      <c r="K87">
        <f>STDEV(A!$G86,B!$G86,C!$G86)</f>
        <v>1.5275252316519499</v>
      </c>
      <c r="L87" s="9" t="str">
        <f>"A:"&amp;A!H86&amp;" 
B: "&amp;B!H86&amp;" 
C: "&amp;C!H86</f>
        <v>A:RBC central lysis, acid hematin formation 
B: ghosting of rbc's in all fixative C sections. Acid hematin 
C: 3+ acid hematin</v>
      </c>
    </row>
    <row r="88" spans="1:12" ht="13.5" thickTop="1">
      <c r="A88" t="s">
        <v>87</v>
      </c>
      <c r="B88" t="s">
        <v>52</v>
      </c>
      <c r="C88" t="s">
        <v>118</v>
      </c>
      <c r="D88" s="9">
        <f>AVERAGE(A!$D87,B!$D87,C!$D87)</f>
        <v>3.3333333333333335</v>
      </c>
      <c r="E88" s="11">
        <f>STDEV(A!$D87,B!$D87,C!$D87)</f>
        <v>0.5773502691896247</v>
      </c>
      <c r="F88">
        <f>AVERAGE(A!$E87,B!$E87,C!$E87)</f>
        <v>2.6666666666666665</v>
      </c>
      <c r="G88">
        <f>STDEV(A!$E87,B!$E87,C!$E87)</f>
        <v>0.5773502691896263</v>
      </c>
      <c r="H88" s="9">
        <f>AVERAGE(A!$F87,B!$F87,C!$F87)</f>
        <v>2.6666666666666665</v>
      </c>
      <c r="I88" s="11">
        <f>STDEV(A!$F87,B!$F87,C!$F87)</f>
        <v>0.5773502691896263</v>
      </c>
      <c r="J88">
        <f>AVERAGE(A!$G87,B!$G87,C!$G87)</f>
        <v>8.666666666666666</v>
      </c>
      <c r="K88">
        <f>STDEV(A!$G87,B!$G87,C!$G87)</f>
        <v>1.5275252316519452</v>
      </c>
      <c r="L88" s="9" t="str">
        <f>"A:"&amp;A!H87&amp;" 
B: "&amp;B!H87&amp;" 
C: "&amp;C!H87</f>
        <v>A:RBC central lysis, acid hematin formation 
B: acid hematin 
C: 3+ acid hematin</v>
      </c>
    </row>
    <row r="89" spans="1:12" ht="13.5" thickTop="1">
      <c r="A89" t="s">
        <v>87</v>
      </c>
      <c r="B89" t="s">
        <v>52</v>
      </c>
      <c r="C89" t="s">
        <v>119</v>
      </c>
      <c r="D89" s="9">
        <f>AVERAGE(A!$D88,B!$D88,C!$D88)</f>
        <v>3.6666666666666665</v>
      </c>
      <c r="E89" s="11">
        <f>STDEV(A!$D88,B!$D88,C!$D88)</f>
        <v>0.5773502691896247</v>
      </c>
      <c r="F89">
        <f>AVERAGE(A!$E88,B!$E88,C!$E88)</f>
        <v>2.6666666666666665</v>
      </c>
      <c r="G89">
        <f>STDEV(A!$E88,B!$E88,C!$E88)</f>
        <v>0.5773502691896263</v>
      </c>
      <c r="H89" s="9">
        <f>AVERAGE(A!$F88,B!$F88,C!$F88)</f>
        <v>2.6666666666666665</v>
      </c>
      <c r="I89" s="11">
        <f>STDEV(A!$F88,B!$F88,C!$F88)</f>
        <v>0.5773502691896263</v>
      </c>
      <c r="J89">
        <f>AVERAGE(A!$G88,B!$G88,C!$G88)</f>
        <v>9</v>
      </c>
      <c r="K89">
        <f>STDEV(A!$G88,B!$G88,C!$G88)</f>
        <v>1.7320508075688772</v>
      </c>
      <c r="L89" s="9" t="str">
        <f>"A:"&amp;A!H88&amp;" 
B: "&amp;B!H88&amp;" 
C: "&amp;C!H88</f>
        <v>A:RBC central lysis 
B:  
C: </v>
      </c>
    </row>
    <row r="90" spans="1:12" ht="13.5" thickTop="1">
      <c r="A90" t="s">
        <v>87</v>
      </c>
      <c r="B90" t="s">
        <v>52</v>
      </c>
      <c r="C90" t="s">
        <v>120</v>
      </c>
      <c r="D90" s="9">
        <f>AVERAGE(A!$D89,B!$D89,C!$D89)</f>
        <v>3.6666666666666665</v>
      </c>
      <c r="E90" s="11">
        <f>STDEV(A!$D89,B!$D89,C!$D89)</f>
        <v>0.5773502691896247</v>
      </c>
      <c r="F90">
        <f>AVERAGE(A!$E89,B!$E89,C!$E89)</f>
        <v>2.6666666666666665</v>
      </c>
      <c r="G90">
        <f>STDEV(A!$E89,B!$E89,C!$E89)</f>
        <v>0.5773502691896263</v>
      </c>
      <c r="H90" s="9">
        <f>AVERAGE(A!$F89,B!$F89,C!$F89)</f>
        <v>3</v>
      </c>
      <c r="I90" s="11">
        <f>STDEV(A!$F89,B!$F89,C!$F89)</f>
        <v>0</v>
      </c>
      <c r="J90">
        <f>AVERAGE(A!$G89,B!$G89,C!$G89)</f>
        <v>9.333333333333334</v>
      </c>
      <c r="K90">
        <f>STDEV(A!$G89,B!$G89,C!$G89)</f>
        <v>1.1547005383792557</v>
      </c>
      <c r="L90" s="9" t="str">
        <f>"A:"&amp;A!H89&amp;" 
B: "&amp;B!H89&amp;" 
C: "&amp;C!H89</f>
        <v>A:RBC central lysis 
B:  
C: </v>
      </c>
    </row>
    <row r="91" spans="1:12" ht="13.5" thickTop="1">
      <c r="A91" t="s">
        <v>87</v>
      </c>
      <c r="B91" t="s">
        <v>52</v>
      </c>
      <c r="C91" t="s">
        <v>121</v>
      </c>
      <c r="D91" s="9">
        <f>AVERAGE(A!$D90,B!$D90,C!$D90)</f>
        <v>3.6666666666666665</v>
      </c>
      <c r="E91" s="11">
        <f>STDEV(A!$D90,B!$D90,C!$D90)</f>
        <v>0.5773502691896247</v>
      </c>
      <c r="F91">
        <f>AVERAGE(A!$E90,B!$E90,C!$E90)</f>
        <v>3</v>
      </c>
      <c r="G91">
        <f>STDEV(A!$E90,B!$E90,C!$E90)</f>
        <v>0</v>
      </c>
      <c r="H91" s="9">
        <f>AVERAGE(A!$F90,B!$F90,C!$F90)</f>
        <v>3</v>
      </c>
      <c r="I91" s="11">
        <f>STDEV(A!$F90,B!$F90,C!$F90)</f>
        <v>0</v>
      </c>
      <c r="J91">
        <f>AVERAGE(A!$G90,B!$G90,C!$G90)</f>
        <v>9.666666666666666</v>
      </c>
      <c r="K91">
        <f>STDEV(A!$G90,B!$G90,C!$G90)</f>
        <v>0.5773502691896257</v>
      </c>
      <c r="L91" s="9" t="str">
        <f>"A:"&amp;A!H90&amp;" 
B: "&amp;B!H90&amp;" 
C: "&amp;C!H90</f>
        <v>A:RBC central lysis 
B:  
C: </v>
      </c>
    </row>
    <row r="92" spans="1:12" ht="13.5" thickTop="1">
      <c r="A92" t="s">
        <v>87</v>
      </c>
      <c r="B92" t="s">
        <v>52</v>
      </c>
      <c r="C92" t="s">
        <v>122</v>
      </c>
      <c r="D92" s="9">
        <f>AVERAGE(A!$D91,B!$D91,C!$D91)</f>
        <v>3.6666666666666665</v>
      </c>
      <c r="E92" s="11">
        <f>STDEV(A!$D91,B!$D91,C!$D91)</f>
        <v>0.5773502691896247</v>
      </c>
      <c r="F92">
        <f>AVERAGE(A!$E91,B!$E91,C!$E91)</f>
        <v>3.3333333333333335</v>
      </c>
      <c r="G92">
        <f>STDEV(A!$E91,B!$E91,C!$E91)</f>
        <v>0.5773502691896247</v>
      </c>
      <c r="H92" s="9">
        <f>AVERAGE(A!$F91,B!$F91,C!$F91)</f>
        <v>3</v>
      </c>
      <c r="I92" s="11">
        <f>STDEV(A!$F91,B!$F91,C!$F91)</f>
        <v>1</v>
      </c>
      <c r="J92">
        <f>AVERAGE(A!$G91,B!$G91,C!$G91)</f>
        <v>10</v>
      </c>
      <c r="K92">
        <f>STDEV(A!$G91,B!$G91,C!$G91)</f>
        <v>1</v>
      </c>
      <c r="L92" s="9" t="str">
        <f>"A:"&amp;A!H91&amp;" 
B: "&amp;B!H91&amp;" 
C: "&amp;C!H91</f>
        <v>A:RBC central lysis 
B:  
C: </v>
      </c>
    </row>
    <row r="93" spans="1:12" ht="13.5" thickTop="1">
      <c r="A93" s="2" t="s">
        <v>87</v>
      </c>
      <c r="B93" s="2" t="s">
        <v>62</v>
      </c>
      <c r="C93" s="2" t="s">
        <v>117</v>
      </c>
      <c r="D93" s="12">
        <f>AVERAGE(A!$D92,B!$D92,C!$D92)</f>
        <v>3.6666666666666665</v>
      </c>
      <c r="E93" s="13">
        <f>STDEV(A!$D92,B!$D92,C!$D92)</f>
        <v>0.5773502691896247</v>
      </c>
      <c r="F93" s="2">
        <f>AVERAGE(A!$E92,B!$E92,C!$E92)</f>
        <v>2.6666666666666665</v>
      </c>
      <c r="G93" s="2">
        <f>STDEV(A!$E92,B!$E92,C!$E92)</f>
        <v>0.5773502691896263</v>
      </c>
      <c r="H93" s="12">
        <f>AVERAGE(A!$F92,B!$F92,C!$F92)</f>
        <v>3.3333333333333335</v>
      </c>
      <c r="I93" s="13">
        <f>STDEV(A!$F92,B!$F92,C!$F92)</f>
        <v>0.5773502691896247</v>
      </c>
      <c r="J93" s="2">
        <f>AVERAGE(A!$G92,B!$G92,C!$G92)</f>
        <v>9.666666666666666</v>
      </c>
      <c r="K93" s="2">
        <f>STDEV(A!$G92,B!$G92,C!$G92)</f>
        <v>1.5275252316519499</v>
      </c>
      <c r="L93" s="12" t="str">
        <f>"A:"&amp;A!H92&amp;" 
B: "&amp;B!H92&amp;" 
C: "&amp;C!H92</f>
        <v>A:RBC central lysis 
B: ghosting of rbc's in all fixative D sections 
C: </v>
      </c>
    </row>
    <row r="94" spans="1:12" ht="13.5" thickTop="1">
      <c r="A94" s="10" t="s">
        <v>87</v>
      </c>
      <c r="B94" s="10" t="s">
        <v>62</v>
      </c>
      <c r="C94" s="10" t="s">
        <v>118</v>
      </c>
      <c r="D94" s="9">
        <f>AVERAGE(A!$D93,B!$D93,C!$D93)</f>
        <v>2.6666666666666665</v>
      </c>
      <c r="E94" s="11">
        <f>STDEV(A!$D93,B!$D93,C!$D93)</f>
        <v>0.5773502691896263</v>
      </c>
      <c r="F94" s="10">
        <f>AVERAGE(A!$E93,B!$E93,C!$E93)</f>
        <v>2.3333333333333335</v>
      </c>
      <c r="G94" s="10">
        <f>STDEV(A!$E93,B!$E93,C!$E93)</f>
        <v>0.5773502691896263</v>
      </c>
      <c r="H94" s="9">
        <f>AVERAGE(A!$F93,B!$F93,C!$F93)</f>
        <v>2.3333333333333335</v>
      </c>
      <c r="I94" s="11">
        <f>STDEV(A!$F93,B!$F93,C!$F93)</f>
        <v>0.5773502691896263</v>
      </c>
      <c r="J94" s="10">
        <f>AVERAGE(A!$G93,B!$G93,C!$G93)</f>
        <v>7.333333333333333</v>
      </c>
      <c r="K94" s="10">
        <f>STDEV(A!$G93,B!$G93,C!$G93)</f>
        <v>1.5275252316519452</v>
      </c>
      <c r="L94" s="9" t="str">
        <f>"A:"&amp;A!H93&amp;" 
B: "&amp;B!H93&amp;" 
C: "&amp;C!H93</f>
        <v>A:RBC central lysis 
B:  
C: </v>
      </c>
    </row>
    <row r="95" spans="1:12" ht="13.5" thickTop="1">
      <c r="A95" s="10" t="s">
        <v>87</v>
      </c>
      <c r="B95" s="10" t="s">
        <v>62</v>
      </c>
      <c r="C95" s="10" t="s">
        <v>119</v>
      </c>
      <c r="D95" s="9">
        <f>AVERAGE(A!$D94,B!$D94,C!$D94)</f>
        <v>3.3333333333333335</v>
      </c>
      <c r="E95" s="11">
        <f>STDEV(A!$D94,B!$D94,C!$D94)</f>
        <v>1.154700538379251</v>
      </c>
      <c r="F95" s="10">
        <f>AVERAGE(A!$E94,B!$E94,C!$E94)</f>
        <v>2.6666666666666665</v>
      </c>
      <c r="G95" s="10">
        <f>STDEV(A!$E94,B!$E94,C!$E94)</f>
        <v>0.5773502691896263</v>
      </c>
      <c r="H95" s="9">
        <f>AVERAGE(A!$F94,B!$F94,C!$F94)</f>
        <v>2.6666666666666665</v>
      </c>
      <c r="I95" s="11">
        <f>STDEV(A!$F94,B!$F94,C!$F94)</f>
        <v>0.5773502691896263</v>
      </c>
      <c r="J95" s="10">
        <f>AVERAGE(A!$G94,B!$G94,C!$G94)</f>
        <v>8.666666666666666</v>
      </c>
      <c r="K95" s="10">
        <f>STDEV(A!$G94,B!$G94,C!$G94)</f>
        <v>2.309401076758502</v>
      </c>
      <c r="L95" s="9" t="str">
        <f>"A:"&amp;A!H94&amp;" 
B: "&amp;B!H94&amp;" 
C: "&amp;C!H94</f>
        <v>A:RBC central lysis 
B:  
C: </v>
      </c>
    </row>
    <row r="96" spans="1:12" ht="13.5" thickTop="1">
      <c r="A96" s="10" t="s">
        <v>87</v>
      </c>
      <c r="B96" s="10" t="s">
        <v>62</v>
      </c>
      <c r="C96" s="10" t="s">
        <v>120</v>
      </c>
      <c r="D96" s="9">
        <f>AVERAGE(A!$D95,B!$D95,C!$D95)</f>
        <v>3.6666666666666665</v>
      </c>
      <c r="E96" s="11">
        <f>STDEV(A!$D95,B!$D95,C!$D95)</f>
        <v>0.5773502691896247</v>
      </c>
      <c r="F96" s="10">
        <f>AVERAGE(A!$E95,B!$E95,C!$E95)</f>
        <v>2.6666666666666665</v>
      </c>
      <c r="G96" s="10">
        <f>STDEV(A!$E95,B!$E95,C!$E95)</f>
        <v>0.5773502691896263</v>
      </c>
      <c r="H96" s="9">
        <f>AVERAGE(A!$F95,B!$F95,C!$F95)</f>
        <v>2.6666666666666665</v>
      </c>
      <c r="I96" s="11">
        <f>STDEV(A!$F95,B!$F95,C!$F95)</f>
        <v>0.5773502691896263</v>
      </c>
      <c r="J96" s="10">
        <f>AVERAGE(A!$G95,B!$G95,C!$G95)</f>
        <v>9</v>
      </c>
      <c r="K96" s="10">
        <f>STDEV(A!$G95,B!$G95,C!$G95)</f>
        <v>1.7320508075688772</v>
      </c>
      <c r="L96" s="9" t="str">
        <f>"A:"&amp;A!H95&amp;" 
B: "&amp;B!H95&amp;" 
C: "&amp;C!H95</f>
        <v>A:RBC central lysis 
B:  
C: </v>
      </c>
    </row>
    <row r="97" spans="1:12" ht="13.5" thickTop="1">
      <c r="A97" s="10" t="s">
        <v>87</v>
      </c>
      <c r="B97" s="10" t="s">
        <v>62</v>
      </c>
      <c r="C97" s="10" t="s">
        <v>121</v>
      </c>
      <c r="D97" s="9">
        <f>AVERAGE(A!$D96,B!$D96,C!$D96)</f>
        <v>3.6666666666666665</v>
      </c>
      <c r="E97" s="11">
        <f>STDEV(A!$D96,B!$D96,C!$D96)</f>
        <v>0.5773502691896247</v>
      </c>
      <c r="F97" s="10">
        <f>AVERAGE(A!$E96,B!$E96,C!$E96)</f>
        <v>3</v>
      </c>
      <c r="G97" s="10">
        <f>STDEV(A!$E96,B!$E96,C!$E96)</f>
        <v>0</v>
      </c>
      <c r="H97" s="9">
        <f>AVERAGE(A!$F96,B!$F96,C!$F96)</f>
        <v>3</v>
      </c>
      <c r="I97" s="11">
        <f>STDEV(A!$F96,B!$F96,C!$F96)</f>
        <v>0</v>
      </c>
      <c r="J97" s="10">
        <f>AVERAGE(A!$G96,B!$G96,C!$G96)</f>
        <v>9.666666666666666</v>
      </c>
      <c r="K97" s="10">
        <f>STDEV(A!$G96,B!$G96,C!$G96)</f>
        <v>0.5773502691896257</v>
      </c>
      <c r="L97" s="9" t="str">
        <f>"A:"&amp;A!H96&amp;" 
B: "&amp;B!H96&amp;" 
C: "&amp;C!H96</f>
        <v>A:RBC central lysis 
B:  
C: </v>
      </c>
    </row>
    <row r="98" spans="1:12" ht="15" thickBot="1" thickTop="1">
      <c r="A98" s="4" t="s">
        <v>87</v>
      </c>
      <c r="B98" s="4" t="s">
        <v>62</v>
      </c>
      <c r="C98" s="4" t="s">
        <v>122</v>
      </c>
      <c r="D98" s="7">
        <f>AVERAGE(A!$D97,B!$D97,C!$D97)</f>
        <v>3.6666666666666665</v>
      </c>
      <c r="E98" s="8">
        <f>STDEV(A!$D97,B!$D97,C!$D97)</f>
        <v>0.5773502691896247</v>
      </c>
      <c r="F98" s="4">
        <f>AVERAGE(A!$E97,B!$E97,C!$E97)</f>
        <v>3.3333333333333335</v>
      </c>
      <c r="G98" s="4">
        <f>STDEV(A!$E97,B!$E97,C!$E97)</f>
        <v>1.154700538379251</v>
      </c>
      <c r="H98" s="7">
        <f>AVERAGE(A!$F97,B!$F97,C!$F97)</f>
        <v>3.6666666666666665</v>
      </c>
      <c r="I98" s="8">
        <f>STDEV(A!$F97,B!$F97,C!$F97)</f>
        <v>0.5773502691896247</v>
      </c>
      <c r="J98" s="4">
        <f>AVERAGE(A!$G97,B!$G97,C!$G97)</f>
        <v>10.666666666666666</v>
      </c>
      <c r="K98" s="4">
        <f>STDEV(A!$G97,B!$G97,C!$G97)</f>
        <v>2.309401076758505</v>
      </c>
      <c r="L98" s="7" t="str">
        <f>"A:"&amp;A!H97&amp;" 
B: "&amp;B!H97&amp;" 
C: "&amp;C!H97</f>
        <v>A:RBC central lysis 
B:  
C: </v>
      </c>
    </row>
    <row r="99" spans="1:12" ht="13.5" thickTop="1">
      <c r="A99" s="10" t="s">
        <v>90</v>
      </c>
      <c r="B99" s="10" t="s">
        <v>116</v>
      </c>
      <c r="C99" s="10" t="s">
        <v>117</v>
      </c>
      <c r="D99" s="9">
        <f>AVERAGE(A!$D98,B!$D98,C!$D98)</f>
        <v>3.6666666666666665</v>
      </c>
      <c r="E99" s="11">
        <f>STDEV(A!$D98,B!$D98,C!$D98)</f>
        <v>0.5773502691896247</v>
      </c>
      <c r="F99">
        <f>AVERAGE(A!$E98,B!$E98,C!$E98)</f>
        <v>3.3333333333333335</v>
      </c>
      <c r="G99">
        <f>STDEV(A!$E98,B!$E98,C!$E98)</f>
        <v>0.5773502691896247</v>
      </c>
      <c r="H99" s="9">
        <f>AVERAGE(A!$F98,B!$F98,C!$F98)</f>
        <v>3.6666666666666665</v>
      </c>
      <c r="I99" s="11">
        <f>STDEV(A!$F98,B!$F98,C!$F98)</f>
        <v>0.5773502691896247</v>
      </c>
      <c r="J99">
        <f>AVERAGE(A!$G98,B!$G98,C!$G98)</f>
        <v>10.666666666666666</v>
      </c>
      <c r="K99">
        <f>STDEV(A!$G98,B!$G98,C!$G98)</f>
        <v>1.5275252316519499</v>
      </c>
      <c r="L99" s="9" t="str">
        <f>"A:"&amp;A!H98&amp;" 
B: "&amp;B!H98&amp;" 
C: "&amp;C!H98</f>
        <v>A: 
B:  
C: </v>
      </c>
    </row>
    <row r="100" spans="1:12" ht="13.5" thickTop="1">
      <c r="A100" t="s">
        <v>90</v>
      </c>
      <c r="B100" t="s">
        <v>116</v>
      </c>
      <c r="C100" t="s">
        <v>118</v>
      </c>
      <c r="D100" s="9">
        <f>AVERAGE(A!$D99,B!$D99,C!$D99)</f>
        <v>3.6666666666666665</v>
      </c>
      <c r="E100" s="11">
        <f>STDEV(A!$D99,B!$D99,C!$D99)</f>
        <v>0.5773502691896247</v>
      </c>
      <c r="F100">
        <f>AVERAGE(A!$E99,B!$E99,C!$E99)</f>
        <v>3.3333333333333335</v>
      </c>
      <c r="G100">
        <f>STDEV(A!$E99,B!$E99,C!$E99)</f>
        <v>0.5773502691896247</v>
      </c>
      <c r="H100" s="9">
        <f>AVERAGE(A!$F99,B!$F99,C!$F99)</f>
        <v>3.3333333333333335</v>
      </c>
      <c r="I100" s="11">
        <f>STDEV(A!$F99,B!$F99,C!$F99)</f>
        <v>0.5773502691896247</v>
      </c>
      <c r="J100">
        <f>AVERAGE(A!$G99,B!$G99,C!$G99)</f>
        <v>10.333333333333334</v>
      </c>
      <c r="K100">
        <f>STDEV(A!$G99,B!$G99,C!$G99)</f>
        <v>1.5275252316519499</v>
      </c>
      <c r="L100" s="9" t="str">
        <f>"A:"&amp;A!H99&amp;" 
B: "&amp;B!H99&amp;" 
C: "&amp;C!H99</f>
        <v>A:Holes 
B:  
C: </v>
      </c>
    </row>
    <row r="101" spans="1:12" ht="13.5" thickTop="1">
      <c r="A101" t="s">
        <v>90</v>
      </c>
      <c r="B101" t="s">
        <v>116</v>
      </c>
      <c r="C101" t="s">
        <v>119</v>
      </c>
      <c r="D101" s="9">
        <f>AVERAGE(A!$D100,B!$D100,C!$D100)</f>
        <v>0</v>
      </c>
      <c r="E101" s="11">
        <f>STDEV(A!$D100,B!$D100,C!$D100)</f>
        <v>0</v>
      </c>
      <c r="F101">
        <f>AVERAGE(A!$E100,B!$E100,C!$E100)</f>
        <v>0</v>
      </c>
      <c r="G101">
        <f>STDEV(A!$E100,B!$E100,C!$E100)</f>
        <v>0</v>
      </c>
      <c r="H101" s="9">
        <f>AVERAGE(A!$F100,B!$F100,C!$F100)</f>
        <v>0</v>
      </c>
      <c r="I101" s="11">
        <f>STDEV(A!$F100,B!$F100,C!$F100)</f>
        <v>0</v>
      </c>
      <c r="J101">
        <f>AVERAGE(A!$G100,B!$G100,C!$G100)</f>
        <v>0</v>
      </c>
      <c r="K101">
        <f>STDEV(A!$G100,B!$G100,C!$G100)</f>
        <v>0</v>
      </c>
      <c r="L101" s="9" t="str">
        <f>"A:"&amp;A!H100&amp;" 
B: "&amp;B!H100&amp;" 
C: "&amp;C!H100</f>
        <v>A:Chipped out 
B: no lymph node 
C: No node, just fat</v>
      </c>
    </row>
    <row r="102" spans="1:12" ht="13.5" thickTop="1">
      <c r="A102" t="s">
        <v>90</v>
      </c>
      <c r="B102" t="s">
        <v>116</v>
      </c>
      <c r="C102" t="s">
        <v>120</v>
      </c>
      <c r="D102" s="9">
        <f>AVERAGE(A!$D101,B!$D101,C!$D101)</f>
        <v>4</v>
      </c>
      <c r="E102" s="11">
        <f>STDEV(A!$D101,B!$D101,C!$D101)</f>
        <v>0</v>
      </c>
      <c r="F102">
        <f>AVERAGE(A!$E101,B!$E101,C!$E101)</f>
        <v>3.6666666666666665</v>
      </c>
      <c r="G102">
        <f>STDEV(A!$E101,B!$E101,C!$E101)</f>
        <v>0.5773502691896247</v>
      </c>
      <c r="H102" s="9">
        <f>AVERAGE(A!$F101,B!$F101,C!$F101)</f>
        <v>3</v>
      </c>
      <c r="I102" s="11">
        <f>STDEV(A!$F101,B!$F101,C!$F101)</f>
        <v>0</v>
      </c>
      <c r="J102">
        <f>AVERAGE(A!$G101,B!$G101,C!$G101)</f>
        <v>10.666666666666666</v>
      </c>
      <c r="K102">
        <f>STDEV(A!$G101,B!$G101,C!$G101)</f>
        <v>0.5773502691896257</v>
      </c>
      <c r="L102" s="9" t="str">
        <f>"A:"&amp;A!H101&amp;" 
B: "&amp;B!H101&amp;" 
C: "&amp;C!H101</f>
        <v>A: 
B:  
C: </v>
      </c>
    </row>
    <row r="103" spans="1:12" ht="13.5" thickTop="1">
      <c r="A103" t="s">
        <v>90</v>
      </c>
      <c r="B103" t="s">
        <v>116</v>
      </c>
      <c r="C103" t="s">
        <v>121</v>
      </c>
      <c r="D103" s="9">
        <f>AVERAGE(A!$D102,B!$D102,C!$D102)</f>
        <v>4</v>
      </c>
      <c r="E103" s="11">
        <f>STDEV(A!$D102,B!$D102,C!$D102)</f>
        <v>0</v>
      </c>
      <c r="F103">
        <f>AVERAGE(A!$E102,B!$E102,C!$E102)</f>
        <v>3.3333333333333335</v>
      </c>
      <c r="G103">
        <f>STDEV(A!$E102,B!$E102,C!$E102)</f>
        <v>0.5773502691896247</v>
      </c>
      <c r="H103" s="9">
        <f>AVERAGE(A!$F102,B!$F102,C!$F102)</f>
        <v>3.3333333333333335</v>
      </c>
      <c r="I103" s="11">
        <f>STDEV(A!$F102,B!$F102,C!$F102)</f>
        <v>0.5773502691896247</v>
      </c>
      <c r="J103">
        <f>AVERAGE(A!$G102,B!$G102,C!$G102)</f>
        <v>10.666666666666666</v>
      </c>
      <c r="K103">
        <f>STDEV(A!$G102,B!$G102,C!$G102)</f>
        <v>1.1547005383792517</v>
      </c>
      <c r="L103" s="9" t="str">
        <f>"A:"&amp;A!H102&amp;" 
B: "&amp;B!H102&amp;" 
C: "&amp;C!H102</f>
        <v>A: 
B:  
C: </v>
      </c>
    </row>
    <row r="104" spans="1:12" ht="13.5" thickTop="1">
      <c r="A104" t="s">
        <v>90</v>
      </c>
      <c r="B104" t="s">
        <v>116</v>
      </c>
      <c r="C104" t="s">
        <v>122</v>
      </c>
      <c r="D104" s="9">
        <f>AVERAGE(A!$D103,B!$D103,C!$D103)</f>
        <v>3</v>
      </c>
      <c r="E104" s="11">
        <f>STDEV(A!$D103,B!$D103,C!$D103)</f>
        <v>0</v>
      </c>
      <c r="F104">
        <f>AVERAGE(A!$E103,B!$E103,C!$E103)</f>
        <v>2.6666666666666665</v>
      </c>
      <c r="G104">
        <f>STDEV(A!$E103,B!$E103,C!$E103)</f>
        <v>0.5773502691896263</v>
      </c>
      <c r="H104" s="9">
        <f>AVERAGE(A!$F103,B!$F103,C!$F103)</f>
        <v>2.3333333333333335</v>
      </c>
      <c r="I104" s="11">
        <f>STDEV(A!$F103,B!$F103,C!$F103)</f>
        <v>0.5773502691896263</v>
      </c>
      <c r="J104">
        <f>AVERAGE(A!$G103,B!$G103,C!$G103)</f>
        <v>8</v>
      </c>
      <c r="K104">
        <f>STDEV(A!$G103,B!$G103,C!$G103)</f>
        <v>1</v>
      </c>
      <c r="L104" s="9" t="str">
        <f>"A:"&amp;A!H103&amp;" 
B: "&amp;B!H103&amp;" 
C: "&amp;C!H103</f>
        <v>A: 
B:  
C: </v>
      </c>
    </row>
    <row r="105" spans="1:12" ht="13.5" thickTop="1">
      <c r="A105" s="18" t="s">
        <v>90</v>
      </c>
      <c r="B105" s="18" t="s">
        <v>44</v>
      </c>
      <c r="C105" s="18" t="s">
        <v>117</v>
      </c>
      <c r="D105" s="12">
        <f>AVERAGE(A!$D104,B!$D104,C!$D104)</f>
        <v>3.6666666666666665</v>
      </c>
      <c r="E105" s="13">
        <f>STDEV(A!$D104,B!$D104,C!$D104)</f>
        <v>0.5773502691896247</v>
      </c>
      <c r="F105" s="2">
        <f>AVERAGE(A!$E104,B!$E104,C!$E104)</f>
        <v>3.3333333333333335</v>
      </c>
      <c r="G105" s="2">
        <f>STDEV(A!$E104,B!$E104,C!$E104)</f>
        <v>0.5773502691896247</v>
      </c>
      <c r="H105" s="12">
        <f>AVERAGE(A!$F104,B!$F104,C!$F104)</f>
        <v>3.6666666666666665</v>
      </c>
      <c r="I105" s="13">
        <f>STDEV(A!$F104,B!$F104,C!$F104)</f>
        <v>0.5773502691896247</v>
      </c>
      <c r="J105" s="2">
        <f>AVERAGE(A!$G104,B!$G104,C!$G104)</f>
        <v>10.666666666666666</v>
      </c>
      <c r="K105" s="2">
        <f>STDEV(A!$G104,B!$G104,C!$G104)</f>
        <v>1.5275252316519499</v>
      </c>
      <c r="L105" s="12" t="str">
        <f>"A:"&amp;A!H104&amp;" 
B: "&amp;B!H104&amp;" 
C: "&amp;C!H104</f>
        <v>A:Patchy RBC lysis, holes 
B: ghosting of rbc's in all fixative B sections Chatter 
C: Punched out holes</v>
      </c>
    </row>
    <row r="106" spans="1:12" ht="13.5" thickTop="1">
      <c r="A106" s="10" t="s">
        <v>90</v>
      </c>
      <c r="B106" s="10" t="s">
        <v>44</v>
      </c>
      <c r="C106" s="10" t="s">
        <v>118</v>
      </c>
      <c r="D106" s="9">
        <f>AVERAGE(A!$D105,B!$D105,C!$D105)</f>
        <v>3.3333333333333335</v>
      </c>
      <c r="E106" s="11">
        <f>STDEV(A!$D105,B!$D105,C!$D105)</f>
        <v>0.5773502691896247</v>
      </c>
      <c r="F106" s="10">
        <f>AVERAGE(A!$E105,B!$E105,C!$E105)</f>
        <v>3</v>
      </c>
      <c r="G106" s="10">
        <f>STDEV(A!$E105,B!$E105,C!$E105)</f>
        <v>0</v>
      </c>
      <c r="H106" s="9">
        <f>AVERAGE(A!$F105,B!$F105,C!$F105)</f>
        <v>3</v>
      </c>
      <c r="I106" s="11">
        <f>STDEV(A!$F105,B!$F105,C!$F105)</f>
        <v>0</v>
      </c>
      <c r="J106" s="10">
        <f>AVERAGE(A!$G105,B!$G105,C!$G105)</f>
        <v>9.333333333333334</v>
      </c>
      <c r="K106" s="10">
        <f>STDEV(A!$G105,B!$G105,C!$G105)</f>
        <v>0.5773502691896257</v>
      </c>
      <c r="L106" s="9" t="str">
        <f>"A:"&amp;A!H105&amp;" 
B: "&amp;B!H105&amp;" 
C: "&amp;C!H105</f>
        <v>A:Patchy central RBC lysis 
B: chatter 
C: RBC morph poor</v>
      </c>
    </row>
    <row r="107" spans="1:12" ht="13.5" thickTop="1">
      <c r="A107" s="10" t="s">
        <v>90</v>
      </c>
      <c r="B107" s="10" t="s">
        <v>44</v>
      </c>
      <c r="C107" s="10" t="s">
        <v>119</v>
      </c>
      <c r="D107" s="9">
        <f>AVERAGE(A!$D106,B!$D106,C!$D106)</f>
        <v>3.6666666666666665</v>
      </c>
      <c r="E107" s="11">
        <f>STDEV(A!$D106,B!$D106,C!$D106)</f>
        <v>0.5773502691896247</v>
      </c>
      <c r="F107" s="10">
        <f>AVERAGE(A!$E106,B!$E106,C!$E106)</f>
        <v>3.3333333333333335</v>
      </c>
      <c r="G107" s="10">
        <f>STDEV(A!$E106,B!$E106,C!$E106)</f>
        <v>0.5773502691896247</v>
      </c>
      <c r="H107" s="9">
        <f>AVERAGE(A!$F106,B!$F106,C!$F106)</f>
        <v>3.3333333333333335</v>
      </c>
      <c r="I107" s="11">
        <f>STDEV(A!$F106,B!$F106,C!$F106)</f>
        <v>0.5773502691896247</v>
      </c>
      <c r="J107" s="10">
        <f>AVERAGE(A!$G106,B!$G106,C!$G106)</f>
        <v>10.333333333333334</v>
      </c>
      <c r="K107" s="10">
        <f>STDEV(A!$G106,B!$G106,C!$G106)</f>
        <v>1.5275252316519499</v>
      </c>
      <c r="L107" s="9" t="str">
        <f>"A:"&amp;A!H106&amp;" 
B: "&amp;B!H106&amp;" 
C: "&amp;C!H106</f>
        <v>A:RBC central lysis 
B:  
C: </v>
      </c>
    </row>
    <row r="108" spans="1:12" ht="13.5" thickTop="1">
      <c r="A108" s="10" t="s">
        <v>90</v>
      </c>
      <c r="B108" s="10" t="s">
        <v>44</v>
      </c>
      <c r="C108" s="10" t="s">
        <v>120</v>
      </c>
      <c r="D108" s="9">
        <f>AVERAGE(A!$D107,B!$D107,C!$D107)</f>
        <v>3.3333333333333335</v>
      </c>
      <c r="E108" s="11">
        <f>STDEV(A!$D107,B!$D107,C!$D107)</f>
        <v>0.5773502691896247</v>
      </c>
      <c r="F108" s="10">
        <f>AVERAGE(A!$E107,B!$E107,C!$E107)</f>
        <v>3.3333333333333335</v>
      </c>
      <c r="G108" s="10">
        <f>STDEV(A!$E107,B!$E107,C!$E107)</f>
        <v>0.5773502691896247</v>
      </c>
      <c r="H108" s="9">
        <f>AVERAGE(A!$F107,B!$F107,C!$F107)</f>
        <v>3</v>
      </c>
      <c r="I108" s="11">
        <f>STDEV(A!$F107,B!$F107,C!$F107)</f>
        <v>0</v>
      </c>
      <c r="J108" s="10">
        <f>AVERAGE(A!$G107,B!$G107,C!$G107)</f>
        <v>9.666666666666666</v>
      </c>
      <c r="K108" s="10">
        <f>STDEV(A!$G107,B!$G107,C!$G107)</f>
        <v>1.1547005383792517</v>
      </c>
      <c r="L108" s="9" t="str">
        <f>"A:"&amp;A!H107&amp;" 
B: "&amp;B!H107&amp;" 
C: "&amp;C!H107</f>
        <v>A:RBC central lysis, holes 
B: chatter 
C: </v>
      </c>
    </row>
    <row r="109" spans="1:12" ht="13.5" thickTop="1">
      <c r="A109" s="10" t="s">
        <v>90</v>
      </c>
      <c r="B109" s="10" t="s">
        <v>44</v>
      </c>
      <c r="C109" s="10" t="s">
        <v>121</v>
      </c>
      <c r="D109" s="9">
        <f>AVERAGE(A!$D108,B!$D108,C!$D108)</f>
        <v>3.6666666666666665</v>
      </c>
      <c r="E109" s="11">
        <f>STDEV(A!$D108,B!$D108,C!$D108)</f>
        <v>0.5773502691896247</v>
      </c>
      <c r="F109" s="10">
        <f>AVERAGE(A!$E108,B!$E108,C!$E108)</f>
        <v>3</v>
      </c>
      <c r="G109" s="10">
        <f>STDEV(A!$E108,B!$E108,C!$E108)</f>
        <v>0</v>
      </c>
      <c r="H109" s="9">
        <f>AVERAGE(A!$F108,B!$F108,C!$F108)</f>
        <v>2.6666666666666665</v>
      </c>
      <c r="I109" s="11">
        <f>STDEV(A!$F108,B!$F108,C!$F108)</f>
        <v>0.5773502691896263</v>
      </c>
      <c r="J109" s="10">
        <f>AVERAGE(A!$G108,B!$G108,C!$G108)</f>
        <v>9.333333333333334</v>
      </c>
      <c r="K109" s="10">
        <f>STDEV(A!$G108,B!$G108,C!$G108)</f>
        <v>0.5773502691896257</v>
      </c>
      <c r="L109" s="9" t="str">
        <f>"A:"&amp;A!H108&amp;" 
B: "&amp;B!H108&amp;" 
C: "&amp;C!H108</f>
        <v>A:RBC central lysis 
B:  
C: </v>
      </c>
    </row>
    <row r="110" spans="1:12" ht="13.5" thickTop="1">
      <c r="A110" s="14" t="s">
        <v>90</v>
      </c>
      <c r="B110" s="14" t="s">
        <v>44</v>
      </c>
      <c r="C110" s="14" t="s">
        <v>122</v>
      </c>
      <c r="D110" s="15">
        <f>AVERAGE(A!$D109,B!$D109,C!$D109)</f>
        <v>2.6666666666666665</v>
      </c>
      <c r="E110" s="16">
        <f>STDEV(A!$D109,B!$D109,C!$D109)</f>
        <v>0.5773502691896263</v>
      </c>
      <c r="F110" s="14">
        <f>AVERAGE(A!$E109,B!$E109,C!$E109)</f>
        <v>2</v>
      </c>
      <c r="G110" s="14">
        <f>STDEV(A!$E109,B!$E109,C!$E109)</f>
        <v>0</v>
      </c>
      <c r="H110" s="15">
        <f>AVERAGE(A!$F109,B!$F109,C!$F109)</f>
        <v>2</v>
      </c>
      <c r="I110" s="16">
        <f>STDEV(A!$F109,B!$F109,C!$F109)</f>
        <v>0</v>
      </c>
      <c r="J110" s="14">
        <f>AVERAGE(A!$G109,B!$G109,C!$G109)</f>
        <v>6.666666666666667</v>
      </c>
      <c r="K110" s="14">
        <f>STDEV(A!$G109,B!$G109,C!$G109)</f>
        <v>0.5773502691896258</v>
      </c>
      <c r="L110" s="15" t="str">
        <f>"A:"&amp;A!H109&amp;" 
B: "&amp;B!H109&amp;" 
C: "&amp;C!H109</f>
        <v>A:RBC central lysis 
B:  
C: </v>
      </c>
    </row>
    <row r="111" spans="1:12" ht="13.5" thickTop="1">
      <c r="A111" s="17" t="s">
        <v>90</v>
      </c>
      <c r="B111" s="17" t="s">
        <v>52</v>
      </c>
      <c r="C111" s="17" t="s">
        <v>117</v>
      </c>
      <c r="D111" s="9">
        <f>AVERAGE(A!$D110,B!$D110,C!$D110)</f>
        <v>3.6666666666666665</v>
      </c>
      <c r="E111" s="11">
        <f>STDEV(A!$D110,B!$D110,C!$D110)</f>
        <v>0.5773502691896247</v>
      </c>
      <c r="F111">
        <f>AVERAGE(A!$E110,B!$E110,C!$E110)</f>
        <v>3.6666666666666665</v>
      </c>
      <c r="G111">
        <f>STDEV(A!$E110,B!$E110,C!$E110)</f>
        <v>0.5773502691896247</v>
      </c>
      <c r="H111" s="9">
        <f>AVERAGE(A!$F110,B!$F110,C!$F110)</f>
        <v>3.3333333333333335</v>
      </c>
      <c r="I111" s="11">
        <f>STDEV(A!$F110,B!$F110,C!$F110)</f>
        <v>0.5773502691896247</v>
      </c>
      <c r="J111">
        <f>AVERAGE(A!$G110,B!$G110,C!$G110)</f>
        <v>10.666666666666666</v>
      </c>
      <c r="K111">
        <f>STDEV(A!$G110,B!$G110,C!$G110)</f>
        <v>1.5275252316519499</v>
      </c>
      <c r="L111" s="9" t="str">
        <f>"A:"&amp;A!H110&amp;" 
B: "&amp;B!H110&amp;" 
C: "&amp;C!H110</f>
        <v>A:RBC central lysis 
B: ghosting of rbc's in all fixative C sections. Chatter 
C: </v>
      </c>
    </row>
    <row r="112" spans="1:12" ht="13.5" thickTop="1">
      <c r="A112" s="19" t="s">
        <v>90</v>
      </c>
      <c r="B112" s="19" t="s">
        <v>52</v>
      </c>
      <c r="C112" s="19" t="s">
        <v>118</v>
      </c>
      <c r="D112" s="9">
        <f>AVERAGE(A!$D111,B!$D111,C!$D111)</f>
        <v>3.6666666666666665</v>
      </c>
      <c r="E112" s="11">
        <f>STDEV(A!$D111,B!$D111,C!$D111)</f>
        <v>0.5773502691896247</v>
      </c>
      <c r="F112">
        <f>AVERAGE(A!$E111,B!$E111,C!$E111)</f>
        <v>2.6666666666666665</v>
      </c>
      <c r="G112">
        <f>STDEV(A!$E111,B!$E111,C!$E111)</f>
        <v>0.5773502691896263</v>
      </c>
      <c r="H112" s="9">
        <f>AVERAGE(A!$F111,B!$F111,C!$F111)</f>
        <v>3</v>
      </c>
      <c r="I112" s="11">
        <f>STDEV(A!$F111,B!$F111,C!$F111)</f>
        <v>0</v>
      </c>
      <c r="J112">
        <f>AVERAGE(A!$G111,B!$G111,C!$G111)</f>
        <v>9.333333333333334</v>
      </c>
      <c r="K112">
        <f>STDEV(A!$G111,B!$G111,C!$G111)</f>
        <v>1.1547005383792557</v>
      </c>
      <c r="L112" s="9" t="str">
        <f>"A:"&amp;A!H111&amp;" 
B: "&amp;B!H111&amp;" 
C: "&amp;C!H111</f>
        <v>A:RBC central lysis 
B: chatter acid hematin 
C: </v>
      </c>
    </row>
    <row r="113" spans="1:12" ht="13.5" thickTop="1">
      <c r="A113" t="s">
        <v>90</v>
      </c>
      <c r="B113" t="s">
        <v>52</v>
      </c>
      <c r="C113" t="s">
        <v>119</v>
      </c>
      <c r="D113" s="9">
        <f>AVERAGE(A!$D112,B!$D112,C!$D112)</f>
        <v>3.6666666666666665</v>
      </c>
      <c r="E113" s="11">
        <f>STDEV(A!$D112,B!$D112,C!$D112)</f>
        <v>0.5773502691896247</v>
      </c>
      <c r="F113">
        <f>AVERAGE(A!$E112,B!$E112,C!$E112)</f>
        <v>3</v>
      </c>
      <c r="G113">
        <f>STDEV(A!$E112,B!$E112,C!$E112)</f>
        <v>0</v>
      </c>
      <c r="H113" s="9">
        <f>AVERAGE(A!$F112,B!$F112,C!$F112)</f>
        <v>3</v>
      </c>
      <c r="I113" s="11">
        <f>STDEV(A!$F112,B!$F112,C!$F112)</f>
        <v>0</v>
      </c>
      <c r="J113">
        <f>AVERAGE(A!$G112,B!$G112,C!$G112)</f>
        <v>9.666666666666666</v>
      </c>
      <c r="K113">
        <f>STDEV(A!$G112,B!$G112,C!$G112)</f>
        <v>0.5773502691896257</v>
      </c>
      <c r="L113" s="9" t="str">
        <f>"A:"&amp;A!H112&amp;" 
B: "&amp;B!H112&amp;" 
C: "&amp;C!H112</f>
        <v>A:RBC central lysis 
B:  
C: </v>
      </c>
    </row>
    <row r="114" spans="1:12" ht="13.5" thickTop="1">
      <c r="A114" t="s">
        <v>90</v>
      </c>
      <c r="B114" t="s">
        <v>52</v>
      </c>
      <c r="C114" t="s">
        <v>120</v>
      </c>
      <c r="D114" s="9">
        <f>AVERAGE(A!$D113,B!$D113,C!$D113)</f>
        <v>3.3333333333333335</v>
      </c>
      <c r="E114" s="11">
        <f>STDEV(A!$D113,B!$D113,C!$D113)</f>
        <v>0.5773502691896247</v>
      </c>
      <c r="F114">
        <f>AVERAGE(A!$E113,B!$E113,C!$E113)</f>
        <v>2.3333333333333335</v>
      </c>
      <c r="G114">
        <f>STDEV(A!$E113,B!$E113,C!$E113)</f>
        <v>0.5773502691896263</v>
      </c>
      <c r="H114" s="9">
        <f>AVERAGE(A!$F113,B!$F113,C!$F113)</f>
        <v>2.6666666666666665</v>
      </c>
      <c r="I114" s="11">
        <f>STDEV(A!$F113,B!$F113,C!$F113)</f>
        <v>0.5773502691896263</v>
      </c>
      <c r="J114">
        <f>AVERAGE(A!$G113,B!$G113,C!$G113)</f>
        <v>8.333333333333334</v>
      </c>
      <c r="K114">
        <f>STDEV(A!$G113,B!$G113,C!$G113)</f>
        <v>1.5275252316519452</v>
      </c>
      <c r="L114" s="9" t="str">
        <f>"A:"&amp;A!H113&amp;" 
B: "&amp;B!H113&amp;" 
C: "&amp;C!H113</f>
        <v>A:RBC central lysis 
B: chatter 
C: </v>
      </c>
    </row>
    <row r="115" spans="1:12" ht="13.5" thickTop="1">
      <c r="A115" t="s">
        <v>90</v>
      </c>
      <c r="B115" t="s">
        <v>52</v>
      </c>
      <c r="C115" t="s">
        <v>121</v>
      </c>
      <c r="D115" s="9">
        <f>AVERAGE(A!$D114,B!$D114,C!$D114)</f>
        <v>3.3333333333333335</v>
      </c>
      <c r="E115" s="11">
        <f>STDEV(A!$D114,B!$D114,C!$D114)</f>
        <v>0.5773502691896247</v>
      </c>
      <c r="F115">
        <f>AVERAGE(A!$E114,B!$E114,C!$E114)</f>
        <v>2.3333333333333335</v>
      </c>
      <c r="G115">
        <f>STDEV(A!$E114,B!$E114,C!$E114)</f>
        <v>0.5773502691896263</v>
      </c>
      <c r="H115" s="9">
        <f>AVERAGE(A!$F114,B!$F114,C!$F114)</f>
        <v>2.6666666666666665</v>
      </c>
      <c r="I115" s="11">
        <f>STDEV(A!$F114,B!$F114,C!$F114)</f>
        <v>0.5773502691896263</v>
      </c>
      <c r="J115">
        <f>AVERAGE(A!$G114,B!$G114,C!$G114)</f>
        <v>8.333333333333334</v>
      </c>
      <c r="K115">
        <f>STDEV(A!$G114,B!$G114,C!$G114)</f>
        <v>1.5275252316519452</v>
      </c>
      <c r="L115" s="9" t="str">
        <f>"A:"&amp;A!H114&amp;" 
B: "&amp;B!H114&amp;" 
C: "&amp;C!H114</f>
        <v>A:RBC central lysis 
B: chatter 
C: </v>
      </c>
    </row>
    <row r="116" spans="1:12" ht="12.75">
      <c r="A116" t="s">
        <v>90</v>
      </c>
      <c r="B116" t="s">
        <v>52</v>
      </c>
      <c r="C116" t="s">
        <v>122</v>
      </c>
      <c r="D116" s="9">
        <f>AVERAGE(A!$D115,B!$D115,C!$D115)</f>
        <v>2.3333333333333335</v>
      </c>
      <c r="E116" s="11">
        <f>STDEV(A!$D115,B!$D115,C!$D115)</f>
        <v>0.5773502691896263</v>
      </c>
      <c r="F116">
        <f>AVERAGE(A!$E115,B!$E115,C!$E115)</f>
        <v>2</v>
      </c>
      <c r="G116">
        <f>STDEV(A!$E115,B!$E115,C!$E115)</f>
        <v>0</v>
      </c>
      <c r="H116" s="9">
        <f>AVERAGE(A!$F115,B!$F115,C!$F115)</f>
        <v>2</v>
      </c>
      <c r="I116" s="11">
        <f>STDEV(A!$F115,B!$F115,C!$F115)</f>
        <v>0</v>
      </c>
      <c r="J116">
        <f>AVERAGE(A!$G115,B!$G115,C!$G115)</f>
        <v>6.333333333333333</v>
      </c>
      <c r="K116">
        <f>STDEV(A!$G115,B!$G115,C!$G115)</f>
        <v>0.5773502691896258</v>
      </c>
      <c r="L116" s="9" t="str">
        <f>"A:"&amp;A!H115&amp;" 
B: "&amp;B!H115&amp;" 
C: "&amp;C!H115</f>
        <v>A:RBC central lysis, acid hematin formation 
B: acid hematin 
C: 3+ acid hematin</v>
      </c>
    </row>
    <row r="117" spans="1:12" ht="12.75">
      <c r="A117" s="18" t="s">
        <v>90</v>
      </c>
      <c r="B117" s="18" t="s">
        <v>62</v>
      </c>
      <c r="C117" s="18" t="s">
        <v>117</v>
      </c>
      <c r="D117" s="12">
        <f>AVERAGE(A!$D116,B!$D116,C!$D116)</f>
        <v>3.3333333333333335</v>
      </c>
      <c r="E117" s="13">
        <f>STDEV(A!$D116,B!$D116,C!$D116)</f>
        <v>0.5773502691896247</v>
      </c>
      <c r="F117" s="2">
        <f>AVERAGE(A!$E116,B!$E116,C!$E116)</f>
        <v>3</v>
      </c>
      <c r="G117" s="2">
        <f>STDEV(A!$E116,B!$E116,C!$E116)</f>
        <v>0</v>
      </c>
      <c r="H117" s="12">
        <f>AVERAGE(A!$F116,B!$F116,C!$F116)</f>
        <v>3.3333333333333335</v>
      </c>
      <c r="I117" s="13">
        <f>STDEV(A!$F116,B!$F116,C!$F116)</f>
        <v>0.5773502691896247</v>
      </c>
      <c r="J117" s="2">
        <f>AVERAGE(A!$G116,B!$G116,C!$G116)</f>
        <v>9.666666666666666</v>
      </c>
      <c r="K117" s="2">
        <f>STDEV(A!$G116,B!$G116,C!$G116)</f>
        <v>0.5773502691896257</v>
      </c>
      <c r="L117" s="12" t="str">
        <f>"A:"&amp;A!H116&amp;" 
B: "&amp;B!H116&amp;" 
C: "&amp;C!H116</f>
        <v>A:RBC central lysis, center 50% chipped out 
B: ghosting of rbc's in all fixative D sections holes in liver section 
C: RBC morph poor</v>
      </c>
    </row>
    <row r="118" spans="1:12" ht="12.75">
      <c r="A118" s="10" t="s">
        <v>90</v>
      </c>
      <c r="B118" s="10" t="s">
        <v>62</v>
      </c>
      <c r="C118" s="10" t="s">
        <v>118</v>
      </c>
      <c r="D118" s="9">
        <f>AVERAGE(A!$D117,B!$D117,C!$D117)</f>
        <v>3.6666666666666665</v>
      </c>
      <c r="E118" s="11">
        <f>STDEV(A!$D117,B!$D117,C!$D117)</f>
        <v>0.5773502691896247</v>
      </c>
      <c r="F118" s="10">
        <f>AVERAGE(A!$E117,B!$E117,C!$E117)</f>
        <v>2.6666666666666665</v>
      </c>
      <c r="G118" s="10">
        <f>STDEV(A!$E117,B!$E117,C!$E117)</f>
        <v>0.5773502691896263</v>
      </c>
      <c r="H118" s="9">
        <f>AVERAGE(A!$F117,B!$F117,C!$F117)</f>
        <v>2.6666666666666665</v>
      </c>
      <c r="I118" s="11">
        <f>STDEV(A!$F117,B!$F117,C!$F117)</f>
        <v>0.5773502691896263</v>
      </c>
      <c r="J118" s="10">
        <f>AVERAGE(A!$G117,B!$G117,C!$G117)</f>
        <v>9</v>
      </c>
      <c r="K118" s="10">
        <f>STDEV(A!$G117,B!$G117,C!$G117)</f>
        <v>1.7320508075688772</v>
      </c>
      <c r="L118" s="9" t="str">
        <f>"A:"&amp;A!H117&amp;" 
B: "&amp;B!H117&amp;" 
C: "&amp;C!H117</f>
        <v>A:RBC central lysis 
B:  
C: </v>
      </c>
    </row>
    <row r="119" spans="1:12" ht="12.75">
      <c r="A119" s="10" t="s">
        <v>90</v>
      </c>
      <c r="B119" s="10" t="s">
        <v>62</v>
      </c>
      <c r="C119" s="10" t="s">
        <v>119</v>
      </c>
      <c r="D119" s="9">
        <f>AVERAGE(A!$D118,B!$D118,C!$D118)</f>
        <v>3.3333333333333335</v>
      </c>
      <c r="E119" s="11">
        <f>STDEV(A!$D118,B!$D118,C!$D118)</f>
        <v>0.5773502691896247</v>
      </c>
      <c r="F119" s="10">
        <f>AVERAGE(A!$E118,B!$E118,C!$E118)</f>
        <v>3</v>
      </c>
      <c r="G119" s="10">
        <f>STDEV(A!$E118,B!$E118,C!$E118)</f>
        <v>0</v>
      </c>
      <c r="H119" s="9">
        <f>AVERAGE(A!$F118,B!$F118,C!$F118)</f>
        <v>3</v>
      </c>
      <c r="I119" s="11">
        <f>STDEV(A!$F118,B!$F118,C!$F118)</f>
        <v>0</v>
      </c>
      <c r="J119" s="10">
        <f>AVERAGE(A!$G118,B!$G118,C!$G118)</f>
        <v>9.333333333333334</v>
      </c>
      <c r="K119" s="10">
        <f>STDEV(A!$G118,B!$G118,C!$G118)</f>
        <v>0.5773502691896257</v>
      </c>
      <c r="L119" s="9" t="str">
        <f>"A:"&amp;A!H118&amp;" 
B: "&amp;B!H118&amp;" 
C: "&amp;C!H118</f>
        <v>A: 
B:  
C: </v>
      </c>
    </row>
    <row r="120" spans="1:12" ht="12.75">
      <c r="A120" s="10" t="s">
        <v>90</v>
      </c>
      <c r="B120" s="10" t="s">
        <v>62</v>
      </c>
      <c r="C120" s="10" t="s">
        <v>120</v>
      </c>
      <c r="D120" s="9">
        <f>AVERAGE(A!$D119,B!$D119,C!$D119)</f>
        <v>3.3333333333333335</v>
      </c>
      <c r="E120" s="11">
        <f>STDEV(A!$D119,B!$D119,C!$D119)</f>
        <v>0.5773502691896247</v>
      </c>
      <c r="F120" s="10">
        <f>AVERAGE(A!$E119,B!$E119,C!$E119)</f>
        <v>2.6666666666666665</v>
      </c>
      <c r="G120" s="10">
        <f>STDEV(A!$E119,B!$E119,C!$E119)</f>
        <v>0.5773502691896263</v>
      </c>
      <c r="H120" s="9">
        <f>AVERAGE(A!$F119,B!$F119,C!$F119)</f>
        <v>3</v>
      </c>
      <c r="I120" s="11">
        <f>STDEV(A!$F119,B!$F119,C!$F119)</f>
        <v>0</v>
      </c>
      <c r="J120" s="10">
        <f>AVERAGE(A!$G119,B!$G119,C!$G119)</f>
        <v>9</v>
      </c>
      <c r="K120" s="10">
        <f>STDEV(A!$G119,B!$G119,C!$G119)</f>
        <v>1</v>
      </c>
      <c r="L120" s="9" t="str">
        <f>"A:"&amp;A!H119&amp;" 
B: "&amp;B!H119&amp;" 
C: "&amp;C!H119</f>
        <v>A:RBC central lysis 
B:  
C: </v>
      </c>
    </row>
    <row r="121" spans="1:12" ht="12.75">
      <c r="A121" s="10" t="s">
        <v>90</v>
      </c>
      <c r="B121" s="10" t="s">
        <v>62</v>
      </c>
      <c r="C121" s="10" t="s">
        <v>121</v>
      </c>
      <c r="D121" s="9">
        <f>AVERAGE(A!$D120,B!$D120,C!$D120)</f>
        <v>3</v>
      </c>
      <c r="E121" s="11">
        <f>STDEV(A!$D120,B!$D120,C!$D120)</f>
        <v>0</v>
      </c>
      <c r="F121" s="10">
        <f>AVERAGE(A!$E120,B!$E120,C!$E120)</f>
        <v>3</v>
      </c>
      <c r="G121" s="10">
        <f>STDEV(A!$E120,B!$E120,C!$E120)</f>
        <v>0</v>
      </c>
      <c r="H121" s="9">
        <f>AVERAGE(A!$F120,B!$F120,C!$F120)</f>
        <v>2.6666666666666665</v>
      </c>
      <c r="I121" s="11">
        <f>STDEV(A!$F120,B!$F120,C!$F120)</f>
        <v>0.5773502691896263</v>
      </c>
      <c r="J121" s="10">
        <f>AVERAGE(A!$G120,B!$G120,C!$G120)</f>
        <v>8.666666666666666</v>
      </c>
      <c r="K121" s="10">
        <f>STDEV(A!$G120,B!$G120,C!$G120)</f>
        <v>0.5773502691896257</v>
      </c>
      <c r="L121" s="9" t="str">
        <f>"A:"&amp;A!H120&amp;" 
B: "&amp;B!H120&amp;" 
C: "&amp;C!H120</f>
        <v>A:RBC central lysis 
B:  
C: </v>
      </c>
    </row>
    <row r="122" spans="1:12" ht="13.5" thickBot="1">
      <c r="A122" s="4" t="s">
        <v>90</v>
      </c>
      <c r="B122" s="4" t="s">
        <v>62</v>
      </c>
      <c r="C122" s="4" t="s">
        <v>122</v>
      </c>
      <c r="D122" s="7">
        <f>AVERAGE(A!$D121,B!$D121,C!$D121)</f>
        <v>2</v>
      </c>
      <c r="E122" s="8">
        <f>STDEV(A!$D121,B!$D121,C!$D121)</f>
        <v>0</v>
      </c>
      <c r="F122" s="4">
        <f>AVERAGE(A!$E121,B!$E121,C!$E121)</f>
        <v>2</v>
      </c>
      <c r="G122" s="4">
        <f>STDEV(A!$E121,B!$E121,C!$E121)</f>
        <v>0</v>
      </c>
      <c r="H122" s="7">
        <f>AVERAGE(A!$F121,B!$F121,C!$F121)</f>
        <v>2</v>
      </c>
      <c r="I122" s="8">
        <f>STDEV(A!$F121,B!$F121,C!$F121)</f>
        <v>0</v>
      </c>
      <c r="J122" s="4">
        <f>AVERAGE(A!$G121,B!$G121,C!$G121)</f>
        <v>6</v>
      </c>
      <c r="K122" s="4">
        <f>STDEV(A!$G121,B!$G121,C!$G121)</f>
        <v>0</v>
      </c>
      <c r="L122" s="7" t="str">
        <f>"A:"&amp;A!H121&amp;" 
B: "&amp;B!H121&amp;" 
C: "&amp;C!H121</f>
        <v>A:RBC central lysis 
B:  
C: </v>
      </c>
    </row>
    <row r="123" spans="1:12" ht="13.5" thickTop="1">
      <c r="A123" s="10" t="s">
        <v>93</v>
      </c>
      <c r="B123" s="10" t="s">
        <v>116</v>
      </c>
      <c r="C123" s="10" t="s">
        <v>117</v>
      </c>
      <c r="D123" s="9">
        <f>AVERAGE(A!$D122,B!$D122,C!$D122)</f>
        <v>3.6666666666666665</v>
      </c>
      <c r="E123" s="11">
        <f>STDEV(A!$D122,B!$D122,C!$D122)</f>
        <v>0.5773502691896247</v>
      </c>
      <c r="F123">
        <f>AVERAGE(A!$E122,B!$E122,C!$E122)</f>
        <v>3</v>
      </c>
      <c r="G123">
        <f>STDEV(A!$E122,B!$E122,C!$E122)</f>
        <v>1</v>
      </c>
      <c r="H123" s="9">
        <f>AVERAGE(A!$F122,B!$F122,C!$F122)</f>
        <v>3</v>
      </c>
      <c r="I123" s="11">
        <f>STDEV(A!$F122,B!$F122,C!$F122)</f>
        <v>1</v>
      </c>
      <c r="J123">
        <f>AVERAGE(A!$G122,B!$G122,C!$G122)</f>
        <v>9.666666666666666</v>
      </c>
      <c r="K123">
        <f>STDEV(A!$G122,B!$G122,C!$G122)</f>
        <v>2.081665999466135</v>
      </c>
      <c r="L123" s="9" t="str">
        <f>"A:"&amp;A!H122&amp;" 
B: "&amp;B!H122&amp;" 
C: "&amp;C!H122</f>
        <v>A: 
B: chatter 
C: </v>
      </c>
    </row>
    <row r="124" spans="1:12" ht="13.5" thickTop="1">
      <c r="A124" t="s">
        <v>93</v>
      </c>
      <c r="B124" t="s">
        <v>116</v>
      </c>
      <c r="C124" t="s">
        <v>118</v>
      </c>
      <c r="D124" s="9">
        <f>AVERAGE(A!$D123,B!$D123,C!$D123)</f>
        <v>3.3333333333333335</v>
      </c>
      <c r="E124" s="11">
        <f>STDEV(A!$D123,B!$D123,C!$D123)</f>
        <v>0.5773502691896247</v>
      </c>
      <c r="F124">
        <f>AVERAGE(A!$E123,B!$E123,C!$E123)</f>
        <v>3.3333333333333335</v>
      </c>
      <c r="G124">
        <f>STDEV(A!$E123,B!$E123,C!$E123)</f>
        <v>0.5773502691896247</v>
      </c>
      <c r="H124" s="9">
        <f>AVERAGE(A!$F123,B!$F123,C!$F123)</f>
        <v>3</v>
      </c>
      <c r="I124" s="11">
        <f>STDEV(A!$F123,B!$F123,C!$F123)</f>
        <v>0</v>
      </c>
      <c r="J124">
        <f>AVERAGE(A!$G123,B!$G123,C!$G123)</f>
        <v>9.666666666666666</v>
      </c>
      <c r="K124">
        <f>STDEV(A!$G123,B!$G123,C!$G123)</f>
        <v>1.1547005383792517</v>
      </c>
      <c r="L124" s="9" t="str">
        <f>"A:"&amp;A!H123&amp;" 
B: "&amp;B!H123&amp;" 
C: "&amp;C!H123</f>
        <v>A: 
B: chatter 
C: </v>
      </c>
    </row>
    <row r="125" spans="1:12" ht="13.5" thickTop="1">
      <c r="A125" t="s">
        <v>93</v>
      </c>
      <c r="B125" t="s">
        <v>116</v>
      </c>
      <c r="C125" t="s">
        <v>119</v>
      </c>
      <c r="D125" s="9">
        <f>AVERAGE(A!$D124,B!$D124,C!$D124)</f>
        <v>3.3333333333333335</v>
      </c>
      <c r="E125" s="11">
        <f>STDEV(A!$D124,B!$D124,C!$D124)</f>
        <v>0.5773502691896247</v>
      </c>
      <c r="F125">
        <f>AVERAGE(A!$E124,B!$E124,C!$E124)</f>
        <v>3.3333333333333335</v>
      </c>
      <c r="G125">
        <f>STDEV(A!$E124,B!$E124,C!$E124)</f>
        <v>0.5773502691896247</v>
      </c>
      <c r="H125" s="9">
        <f>AVERAGE(A!$F124,B!$F124,C!$F124)</f>
        <v>3</v>
      </c>
      <c r="I125" s="11">
        <f>STDEV(A!$F124,B!$F124,C!$F124)</f>
        <v>0</v>
      </c>
      <c r="J125">
        <f>AVERAGE(A!$G124,B!$G124,C!$G124)</f>
        <v>9.666666666666666</v>
      </c>
      <c r="K125">
        <f>STDEV(A!$G124,B!$G124,C!$G124)</f>
        <v>1.1547005383792517</v>
      </c>
      <c r="L125" s="9" t="str">
        <f>"A:"&amp;A!H124&amp;" 
B: "&amp;B!H124&amp;" 
C: "&amp;C!H124</f>
        <v>A: 
B: chatter 
C: </v>
      </c>
    </row>
    <row r="126" spans="1:12" ht="13.5" thickTop="1">
      <c r="A126" t="s">
        <v>93</v>
      </c>
      <c r="B126" t="s">
        <v>116</v>
      </c>
      <c r="C126" t="s">
        <v>120</v>
      </c>
      <c r="D126" s="9">
        <f>AVERAGE(A!$D125,B!$D125,C!$D125)</f>
        <v>3</v>
      </c>
      <c r="E126" s="11">
        <f>STDEV(A!$D125,B!$D125,C!$D125)</f>
        <v>0</v>
      </c>
      <c r="F126">
        <f>AVERAGE(A!$E125,B!$E125,C!$E125)</f>
        <v>3</v>
      </c>
      <c r="G126">
        <f>STDEV(A!$E125,B!$E125,C!$E125)</f>
        <v>0</v>
      </c>
      <c r="H126" s="9">
        <f>AVERAGE(A!$F125,B!$F125,C!$F125)</f>
        <v>2.6666666666666665</v>
      </c>
      <c r="I126" s="11">
        <f>STDEV(A!$F125,B!$F125,C!$F125)</f>
        <v>0.5773502691896263</v>
      </c>
      <c r="J126">
        <f>AVERAGE(A!$G125,B!$G125,C!$G125)</f>
        <v>8.666666666666666</v>
      </c>
      <c r="K126">
        <f>STDEV(A!$G125,B!$G125,C!$G125)</f>
        <v>0.5773502691896257</v>
      </c>
      <c r="L126" s="9" t="str">
        <f>"A:"&amp;A!H125&amp;" 
B: "&amp;B!H125&amp;" 
C: "&amp;C!H125</f>
        <v>A: 
B: chatter 
C: </v>
      </c>
    </row>
    <row r="127" spans="1:12" ht="13.5" thickTop="1">
      <c r="A127" t="s">
        <v>93</v>
      </c>
      <c r="B127" t="s">
        <v>116</v>
      </c>
      <c r="C127" t="s">
        <v>121</v>
      </c>
      <c r="D127" s="9">
        <f>AVERAGE(A!$D126,B!$D126,C!$D126)</f>
        <v>3.6666666666666665</v>
      </c>
      <c r="E127" s="11">
        <f>STDEV(A!$D126,B!$D126,C!$D126)</f>
        <v>0.5773502691896247</v>
      </c>
      <c r="F127">
        <f>AVERAGE(A!$E126,B!$E126,C!$E126)</f>
        <v>3.3333333333333335</v>
      </c>
      <c r="G127">
        <f>STDEV(A!$E126,B!$E126,C!$E126)</f>
        <v>0.5773502691896247</v>
      </c>
      <c r="H127" s="9">
        <f>AVERAGE(A!$F126,B!$F126,C!$F126)</f>
        <v>3.3333333333333335</v>
      </c>
      <c r="I127" s="11">
        <f>STDEV(A!$F126,B!$F126,C!$F126)</f>
        <v>0.5773502691896247</v>
      </c>
      <c r="J127">
        <f>AVERAGE(A!$G126,B!$G126,C!$G126)</f>
        <v>10.333333333333334</v>
      </c>
      <c r="K127">
        <f>STDEV(A!$G126,B!$G126,C!$G126)</f>
        <v>1.5275252316519499</v>
      </c>
      <c r="L127" s="9" t="str">
        <f>"A:"&amp;A!H126&amp;" 
B: "&amp;B!H126&amp;" 
C: "&amp;C!H126</f>
        <v>A: 
B: staining abnormalities 
C: </v>
      </c>
    </row>
    <row r="128" spans="1:12" ht="13.5" thickTop="1">
      <c r="A128" t="s">
        <v>93</v>
      </c>
      <c r="B128" t="s">
        <v>116</v>
      </c>
      <c r="C128" t="s">
        <v>122</v>
      </c>
      <c r="D128" s="9">
        <f>AVERAGE(A!$D127,B!$D127,C!$D127)</f>
        <v>3.3333333333333335</v>
      </c>
      <c r="E128" s="11">
        <f>STDEV(A!$D127,B!$D127,C!$D127)</f>
        <v>0.5773502691896247</v>
      </c>
      <c r="F128">
        <f>AVERAGE(A!$E127,B!$E127,C!$E127)</f>
        <v>2.6666666666666665</v>
      </c>
      <c r="G128">
        <f>STDEV(A!$E127,B!$E127,C!$E127)</f>
        <v>0.5773502691896263</v>
      </c>
      <c r="H128" s="9">
        <f>AVERAGE(A!$F127,B!$F127,C!$F127)</f>
        <v>2.6666666666666665</v>
      </c>
      <c r="I128" s="11">
        <f>STDEV(A!$F127,B!$F127,C!$F127)</f>
        <v>0.5773502691896263</v>
      </c>
      <c r="J128">
        <f>AVERAGE(A!$G127,B!$G127,C!$G127)</f>
        <v>8.666666666666666</v>
      </c>
      <c r="K128">
        <f>STDEV(A!$G127,B!$G127,C!$G127)</f>
        <v>1.1547005383792495</v>
      </c>
      <c r="L128" s="9" t="str">
        <f>"A:"&amp;A!H127&amp;" 
B: "&amp;B!H127&amp;" 
C: "&amp;C!H127</f>
        <v>A:Holes 
B: hole 
C: </v>
      </c>
    </row>
    <row r="129" spans="1:12" ht="13.5" thickTop="1">
      <c r="A129" s="18" t="s">
        <v>93</v>
      </c>
      <c r="B129" s="18" t="s">
        <v>44</v>
      </c>
      <c r="C129" s="18" t="s">
        <v>117</v>
      </c>
      <c r="D129" s="12">
        <f>AVERAGE(A!$D128,B!$D128,C!$D128)</f>
        <v>3.6666666666666665</v>
      </c>
      <c r="E129" s="13">
        <f>STDEV(A!$D128,B!$D128,C!$D128)</f>
        <v>0.5773502691896247</v>
      </c>
      <c r="F129" s="2">
        <f>AVERAGE(A!$E128,B!$E128,C!$E128)</f>
        <v>3</v>
      </c>
      <c r="G129" s="2">
        <f>STDEV(A!$E128,B!$E128,C!$E128)</f>
        <v>0</v>
      </c>
      <c r="H129" s="12">
        <f>AVERAGE(A!$F128,B!$F128,C!$F128)</f>
        <v>3.6666666666666665</v>
      </c>
      <c r="I129" s="13">
        <f>STDEV(A!$F128,B!$F128,C!$F128)</f>
        <v>0.5773502691896247</v>
      </c>
      <c r="J129" s="2">
        <f>AVERAGE(A!$G128,B!$G128,C!$G128)</f>
        <v>10.333333333333334</v>
      </c>
      <c r="K129" s="2">
        <f>STDEV(A!$G128,B!$G128,C!$G128)</f>
        <v>1.1547005383792517</v>
      </c>
      <c r="L129" s="12" t="str">
        <f>"A:"&amp;A!H128&amp;" 
B: "&amp;B!H128&amp;" 
C: "&amp;C!H128</f>
        <v>A:Patchy RBC lysis, holes 
B: ghosting of rbc's in all fixative B sections chatter 
C: </v>
      </c>
    </row>
    <row r="130" spans="1:12" ht="13.5" thickTop="1">
      <c r="A130" s="10" t="s">
        <v>93</v>
      </c>
      <c r="B130" s="10" t="s">
        <v>44</v>
      </c>
      <c r="C130" s="10" t="s">
        <v>118</v>
      </c>
      <c r="D130" s="9">
        <f>AVERAGE(A!$D129,B!$D129,C!$D129)</f>
        <v>3.3333333333333335</v>
      </c>
      <c r="E130" s="11">
        <f>STDEV(A!$D129,B!$D129,C!$D129)</f>
        <v>0.5773502691896247</v>
      </c>
      <c r="F130" s="10">
        <f>AVERAGE(A!$E129,B!$E129,C!$E129)</f>
        <v>3</v>
      </c>
      <c r="G130" s="10">
        <f>STDEV(A!$E129,B!$E129,C!$E129)</f>
        <v>0</v>
      </c>
      <c r="H130" s="9">
        <f>AVERAGE(A!$F129,B!$F129,C!$F129)</f>
        <v>3</v>
      </c>
      <c r="I130" s="11">
        <f>STDEV(A!$F129,B!$F129,C!$F129)</f>
        <v>0</v>
      </c>
      <c r="J130" s="10">
        <f>AVERAGE(A!$G129,B!$G129,C!$G129)</f>
        <v>9.333333333333334</v>
      </c>
      <c r="K130" s="10">
        <f>STDEV(A!$G129,B!$G129,C!$G129)</f>
        <v>0.5773502691896257</v>
      </c>
      <c r="L130" s="9" t="str">
        <f>"A:"&amp;A!H129&amp;" 
B: "&amp;B!H129&amp;" 
C: "&amp;C!H129</f>
        <v>A:RBC central lysis 
B:  
C: </v>
      </c>
    </row>
    <row r="131" spans="1:12" ht="13.5" thickTop="1">
      <c r="A131" s="10" t="s">
        <v>93</v>
      </c>
      <c r="B131" s="10" t="s">
        <v>44</v>
      </c>
      <c r="C131" s="10" t="s">
        <v>119</v>
      </c>
      <c r="D131" s="9">
        <f>AVERAGE(A!$D130,B!$D130,C!$D130)</f>
        <v>3.3333333333333335</v>
      </c>
      <c r="E131" s="11">
        <f>STDEV(A!$D130,B!$D130,C!$D130)</f>
        <v>0.5773502691896247</v>
      </c>
      <c r="F131" s="10">
        <f>AVERAGE(A!$E130,B!$E130,C!$E130)</f>
        <v>3</v>
      </c>
      <c r="G131" s="10">
        <f>STDEV(A!$E130,B!$E130,C!$E130)</f>
        <v>0</v>
      </c>
      <c r="H131" s="9">
        <f>AVERAGE(A!$F130,B!$F130,C!$F130)</f>
        <v>3</v>
      </c>
      <c r="I131" s="11">
        <f>STDEV(A!$F130,B!$F130,C!$F130)</f>
        <v>0</v>
      </c>
      <c r="J131" s="10">
        <f>AVERAGE(A!$G130,B!$G130,C!$G130)</f>
        <v>9.333333333333334</v>
      </c>
      <c r="K131" s="10">
        <f>STDEV(A!$G130,B!$G130,C!$G130)</f>
        <v>0.5773502691896257</v>
      </c>
      <c r="L131" s="9" t="str">
        <f>"A:"&amp;A!H130&amp;" 
B: "&amp;B!H130&amp;" 
C: "&amp;C!H130</f>
        <v>A:Holes 
B: chatter 
C: </v>
      </c>
    </row>
    <row r="132" spans="1:12" ht="13.5" thickTop="1">
      <c r="A132" s="10" t="s">
        <v>93</v>
      </c>
      <c r="B132" s="10" t="s">
        <v>44</v>
      </c>
      <c r="C132" s="10" t="s">
        <v>120</v>
      </c>
      <c r="D132" s="9">
        <f>AVERAGE(A!$D131,B!$D131,C!$D131)</f>
        <v>3.3333333333333335</v>
      </c>
      <c r="E132" s="11">
        <f>STDEV(A!$D131,B!$D131,C!$D131)</f>
        <v>0.5773502691896247</v>
      </c>
      <c r="F132" s="10">
        <f>AVERAGE(A!$E131,B!$E131,C!$E131)</f>
        <v>3.6666666666666665</v>
      </c>
      <c r="G132" s="10">
        <f>STDEV(A!$E131,B!$E131,C!$E131)</f>
        <v>0.5773502691896247</v>
      </c>
      <c r="H132" s="9">
        <f>AVERAGE(A!$F131,B!$F131,C!$F131)</f>
        <v>3.3333333333333335</v>
      </c>
      <c r="I132" s="11">
        <f>STDEV(A!$F131,B!$F131,C!$F131)</f>
        <v>0.5773502691896247</v>
      </c>
      <c r="J132" s="10">
        <f>AVERAGE(A!$G131,B!$G131,C!$G131)</f>
        <v>10.333333333333334</v>
      </c>
      <c r="K132" s="10">
        <f>STDEV(A!$G131,B!$G131,C!$G131)</f>
        <v>1.1547005383792517</v>
      </c>
      <c r="L132" s="9" t="str">
        <f>"A:"&amp;A!H131&amp;" 
B: "&amp;B!H131&amp;" 
C: "&amp;C!H131</f>
        <v>A:RBC central lysis 
B:  
C: </v>
      </c>
    </row>
    <row r="133" spans="1:12" ht="13.5" thickTop="1">
      <c r="A133" s="10" t="s">
        <v>93</v>
      </c>
      <c r="B133" s="10" t="s">
        <v>44</v>
      </c>
      <c r="C133" s="10" t="s">
        <v>121</v>
      </c>
      <c r="D133" s="9">
        <f>AVERAGE(A!$D132,B!$D132,C!$D132)</f>
        <v>3</v>
      </c>
      <c r="E133" s="11">
        <f>STDEV(A!$D132,B!$D132,C!$D132)</f>
        <v>0</v>
      </c>
      <c r="F133" s="10">
        <f>AVERAGE(A!$E132,B!$E132,C!$E132)</f>
        <v>3</v>
      </c>
      <c r="G133" s="10">
        <f>STDEV(A!$E132,B!$E132,C!$E132)</f>
        <v>0</v>
      </c>
      <c r="H133" s="9">
        <f>AVERAGE(A!$F132,B!$F132,C!$F132)</f>
        <v>2.6666666666666665</v>
      </c>
      <c r="I133" s="11">
        <f>STDEV(A!$F132,B!$F132,C!$F132)</f>
        <v>0.5773502691896263</v>
      </c>
      <c r="J133" s="10">
        <f>AVERAGE(A!$G132,B!$G132,C!$G132)</f>
        <v>8.666666666666666</v>
      </c>
      <c r="K133" s="10">
        <f>STDEV(A!$G132,B!$G132,C!$G132)</f>
        <v>0.5773502691896257</v>
      </c>
      <c r="L133" s="9" t="str">
        <f>"A:"&amp;A!H132&amp;" 
B: "&amp;B!H132&amp;" 
C: "&amp;C!H132</f>
        <v>A:RBC central lysis 
B:  
C: </v>
      </c>
    </row>
    <row r="134" spans="1:12" ht="13.5" thickTop="1">
      <c r="A134" s="14" t="s">
        <v>93</v>
      </c>
      <c r="B134" s="14" t="s">
        <v>44</v>
      </c>
      <c r="C134" s="14" t="s">
        <v>122</v>
      </c>
      <c r="D134" s="15">
        <f>AVERAGE(A!$D133,B!$D133,C!$D133)</f>
        <v>3</v>
      </c>
      <c r="E134" s="16">
        <f>STDEV(A!$D133,B!$D133,C!$D133)</f>
        <v>1</v>
      </c>
      <c r="F134" s="14">
        <f>AVERAGE(A!$E133,B!$E133,C!$E133)</f>
        <v>2</v>
      </c>
      <c r="G134" s="14">
        <f>STDEV(A!$E133,B!$E133,C!$E133)</f>
        <v>0</v>
      </c>
      <c r="H134" s="15">
        <f>AVERAGE(A!$F133,B!$F133,C!$F133)</f>
        <v>2.3333333333333335</v>
      </c>
      <c r="I134" s="16">
        <f>STDEV(A!$F133,B!$F133,C!$F133)</f>
        <v>0.5773502691896263</v>
      </c>
      <c r="J134" s="14">
        <f>AVERAGE(A!$G133,B!$G133,C!$G133)</f>
        <v>7.333333333333333</v>
      </c>
      <c r="K134" s="14">
        <f>STDEV(A!$G133,B!$G133,C!$G133)</f>
        <v>1.1547005383792495</v>
      </c>
      <c r="L134" s="15" t="str">
        <f>"A:"&amp;A!H133&amp;" 
B: "&amp;B!H133&amp;" 
C: "&amp;C!H133</f>
        <v>A:RBC central lysis 
B:  
C: </v>
      </c>
    </row>
    <row r="135" spans="1:12" ht="13.5" thickTop="1">
      <c r="A135" s="2" t="s">
        <v>93</v>
      </c>
      <c r="B135" s="2" t="s">
        <v>52</v>
      </c>
      <c r="C135" s="2" t="s">
        <v>117</v>
      </c>
      <c r="D135" s="12">
        <f>AVERAGE(A!$D134,B!$D134,C!$D134)</f>
        <v>3.6666666666666665</v>
      </c>
      <c r="E135" s="13">
        <f>STDEV(A!$D134,B!$D134,C!$D134)</f>
        <v>0.5773502691896247</v>
      </c>
      <c r="F135" s="2">
        <f>AVERAGE(A!$E134,B!$E134,C!$E134)</f>
        <v>3.3333333333333335</v>
      </c>
      <c r="G135" s="2">
        <f>STDEV(A!$E134,B!$E134,C!$E134)</f>
        <v>1.154700538379251</v>
      </c>
      <c r="H135" s="12">
        <f>AVERAGE(A!$F134,B!$F134,C!$F134)</f>
        <v>3.3333333333333335</v>
      </c>
      <c r="I135" s="13">
        <f>STDEV(A!$F134,B!$F134,C!$F134)</f>
        <v>0.5773502691896247</v>
      </c>
      <c r="J135" s="2">
        <f>AVERAGE(A!$G134,B!$G134,C!$G134)</f>
        <v>10.333333333333334</v>
      </c>
      <c r="K135" s="2">
        <f>STDEV(A!$G134,B!$G134,C!$G134)</f>
        <v>2.081665999466135</v>
      </c>
      <c r="L135" s="12" t="str">
        <f>"A:"&amp;A!H134&amp;" 
B: "&amp;B!H134&amp;" 
C: "&amp;C!H134</f>
        <v>A:RBC central lysis 
B: ghosting of rbc's in all fixative C sections 
C: </v>
      </c>
    </row>
    <row r="136" spans="1:12" ht="13.5" thickTop="1">
      <c r="A136" s="17" t="s">
        <v>93</v>
      </c>
      <c r="B136" s="17" t="s">
        <v>52</v>
      </c>
      <c r="C136" s="17" t="s">
        <v>118</v>
      </c>
      <c r="D136" s="9">
        <f>AVERAGE(A!$D135,B!$D135,C!$D135)</f>
        <v>3.3333333333333335</v>
      </c>
      <c r="E136" s="11">
        <f>STDEV(A!$D135,B!$D135,C!$D135)</f>
        <v>0.5773502691896247</v>
      </c>
      <c r="F136" s="10">
        <f>AVERAGE(A!$E135,B!$E135,C!$E135)</f>
        <v>2.6666666666666665</v>
      </c>
      <c r="G136" s="10">
        <f>STDEV(A!$E135,B!$E135,C!$E135)</f>
        <v>0.5773502691896263</v>
      </c>
      <c r="H136" s="9">
        <f>AVERAGE(A!$F135,B!$F135,C!$F135)</f>
        <v>3</v>
      </c>
      <c r="I136" s="11">
        <f>STDEV(A!$F135,B!$F135,C!$F135)</f>
        <v>0</v>
      </c>
      <c r="J136" s="10">
        <f>AVERAGE(A!$G135,B!$G135,C!$G135)</f>
        <v>9</v>
      </c>
      <c r="K136" s="10">
        <f>STDEV(A!$G135,B!$G135,C!$G135)</f>
        <v>1</v>
      </c>
      <c r="L136" s="9" t="str">
        <f>"A:"&amp;A!H135&amp;" 
B: "&amp;B!H135&amp;" 
C: "&amp;C!H135</f>
        <v>A:RBC central lysis 
B: acid hematin chatter 
C: </v>
      </c>
    </row>
    <row r="137" spans="1:12" ht="13.5" thickTop="1">
      <c r="A137" s="10" t="s">
        <v>93</v>
      </c>
      <c r="B137" s="10" t="s">
        <v>52</v>
      </c>
      <c r="C137" s="10" t="s">
        <v>119</v>
      </c>
      <c r="D137" s="9">
        <f>AVERAGE(A!$D136,B!$D136,C!$D136)</f>
        <v>3.3333333333333335</v>
      </c>
      <c r="E137" s="11">
        <f>STDEV(A!$D136,B!$D136,C!$D136)</f>
        <v>0.5773502691896247</v>
      </c>
      <c r="F137" s="10">
        <f>AVERAGE(A!$E136,B!$E136,C!$E136)</f>
        <v>3</v>
      </c>
      <c r="G137" s="10">
        <f>STDEV(A!$E136,B!$E136,C!$E136)</f>
        <v>0</v>
      </c>
      <c r="H137" s="9">
        <f>AVERAGE(A!$F136,B!$F136,C!$F136)</f>
        <v>3</v>
      </c>
      <c r="I137" s="11">
        <f>STDEV(A!$F136,B!$F136,C!$F136)</f>
        <v>0</v>
      </c>
      <c r="J137" s="10">
        <f>AVERAGE(A!$G136,B!$G136,C!$G136)</f>
        <v>9.333333333333334</v>
      </c>
      <c r="K137" s="10">
        <f>STDEV(A!$G136,B!$G136,C!$G136)</f>
        <v>0.5773502691896257</v>
      </c>
      <c r="L137" s="9" t="str">
        <f>"A:"&amp;A!H136&amp;" 
B: "&amp;B!H136&amp;" 
C: "&amp;C!H136</f>
        <v>A:RBC central lysis 
B:  
C: </v>
      </c>
    </row>
    <row r="138" spans="1:12" ht="13.5" thickTop="1">
      <c r="A138" s="10" t="s">
        <v>93</v>
      </c>
      <c r="B138" s="10" t="s">
        <v>52</v>
      </c>
      <c r="C138" s="10" t="s">
        <v>120</v>
      </c>
      <c r="D138" s="9">
        <f>AVERAGE(A!$D137,B!$D137,C!$D137)</f>
        <v>3</v>
      </c>
      <c r="E138" s="11">
        <f>STDEV(A!$D137,B!$D137,C!$D137)</f>
        <v>0</v>
      </c>
      <c r="F138" s="10">
        <f>AVERAGE(A!$E137,B!$E137,C!$E137)</f>
        <v>3</v>
      </c>
      <c r="G138" s="10">
        <f>STDEV(A!$E137,B!$E137,C!$E137)</f>
        <v>0</v>
      </c>
      <c r="H138" s="9">
        <f>AVERAGE(A!$F137,B!$F137,C!$F137)</f>
        <v>2.6666666666666665</v>
      </c>
      <c r="I138" s="11">
        <f>STDEV(A!$F137,B!$F137,C!$F137)</f>
        <v>0.5773502691896263</v>
      </c>
      <c r="J138" s="10">
        <f>AVERAGE(A!$G137,B!$G137,C!$G137)</f>
        <v>8.666666666666666</v>
      </c>
      <c r="K138" s="10">
        <f>STDEV(A!$G137,B!$G137,C!$G137)</f>
        <v>0.5773502691896257</v>
      </c>
      <c r="L138" s="9" t="str">
        <f>"A:"&amp;A!H137&amp;" 
B: "&amp;B!H137&amp;" 
C: "&amp;C!H137</f>
        <v>A:RBC central lysis 
B:  
C: </v>
      </c>
    </row>
    <row r="139" spans="1:12" ht="13.5" thickTop="1">
      <c r="A139" s="10" t="s">
        <v>93</v>
      </c>
      <c r="B139" s="10" t="s">
        <v>52</v>
      </c>
      <c r="C139" s="10" t="s">
        <v>121</v>
      </c>
      <c r="D139" s="9">
        <f>AVERAGE(A!$D138,B!$D138,C!$D138)</f>
        <v>3.3333333333333335</v>
      </c>
      <c r="E139" s="11">
        <f>STDEV(A!$D138,B!$D138,C!$D138)</f>
        <v>0.5773502691896247</v>
      </c>
      <c r="F139" s="10">
        <f>AVERAGE(A!$E138,B!$E138,C!$E138)</f>
        <v>2.6666666666666665</v>
      </c>
      <c r="G139" s="10">
        <f>STDEV(A!$E138,B!$E138,C!$E138)</f>
        <v>0.5773502691896263</v>
      </c>
      <c r="H139" s="9">
        <f>AVERAGE(A!$F138,B!$F138,C!$F138)</f>
        <v>2.6666666666666665</v>
      </c>
      <c r="I139" s="11">
        <f>STDEV(A!$F138,B!$F138,C!$F138)</f>
        <v>0.5773502691896263</v>
      </c>
      <c r="J139" s="10">
        <f>AVERAGE(A!$G138,B!$G138,C!$G138)</f>
        <v>8.666666666666666</v>
      </c>
      <c r="K139" s="10">
        <f>STDEV(A!$G138,B!$G138,C!$G138)</f>
        <v>1.5275252316519452</v>
      </c>
      <c r="L139" s="9" t="str">
        <f>"A:"&amp;A!H138&amp;" 
B: "&amp;B!H138&amp;" 
C: "&amp;C!H138</f>
        <v>A:RBC central lysis 
B:  
C: </v>
      </c>
    </row>
    <row r="140" spans="1:12" ht="13.5" thickTop="1">
      <c r="A140" s="14" t="s">
        <v>93</v>
      </c>
      <c r="B140" s="14" t="s">
        <v>52</v>
      </c>
      <c r="C140" s="14" t="s">
        <v>122</v>
      </c>
      <c r="D140" s="15">
        <f>AVERAGE(A!$D139,B!$D139,C!$D139)</f>
        <v>2.3333333333333335</v>
      </c>
      <c r="E140" s="16">
        <f>STDEV(A!$D139,B!$D139,C!$D139)</f>
        <v>0.5773502691896263</v>
      </c>
      <c r="F140" s="14">
        <f>AVERAGE(A!$E139,B!$E139,C!$E139)</f>
        <v>2.6666666666666665</v>
      </c>
      <c r="G140" s="14">
        <f>STDEV(A!$E139,B!$E139,C!$E139)</f>
        <v>1.1547005383792517</v>
      </c>
      <c r="H140" s="15">
        <f>AVERAGE(A!$F139,B!$F139,C!$F139)</f>
        <v>2.6666666666666665</v>
      </c>
      <c r="I140" s="16">
        <f>STDEV(A!$F139,B!$F139,C!$F139)</f>
        <v>1.1547005383792517</v>
      </c>
      <c r="J140" s="14">
        <f>AVERAGE(A!$G139,B!$G139,C!$G139)</f>
        <v>7.666666666666667</v>
      </c>
      <c r="K140" s="14">
        <f>STDEV(A!$G139,B!$G139,C!$G139)</f>
        <v>2.886751345948128</v>
      </c>
      <c r="L140" s="15" t="str">
        <f>"A:"&amp;A!H139&amp;" 
B: "&amp;B!H139&amp;" 
C: "&amp;C!H139</f>
        <v>A:RBC central lysis 
B:  
C: </v>
      </c>
    </row>
    <row r="141" spans="1:12" ht="13.5" thickTop="1">
      <c r="A141" s="17" t="s">
        <v>93</v>
      </c>
      <c r="B141" s="17" t="s">
        <v>62</v>
      </c>
      <c r="C141" s="17" t="s">
        <v>117</v>
      </c>
      <c r="D141" s="9">
        <f>AVERAGE(A!$D140,B!$D140,C!$D140)</f>
        <v>3.3333333333333335</v>
      </c>
      <c r="E141" s="11">
        <f>STDEV(A!$D140,B!$D140,C!$D140)</f>
        <v>0.5773502691896247</v>
      </c>
      <c r="F141">
        <f>AVERAGE(A!$E140,B!$E140,C!$E140)</f>
        <v>3</v>
      </c>
      <c r="G141">
        <f>STDEV(A!$E140,B!$E140,C!$E140)</f>
        <v>0</v>
      </c>
      <c r="H141" s="9">
        <f>AVERAGE(A!$F140,B!$F140,C!$F140)</f>
        <v>3</v>
      </c>
      <c r="I141" s="11">
        <f>STDEV(A!$F140,B!$F140,C!$F140)</f>
        <v>0</v>
      </c>
      <c r="J141">
        <f>AVERAGE(A!$G140,B!$G140,C!$G140)</f>
        <v>9.333333333333334</v>
      </c>
      <c r="K141">
        <f>STDEV(A!$G140,B!$G140,C!$G140)</f>
        <v>0.5773502691896257</v>
      </c>
      <c r="L141" s="9" t="str">
        <f>"A:"&amp;A!H140&amp;" 
B: "&amp;B!H140&amp;" 
C: "&amp;C!H140</f>
        <v>A:RBC central lysis, holes 
B: ghosting of rbc's in all fixative D sections chatter 
C: Punched out holes</v>
      </c>
    </row>
    <row r="142" spans="1:12" ht="13.5" thickTop="1">
      <c r="A142" s="10" t="s">
        <v>93</v>
      </c>
      <c r="B142" s="10" t="s">
        <v>62</v>
      </c>
      <c r="C142" s="10" t="s">
        <v>118</v>
      </c>
      <c r="D142" s="9">
        <f>AVERAGE(A!$D141,B!$D141,C!$D141)</f>
        <v>3.3333333333333335</v>
      </c>
      <c r="E142" s="11">
        <f>STDEV(A!$D141,B!$D141,C!$D141)</f>
        <v>0.5773502691896247</v>
      </c>
      <c r="F142">
        <f>AVERAGE(A!$E141,B!$E141,C!$E141)</f>
        <v>2.6666666666666665</v>
      </c>
      <c r="G142">
        <f>STDEV(A!$E141,B!$E141,C!$E141)</f>
        <v>0.5773502691896263</v>
      </c>
      <c r="H142" s="9">
        <f>AVERAGE(A!$F141,B!$F141,C!$F141)</f>
        <v>2.6666666666666665</v>
      </c>
      <c r="I142" s="11">
        <f>STDEV(A!$F141,B!$F141,C!$F141)</f>
        <v>0.5773502691896263</v>
      </c>
      <c r="J142">
        <f>AVERAGE(A!$G141,B!$G141,C!$G141)</f>
        <v>8.666666666666666</v>
      </c>
      <c r="K142">
        <f>STDEV(A!$G141,B!$G141,C!$G141)</f>
        <v>1.5275252316519452</v>
      </c>
      <c r="L142" s="9" t="str">
        <f>"A:"&amp;A!H141&amp;" 
B: "&amp;B!H141&amp;" 
C: "&amp;C!H141</f>
        <v>A:RBC central lysis 
B:  
C: </v>
      </c>
    </row>
    <row r="143" spans="1:12" ht="13.5" thickTop="1">
      <c r="A143" s="10" t="s">
        <v>93</v>
      </c>
      <c r="B143" s="10" t="s">
        <v>62</v>
      </c>
      <c r="C143" s="10" t="s">
        <v>119</v>
      </c>
      <c r="D143" s="9">
        <f>AVERAGE(A!$D142,B!$D142,C!$D142)</f>
        <v>3</v>
      </c>
      <c r="E143" s="11">
        <f>STDEV(A!$D142,B!$D142,C!$D142)</f>
        <v>0</v>
      </c>
      <c r="F143">
        <f>AVERAGE(A!$E142,B!$E142,C!$E142)</f>
        <v>3</v>
      </c>
      <c r="G143">
        <f>STDEV(A!$E142,B!$E142,C!$E142)</f>
        <v>0</v>
      </c>
      <c r="H143" s="9">
        <f>AVERAGE(A!$F142,B!$F142,C!$F142)</f>
        <v>3</v>
      </c>
      <c r="I143" s="11">
        <f>STDEV(A!$F142,B!$F142,C!$F142)</f>
        <v>0</v>
      </c>
      <c r="J143">
        <f>AVERAGE(A!$G142,B!$G142,C!$G142)</f>
        <v>9</v>
      </c>
      <c r="K143">
        <f>STDEV(A!$G142,B!$G142,C!$G142)</f>
        <v>0</v>
      </c>
      <c r="L143" s="9" t="str">
        <f>"A:"&amp;A!H142&amp;" 
B: "&amp;B!H142&amp;" 
C: "&amp;C!H142</f>
        <v>A:RBC central lysis, holes 
B: chatter 
C: Punched out holes</v>
      </c>
    </row>
    <row r="144" spans="1:12" ht="13.5" thickTop="1">
      <c r="A144" s="10" t="s">
        <v>93</v>
      </c>
      <c r="B144" s="10" t="s">
        <v>62</v>
      </c>
      <c r="C144" s="10" t="s">
        <v>120</v>
      </c>
      <c r="D144" s="9">
        <f>AVERAGE(A!$D143,B!$D143,C!$D143)</f>
        <v>3</v>
      </c>
      <c r="E144" s="11">
        <f>STDEV(A!$D143,B!$D143,C!$D143)</f>
        <v>0</v>
      </c>
      <c r="F144">
        <f>AVERAGE(A!$E143,B!$E143,C!$E143)</f>
        <v>3</v>
      </c>
      <c r="G144">
        <f>STDEV(A!$E143,B!$E143,C!$E143)</f>
        <v>0</v>
      </c>
      <c r="H144" s="9">
        <f>AVERAGE(A!$F143,B!$F143,C!$F143)</f>
        <v>2.6666666666666665</v>
      </c>
      <c r="I144" s="11">
        <f>STDEV(A!$F143,B!$F143,C!$F143)</f>
        <v>0.5773502691896263</v>
      </c>
      <c r="J144">
        <f>AVERAGE(A!$G143,B!$G143,C!$G143)</f>
        <v>8.666666666666666</v>
      </c>
      <c r="K144">
        <f>STDEV(A!$G143,B!$G143,C!$G143)</f>
        <v>0.5773502691896257</v>
      </c>
      <c r="L144" s="9" t="str">
        <f>"A:"&amp;A!H143&amp;" 
B: "&amp;B!H143&amp;" 
C: "&amp;C!H143</f>
        <v>A:RBC central lysis, holes 
B: chatter 
C: Punched out holes</v>
      </c>
    </row>
    <row r="145" spans="1:12" ht="12.75">
      <c r="A145" s="10" t="s">
        <v>93</v>
      </c>
      <c r="B145" s="10" t="s">
        <v>62</v>
      </c>
      <c r="C145" s="10" t="s">
        <v>121</v>
      </c>
      <c r="D145" s="9">
        <f>AVERAGE(A!$D144,B!$D144,C!$D144)</f>
        <v>3.6666666666666665</v>
      </c>
      <c r="E145" s="11">
        <f>STDEV(A!$D144,B!$D144,C!$D144)</f>
        <v>0.5773502691896247</v>
      </c>
      <c r="F145">
        <f>AVERAGE(A!$E144,B!$E144,C!$E144)</f>
        <v>3</v>
      </c>
      <c r="G145">
        <f>STDEV(A!$E144,B!$E144,C!$E144)</f>
        <v>0</v>
      </c>
      <c r="H145" s="9">
        <f>AVERAGE(A!$F144,B!$F144,C!$F144)</f>
        <v>2.6666666666666665</v>
      </c>
      <c r="I145" s="11">
        <f>STDEV(A!$F144,B!$F144,C!$F144)</f>
        <v>0.5773502691896263</v>
      </c>
      <c r="J145">
        <f>AVERAGE(A!$G144,B!$G144,C!$G144)</f>
        <v>9.333333333333334</v>
      </c>
      <c r="K145">
        <f>STDEV(A!$G144,B!$G144,C!$G144)</f>
        <v>0.5773502691896257</v>
      </c>
      <c r="L145" s="9" t="str">
        <f>"A:"&amp;A!H144&amp;" 
B: "&amp;B!H144&amp;" 
C: "&amp;C!H144</f>
        <v>A:RBC central lysis, holes 
B:  
C: Punched out holes</v>
      </c>
    </row>
    <row r="146" spans="1:12" ht="13.5" thickBot="1">
      <c r="A146" s="4" t="s">
        <v>93</v>
      </c>
      <c r="B146" s="4" t="s">
        <v>62</v>
      </c>
      <c r="C146" s="4" t="s">
        <v>122</v>
      </c>
      <c r="D146" s="7">
        <f>AVERAGE(A!$D145,B!$D145,C!$D145)</f>
        <v>2.6666666666666665</v>
      </c>
      <c r="E146" s="8">
        <f>STDEV(A!$D145,B!$D145,C!$D145)</f>
        <v>0.5773502691896263</v>
      </c>
      <c r="F146" s="4">
        <f>AVERAGE(A!$E145,B!$E145,C!$E145)</f>
        <v>2.6666666666666665</v>
      </c>
      <c r="G146" s="4">
        <f>STDEV(A!$E145,B!$E145,C!$E145)</f>
        <v>0.5773502691896263</v>
      </c>
      <c r="H146" s="7">
        <f>AVERAGE(A!$F145,B!$F145,C!$F145)</f>
        <v>3</v>
      </c>
      <c r="I146" s="8">
        <f>STDEV(A!$F145,B!$F145,C!$F145)</f>
        <v>1</v>
      </c>
      <c r="J146" s="4">
        <f>AVERAGE(A!$G145,B!$G145,C!$G145)</f>
        <v>8.333333333333334</v>
      </c>
      <c r="K146" s="4">
        <f>STDEV(A!$G145,B!$G145,C!$G145)</f>
        <v>2.0816659994661317</v>
      </c>
      <c r="L146" s="7" t="str">
        <f>"A:"&amp;A!H145&amp;" 
B: "&amp;B!H145&amp;" 
C: "&amp;C!H145</f>
        <v>A:RBC central lysis 
B: acid hematin 
C: </v>
      </c>
    </row>
    <row r="147" ht="13.5" thickTop="1"/>
  </sheetData>
  <sheetProtection/>
  <mergeCells count="4">
    <mergeCell ref="D1:E1"/>
    <mergeCell ref="F1:G1"/>
    <mergeCell ref="H1:I1"/>
    <mergeCell ref="J1:K1"/>
  </mergeCells>
  <printOptions/>
  <pageMargins left="0.75" right="0.75" top="1" bottom="1" header="0.5" footer="0.5"/>
  <pageSetup fitToHeight="3" fitToWidth="1" orientation="landscape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J29" sqref="J29"/>
    </sheetView>
  </sheetViews>
  <sheetFormatPr defaultColWidth="11.00390625" defaultRowHeight="12.75"/>
  <cols>
    <col min="1" max="1" width="4.00390625" style="0" bestFit="1" customWidth="1"/>
    <col min="2" max="2" width="2.125" style="0" bestFit="1" customWidth="1"/>
    <col min="3" max="3" width="10.00390625" style="0" bestFit="1" customWidth="1"/>
  </cols>
  <sheetData>
    <row r="1" spans="4:11" ht="12.75">
      <c r="D1" s="25" t="s">
        <v>21</v>
      </c>
      <c r="E1" s="27"/>
      <c r="F1" s="26" t="s">
        <v>22</v>
      </c>
      <c r="G1" s="26"/>
      <c r="H1" s="25" t="s">
        <v>23</v>
      </c>
      <c r="I1" s="27"/>
      <c r="J1" s="26" t="s">
        <v>24</v>
      </c>
      <c r="K1" s="26"/>
    </row>
    <row r="2" spans="4:11" ht="13.5" thickBot="1">
      <c r="D2" s="21" t="s">
        <v>100</v>
      </c>
      <c r="E2" s="22" t="s">
        <v>101</v>
      </c>
      <c r="F2" s="20" t="s">
        <v>100</v>
      </c>
      <c r="G2" s="20" t="s">
        <v>101</v>
      </c>
      <c r="H2" s="21" t="s">
        <v>100</v>
      </c>
      <c r="I2" s="22" t="s">
        <v>101</v>
      </c>
      <c r="J2" s="20" t="s">
        <v>100</v>
      </c>
      <c r="K2" s="20" t="s">
        <v>101</v>
      </c>
    </row>
    <row r="3" spans="1:11" ht="12.75">
      <c r="A3" s="10" t="s">
        <v>9</v>
      </c>
      <c r="B3" s="10" t="s">
        <v>116</v>
      </c>
      <c r="C3" s="10" t="s">
        <v>117</v>
      </c>
      <c r="D3">
        <f>AVERAGE(A!$D2,A!$D26,B!$D2,B!$D26,C!$D2,C!$D26)</f>
        <v>4</v>
      </c>
      <c r="E3">
        <f>STDEV(A!$D2,A!$D26,B!$D2,B!$D26,C!$D2,C!$D26)</f>
        <v>0</v>
      </c>
      <c r="F3">
        <f>AVERAGE(A!$E2,A!$E26,B!$E2,B!$E26,C!$E2,C!$E26)</f>
        <v>3.5</v>
      </c>
      <c r="G3">
        <f>STDEV(A!$E2,A!$E26,B!$E2,B!$E26,C!$E2,C!$E26)</f>
        <v>0.5477225575051661</v>
      </c>
      <c r="H3">
        <f>AVERAGE(A!$F2,A!$F26,B!$F2,B!$F26,C!$F2,C!$F26)</f>
        <v>3.3333333333333335</v>
      </c>
      <c r="I3">
        <f>STDEV(A!$F2,A!$F26,B!$F2,B!$F26,C!$F2,C!$F26)</f>
        <v>0.8164965809277255</v>
      </c>
      <c r="J3">
        <f>AVERAGE(A!$G2,A!$G26,B!$G2,B!$G26,C!$G2,C!$G26)</f>
        <v>10.833333333333334</v>
      </c>
      <c r="K3">
        <f>STDEV(A!$G2,A!$G26,B!$G2,B!$G26,C!$G2,C!$G26)</f>
        <v>1.1690451944500122</v>
      </c>
    </row>
    <row r="4" spans="1:11" ht="12.75">
      <c r="A4" t="s">
        <v>9</v>
      </c>
      <c r="B4" t="s">
        <v>116</v>
      </c>
      <c r="C4" t="s">
        <v>118</v>
      </c>
      <c r="D4">
        <f>AVERAGE(A!$D3,A!$D27,B!$D3,B!$D27,C!$D3,C!$D27)</f>
        <v>3.8333333333333335</v>
      </c>
      <c r="E4">
        <f>STDEV(A!$D3,A!$D27,B!$D3,B!$D27,C!$D3,C!$D27)</f>
        <v>0.40824829046386296</v>
      </c>
      <c r="F4">
        <f>AVERAGE(A!$E3,A!$E27,B!$E3,B!$E27,C!$E3,C!$E27)</f>
        <v>3.8333333333333335</v>
      </c>
      <c r="G4">
        <f>STDEV(A!$E3,A!$E27,B!$E3,B!$E27,C!$E3,C!$E27)</f>
        <v>0.40824829046386296</v>
      </c>
      <c r="H4">
        <f>AVERAGE(A!$F3,A!$F27,B!$F3,B!$F27,C!$F3,C!$F27)</f>
        <v>3.6666666666666665</v>
      </c>
      <c r="I4">
        <f>STDEV(A!$F3,A!$F27,B!$F3,B!$F27,C!$F3,C!$F27)</f>
        <v>0.5163977794943213</v>
      </c>
      <c r="J4">
        <f>AVERAGE(A!$G3,A!$G27,B!$G3,B!$G27,C!$G3,C!$G27)</f>
        <v>11.333333333333334</v>
      </c>
      <c r="K4">
        <f>STDEV(A!$G3,A!$G27,B!$G3,B!$G27,C!$G3,C!$G27)</f>
        <v>1.2110601416389968</v>
      </c>
    </row>
    <row r="5" spans="1:11" ht="12.75">
      <c r="A5" t="s">
        <v>9</v>
      </c>
      <c r="B5" t="s">
        <v>116</v>
      </c>
      <c r="C5" t="s">
        <v>119</v>
      </c>
      <c r="D5">
        <f>AVERAGE(A!$D4,A!$D28,B!$D4,B!$D28,C!$D4,C!$D28)</f>
        <v>3.8333333333333335</v>
      </c>
      <c r="E5">
        <f>STDEV(A!$D4,A!$D28,B!$D4,B!$D28,C!$D4,C!$D28)</f>
        <v>0.40824829046386296</v>
      </c>
      <c r="F5">
        <f>AVERAGE(A!$E4,A!$E28,B!$E4,B!$E28,C!$E4,C!$E28)</f>
        <v>3.6666666666666665</v>
      </c>
      <c r="G5">
        <f>STDEV(A!$E4,A!$E28,B!$E4,B!$E28,C!$E4,C!$E28)</f>
        <v>0.5163977794943213</v>
      </c>
      <c r="H5">
        <f>AVERAGE(A!$F4,A!$F28,B!$F4,B!$F28,C!$F4,C!$F28)</f>
        <v>3.8333333333333335</v>
      </c>
      <c r="I5">
        <f>STDEV(A!$F4,A!$F28,B!$F4,B!$F28,C!$F4,C!$F28)</f>
        <v>0.40824829046386296</v>
      </c>
      <c r="J5">
        <f>AVERAGE(A!$G4,A!$G28,B!$G4,B!$G28,C!$G4,C!$G28)</f>
        <v>11.333333333333334</v>
      </c>
      <c r="K5">
        <f>STDEV(A!$G4,A!$G28,B!$G4,B!$G28,C!$G4,C!$G28)</f>
        <v>1.2110601416389968</v>
      </c>
    </row>
    <row r="6" spans="1:11" ht="12.75">
      <c r="A6" t="s">
        <v>9</v>
      </c>
      <c r="B6" t="s">
        <v>116</v>
      </c>
      <c r="C6" t="s">
        <v>120</v>
      </c>
      <c r="D6">
        <f>AVERAGE(A!$D5,A!$D29,B!$D5,B!$D29,C!$D5,C!$D29)</f>
        <v>3.8333333333333335</v>
      </c>
      <c r="E6">
        <f>STDEV(A!$D5,A!$D29,B!$D5,B!$D29,C!$D5,C!$D29)</f>
        <v>0.40824829046386296</v>
      </c>
      <c r="F6">
        <f>AVERAGE(A!$E5,A!$E29,B!$E5,B!$E29,C!$E5,C!$E29)</f>
        <v>3.5</v>
      </c>
      <c r="G6">
        <f>STDEV(A!$E5,A!$E29,B!$E5,B!$E29,C!$E5,C!$E29)</f>
        <v>0.5477225575051661</v>
      </c>
      <c r="H6">
        <f>AVERAGE(A!$F5,A!$F29,B!$F5,B!$F29,C!$F5,C!$F29)</f>
        <v>3</v>
      </c>
      <c r="I6">
        <f>STDEV(A!$F5,A!$F29,B!$F5,B!$F29,C!$F5,C!$F29)</f>
        <v>0.8944271909999159</v>
      </c>
      <c r="J6">
        <f>AVERAGE(A!$G5,A!$G29,B!$G5,B!$G29,C!$G5,C!$G29)</f>
        <v>10.333333333333334</v>
      </c>
      <c r="K6">
        <f>STDEV(A!$G5,A!$G29,B!$G5,B!$G29,C!$G5,C!$G29)</f>
        <v>1.6329931618554543</v>
      </c>
    </row>
    <row r="7" spans="1:11" ht="12.75">
      <c r="A7" t="s">
        <v>9</v>
      </c>
      <c r="B7" t="s">
        <v>116</v>
      </c>
      <c r="C7" t="s">
        <v>121</v>
      </c>
      <c r="D7">
        <f>AVERAGE(A!$D6,A!$D30,B!$D6,B!$D30,C!$D6,C!$D30)</f>
        <v>3.5</v>
      </c>
      <c r="E7">
        <f>STDEV(A!$D6,A!$D30,B!$D6,B!$D30,C!$D6,C!$D30)</f>
        <v>0.5477225575051661</v>
      </c>
      <c r="F7">
        <f>AVERAGE(A!$E6,A!$E30,B!$E6,B!$E30,C!$E6,C!$E30)</f>
        <v>3.3333333333333335</v>
      </c>
      <c r="G7">
        <f>STDEV(A!$E6,A!$E30,B!$E6,B!$E30,C!$E6,C!$E30)</f>
        <v>0.5163977794943213</v>
      </c>
      <c r="H7">
        <f>AVERAGE(A!$F6,A!$F30,B!$F6,B!$F30,C!$F6,C!$F30)</f>
        <v>3.3333333333333335</v>
      </c>
      <c r="I7">
        <f>STDEV(A!$F6,A!$F30,B!$F6,B!$F30,C!$F6,C!$F30)</f>
        <v>0.5163977794943213</v>
      </c>
      <c r="J7">
        <f>AVERAGE(A!$G6,A!$G30,B!$G6,B!$G30,C!$G6,C!$G30)</f>
        <v>10.166666666666666</v>
      </c>
      <c r="K7">
        <f>STDEV(A!$G6,A!$G30,B!$G6,B!$G30,C!$G6,C!$G30)</f>
        <v>1.471960144387977</v>
      </c>
    </row>
    <row r="8" spans="1:11" ht="12.75">
      <c r="A8" t="s">
        <v>9</v>
      </c>
      <c r="B8" t="s">
        <v>116</v>
      </c>
      <c r="C8" t="s">
        <v>122</v>
      </c>
      <c r="D8">
        <f>AVERAGE(A!$D7,A!$D31,B!$D7,B!$D31,C!$D7,C!$D31)</f>
        <v>4</v>
      </c>
      <c r="E8">
        <f>STDEV(A!$D7,A!$D31,B!$D7,B!$D31,C!$D7,C!$D31)</f>
        <v>0</v>
      </c>
      <c r="F8">
        <f>AVERAGE(A!$E7,A!$E31,B!$E7,B!$E31,C!$E7,C!$E31)</f>
        <v>3.6666666666666665</v>
      </c>
      <c r="G8">
        <f>STDEV(A!$E7,A!$E31,B!$E7,B!$E31,C!$E7,C!$E31)</f>
        <v>0.5163977794943213</v>
      </c>
      <c r="H8">
        <f>AVERAGE(A!$F7,A!$F31,B!$F7,B!$F31,C!$F7,C!$F31)</f>
        <v>3.3333333333333335</v>
      </c>
      <c r="I8">
        <f>STDEV(A!$F7,A!$F31,B!$F7,B!$F31,C!$F7,C!$F31)</f>
        <v>0.5163977794943213</v>
      </c>
      <c r="J8">
        <f>AVERAGE(A!$G7,A!$G31,B!$G7,B!$G31,C!$G7,C!$G31)</f>
        <v>11</v>
      </c>
      <c r="K8">
        <f>STDEV(A!$G7,A!$G31,B!$G7,B!$G31,C!$G7,C!$G31)</f>
        <v>0.6324555320336759</v>
      </c>
    </row>
    <row r="9" spans="1:11" ht="12.75">
      <c r="A9" s="2" t="s">
        <v>9</v>
      </c>
      <c r="B9" s="2" t="s">
        <v>44</v>
      </c>
      <c r="C9" s="2" t="s">
        <v>117</v>
      </c>
      <c r="D9" s="2">
        <f>AVERAGE(A!$D8,A!$D32,B!$D8,B!$D32,C!$D8,C!$D32)</f>
        <v>3.1666666666666665</v>
      </c>
      <c r="E9" s="2">
        <f>STDEV(A!$D8,A!$D32,B!$D8,B!$D32,C!$D8,C!$D32)</f>
        <v>0.7527726527090812</v>
      </c>
      <c r="F9" s="2">
        <f>AVERAGE(A!$E8,A!$E32,B!$E8,B!$E32,C!$E8,C!$E32)</f>
        <v>2.5</v>
      </c>
      <c r="G9" s="2">
        <f>STDEV(A!$E8,A!$E32,B!$E8,B!$E32,C!$E8,C!$E32)</f>
        <v>0.8366600265340756</v>
      </c>
      <c r="H9" s="2">
        <f>AVERAGE(A!$F8,A!$F32,B!$F8,B!$F32,C!$F8,C!$F32)</f>
        <v>3</v>
      </c>
      <c r="I9" s="2">
        <f>STDEV(A!$F8,A!$F32,B!$F8,B!$F32,C!$F8,C!$F32)</f>
        <v>0.8944271909999159</v>
      </c>
      <c r="J9" s="2">
        <f>AVERAGE(A!$G8,A!$G32,B!$G8,B!$G32,C!$G8,C!$G32)</f>
        <v>8.666666666666666</v>
      </c>
      <c r="K9" s="2">
        <f>STDEV(A!$G8,A!$G32,B!$G8,B!$G32,C!$G8,C!$G32)</f>
        <v>2.0655911179772883</v>
      </c>
    </row>
    <row r="10" spans="1:11" ht="12.75">
      <c r="A10" s="10" t="s">
        <v>9</v>
      </c>
      <c r="B10" s="10" t="s">
        <v>44</v>
      </c>
      <c r="C10" s="10" t="s">
        <v>118</v>
      </c>
      <c r="D10" s="10">
        <f>AVERAGE(A!$D9,A!$D33,B!$D9,B!$D33,C!$D9,C!$D33)</f>
        <v>3.1666666666666665</v>
      </c>
      <c r="E10" s="10">
        <f>STDEV(A!$D9,A!$D33,B!$D9,B!$D33,C!$D9,C!$D33)</f>
        <v>0.4082482904638636</v>
      </c>
      <c r="F10" s="10">
        <f>AVERAGE(A!$E9,A!$E33,B!$E9,B!$E33,C!$E9,C!$E33)</f>
        <v>2.6666666666666665</v>
      </c>
      <c r="G10" s="10">
        <f>STDEV(A!$E9,A!$E33,B!$E9,B!$E33,C!$E9,C!$E33)</f>
        <v>0.8164965809277264</v>
      </c>
      <c r="H10" s="10">
        <f>AVERAGE(A!$F9,A!$F33,B!$F9,B!$F33,C!$F9,C!$F33)</f>
        <v>3</v>
      </c>
      <c r="I10" s="10">
        <f>STDEV(A!$F9,A!$F33,B!$F9,B!$F33,C!$F9,C!$F33)</f>
        <v>0.6324555320336759</v>
      </c>
      <c r="J10" s="10">
        <f>AVERAGE(A!$G9,A!$G33,B!$G9,B!$G33,C!$G9,C!$G33)</f>
        <v>8.833333333333334</v>
      </c>
      <c r="K10" s="10">
        <f>STDEV(A!$G9,A!$G33,B!$G9,B!$G33,C!$G9,C!$G33)</f>
        <v>0.9831920802501731</v>
      </c>
    </row>
    <row r="11" spans="1:11" ht="12.75">
      <c r="A11" s="10" t="s">
        <v>9</v>
      </c>
      <c r="B11" s="10" t="s">
        <v>44</v>
      </c>
      <c r="C11" s="10" t="s">
        <v>119</v>
      </c>
      <c r="D11" s="10">
        <f>AVERAGE(A!$D10,A!$D34,B!$D10,B!$D34,C!$D10,C!$D34)</f>
        <v>3.3333333333333335</v>
      </c>
      <c r="E11" s="10">
        <f>STDEV(A!$D10,A!$D34,B!$D10,B!$D34,C!$D10,C!$D34)</f>
        <v>0.5163977794943213</v>
      </c>
      <c r="F11" s="10">
        <f>AVERAGE(A!$E10,A!$E34,B!$E10,B!$E34,C!$E10,C!$E34)</f>
        <v>3.1666666666666665</v>
      </c>
      <c r="G11" s="10">
        <f>STDEV(A!$E10,A!$E34,B!$E10,B!$E34,C!$E10,C!$E34)</f>
        <v>0.4082482904638636</v>
      </c>
      <c r="H11" s="10">
        <f>AVERAGE(A!$F10,A!$F34,B!$F10,B!$F34,C!$F10,C!$F34)</f>
        <v>3.1666666666666665</v>
      </c>
      <c r="I11" s="10">
        <f>STDEV(A!$F10,A!$F34,B!$F10,B!$F34,C!$F10,C!$F34)</f>
        <v>0.7527726527090812</v>
      </c>
      <c r="J11" s="10">
        <f>AVERAGE(A!$G10,A!$G34,B!$G10,B!$G34,C!$G10,C!$G34)</f>
        <v>9.666666666666666</v>
      </c>
      <c r="K11" s="10">
        <f>STDEV(A!$G10,A!$G34,B!$G10,B!$G34,C!$G10,C!$G34)</f>
        <v>0.816496580927726</v>
      </c>
    </row>
    <row r="12" spans="1:11" ht="12.75">
      <c r="A12" s="10" t="s">
        <v>9</v>
      </c>
      <c r="B12" s="10" t="s">
        <v>44</v>
      </c>
      <c r="C12" s="10" t="s">
        <v>120</v>
      </c>
      <c r="D12" s="10">
        <f>AVERAGE(A!$D11,A!$D35,B!$D11,B!$D35,C!$D11,C!$D35)</f>
        <v>3.6666666666666665</v>
      </c>
      <c r="E12" s="10">
        <f>STDEV(A!$D11,A!$D35,B!$D11,B!$D35,C!$D11,C!$D35)</f>
        <v>0.5163977794943213</v>
      </c>
      <c r="F12" s="10">
        <f>AVERAGE(A!$E11,A!$E35,B!$E11,B!$E35,C!$E11,C!$E35)</f>
        <v>3</v>
      </c>
      <c r="G12" s="10">
        <f>STDEV(A!$E11,A!$E35,B!$E11,B!$E35,C!$E11,C!$E35)</f>
        <v>0.6324555320336759</v>
      </c>
      <c r="H12" s="10">
        <f>AVERAGE(A!$F11,A!$F35,B!$F11,B!$F35,C!$F11,C!$F35)</f>
        <v>2.5</v>
      </c>
      <c r="I12" s="10">
        <f>STDEV(A!$F11,A!$F35,B!$F11,B!$F35,C!$F11,C!$F35)</f>
        <v>0.5477225575051661</v>
      </c>
      <c r="J12" s="10">
        <f>AVERAGE(A!$G11,A!$G35,B!$G11,B!$G35,C!$G11,C!$G35)</f>
        <v>9.166666666666666</v>
      </c>
      <c r="K12" s="10">
        <f>STDEV(A!$G11,A!$G35,B!$G11,B!$G35,C!$G11,C!$G35)</f>
        <v>1.1690451944500104</v>
      </c>
    </row>
    <row r="13" spans="1:11" ht="12.75">
      <c r="A13" s="10" t="s">
        <v>9</v>
      </c>
      <c r="B13" s="10" t="s">
        <v>44</v>
      </c>
      <c r="C13" s="10" t="s">
        <v>121</v>
      </c>
      <c r="D13" s="10">
        <f>AVERAGE(A!$D12,A!$D36,B!$D12,B!$D36,C!$D12,C!$D36)</f>
        <v>2.8333333333333335</v>
      </c>
      <c r="E13" s="10">
        <f>STDEV(A!$D12,A!$D36,B!$D12,B!$D36,C!$D12,C!$D36)</f>
        <v>0.7527726527090812</v>
      </c>
      <c r="F13" s="10">
        <f>AVERAGE(A!$E12,A!$E36,B!$E12,B!$E36,C!$E12,C!$E36)</f>
        <v>2.6666666666666665</v>
      </c>
      <c r="G13" s="10">
        <f>STDEV(A!$E12,A!$E36,B!$E12,B!$E36,C!$E12,C!$E36)</f>
        <v>0.5163977794943228</v>
      </c>
      <c r="H13" s="10">
        <f>AVERAGE(A!$F12,A!$F36,B!$F12,B!$F36,C!$F12,C!$F36)</f>
        <v>2.5</v>
      </c>
      <c r="I13" s="10">
        <f>STDEV(A!$F12,A!$F36,B!$F12,B!$F36,C!$F12,C!$F36)</f>
        <v>0.5477225575051661</v>
      </c>
      <c r="J13" s="10">
        <f>AVERAGE(A!$G12,A!$G36,B!$G12,B!$G36,C!$G12,C!$G36)</f>
        <v>8</v>
      </c>
      <c r="K13" s="10">
        <f>STDEV(A!$G12,A!$G36,B!$G12,B!$G36,C!$G12,C!$G36)</f>
        <v>1.4142135623730951</v>
      </c>
    </row>
    <row r="14" spans="1:11" ht="12.75">
      <c r="A14" s="14" t="s">
        <v>9</v>
      </c>
      <c r="B14" s="14" t="s">
        <v>44</v>
      </c>
      <c r="C14" s="14" t="s">
        <v>122</v>
      </c>
      <c r="D14" s="14">
        <f>AVERAGE(A!$D13,A!$D37,B!$D13,B!$D37,C!$D13,C!$D37)</f>
        <v>3.3333333333333335</v>
      </c>
      <c r="E14" s="14">
        <f>STDEV(A!$D13,A!$D37,B!$D13,B!$D37,C!$D13,C!$D37)</f>
        <v>0.5163977794943213</v>
      </c>
      <c r="F14" s="14">
        <f>AVERAGE(A!$E13,A!$E37,B!$E13,B!$E37,C!$E13,C!$E37)</f>
        <v>2.3333333333333335</v>
      </c>
      <c r="G14" s="14">
        <f>STDEV(A!$E13,A!$E37,B!$E13,B!$E37,C!$E13,C!$E37)</f>
        <v>0.8164965809277264</v>
      </c>
      <c r="H14" s="14">
        <f>AVERAGE(A!$F13,A!$F37,B!$F13,B!$F37,C!$F13,C!$F37)</f>
        <v>2.6666666666666665</v>
      </c>
      <c r="I14" s="14">
        <f>STDEV(A!$F13,A!$F37,B!$F13,B!$F37,C!$F13,C!$F37)</f>
        <v>1.211060141638997</v>
      </c>
      <c r="J14" s="14">
        <f>AVERAGE(A!$G13,A!$G37,B!$G13,B!$G37,C!$G13,C!$G37)</f>
        <v>8.333333333333334</v>
      </c>
      <c r="K14" s="14">
        <f>STDEV(A!$G13,A!$G37,B!$G13,B!$G37,C!$G13,C!$G37)</f>
        <v>1.8618986725025244</v>
      </c>
    </row>
    <row r="15" spans="1:11" ht="12.75">
      <c r="A15" s="17" t="s">
        <v>9</v>
      </c>
      <c r="B15" s="17" t="s">
        <v>52</v>
      </c>
      <c r="C15" s="17" t="s">
        <v>117</v>
      </c>
      <c r="D15">
        <f>AVERAGE(A!$D14,A!$D38,B!$D14,B!$D38,C!$D14,C!$D38)</f>
        <v>3.6666666666666665</v>
      </c>
      <c r="E15">
        <f>STDEV(A!$D14,A!$D38,B!$D14,B!$D38,C!$D14,C!$D38)</f>
        <v>0.5163977794943213</v>
      </c>
      <c r="F15">
        <f>AVERAGE(A!$E14,A!$E38,B!$E14,B!$E38,C!$E14,C!$E38)</f>
        <v>2.6666666666666665</v>
      </c>
      <c r="G15">
        <f>STDEV(A!$E14,A!$E38,B!$E14,B!$E38,C!$E14,C!$E38)</f>
        <v>0.5163977794943228</v>
      </c>
      <c r="H15">
        <f>AVERAGE(A!$F14,A!$F38,B!$F14,B!$F38,C!$F14,C!$F38)</f>
        <v>3.3333333333333335</v>
      </c>
      <c r="I15">
        <f>STDEV(A!$F14,A!$F38,B!$F14,B!$F38,C!$F14,C!$F38)</f>
        <v>0.8164965809277255</v>
      </c>
      <c r="J15">
        <f>AVERAGE(A!$G14,A!$G38,B!$G14,B!$G38,C!$G14,C!$G38)</f>
        <v>9.666666666666666</v>
      </c>
      <c r="K15">
        <f>STDEV(A!$G14,A!$G38,B!$G14,B!$G38,C!$G14,C!$G38)</f>
        <v>1.5055453054181644</v>
      </c>
    </row>
    <row r="16" spans="1:11" ht="12.75">
      <c r="A16" t="s">
        <v>9</v>
      </c>
      <c r="B16" t="s">
        <v>52</v>
      </c>
      <c r="C16" t="s">
        <v>118</v>
      </c>
      <c r="D16">
        <f>AVERAGE(A!$D15,A!$D39,B!$D15,B!$D39,C!$D15,C!$D39)</f>
        <v>3.5</v>
      </c>
      <c r="E16">
        <f>STDEV(A!$D15,A!$D39,B!$D15,B!$D39,C!$D15,C!$D39)</f>
        <v>0.5477225575051661</v>
      </c>
      <c r="F16">
        <f>AVERAGE(A!$E15,A!$E39,B!$E15,B!$E39,C!$E15,C!$E39)</f>
        <v>2.6666666666666665</v>
      </c>
      <c r="G16">
        <f>STDEV(A!$E15,A!$E39,B!$E15,B!$E39,C!$E15,C!$E39)</f>
        <v>0.5163977794943228</v>
      </c>
      <c r="H16">
        <f>AVERAGE(A!$F15,A!$F39,B!$F15,B!$F39,C!$F15,C!$F39)</f>
        <v>2.8333333333333335</v>
      </c>
      <c r="I16">
        <f>STDEV(A!$F15,A!$F39,B!$F15,B!$F39,C!$F15,C!$F39)</f>
        <v>0.7527726527090812</v>
      </c>
      <c r="J16">
        <f>AVERAGE(A!$G15,A!$G39,B!$G15,B!$G39,C!$G15,C!$G39)</f>
        <v>9</v>
      </c>
      <c r="K16">
        <f>STDEV(A!$G15,A!$G39,B!$G15,B!$G39,C!$G15,C!$G39)</f>
        <v>1.4142135623730951</v>
      </c>
    </row>
    <row r="17" spans="1:11" ht="12.75">
      <c r="A17" t="s">
        <v>9</v>
      </c>
      <c r="B17" t="s">
        <v>52</v>
      </c>
      <c r="C17" t="s">
        <v>119</v>
      </c>
      <c r="D17">
        <f>AVERAGE(A!$D16,A!$D40,B!$D16,B!$D40,C!$D16,C!$D40)</f>
        <v>3.5</v>
      </c>
      <c r="E17">
        <f>STDEV(A!$D16,A!$D40,B!$D16,B!$D40,C!$D16,C!$D40)</f>
        <v>0.5477225575051661</v>
      </c>
      <c r="F17">
        <f>AVERAGE(A!$E16,A!$E40,B!$E16,B!$E40,C!$E16,C!$E40)</f>
        <v>3</v>
      </c>
      <c r="G17">
        <f>STDEV(A!$E16,A!$E40,B!$E16,B!$E40,C!$E16,C!$E40)</f>
        <v>0</v>
      </c>
      <c r="H17">
        <f>AVERAGE(A!$F16,A!$F40,B!$F16,B!$F40,C!$F16,C!$F40)</f>
        <v>3</v>
      </c>
      <c r="I17">
        <f>STDEV(A!$F16,A!$F40,B!$F16,B!$F40,C!$F16,C!$F40)</f>
        <v>0</v>
      </c>
      <c r="J17">
        <f>AVERAGE(A!$G16,A!$G40,B!$G16,B!$G40,C!$G16,C!$G40)</f>
        <v>9.5</v>
      </c>
      <c r="K17">
        <f>STDEV(A!$G16,A!$G40,B!$G16,B!$G40,C!$G16,C!$G40)</f>
        <v>0.5477225575051661</v>
      </c>
    </row>
    <row r="18" spans="1:11" ht="12.75">
      <c r="A18" t="s">
        <v>9</v>
      </c>
      <c r="B18" t="s">
        <v>52</v>
      </c>
      <c r="C18" t="s">
        <v>120</v>
      </c>
      <c r="D18">
        <f>AVERAGE(A!$D17,A!$D41,B!$D17,B!$D41,C!$D17,C!$D41)</f>
        <v>3</v>
      </c>
      <c r="E18">
        <f>STDEV(A!$D17,A!$D41,B!$D17,B!$D41,C!$D17,C!$D41)</f>
        <v>0.6324555320336759</v>
      </c>
      <c r="F18">
        <f>AVERAGE(A!$E17,A!$E41,B!$E17,B!$E41,C!$E17,C!$E41)</f>
        <v>2.8333333333333335</v>
      </c>
      <c r="G18">
        <f>STDEV(A!$E17,A!$E41,B!$E17,B!$E41,C!$E17,C!$E41)</f>
        <v>0.4082482904638636</v>
      </c>
      <c r="H18">
        <f>AVERAGE(A!$F17,A!$F41,B!$F17,B!$F41,C!$F17,C!$F41)</f>
        <v>2.5</v>
      </c>
      <c r="I18">
        <f>STDEV(A!$F17,A!$F41,B!$F17,B!$F41,C!$F17,C!$F41)</f>
        <v>0.5477225575051661</v>
      </c>
      <c r="J18">
        <f>AVERAGE(A!$G17,A!$G41,B!$G17,B!$G41,C!$G17,C!$G41)</f>
        <v>8.333333333333334</v>
      </c>
      <c r="K18">
        <f>STDEV(A!$G17,A!$G41,B!$G17,B!$G41,C!$G17,C!$G41)</f>
        <v>1.366260102127945</v>
      </c>
    </row>
    <row r="19" spans="1:11" ht="12.75">
      <c r="A19" t="s">
        <v>9</v>
      </c>
      <c r="B19" t="s">
        <v>52</v>
      </c>
      <c r="C19" t="s">
        <v>121</v>
      </c>
      <c r="D19">
        <f>AVERAGE(A!$D18,A!$D42,B!$D18,B!$D42,C!$D18,C!$D42)</f>
        <v>3</v>
      </c>
      <c r="E19">
        <f>STDEV(A!$D18,A!$D42,B!$D18,B!$D42,C!$D18,C!$D42)</f>
        <v>0</v>
      </c>
      <c r="F19">
        <f>AVERAGE(A!$E18,A!$E42,B!$E18,B!$E42,C!$E18,C!$E42)</f>
        <v>2.5</v>
      </c>
      <c r="G19">
        <f>STDEV(A!$E18,A!$E42,B!$E18,B!$E42,C!$E18,C!$E42)</f>
        <v>0.5477225575051661</v>
      </c>
      <c r="H19">
        <f>AVERAGE(A!$F18,A!$F42,B!$F18,B!$F42,C!$F18,C!$F42)</f>
        <v>2.5</v>
      </c>
      <c r="I19">
        <f>STDEV(A!$F18,A!$F42,B!$F18,B!$F42,C!$F18,C!$F42)</f>
        <v>0.5477225575051661</v>
      </c>
      <c r="J19">
        <f>AVERAGE(A!$G18,A!$G42,B!$G18,B!$G42,C!$G18,C!$G42)</f>
        <v>8</v>
      </c>
      <c r="K19">
        <f>STDEV(A!$G18,A!$G42,B!$G18,B!$G42,C!$G18,C!$G42)</f>
        <v>1.0954451150103321</v>
      </c>
    </row>
    <row r="20" spans="1:11" ht="12.75">
      <c r="A20" t="s">
        <v>9</v>
      </c>
      <c r="B20" t="s">
        <v>52</v>
      </c>
      <c r="C20" t="s">
        <v>122</v>
      </c>
      <c r="D20">
        <f>AVERAGE(A!$D19,A!$D43,B!$D19,B!$D43,C!$D19,C!$D43)</f>
        <v>3.1666666666666665</v>
      </c>
      <c r="E20">
        <f>STDEV(A!$D19,A!$D43,B!$D19,B!$D43,C!$D19,C!$D43)</f>
        <v>0.4082482904638636</v>
      </c>
      <c r="F20">
        <f>AVERAGE(A!$E19,A!$E43,B!$E19,B!$E43,C!$E19,C!$E43)</f>
        <v>1.8333333333333333</v>
      </c>
      <c r="G20">
        <f>STDEV(A!$E19,A!$E43,B!$E19,B!$E43,C!$E19,C!$E43)</f>
        <v>0.40824829046386274</v>
      </c>
      <c r="H20">
        <f>AVERAGE(A!$F19,A!$F43,B!$F19,B!$F43,C!$F19,C!$F43)</f>
        <v>1.5</v>
      </c>
      <c r="I20">
        <f>STDEV(A!$F19,A!$F43,B!$F19,B!$F43,C!$F19,C!$F43)</f>
        <v>0.8366600265340756</v>
      </c>
      <c r="J20">
        <f>AVERAGE(A!$G19,A!$G43,B!$G19,B!$G43,C!$G19,C!$G43)</f>
        <v>6.5</v>
      </c>
      <c r="K20">
        <f>STDEV(A!$G19,A!$G43,B!$G19,B!$G43,C!$G19,C!$G43)</f>
        <v>0.8366600265340756</v>
      </c>
    </row>
    <row r="21" spans="1:11" ht="12.75">
      <c r="A21" s="2" t="s">
        <v>9</v>
      </c>
      <c r="B21" s="2" t="s">
        <v>62</v>
      </c>
      <c r="C21" s="2" t="s">
        <v>117</v>
      </c>
      <c r="D21" s="2">
        <f>AVERAGE(A!$D20,A!$D44,B!$D20,B!$D44,C!$D20,C!$D44)</f>
        <v>3.3333333333333335</v>
      </c>
      <c r="E21" s="2">
        <f>STDEV(A!$D20,A!$D44,B!$D20,B!$D44,C!$D20,C!$D44)</f>
        <v>0.5163977794943213</v>
      </c>
      <c r="F21" s="2">
        <f>AVERAGE(A!$E20,A!$E44,B!$E20,B!$E44,C!$E20,C!$E44)</f>
        <v>2.6666666666666665</v>
      </c>
      <c r="G21" s="2">
        <f>STDEV(A!$E20,A!$E44,B!$E20,B!$E44,C!$E20,C!$E44)</f>
        <v>0.5163977794943228</v>
      </c>
      <c r="H21" s="2">
        <f>AVERAGE(A!$F20,A!$F44,B!$F20,B!$F44,C!$F20,C!$F44)</f>
        <v>2.6666666666666665</v>
      </c>
      <c r="I21" s="2">
        <f>STDEV(A!$F20,A!$F44,B!$F20,B!$F44,C!$F20,C!$F44)</f>
        <v>0.5163977794943228</v>
      </c>
      <c r="J21" s="2">
        <f>AVERAGE(A!$G20,A!$G44,B!$G20,B!$G44,C!$G20,C!$G44)</f>
        <v>8.666666666666666</v>
      </c>
      <c r="K21" s="2">
        <f>STDEV(A!$G20,A!$G44,B!$G20,B!$G44,C!$G20,C!$G44)</f>
        <v>1.0327955589886426</v>
      </c>
    </row>
    <row r="22" spans="1:11" ht="12.75">
      <c r="A22" s="10" t="s">
        <v>9</v>
      </c>
      <c r="B22" s="10" t="s">
        <v>62</v>
      </c>
      <c r="C22" s="10" t="s">
        <v>118</v>
      </c>
      <c r="D22" s="10">
        <f>AVERAGE(A!$D21,A!$D45,B!$D21,B!$D45,C!$D21,C!$D45)</f>
        <v>3</v>
      </c>
      <c r="E22" s="10">
        <f>STDEV(A!$D21,A!$D45,B!$D21,B!$D45,C!$D21,C!$D45)</f>
        <v>0</v>
      </c>
      <c r="F22" s="10">
        <f>AVERAGE(A!$E21,A!$E45,B!$E21,B!$E45,C!$E21,C!$E45)</f>
        <v>2.5</v>
      </c>
      <c r="G22" s="10">
        <f>STDEV(A!$E21,A!$E45,B!$E21,B!$E45,C!$E21,C!$E45)</f>
        <v>0.5477225575051661</v>
      </c>
      <c r="H22" s="10">
        <f>AVERAGE(A!$F21,A!$F45,B!$F21,B!$F45,C!$F21,C!$F45)</f>
        <v>2.3333333333333335</v>
      </c>
      <c r="I22" s="10">
        <f>STDEV(A!$F21,A!$F45,B!$F21,B!$F45,C!$F21,C!$F45)</f>
        <v>0.5163977794943228</v>
      </c>
      <c r="J22" s="10">
        <f>AVERAGE(A!$G21,A!$G45,B!$G21,B!$G45,C!$G21,C!$G45)</f>
        <v>7.833333333333333</v>
      </c>
      <c r="K22" s="10">
        <f>STDEV(A!$G21,A!$G45,B!$G21,B!$G45,C!$G21,C!$G45)</f>
        <v>0.752772652709081</v>
      </c>
    </row>
    <row r="23" spans="1:11" ht="12.75">
      <c r="A23" s="10" t="s">
        <v>9</v>
      </c>
      <c r="B23" s="10" t="s">
        <v>62</v>
      </c>
      <c r="C23" s="10" t="s">
        <v>119</v>
      </c>
      <c r="D23" s="10">
        <f>AVERAGE(A!$D22,A!$D46,B!$D22,B!$D46,C!$D22,C!$D46)</f>
        <v>3.3333333333333335</v>
      </c>
      <c r="E23" s="10">
        <f>STDEV(A!$D22,A!$D46,B!$D22,B!$D46,C!$D22,C!$D46)</f>
        <v>0.5163977794943213</v>
      </c>
      <c r="F23" s="10">
        <f>AVERAGE(A!$E22,A!$E46,B!$E22,B!$E46,C!$E22,C!$E46)</f>
        <v>2.6666666666666665</v>
      </c>
      <c r="G23" s="10">
        <f>STDEV(A!$E22,A!$E46,B!$E22,B!$E46,C!$E22,C!$E46)</f>
        <v>0.8164965809277264</v>
      </c>
      <c r="H23" s="10">
        <f>AVERAGE(A!$F22,A!$F46,B!$F22,B!$F46,C!$F22,C!$F46)</f>
        <v>2.8333333333333335</v>
      </c>
      <c r="I23" s="10">
        <f>STDEV(A!$F22,A!$F46,B!$F22,B!$F46,C!$F22,C!$F46)</f>
        <v>0.4082482904638636</v>
      </c>
      <c r="J23" s="10">
        <f>AVERAGE(A!$G22,A!$G46,B!$G22,B!$G46,C!$G22,C!$G46)</f>
        <v>8.833333333333334</v>
      </c>
      <c r="K23" s="10">
        <f>STDEV(A!$G22,A!$G46,B!$G22,B!$G46,C!$G22,C!$G46)</f>
        <v>1.4719601443879733</v>
      </c>
    </row>
    <row r="24" spans="1:11" ht="12.75">
      <c r="A24" s="10" t="s">
        <v>9</v>
      </c>
      <c r="B24" s="10" t="s">
        <v>62</v>
      </c>
      <c r="C24" s="10" t="s">
        <v>120</v>
      </c>
      <c r="D24" s="10">
        <f>AVERAGE(A!$D23,A!$D47,B!$D23,B!$D47,C!$D23,C!$D47)</f>
        <v>3.3333333333333335</v>
      </c>
      <c r="E24" s="10">
        <f>STDEV(A!$D23,A!$D47,B!$D23,B!$D47,C!$D23,C!$D47)</f>
        <v>0.5163977794943213</v>
      </c>
      <c r="F24" s="10">
        <f>AVERAGE(A!$E23,A!$E47,B!$E23,B!$E47,C!$E23,C!$E47)</f>
        <v>2.6666666666666665</v>
      </c>
      <c r="G24" s="10">
        <f>STDEV(A!$E23,A!$E47,B!$E23,B!$E47,C!$E23,C!$E47)</f>
        <v>0.5163977794943228</v>
      </c>
      <c r="H24" s="10">
        <f>AVERAGE(A!$F23,A!$F47,B!$F23,B!$F47,C!$F23,C!$F47)</f>
        <v>3</v>
      </c>
      <c r="I24" s="10">
        <f>STDEV(A!$F23,A!$F47,B!$F23,B!$F47,C!$F23,C!$F47)</f>
        <v>0.8944271909999159</v>
      </c>
      <c r="J24" s="10">
        <f>AVERAGE(A!$G23,A!$G47,B!$G23,B!$G47,C!$G23,C!$G47)</f>
        <v>9</v>
      </c>
      <c r="K24" s="10">
        <f>STDEV(A!$G23,A!$G47,B!$G23,B!$G47,C!$G23,C!$G47)</f>
        <v>1.5491933384829668</v>
      </c>
    </row>
    <row r="25" spans="1:11" ht="12.75">
      <c r="A25" s="10" t="s">
        <v>9</v>
      </c>
      <c r="B25" s="10" t="s">
        <v>62</v>
      </c>
      <c r="C25" s="10" t="s">
        <v>121</v>
      </c>
      <c r="D25" s="10">
        <f>AVERAGE(A!$D24,A!$D48,B!$D24,B!$D48,C!$D24,C!$D48)</f>
        <v>3</v>
      </c>
      <c r="E25" s="10">
        <f>STDEV(A!$D24,A!$D48,B!$D24,B!$D48,C!$D24,C!$D48)</f>
        <v>0.6324555320336759</v>
      </c>
      <c r="F25" s="10">
        <f>AVERAGE(A!$E24,A!$E48,B!$E24,B!$E48,C!$E24,C!$E48)</f>
        <v>2.5</v>
      </c>
      <c r="G25" s="10">
        <f>STDEV(A!$E24,A!$E48,B!$E24,B!$E48,C!$E24,C!$E48)</f>
        <v>0.5477225575051661</v>
      </c>
      <c r="H25" s="10">
        <f>AVERAGE(A!$F24,A!$F48,B!$F24,B!$F48,C!$F24,C!$F48)</f>
        <v>2.6666666666666665</v>
      </c>
      <c r="I25" s="10">
        <f>STDEV(A!$F24,A!$F48,B!$F24,B!$F48,C!$F24,C!$F48)</f>
        <v>0.5163977794943228</v>
      </c>
      <c r="J25" s="10">
        <f>AVERAGE(A!$G24,A!$G48,B!$G24,B!$G48,C!$G24,C!$G48)</f>
        <v>8.166666666666666</v>
      </c>
      <c r="K25" s="10">
        <f>STDEV(A!$G24,A!$G48,B!$G24,B!$G48,C!$G24,C!$G48)</f>
        <v>1.3291601358251244</v>
      </c>
    </row>
    <row r="26" spans="1:11" ht="13.5" thickBot="1">
      <c r="A26" s="4" t="s">
        <v>9</v>
      </c>
      <c r="B26" s="4" t="s">
        <v>62</v>
      </c>
      <c r="C26" s="4" t="s">
        <v>122</v>
      </c>
      <c r="D26" s="4">
        <f>AVERAGE(A!$D25,A!$D49,B!$D25,B!$D49,C!$D25,C!$D49)</f>
        <v>3.1666666666666665</v>
      </c>
      <c r="E26" s="4">
        <f>STDEV(A!$D25,A!$D49,B!$D25,B!$D49,C!$D25,C!$D49)</f>
        <v>0.4082482904638636</v>
      </c>
      <c r="F26" s="4">
        <f>AVERAGE(A!$E25,A!$E49,B!$E25,B!$E49,C!$E25,C!$E49)</f>
        <v>2.3333333333333335</v>
      </c>
      <c r="G26" s="4">
        <f>STDEV(A!$E25,A!$E49,B!$E25,B!$E49,C!$E25,C!$E49)</f>
        <v>0.5163977794943228</v>
      </c>
      <c r="H26" s="4">
        <f>AVERAGE(A!$F25,A!$F49,B!$F25,B!$F49,C!$F25,C!$F49)</f>
        <v>2.1666666666666665</v>
      </c>
      <c r="I26" s="4">
        <f>STDEV(A!$F25,A!$F49,B!$F25,B!$F49,C!$F25,C!$F49)</f>
        <v>0.7527726527090809</v>
      </c>
      <c r="J26" s="4">
        <f>AVERAGE(A!$G25,A!$G49,B!$G25,B!$G49,C!$G25,C!$G49)</f>
        <v>7.666666666666667</v>
      </c>
      <c r="K26" s="4">
        <f>STDEV(A!$G25,A!$G49,B!$G25,B!$G49,C!$G25,C!$G49)</f>
        <v>1.366260102127945</v>
      </c>
    </row>
    <row r="27" spans="1:11" ht="13.5" thickTop="1">
      <c r="A27" s="10" t="s">
        <v>10</v>
      </c>
      <c r="B27" s="10" t="s">
        <v>116</v>
      </c>
      <c r="C27" s="10" t="s">
        <v>117</v>
      </c>
      <c r="D27">
        <f>AVERAGE(A!$D50,A!$D74,A!$D98,A!$D122,B!$D50,B!$D74,B!$D98,B!$D122,C!$D50,C!$D74,C!$D98,A!$D122)</f>
        <v>3.8333333333333335</v>
      </c>
      <c r="E27">
        <f>STDEV(A!$D50,A!$D74,A!$D98,A!$D122,B!$D50,B!$D74,B!$D98,B!$D122,C!$D50,C!$D74,C!$D98,A!$D122)</f>
        <v>0.38924947208076144</v>
      </c>
      <c r="F27">
        <f>AVERAGE(A!$E50,A!$E74,A!$E98,A!$E122,B!$E50,B!$E74,B!$E98,B!$E122,C!$E50,C!$E74,C!$E98,A!$E122)</f>
        <v>3.4166666666666665</v>
      </c>
      <c r="G27">
        <f>STDEV(A!$E50,A!$E74,A!$E98,A!$E122,B!$E50,B!$E74,B!$E98,B!$E122,C!$E50,C!$E74,C!$E98,A!$E122)</f>
        <v>0.5149286505444364</v>
      </c>
      <c r="H27">
        <f>AVERAGE(A!$F50,A!$F74,A!$F98,A!$F122,B!$F50,B!$F74,B!$F98,B!$F122,C!$F50,C!$F74,C!$F98,A!$F122)</f>
        <v>3.4166666666666665</v>
      </c>
      <c r="I27">
        <f>STDEV(A!$F50,A!$F74,A!$F98,A!$F122,B!$F50,B!$F74,B!$F98,B!$F122,C!$F50,C!$F74,C!$F98,A!$F122)</f>
        <v>0.7929614610987585</v>
      </c>
      <c r="J27">
        <f>AVERAGE(A!$G50,A!$G74,A!$G98,A!$G122,B!$G50,B!$G74,B!$G98,B!$G122,C!$G50,C!$G74,C!$G98,A!$G122)</f>
        <v>10.666666666666666</v>
      </c>
      <c r="K27">
        <f>STDEV(A!$G50,A!$G74,A!$G98,A!$G122,B!$G50,B!$G74,B!$G98,B!$G122,C!$G50,C!$G74,C!$G98,A!$G122)</f>
        <v>1.3706888336846863</v>
      </c>
    </row>
    <row r="28" spans="1:11" ht="12.75">
      <c r="A28" t="s">
        <v>10</v>
      </c>
      <c r="B28" t="s">
        <v>116</v>
      </c>
      <c r="C28" t="s">
        <v>118</v>
      </c>
      <c r="D28">
        <f>AVERAGE(A!$D51,A!$D75,A!$D99,A!$D123,B!$D51,B!$D75,B!$D99,B!$D123,C!$D51,C!$D75,C!$D99,A!$D123)</f>
        <v>3.75</v>
      </c>
      <c r="E28">
        <f>STDEV(A!$D51,A!$D75,A!$D99,A!$D123,B!$D51,B!$D75,B!$D99,B!$D123,C!$D51,C!$D75,C!$D99,A!$D123)</f>
        <v>0.45226701686664544</v>
      </c>
      <c r="F28">
        <f>AVERAGE(A!$E51,A!$E75,A!$E99,A!$E123,B!$E51,B!$E75,B!$E99,B!$E123,C!$E51,C!$E75,C!$E99,A!$E123)</f>
        <v>3.5</v>
      </c>
      <c r="G28">
        <f>STDEV(A!$E51,A!$E75,A!$E99,A!$E123,B!$E51,B!$E75,B!$E99,B!$E123,C!$E51,C!$E75,C!$E99,A!$E123)</f>
        <v>0.5222329678670935</v>
      </c>
      <c r="H28">
        <f>AVERAGE(A!$F51,A!$F75,A!$F99,A!$F123,B!$F51,B!$F75,B!$F99,B!$F123,C!$F51,C!$F75,C!$F99,A!$F123)</f>
        <v>3.4166666666666665</v>
      </c>
      <c r="I28">
        <f>STDEV(A!$F51,A!$F75,A!$F99,A!$F123,B!$F51,B!$F75,B!$F99,B!$F123,C!$F51,C!$F75,C!$F99,A!$F123)</f>
        <v>0.5149286505444364</v>
      </c>
      <c r="J28">
        <f>AVERAGE(A!$G51,A!$G75,A!$G99,A!$G123,B!$G51,B!$G75,B!$G99,B!$G123,C!$G51,C!$G75,C!$G99,A!$G123)</f>
        <v>10.666666666666666</v>
      </c>
      <c r="K28">
        <f>STDEV(A!$G51,A!$G75,A!$G99,A!$G123,B!$G51,B!$G75,B!$G99,B!$G123,C!$G51,C!$G75,C!$G99,A!$G123)</f>
        <v>1.23091490979333</v>
      </c>
    </row>
    <row r="29" spans="1:11" ht="12.75">
      <c r="A29" t="s">
        <v>10</v>
      </c>
      <c r="B29" t="s">
        <v>116</v>
      </c>
      <c r="C29" t="s">
        <v>119</v>
      </c>
      <c r="D29">
        <f>AVERAGE(A!$D52,A!$D76,A!$D100,A!$D124,B!$D52,B!$D76,B!$D100,B!$D124,C!$D52,C!$D76,C!$D100,A!$D124)</f>
        <v>3.090909090909091</v>
      </c>
      <c r="E29">
        <f>STDEV(A!$D52,A!$D76,A!$D100,A!$D124,B!$D52,B!$D76,B!$D100,B!$D124,C!$D52,C!$D76,C!$D100,A!$D124)</f>
        <v>1.5782614139961386</v>
      </c>
      <c r="F29">
        <f>AVERAGE(A!$E52,A!$E76,A!$E100,A!$E124,B!$E52,B!$E76,B!$E100,B!$E124,C!$E52,C!$E76,C!$E100,A!$E124)</f>
        <v>2.909090909090909</v>
      </c>
      <c r="G29">
        <f>STDEV(A!$E52,A!$E76,A!$E100,A!$E124,B!$E52,B!$E76,B!$E100,B!$E124,C!$E52,C!$E76,C!$E100,A!$E124)</f>
        <v>1.513574937328539</v>
      </c>
      <c r="H29">
        <f>AVERAGE(A!$F52,A!$F76,A!$F100,A!$F124,B!$F52,B!$F76,B!$F100,B!$F124,C!$F52,C!$F76,C!$F100,A!$F124)</f>
        <v>2.8181818181818183</v>
      </c>
      <c r="I29">
        <f>STDEV(A!$F52,A!$F76,A!$F100,A!$F124,B!$F52,B!$F76,B!$F100,B!$F124,C!$F52,C!$F76,C!$F100,A!$F124)</f>
        <v>1.4709304414677005</v>
      </c>
      <c r="J29">
        <f>AVERAGE(A!$G52,A!$G76,A!$G100,A!$G124,B!$G52,B!$G76,B!$G100,B!$G124,C!$G52,C!$G76,C!$G100,A!$G124)</f>
        <v>8.083333333333334</v>
      </c>
      <c r="K29">
        <f>STDEV(A!$G52,A!$G76,A!$G100,A!$G124,B!$G52,B!$G76,B!$G100,B!$G124,C!$G52,C!$G76,C!$G100,A!$G124)</f>
        <v>4.9810245994781095</v>
      </c>
    </row>
    <row r="30" spans="1:11" ht="12.75">
      <c r="A30" t="s">
        <v>10</v>
      </c>
      <c r="B30" t="s">
        <v>116</v>
      </c>
      <c r="C30" t="s">
        <v>120</v>
      </c>
      <c r="D30">
        <f>AVERAGE(A!$D53,A!$D77,A!$D101,A!$D125,B!$D53,B!$D77,B!$D101,B!$D125,C!$D53,C!$D77,C!$D101,A!$D125)</f>
        <v>3.5833333333333335</v>
      </c>
      <c r="E30">
        <f>STDEV(A!$D53,A!$D77,A!$D101,A!$D125,B!$D53,B!$D77,B!$D101,B!$D125,C!$D53,C!$D77,C!$D101,A!$D125)</f>
        <v>0.5149286505444364</v>
      </c>
      <c r="F30">
        <f>AVERAGE(A!$E53,A!$E77,A!$E101,A!$E125,B!$E53,B!$E77,B!$E101,B!$E125,C!$E53,C!$E77,C!$E101,A!$E125)</f>
        <v>3.1666666666666665</v>
      </c>
      <c r="G30">
        <f>STDEV(A!$E53,A!$E77,A!$E101,A!$E125,B!$E53,B!$E77,B!$E101,B!$E125,C!$E53,C!$E77,C!$E101,A!$E125)</f>
        <v>0.5773502691896262</v>
      </c>
      <c r="H30">
        <f>AVERAGE(A!$F53,A!$F77,A!$F101,A!$F125,B!$F53,B!$F77,B!$F101,B!$F125,C!$F53,C!$F77,C!$F101,A!$F125)</f>
        <v>2.8333333333333335</v>
      </c>
      <c r="I30">
        <f>STDEV(A!$F53,A!$F77,A!$F101,A!$F125,B!$F53,B!$F77,B!$F101,B!$F125,C!$F53,C!$F77,C!$F101,A!$F125)</f>
        <v>0.7177405625652737</v>
      </c>
      <c r="J30">
        <f>AVERAGE(A!$G53,A!$G77,A!$G101,A!$G125,B!$G53,B!$G77,B!$G101,B!$G125,C!$G53,C!$G77,C!$G101,A!$G125)</f>
        <v>9.583333333333334</v>
      </c>
      <c r="K30">
        <f>STDEV(A!$G53,A!$G77,A!$G101,A!$G125,B!$G53,B!$G77,B!$G101,B!$G125,C!$G53,C!$G77,C!$G101,A!$G125)</f>
        <v>1.5050420310248889</v>
      </c>
    </row>
    <row r="31" spans="1:11" ht="12.75">
      <c r="A31" t="s">
        <v>10</v>
      </c>
      <c r="B31" t="s">
        <v>116</v>
      </c>
      <c r="C31" t="s">
        <v>121</v>
      </c>
      <c r="D31">
        <f>AVERAGE(A!$D54,A!$D78,A!$D102,A!$D126,B!$D54,B!$D78,B!$D102,B!$D126,C!$D54,C!$D78,C!$D102,A!$D126)</f>
        <v>3.9166666666666665</v>
      </c>
      <c r="E31">
        <f>STDEV(A!$D54,A!$D78,A!$D102,A!$D126,B!$D54,B!$D78,B!$D102,B!$D126,C!$D54,C!$D78,C!$D102,A!$D126)</f>
        <v>0.28867513459481275</v>
      </c>
      <c r="F31">
        <f>AVERAGE(A!$E54,A!$E78,A!$E102,A!$E126,B!$E54,B!$E78,B!$E102,B!$E126,C!$E54,C!$E78,C!$E102,A!$E126)</f>
        <v>3.3333333333333335</v>
      </c>
      <c r="G31">
        <f>STDEV(A!$E54,A!$E78,A!$E102,A!$E126,B!$E54,B!$E78,B!$E102,B!$E126,C!$E54,C!$E78,C!$E102,A!$E126)</f>
        <v>0.49236596391733006</v>
      </c>
      <c r="H31">
        <f>AVERAGE(A!$F54,A!$F78,A!$F102,A!$F126,B!$F54,B!$F78,B!$F102,B!$F126,C!$F54,C!$F78,C!$F102,A!$F126)</f>
        <v>3.4166666666666665</v>
      </c>
      <c r="I31">
        <f>STDEV(A!$F54,A!$F78,A!$F102,A!$F126,B!$F54,B!$F78,B!$F102,B!$F126,C!$F54,C!$F78,C!$F102,A!$F126)</f>
        <v>0.5149286505444364</v>
      </c>
      <c r="J31">
        <f>AVERAGE(A!$G54,A!$G78,A!$G102,A!$G126,B!$G54,B!$G78,B!$G102,B!$G126,C!$G54,C!$G78,C!$G102,A!$G126)</f>
        <v>10.666666666666666</v>
      </c>
      <c r="K31">
        <f>STDEV(A!$G54,A!$G78,A!$G102,A!$G126,B!$G54,B!$G78,B!$G102,B!$G126,C!$G54,C!$G78,C!$G102,A!$G126)</f>
        <v>1.0730867399773194</v>
      </c>
    </row>
    <row r="32" spans="1:11" ht="12.75">
      <c r="A32" t="s">
        <v>10</v>
      </c>
      <c r="B32" t="s">
        <v>116</v>
      </c>
      <c r="C32" t="s">
        <v>122</v>
      </c>
      <c r="D32">
        <f>AVERAGE(A!$D55,A!$D79,A!$D103,A!$D127,B!$D55,B!$D79,B!$D103,B!$D127,C!$D55,C!$D79,C!$D103,A!$D127)</f>
        <v>3.5833333333333335</v>
      </c>
      <c r="E32">
        <f>STDEV(A!$D55,A!$D79,A!$D103,A!$D127,B!$D55,B!$D79,B!$D103,B!$D127,C!$D55,C!$D79,C!$D103,A!$D127)</f>
        <v>0.5149286505444364</v>
      </c>
      <c r="F32">
        <f>AVERAGE(A!$E55,A!$E79,A!$E103,A!$E127,B!$E55,B!$E79,B!$E103,B!$E127,C!$E55,C!$E79,C!$E103,A!$E127)</f>
        <v>3.25</v>
      </c>
      <c r="G32">
        <f>STDEV(A!$E55,A!$E79,A!$E103,A!$E127,B!$E55,B!$E79,B!$E103,B!$E127,C!$E55,C!$E79,C!$E103,A!$E127)</f>
        <v>0.621581560508061</v>
      </c>
      <c r="H32">
        <f>AVERAGE(A!$F55,A!$F79,A!$F103,A!$F127,B!$F55,B!$F79,B!$F103,B!$F127,C!$F55,C!$F79,C!$F103,A!$F127)</f>
        <v>3.0833333333333335</v>
      </c>
      <c r="I32">
        <f>STDEV(A!$F55,A!$F79,A!$F103,A!$F127,B!$F55,B!$F79,B!$F103,B!$F127,C!$F55,C!$F79,C!$F103,A!$F127)</f>
        <v>0.9003366373785202</v>
      </c>
      <c r="J32">
        <f>AVERAGE(A!$G55,A!$G79,A!$G103,A!$G127,B!$G55,B!$G79,B!$G103,B!$G127,C!$G55,C!$G79,C!$G103,A!$G127)</f>
        <v>9.916666666666666</v>
      </c>
      <c r="K32">
        <f>STDEV(A!$G55,A!$G79,A!$G103,A!$G127,B!$G55,B!$G79,B!$G103,B!$G127,C!$G55,C!$G79,C!$G103,A!$G127)</f>
        <v>1.8319554050414582</v>
      </c>
    </row>
    <row r="33" spans="1:11" ht="12.75">
      <c r="A33" s="2" t="s">
        <v>10</v>
      </c>
      <c r="B33" s="2" t="s">
        <v>44</v>
      </c>
      <c r="C33" s="2" t="s">
        <v>117</v>
      </c>
      <c r="D33" s="2">
        <f>AVERAGE(A!$D56,A!$D80,A!$D104,A!$D128,B!$D56,B!$D80,B!$D104,B!$D128,C!$D56,C!$D80,C!$D104,A!$D128)</f>
        <v>3.75</v>
      </c>
      <c r="E33" s="2">
        <f>STDEV(A!$D56,A!$D80,A!$D104,A!$D128,B!$D56,B!$D80,B!$D104,B!$D128,C!$D56,C!$D80,C!$D104,A!$D128)</f>
        <v>0.45226701686664544</v>
      </c>
      <c r="F33" s="2">
        <f>AVERAGE(A!$E56,A!$E80,A!$E104,A!$E128,B!$E56,B!$E80,B!$E104,B!$E128,C!$E56,C!$E80,C!$E104,A!$E128)</f>
        <v>3.0833333333333335</v>
      </c>
      <c r="G33" s="2">
        <f>STDEV(A!$E56,A!$E80,A!$E104,A!$E128,B!$E56,B!$E80,B!$E104,B!$E128,C!$E56,C!$E80,C!$E104,A!$E128)</f>
        <v>0.5149286505444376</v>
      </c>
      <c r="H33" s="2">
        <f>AVERAGE(A!$F56,A!$F80,A!$F104,A!$F128,B!$F56,B!$F80,B!$F104,B!$F128,C!$F56,C!$F80,C!$F104,A!$F128)</f>
        <v>3.75</v>
      </c>
      <c r="I33" s="2">
        <f>STDEV(A!$F56,A!$F80,A!$F104,A!$F128,B!$F56,B!$F80,B!$F104,B!$F128,C!$F56,C!$F80,C!$F104,A!$F128)</f>
        <v>0.45226701686664544</v>
      </c>
      <c r="J33" s="2">
        <f>AVERAGE(A!$G56,A!$G80,A!$G104,A!$G128,B!$G56,B!$G80,B!$G104,B!$G128,C!$G56,C!$G80,C!$G104,A!$G128)</f>
        <v>10.583333333333334</v>
      </c>
      <c r="K33" s="2">
        <f>STDEV(A!$G56,A!$G80,A!$G104,A!$G128,B!$G56,B!$G80,B!$G104,B!$G128,C!$G56,C!$G80,C!$G104,A!$G128)</f>
        <v>1.2401124093721483</v>
      </c>
    </row>
    <row r="34" spans="1:11" ht="12.75">
      <c r="A34" s="10" t="s">
        <v>10</v>
      </c>
      <c r="B34" s="10" t="s">
        <v>44</v>
      </c>
      <c r="C34" s="10" t="s">
        <v>118</v>
      </c>
      <c r="D34" s="10">
        <f>AVERAGE(A!$D57,A!$D81,A!$D105,A!$D129,B!$D57,B!$D81,B!$D105,B!$D129,C!$D57,C!$D81,C!$D105,A!$D129)</f>
        <v>3.5</v>
      </c>
      <c r="E34" s="10">
        <f>STDEV(A!$D57,A!$D81,A!$D105,A!$D129,B!$D57,B!$D81,B!$D105,B!$D129,C!$D57,C!$D81,C!$D105,A!$D129)</f>
        <v>0.5222329678670935</v>
      </c>
      <c r="F34" s="10">
        <f>AVERAGE(A!$E57,A!$E81,A!$E105,A!$E129,B!$E57,B!$E81,B!$E105,B!$E129,C!$E57,C!$E81,C!$E105,A!$E129)</f>
        <v>2.8333333333333335</v>
      </c>
      <c r="G34" s="10">
        <f>STDEV(A!$E57,A!$E81,A!$E105,A!$E129,B!$E57,B!$E81,B!$E105,B!$E129,C!$E57,C!$E81,C!$E105,A!$E129)</f>
        <v>0.38924947208076205</v>
      </c>
      <c r="H34" s="10">
        <f>AVERAGE(A!$F57,A!$F81,A!$F105,A!$F129,B!$F57,B!$F81,B!$F105,B!$F129,C!$F57,C!$F81,C!$F105,A!$F129)</f>
        <v>2.75</v>
      </c>
      <c r="I34" s="10">
        <f>STDEV(A!$F57,A!$F81,A!$F105,A!$F129,B!$F57,B!$F81,B!$F105,B!$F129,C!$F57,C!$F81,C!$F105,A!$F129)</f>
        <v>0.45226701686664544</v>
      </c>
      <c r="J34" s="10">
        <f>AVERAGE(A!$G57,A!$G81,A!$G105,A!$G129,B!$G57,B!$G81,B!$G105,B!$G129,C!$G57,C!$G81,C!$G105,A!$G129)</f>
        <v>9.083333333333334</v>
      </c>
      <c r="K34" s="10">
        <f>STDEV(A!$G57,A!$G81,A!$G105,A!$G129,B!$G57,B!$G81,B!$G105,B!$G129,C!$G57,C!$G81,C!$G105,A!$G129)</f>
        <v>1.08362466945083</v>
      </c>
    </row>
    <row r="35" spans="1:11" ht="12.75">
      <c r="A35" s="10" t="s">
        <v>10</v>
      </c>
      <c r="B35" s="10" t="s">
        <v>44</v>
      </c>
      <c r="C35" s="10" t="s">
        <v>119</v>
      </c>
      <c r="D35" s="10">
        <f>AVERAGE(A!$D58,A!$D82,A!$D106,A!$D130,B!$D58,B!$D82,B!$D106,B!$D130,C!$D58,C!$D82,C!$D106,A!$D130)</f>
        <v>3.5833333333333335</v>
      </c>
      <c r="E35" s="10">
        <f>STDEV(A!$D58,A!$D82,A!$D106,A!$D130,B!$D58,B!$D82,B!$D106,B!$D130,C!$D58,C!$D82,C!$D106,A!$D130)</f>
        <v>0.5149286505444364</v>
      </c>
      <c r="F35" s="10">
        <f>AVERAGE(A!$E58,A!$E82,A!$E106,A!$E130,B!$E58,B!$E82,B!$E106,B!$E130,C!$E58,C!$E82,C!$E106,A!$E130)</f>
        <v>2.9166666666666665</v>
      </c>
      <c r="G35" s="10">
        <f>STDEV(A!$E58,A!$E82,A!$E106,A!$E130,B!$E58,B!$E82,B!$E106,B!$E130,C!$E58,C!$E82,C!$E106,A!$E130)</f>
        <v>0.5149286505444376</v>
      </c>
      <c r="H35" s="10">
        <f>AVERAGE(A!$F58,A!$F82,A!$F106,A!$F130,B!$F58,B!$F82,B!$F106,B!$F130,C!$F58,C!$F82,C!$F106,A!$F130)</f>
        <v>2.9166666666666665</v>
      </c>
      <c r="I35" s="10">
        <f>STDEV(A!$F58,A!$F82,A!$F106,A!$F130,B!$F58,B!$F82,B!$F106,B!$F130,C!$F58,C!$F82,C!$F106,A!$F130)</f>
        <v>0.5149286505444376</v>
      </c>
      <c r="J35" s="10">
        <f>AVERAGE(A!$G58,A!$G82,A!$G106,A!$G130,B!$G58,B!$G82,B!$G106,B!$G130,C!$G58,C!$G82,C!$G106,A!$G130)</f>
        <v>9.416666666666666</v>
      </c>
      <c r="K35" s="10">
        <f>STDEV(A!$G58,A!$G82,A!$G106,A!$G130,B!$G58,B!$G82,B!$G106,B!$G130,C!$G58,C!$G82,C!$G106,A!$G130)</f>
        <v>1.3789543689024515</v>
      </c>
    </row>
    <row r="36" spans="1:11" ht="12.75">
      <c r="A36" s="10" t="s">
        <v>10</v>
      </c>
      <c r="B36" s="10" t="s">
        <v>44</v>
      </c>
      <c r="C36" s="10" t="s">
        <v>120</v>
      </c>
      <c r="D36" s="10">
        <f>AVERAGE(A!$D59,A!$D83,A!$D107,A!$D131,B!$D59,B!$D83,B!$D107,B!$D131,C!$D59,C!$D83,C!$D107,A!$D131)</f>
        <v>3.5</v>
      </c>
      <c r="E36" s="10">
        <f>STDEV(A!$D59,A!$D83,A!$D107,A!$D131,B!$D59,B!$D83,B!$D107,B!$D131,C!$D59,C!$D83,C!$D107,A!$D131)</f>
        <v>0.5222329678670935</v>
      </c>
      <c r="F36" s="10">
        <f>AVERAGE(A!$E59,A!$E83,A!$E107,A!$E131,B!$E59,B!$E83,B!$E107,B!$E131,C!$E59,C!$E83,C!$E107,A!$E131)</f>
        <v>3.25</v>
      </c>
      <c r="G36" s="10">
        <f>STDEV(A!$E59,A!$E83,A!$E107,A!$E131,B!$E59,B!$E83,B!$E107,B!$E131,C!$E59,C!$E83,C!$E107,A!$E131)</f>
        <v>0.621581560508061</v>
      </c>
      <c r="H36" s="10">
        <f>AVERAGE(A!$F59,A!$F83,A!$F107,A!$F131,B!$F59,B!$F83,B!$F107,B!$F131,C!$F59,C!$F83,C!$F107,A!$F131)</f>
        <v>3</v>
      </c>
      <c r="I36" s="10">
        <f>STDEV(A!$F59,A!$F83,A!$F107,A!$F131,B!$F59,B!$F83,B!$F107,B!$F131,C!$F59,C!$F83,C!$F107,A!$F131)</f>
        <v>0.6030226891555273</v>
      </c>
      <c r="J36" s="10">
        <f>AVERAGE(A!$G59,A!$G83,A!$G107,A!$G131,B!$G59,B!$G83,B!$G107,B!$G131,C!$G59,C!$G83,C!$G107,A!$G131)</f>
        <v>9.75</v>
      </c>
      <c r="K36" s="10">
        <f>STDEV(A!$G59,A!$G83,A!$G107,A!$G131,B!$G59,B!$G83,B!$G107,B!$G131,C!$G59,C!$G83,C!$G107,A!$G131)</f>
        <v>1.2880570286640687</v>
      </c>
    </row>
    <row r="37" spans="1:11" ht="12.75">
      <c r="A37" s="10" t="s">
        <v>10</v>
      </c>
      <c r="B37" s="10" t="s">
        <v>44</v>
      </c>
      <c r="C37" s="10" t="s">
        <v>121</v>
      </c>
      <c r="D37" s="10">
        <f>AVERAGE(A!$D60,A!$D84,A!$D108,A!$D132,B!$D60,B!$D84,B!$D108,B!$D132,C!$D60,C!$D84,C!$D108,A!$D132)</f>
        <v>3.5</v>
      </c>
      <c r="E37" s="10">
        <f>STDEV(A!$D60,A!$D84,A!$D108,A!$D132,B!$D60,B!$D84,B!$D108,B!$D132,C!$D60,C!$D84,C!$D108,A!$D132)</f>
        <v>0.5222329678670935</v>
      </c>
      <c r="F37" s="10">
        <f>AVERAGE(A!$E60,A!$E84,A!$E108,A!$E132,B!$E60,B!$E84,B!$E108,B!$E132,C!$E60,C!$E84,C!$E108,A!$E132)</f>
        <v>3</v>
      </c>
      <c r="G37" s="10">
        <f>STDEV(A!$E60,A!$E84,A!$E108,A!$E132,B!$E60,B!$E84,B!$E108,B!$E132,C!$E60,C!$E84,C!$E108,A!$E132)</f>
        <v>0</v>
      </c>
      <c r="H37" s="10">
        <f>AVERAGE(A!$F60,A!$F84,A!$F108,A!$F132,B!$F60,B!$F84,B!$F108,B!$F132,C!$F60,C!$F84,C!$F108,A!$F132)</f>
        <v>2.6666666666666665</v>
      </c>
      <c r="I37" s="10">
        <f>STDEV(A!$F60,A!$F84,A!$F108,A!$F132,B!$F60,B!$F84,B!$F108,B!$F132,C!$F60,C!$F84,C!$F108,A!$F132)</f>
        <v>0.49236596391733134</v>
      </c>
      <c r="J37" s="10">
        <f>AVERAGE(A!$G60,A!$G84,A!$G108,A!$G132,B!$G60,B!$G84,B!$G108,B!$G132,C!$G60,C!$G84,C!$G108,A!$G132)</f>
        <v>9.166666666666666</v>
      </c>
      <c r="K37" s="10">
        <f>STDEV(A!$G60,A!$G84,A!$G108,A!$G132,B!$G60,B!$G84,B!$G108,B!$G132,C!$G60,C!$G84,C!$G108,A!$G132)</f>
        <v>0.7177405625652735</v>
      </c>
    </row>
    <row r="38" spans="1:11" ht="12.75">
      <c r="A38" s="14" t="s">
        <v>10</v>
      </c>
      <c r="B38" s="14" t="s">
        <v>44</v>
      </c>
      <c r="C38" s="14" t="s">
        <v>122</v>
      </c>
      <c r="D38" s="14">
        <f>AVERAGE(A!$D61,A!$D85,A!$D109,A!$D133,B!$D61,B!$D85,B!$D109,B!$D133,C!$D61,C!$D85,C!$D109,A!$D133)</f>
        <v>3.0833333333333335</v>
      </c>
      <c r="E38" s="14">
        <f>STDEV(A!$D61,A!$D85,A!$D109,A!$D133,B!$D61,B!$D85,B!$D109,B!$D133,C!$D61,C!$D85,C!$D109,A!$D133)</f>
        <v>0.7929614610987593</v>
      </c>
      <c r="F38" s="14">
        <f>AVERAGE(A!$E61,A!$E85,A!$E109,A!$E133,B!$E61,B!$E85,B!$E109,B!$E133,C!$E61,C!$E85,C!$E109,A!$E133)</f>
        <v>2.3333333333333335</v>
      </c>
      <c r="G38" s="14">
        <f>STDEV(A!$E61,A!$E85,A!$E109,A!$E133,B!$E61,B!$E85,B!$E109,B!$E133,C!$E61,C!$E85,C!$E109,A!$E133)</f>
        <v>0.49236596391733134</v>
      </c>
      <c r="H38" s="14">
        <f>AVERAGE(A!$F61,A!$F85,A!$F109,A!$F133,B!$F61,B!$F85,B!$F109,B!$F133,C!$F61,C!$F85,C!$F109,A!$F133)</f>
        <v>2.6666666666666665</v>
      </c>
      <c r="I38" s="14">
        <f>STDEV(A!$F61,A!$F85,A!$F109,A!$F133,B!$F61,B!$F85,B!$F109,B!$F133,C!$F61,C!$F85,C!$F109,A!$F133)</f>
        <v>0.8876253645985948</v>
      </c>
      <c r="J38" s="14">
        <f>AVERAGE(A!$G61,A!$G85,A!$G109,A!$G133,B!$G61,B!$G85,B!$G109,B!$G133,C!$G61,C!$G85,C!$G109,A!$G133)</f>
        <v>8.083333333333334</v>
      </c>
      <c r="K38" s="14">
        <f>STDEV(A!$G61,A!$G85,A!$G109,A!$G133,B!$G61,B!$G85,B!$G109,B!$G133,C!$G61,C!$G85,C!$G109,A!$G133)</f>
        <v>1.7816403745544218</v>
      </c>
    </row>
    <row r="39" spans="1:11" ht="12.75">
      <c r="A39" s="10" t="s">
        <v>10</v>
      </c>
      <c r="B39" s="10" t="s">
        <v>52</v>
      </c>
      <c r="C39" s="10" t="s">
        <v>117</v>
      </c>
      <c r="D39">
        <f>AVERAGE(A!$D62,A!$D86,A!$D110,A!$D134,B!$D62,B!$D86,B!$D110,B!$D134,C!$D62,C!$D86,C!$D110,A!$D134)</f>
        <v>3.75</v>
      </c>
      <c r="E39">
        <f>STDEV(A!$D62,A!$D86,A!$D110,A!$D134,B!$D62,B!$D86,B!$D110,B!$D134,C!$D62,C!$D86,C!$D110,A!$D134)</f>
        <v>0.45226701686664544</v>
      </c>
      <c r="F39">
        <f>AVERAGE(A!$E62,A!$E86,A!$E110,A!$E134,B!$E62,B!$E86,B!$E110,B!$E134,C!$E62,C!$E86,C!$E110,A!$E134)</f>
        <v>3.25</v>
      </c>
      <c r="G39">
        <f>STDEV(A!$E62,A!$E86,A!$E110,A!$E134,B!$E62,B!$E86,B!$E110,B!$E134,C!$E62,C!$E86,C!$E110,A!$E134)</f>
        <v>0.7537783614444091</v>
      </c>
      <c r="H39">
        <f>AVERAGE(A!$F62,A!$F86,A!$F110,A!$F134,B!$F62,B!$F86,B!$F110,B!$F134,C!$F62,C!$F86,C!$F110,A!$F134)</f>
        <v>3.4166666666666665</v>
      </c>
      <c r="I39">
        <f>STDEV(A!$F62,A!$F86,A!$F110,A!$F134,B!$F62,B!$F86,B!$F110,B!$F134,C!$F62,C!$F86,C!$F110,A!$F134)</f>
        <v>0.5149286505444364</v>
      </c>
      <c r="J39">
        <f>AVERAGE(A!$G62,A!$G86,A!$G110,A!$G134,B!$G62,B!$G86,B!$G110,B!$G134,C!$G62,C!$G86,C!$G110,A!$G134)</f>
        <v>10.416666666666666</v>
      </c>
      <c r="K39">
        <f>STDEV(A!$G62,A!$G86,A!$G110,A!$G134,B!$G62,B!$G86,B!$G110,B!$G134,C!$G62,C!$G86,C!$G110,A!$G134)</f>
        <v>1.3789543689024515</v>
      </c>
    </row>
    <row r="40" spans="1:11" ht="12.75">
      <c r="A40" t="s">
        <v>10</v>
      </c>
      <c r="B40" t="s">
        <v>52</v>
      </c>
      <c r="C40" t="s">
        <v>118</v>
      </c>
      <c r="D40">
        <f>AVERAGE(A!$D63,A!$D87,A!$D111,A!$D135,B!$D63,B!$D87,B!$D111,B!$D135,C!$D63,C!$D87,C!$D111,A!$D135)</f>
        <v>3.5833333333333335</v>
      </c>
      <c r="E40">
        <f>STDEV(A!$D63,A!$D87,A!$D111,A!$D135,B!$D63,B!$D87,B!$D111,B!$D135,C!$D63,C!$D87,C!$D111,A!$D135)</f>
        <v>0.5149286505444364</v>
      </c>
      <c r="F40">
        <f>AVERAGE(A!$E63,A!$E87,A!$E111,A!$E135,B!$E63,B!$E87,B!$E111,B!$E135,C!$E63,C!$E87,C!$E111,A!$E135)</f>
        <v>2.75</v>
      </c>
      <c r="G40">
        <f>STDEV(A!$E63,A!$E87,A!$E111,A!$E135,B!$E63,B!$E87,B!$E111,B!$E135,C!$E63,C!$E87,C!$E111,A!$E135)</f>
        <v>0.45226701686664544</v>
      </c>
      <c r="H40">
        <f>AVERAGE(A!$F63,A!$F87,A!$F111,A!$F135,B!$F63,B!$F87,B!$F111,B!$F135,C!$F63,C!$F87,C!$F111,A!$F135)</f>
        <v>2.8333333333333335</v>
      </c>
      <c r="I40">
        <f>STDEV(A!$F63,A!$F87,A!$F111,A!$F135,B!$F63,B!$F87,B!$F111,B!$F135,C!$F63,C!$F87,C!$F111,A!$F135)</f>
        <v>0.38924947208076205</v>
      </c>
      <c r="J40">
        <f>AVERAGE(A!$G63,A!$G87,A!$G111,A!$G135,B!$G63,B!$G87,B!$G111,B!$G135,C!$G63,C!$G87,C!$G111,A!$G135)</f>
        <v>9.166666666666666</v>
      </c>
      <c r="K40">
        <f>STDEV(A!$G63,A!$G87,A!$G111,A!$G135,B!$G63,B!$G87,B!$G111,B!$G135,C!$G63,C!$G87,C!$G111,A!$G135)</f>
        <v>1.1934162828797086</v>
      </c>
    </row>
    <row r="41" spans="1:11" ht="12.75">
      <c r="A41" t="s">
        <v>10</v>
      </c>
      <c r="B41" t="s">
        <v>52</v>
      </c>
      <c r="C41" t="s">
        <v>119</v>
      </c>
      <c r="D41">
        <f>AVERAGE(A!$D64,A!$D88,A!$D112,A!$D136,B!$D64,B!$D88,B!$D112,B!$D136,C!$D64,C!$D88,C!$D112,A!$D136)</f>
        <v>3.5833333333333335</v>
      </c>
      <c r="E41">
        <f>STDEV(A!$D64,A!$D88,A!$D112,A!$D136,B!$D64,B!$D88,B!$D112,B!$D136,C!$D64,C!$D88,C!$D112,A!$D136)</f>
        <v>0.5149286505444364</v>
      </c>
      <c r="F41">
        <f>AVERAGE(A!$E64,A!$E88,A!$E112,A!$E136,B!$E64,B!$E88,B!$E112,B!$E136,C!$E64,C!$E88,C!$E112,A!$E136)</f>
        <v>2.8333333333333335</v>
      </c>
      <c r="G41">
        <f>STDEV(A!$E64,A!$E88,A!$E112,A!$E136,B!$E64,B!$E88,B!$E112,B!$E136,C!$E64,C!$E88,C!$E112,A!$E136)</f>
        <v>0.38924947208076205</v>
      </c>
      <c r="H41">
        <f>AVERAGE(A!$F64,A!$F88,A!$F112,A!$F136,B!$F64,B!$F88,B!$F112,B!$F136,C!$F64,C!$F88,C!$F112,A!$F136)</f>
        <v>2.8333333333333335</v>
      </c>
      <c r="I41">
        <f>STDEV(A!$F64,A!$F88,A!$F112,A!$F136,B!$F64,B!$F88,B!$F112,B!$F136,C!$F64,C!$F88,C!$F112,A!$F136)</f>
        <v>0.38924947208076205</v>
      </c>
      <c r="J41">
        <f>AVERAGE(A!$G64,A!$G88,A!$G112,A!$G136,B!$G64,B!$G88,B!$G112,B!$G136,C!$G64,C!$G88,C!$G112,A!$G136)</f>
        <v>9.25</v>
      </c>
      <c r="K41">
        <f>STDEV(A!$G64,A!$G88,A!$G112,A!$G136,B!$G64,B!$G88,B!$G112,B!$G136,C!$G64,C!$G88,C!$G112,A!$G136)</f>
        <v>1.1381803659589922</v>
      </c>
    </row>
    <row r="42" spans="1:11" ht="12.75">
      <c r="A42" t="s">
        <v>10</v>
      </c>
      <c r="B42" t="s">
        <v>52</v>
      </c>
      <c r="C42" t="s">
        <v>120</v>
      </c>
      <c r="D42">
        <f>AVERAGE(A!$D65,A!$D89,A!$D113,A!$D137,B!$D65,B!$D89,B!$D113,B!$D137,C!$D65,C!$D89,C!$D113,A!$D137)</f>
        <v>3.3333333333333335</v>
      </c>
      <c r="E42">
        <f>STDEV(A!$D65,A!$D89,A!$D113,A!$D137,B!$D65,B!$D89,B!$D113,B!$D137,C!$D65,C!$D89,C!$D113,A!$D137)</f>
        <v>0.49236596391733006</v>
      </c>
      <c r="F42">
        <f>AVERAGE(A!$E65,A!$E89,A!$E113,A!$E137,B!$E65,B!$E89,B!$E113,B!$E137,C!$E65,C!$E89,C!$E113,A!$E137)</f>
        <v>2.6666666666666665</v>
      </c>
      <c r="G42">
        <f>STDEV(A!$E65,A!$E89,A!$E113,A!$E137,B!$E65,B!$E89,B!$E113,B!$E137,C!$E65,C!$E89,C!$E113,A!$E137)</f>
        <v>0.49236596391733134</v>
      </c>
      <c r="H42">
        <f>AVERAGE(A!$F65,A!$F89,A!$F113,A!$F137,B!$F65,B!$F89,B!$F113,B!$F137,C!$F65,C!$F89,C!$F113,A!$F137)</f>
        <v>2.5833333333333335</v>
      </c>
      <c r="I42">
        <f>STDEV(A!$F65,A!$F89,A!$F113,A!$F137,B!$F65,B!$F89,B!$F113,B!$F137,C!$F65,C!$F89,C!$F113,A!$F137)</f>
        <v>0.5149286505444376</v>
      </c>
      <c r="J42">
        <f>AVERAGE(A!$G65,A!$G89,A!$G113,A!$G137,B!$G65,B!$G89,B!$G113,B!$G137,C!$G65,C!$G89,C!$G113,A!$G137)</f>
        <v>8.583333333333334</v>
      </c>
      <c r="K42">
        <f>STDEV(A!$G65,A!$G89,A!$G113,A!$G137,B!$G65,B!$G89,B!$G113,B!$G137,C!$G65,C!$G89,C!$G113,A!$G137)</f>
        <v>0.9962049198956202</v>
      </c>
    </row>
    <row r="43" spans="1:11" ht="12.75">
      <c r="A43" t="s">
        <v>10</v>
      </c>
      <c r="B43" t="s">
        <v>52</v>
      </c>
      <c r="C43" t="s">
        <v>121</v>
      </c>
      <c r="D43">
        <f>AVERAGE(A!$D66,A!$D90,A!$D114,A!$D138,B!$D66,B!$D90,B!$D114,B!$D138,C!$D66,C!$D90,C!$D114,A!$D138)</f>
        <v>3.3333333333333335</v>
      </c>
      <c r="E43">
        <f>STDEV(A!$D66,A!$D90,A!$D114,A!$D138,B!$D66,B!$D90,B!$D114,B!$D138,C!$D66,C!$D90,C!$D114,A!$D138)</f>
        <v>0.49236596391733006</v>
      </c>
      <c r="F43">
        <f>AVERAGE(A!$E66,A!$E90,A!$E114,A!$E138,B!$E66,B!$E90,B!$E114,B!$E138,C!$E66,C!$E90,C!$E114,A!$E138)</f>
        <v>2.6666666666666665</v>
      </c>
      <c r="G43">
        <f>STDEV(A!$E66,A!$E90,A!$E114,A!$E138,B!$E66,B!$E90,B!$E114,B!$E138,C!$E66,C!$E90,C!$E114,A!$E138)</f>
        <v>0.49236596391733134</v>
      </c>
      <c r="H43">
        <f>AVERAGE(A!$F66,A!$F90,A!$F114,A!$F138,B!$F66,B!$F90,B!$F114,B!$F138,C!$F66,C!$F90,C!$F114,A!$F138)</f>
        <v>2.6666666666666665</v>
      </c>
      <c r="I43">
        <f>STDEV(A!$F66,A!$F90,A!$F114,A!$F138,B!$F66,B!$F90,B!$F114,B!$F138,C!$F66,C!$F90,C!$F114,A!$F138)</f>
        <v>0.49236596391733134</v>
      </c>
      <c r="J43">
        <f>AVERAGE(A!$G66,A!$G90,A!$G114,A!$G138,B!$G66,B!$G90,B!$G114,B!$G138,C!$G66,C!$G90,C!$G114,A!$G138)</f>
        <v>8.666666666666666</v>
      </c>
      <c r="K43">
        <f>STDEV(A!$G66,A!$G90,A!$G114,A!$G138,B!$G66,B!$G90,B!$G114,B!$G138,C!$G66,C!$G90,C!$G114,A!$G138)</f>
        <v>1.230914909793326</v>
      </c>
    </row>
    <row r="44" spans="1:11" ht="12.75">
      <c r="A44" t="s">
        <v>10</v>
      </c>
      <c r="B44" t="s">
        <v>52</v>
      </c>
      <c r="C44" t="s">
        <v>122</v>
      </c>
      <c r="D44">
        <f>AVERAGE(A!$D67,A!$D91,A!$D115,A!$D139,B!$D67,B!$D91,B!$D115,B!$D139,C!$D67,C!$D91,C!$D115,A!$D139)</f>
        <v>3</v>
      </c>
      <c r="E44">
        <f>STDEV(A!$D67,A!$D91,A!$D115,A!$D139,B!$D67,B!$D91,B!$D115,B!$D139,C!$D67,C!$D91,C!$D115,A!$D139)</f>
        <v>0.7385489458759964</v>
      </c>
      <c r="F44">
        <f>AVERAGE(A!$E67,A!$E91,A!$E115,A!$E139,B!$E67,B!$E91,B!$E115,B!$E139,C!$E67,C!$E91,C!$E115,A!$E139)</f>
        <v>2.9166666666666665</v>
      </c>
      <c r="G44">
        <f>STDEV(A!$E67,A!$E91,A!$E115,A!$E139,B!$E67,B!$E91,B!$E115,B!$E139,C!$E67,C!$E91,C!$E115,A!$E139)</f>
        <v>0.9003366373785202</v>
      </c>
      <c r="H44">
        <f>AVERAGE(A!$F67,A!$F91,A!$F115,A!$F139,B!$F67,B!$F91,B!$F115,B!$F139,C!$F67,C!$F91,C!$F115,A!$F139)</f>
        <v>2.9166666666666665</v>
      </c>
      <c r="I44">
        <f>STDEV(A!$F67,A!$F91,A!$F115,A!$F139,B!$F67,B!$F91,B!$F115,B!$F139,C!$F67,C!$F91,C!$F115,A!$F139)</f>
        <v>0.9003366373785202</v>
      </c>
      <c r="J44">
        <f>AVERAGE(A!$G67,A!$G91,A!$G115,A!$G139,B!$G67,B!$G91,B!$G115,B!$G139,C!$G67,C!$G91,C!$G115,A!$G139)</f>
        <v>8.833333333333334</v>
      </c>
      <c r="K44">
        <f>STDEV(A!$G67,A!$G91,A!$G115,A!$G139,B!$G67,B!$G91,B!$G115,B!$G139,C!$G67,C!$G91,C!$G115,A!$G139)</f>
        <v>2.2087978356535656</v>
      </c>
    </row>
    <row r="45" spans="1:11" ht="12.75">
      <c r="A45" s="2" t="s">
        <v>10</v>
      </c>
      <c r="B45" s="2" t="s">
        <v>62</v>
      </c>
      <c r="C45" s="2" t="s">
        <v>117</v>
      </c>
      <c r="D45" s="2">
        <f>AVERAGE(A!$D68,A!$D92,A!$D116,A!$D140,B!$D68,B!$D92,B!$D116,B!$D140,C!$D68,C!$D92,C!$D116,A!$D140)</f>
        <v>3.5</v>
      </c>
      <c r="E45" s="2">
        <f>STDEV(A!$D68,A!$D92,A!$D116,A!$D140,B!$D68,B!$D92,B!$D116,B!$D140,C!$D68,C!$D92,C!$D116,A!$D140)</f>
        <v>0.5222329678670935</v>
      </c>
      <c r="F45" s="2">
        <f>AVERAGE(A!$E68,A!$E92,A!$E116,A!$E140,B!$E68,B!$E92,B!$E116,B!$E140,C!$E68,C!$E92,C!$E116,A!$E140)</f>
        <v>2.9166666666666665</v>
      </c>
      <c r="G45" s="2">
        <f>STDEV(A!$E68,A!$E92,A!$E116,A!$E140,B!$E68,B!$E92,B!$E116,B!$E140,C!$E68,C!$E92,C!$E116,A!$E140)</f>
        <v>0.5149286505444376</v>
      </c>
      <c r="H45" s="2">
        <f>AVERAGE(A!$F68,A!$F92,A!$F116,A!$F140,B!$F68,B!$F92,B!$F116,B!$F140,C!$F68,C!$F92,C!$F116,A!$F140)</f>
        <v>3.1666666666666665</v>
      </c>
      <c r="I45" s="2">
        <f>STDEV(A!$F68,A!$F92,A!$F116,A!$F140,B!$F68,B!$F92,B!$F116,B!$F140,C!$F68,C!$F92,C!$F116,A!$F140)</f>
        <v>0.5773502691896262</v>
      </c>
      <c r="J45" s="2">
        <f>AVERAGE(A!$G68,A!$G92,A!$G116,A!$G140,B!$G68,B!$G92,B!$G116,B!$G140,C!$G68,C!$G92,C!$G116,A!$G140)</f>
        <v>9.583333333333334</v>
      </c>
      <c r="K45" s="2">
        <f>STDEV(A!$G68,A!$G92,A!$G116,A!$G140,B!$G68,B!$G92,B!$G116,B!$G140,C!$G68,C!$G92,C!$G116,A!$G140)</f>
        <v>1.3113721705515091</v>
      </c>
    </row>
    <row r="46" spans="1:11" ht="12.75">
      <c r="A46" s="10" t="s">
        <v>10</v>
      </c>
      <c r="B46" s="10" t="s">
        <v>62</v>
      </c>
      <c r="C46" s="10" t="s">
        <v>118</v>
      </c>
      <c r="D46" s="10">
        <f>AVERAGE(A!$D69,A!$D93,A!$D117,A!$D141,B!$D69,B!$D93,B!$D117,B!$D141,C!$D69,C!$D93,C!$D117,A!$D141)</f>
        <v>3.25</v>
      </c>
      <c r="E46" s="10">
        <f>STDEV(A!$D69,A!$D93,A!$D117,A!$D141,B!$D69,B!$D93,B!$D117,B!$D141,C!$D69,C!$D93,C!$D117,A!$D141)</f>
        <v>0.621581560508061</v>
      </c>
      <c r="F46" s="10">
        <f>AVERAGE(A!$E69,A!$E93,A!$E117,A!$E141,B!$E69,B!$E93,B!$E117,B!$E141,C!$E69,C!$E93,C!$E117,A!$E141)</f>
        <v>2.5833333333333335</v>
      </c>
      <c r="G46" s="10">
        <f>STDEV(A!$E69,A!$E93,A!$E117,A!$E141,B!$E69,B!$E93,B!$E117,B!$E141,C!$E69,C!$E93,C!$E117,A!$E141)</f>
        <v>0.5149286505444376</v>
      </c>
      <c r="H46" s="10">
        <f>AVERAGE(A!$F69,A!$F93,A!$F117,A!$F141,B!$F69,B!$F93,B!$F117,B!$F141,C!$F69,C!$F93,C!$F117,A!$F141)</f>
        <v>2.6666666666666665</v>
      </c>
      <c r="I46" s="10">
        <f>STDEV(A!$F69,A!$F93,A!$F117,A!$F141,B!$F69,B!$F93,B!$F117,B!$F141,C!$F69,C!$F93,C!$F117,A!$F141)</f>
        <v>0.6513389472789299</v>
      </c>
      <c r="J46" s="10">
        <f>AVERAGE(A!$G69,A!$G93,A!$G117,A!$G141,B!$G69,B!$G93,B!$G117,B!$G141,C!$G69,C!$G93,C!$G117,A!$G141)</f>
        <v>8.5</v>
      </c>
      <c r="K46" s="10">
        <f>STDEV(A!$G69,A!$G93,A!$G117,A!$G141,B!$G69,B!$G93,B!$G117,B!$G141,C!$G69,C!$G93,C!$G117,A!$G141)</f>
        <v>1.6236882817719773</v>
      </c>
    </row>
    <row r="47" spans="1:11" ht="12.75">
      <c r="A47" s="10" t="s">
        <v>10</v>
      </c>
      <c r="B47" s="10" t="s">
        <v>62</v>
      </c>
      <c r="C47" s="10" t="s">
        <v>119</v>
      </c>
      <c r="D47" s="10">
        <f>AVERAGE(A!$D70,A!$D94,A!$D118,A!$D142,B!$D70,B!$D94,B!$D118,B!$D142,C!$D70,C!$D94,C!$D118,A!$D142)</f>
        <v>3.25</v>
      </c>
      <c r="E47" s="10">
        <f>STDEV(A!$D70,A!$D94,A!$D118,A!$D142,B!$D70,B!$D94,B!$D118,B!$D142,C!$D70,C!$D94,C!$D118,A!$D142)</f>
        <v>0.621581560508061</v>
      </c>
      <c r="F47" s="10">
        <f>AVERAGE(A!$E70,A!$E94,A!$E118,A!$E142,B!$E70,B!$E94,B!$E118,B!$E142,C!$E70,C!$E94,C!$E118,A!$E142)</f>
        <v>2.8333333333333335</v>
      </c>
      <c r="G47" s="10">
        <f>STDEV(A!$E70,A!$E94,A!$E118,A!$E142,B!$E70,B!$E94,B!$E118,B!$E142,C!$E70,C!$E94,C!$E118,A!$E142)</f>
        <v>0.38924947208076205</v>
      </c>
      <c r="H47" s="10">
        <f>AVERAGE(A!$F70,A!$F94,A!$F118,A!$F142,B!$F70,B!$F94,B!$F118,B!$F142,C!$F70,C!$F94,C!$F118,A!$F142)</f>
        <v>2.8333333333333335</v>
      </c>
      <c r="I47" s="10">
        <f>STDEV(A!$F70,A!$F94,A!$F118,A!$F142,B!$F70,B!$F94,B!$F118,B!$F142,C!$F70,C!$F94,C!$F118,A!$F142)</f>
        <v>0.38924947208076205</v>
      </c>
      <c r="J47" s="10">
        <f>AVERAGE(A!$G70,A!$G94,A!$G118,A!$G142,B!$G70,B!$G94,B!$G118,B!$G142,C!$G70,C!$G94,C!$G118,A!$G142)</f>
        <v>8.916666666666666</v>
      </c>
      <c r="K47" s="10">
        <f>STDEV(A!$G70,A!$G94,A!$G118,A!$G142,B!$G70,B!$G94,B!$G118,B!$G142,C!$G70,C!$G94,C!$G118,A!$G142)</f>
        <v>1.2401124093721443</v>
      </c>
    </row>
    <row r="48" spans="1:11" ht="12.75">
      <c r="A48" s="10" t="s">
        <v>10</v>
      </c>
      <c r="B48" s="10" t="s">
        <v>62</v>
      </c>
      <c r="C48" s="10" t="s">
        <v>120</v>
      </c>
      <c r="D48" s="10">
        <f>AVERAGE(A!$D71,A!$D95,A!$D119,A!$D143,B!$D71,B!$D95,B!$D119,B!$D143,C!$D71,C!$D95,C!$D119,A!$D143)</f>
        <v>3.4166666666666665</v>
      </c>
      <c r="E48" s="10">
        <f>STDEV(A!$D71,A!$D95,A!$D119,A!$D143,B!$D71,B!$D95,B!$D119,B!$D143,C!$D71,C!$D95,C!$D119,A!$D143)</f>
        <v>0.5149286505444364</v>
      </c>
      <c r="F48" s="10">
        <f>AVERAGE(A!$E71,A!$E95,A!$E119,A!$E143,B!$E71,B!$E95,B!$E119,B!$E143,C!$E71,C!$E95,C!$E119,A!$E143)</f>
        <v>2.6666666666666665</v>
      </c>
      <c r="G48" s="10">
        <f>STDEV(A!$E71,A!$E95,A!$E119,A!$E143,B!$E71,B!$E95,B!$E119,B!$E143,C!$E71,C!$E95,C!$E119,A!$E143)</f>
        <v>0.49236596391733134</v>
      </c>
      <c r="H48" s="10">
        <f>AVERAGE(A!$F71,A!$F95,A!$F119,A!$F143,B!$F71,B!$F95,B!$F119,B!$F143,C!$F71,C!$F95,C!$F119,A!$F143)</f>
        <v>2.6666666666666665</v>
      </c>
      <c r="I48" s="10">
        <f>STDEV(A!$F71,A!$F95,A!$F119,A!$F143,B!$F71,B!$F95,B!$F119,B!$F143,C!$F71,C!$F95,C!$F119,A!$F143)</f>
        <v>0.49236596391733134</v>
      </c>
      <c r="J48" s="10">
        <f>AVERAGE(A!$G71,A!$G95,A!$G119,A!$G143,B!$G71,B!$G95,B!$G119,B!$G143,C!$G71,C!$G95,C!$G119,A!$G143)</f>
        <v>8.75</v>
      </c>
      <c r="K48" s="10">
        <f>STDEV(A!$G71,A!$G95,A!$G119,A!$G143,B!$G71,B!$G95,B!$G119,B!$G143,C!$G71,C!$G95,C!$G119,A!$G143)</f>
        <v>1.1381803659589922</v>
      </c>
    </row>
    <row r="49" spans="1:11" ht="12.75">
      <c r="A49" s="10" t="s">
        <v>10</v>
      </c>
      <c r="B49" s="10" t="s">
        <v>62</v>
      </c>
      <c r="C49" s="10" t="s">
        <v>121</v>
      </c>
      <c r="D49" s="10">
        <f>AVERAGE(A!$D72,A!$D96,A!$D120,A!$D144,B!$D72,B!$D96,B!$D120,B!$D144,C!$D72,C!$D96,C!$D120,A!$D144)</f>
        <v>3.3333333333333335</v>
      </c>
      <c r="E49" s="10">
        <f>STDEV(A!$D72,A!$D96,A!$D120,A!$D144,B!$D72,B!$D96,B!$D120,B!$D144,C!$D72,C!$D96,C!$D120,A!$D144)</f>
        <v>0.49236596391733006</v>
      </c>
      <c r="F49" s="10">
        <f>AVERAGE(A!$E72,A!$E96,A!$E120,A!$E144,B!$E72,B!$E96,B!$E120,B!$E144,C!$E72,C!$E96,C!$E120,A!$E144)</f>
        <v>3</v>
      </c>
      <c r="G49" s="10">
        <f>STDEV(A!$E72,A!$E96,A!$E120,A!$E144,B!$E72,B!$E96,B!$E120,B!$E144,C!$E72,C!$E96,C!$E120,A!$E144)</f>
        <v>0.4264014327112209</v>
      </c>
      <c r="H49" s="10">
        <f>AVERAGE(A!$F72,A!$F96,A!$F120,A!$F144,B!$F72,B!$F96,B!$F120,B!$F144,C!$F72,C!$F96,C!$F120,A!$F144)</f>
        <v>2.6666666666666665</v>
      </c>
      <c r="I49" s="10">
        <f>STDEV(A!$F72,A!$F96,A!$F120,A!$F144,B!$F72,B!$F96,B!$F120,B!$F144,C!$F72,C!$F96,C!$F120,A!$F144)</f>
        <v>0.49236596391733134</v>
      </c>
      <c r="J49" s="10">
        <f>AVERAGE(A!$G72,A!$G96,A!$G120,A!$G144,B!$G72,B!$G96,B!$G120,B!$G144,C!$G72,C!$G96,C!$G120,A!$G144)</f>
        <v>9</v>
      </c>
      <c r="K49" s="10">
        <f>STDEV(A!$G72,A!$G96,A!$G120,A!$G144,B!$G72,B!$G96,B!$G120,B!$G144,C!$G72,C!$G96,C!$G120,A!$G144)</f>
        <v>0.8528028654224418</v>
      </c>
    </row>
    <row r="50" spans="1:11" ht="13.5" thickBot="1">
      <c r="A50" s="4" t="s">
        <v>10</v>
      </c>
      <c r="B50" s="4" t="s">
        <v>62</v>
      </c>
      <c r="C50" s="4" t="s">
        <v>122</v>
      </c>
      <c r="D50" s="4">
        <f>AVERAGE(A!$D73,A!$D97,A!$D121,A!$D145,B!$D73,B!$D97,B!$D121,B!$D145,C!$D73,C!$D97,C!$D121,A!$D145)</f>
        <v>3.0833333333333335</v>
      </c>
      <c r="E50" s="4">
        <f>STDEV(A!$D73,A!$D97,A!$D121,A!$D145,B!$D73,B!$D97,B!$D121,B!$D145,C!$D73,C!$D97,C!$D121,A!$D145)</f>
        <v>0.7929614610987593</v>
      </c>
      <c r="F50" s="4">
        <f>AVERAGE(A!$E73,A!$E97,A!$E121,A!$E145,B!$E73,B!$E97,B!$E121,B!$E145,C!$E73,C!$E97,C!$E121,A!$E145)</f>
        <v>2.8333333333333335</v>
      </c>
      <c r="G50" s="4">
        <f>STDEV(A!$E73,A!$E97,A!$E121,A!$E145,B!$E73,B!$E97,B!$E121,B!$E145,C!$E73,C!$E97,C!$E121,A!$E145)</f>
        <v>0.8348471099367221</v>
      </c>
      <c r="H50" s="4">
        <f>AVERAGE(A!$F73,A!$F97,A!$F121,A!$F145,B!$F73,B!$F97,B!$F121,B!$F145,C!$F73,C!$F97,C!$F121,A!$F145)</f>
        <v>3.25</v>
      </c>
      <c r="I50" s="4">
        <f>STDEV(A!$F73,A!$F97,A!$F121,A!$F145,B!$F73,B!$F97,B!$F121,B!$F145,C!$F73,C!$F97,C!$F121,A!$F145)</f>
        <v>0.8660254037844386</v>
      </c>
      <c r="J50" s="4">
        <f>AVERAGE(A!$G73,A!$G97,A!$G121,A!$G145,B!$G73,B!$G97,B!$G121,B!$G145,C!$G73,C!$G97,C!$G121,A!$G145)</f>
        <v>9.166666666666666</v>
      </c>
      <c r="K50" s="4">
        <f>STDEV(A!$G73,A!$G97,A!$G121,A!$G145,B!$G73,B!$G97,B!$G121,B!$G145,C!$G73,C!$G97,C!$G121,A!$G145)</f>
        <v>2.3677121037112183</v>
      </c>
    </row>
    <row r="51" ht="13.5" thickTop="1"/>
  </sheetData>
  <sheetProtection/>
  <mergeCells count="4">
    <mergeCell ref="D1:E1"/>
    <mergeCell ref="F1:G1"/>
    <mergeCell ref="H1:I1"/>
    <mergeCell ref="J1:K1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2"/>
    </sheetView>
  </sheetViews>
  <sheetFormatPr defaultColWidth="11.00390625" defaultRowHeight="12.75"/>
  <sheetData>
    <row r="1" spans="3:10" ht="12.75">
      <c r="C1" s="25" t="s">
        <v>21</v>
      </c>
      <c r="D1" s="26"/>
      <c r="E1" s="25" t="s">
        <v>22</v>
      </c>
      <c r="F1" s="27"/>
      <c r="G1" s="26" t="s">
        <v>23</v>
      </c>
      <c r="H1" s="26"/>
      <c r="I1" s="25" t="s">
        <v>24</v>
      </c>
      <c r="J1" s="26"/>
    </row>
    <row r="2" spans="3:10" ht="13.5" thickBot="1">
      <c r="C2" s="21" t="s">
        <v>100</v>
      </c>
      <c r="D2" s="20" t="s">
        <v>101</v>
      </c>
      <c r="E2" s="21" t="s">
        <v>100</v>
      </c>
      <c r="F2" s="22" t="s">
        <v>101</v>
      </c>
      <c r="G2" s="20" t="s">
        <v>100</v>
      </c>
      <c r="H2" s="20" t="s">
        <v>101</v>
      </c>
      <c r="I2" s="21" t="s">
        <v>100</v>
      </c>
      <c r="J2" s="20" t="s">
        <v>101</v>
      </c>
    </row>
    <row r="3" spans="1:10" ht="13.5" thickTop="1">
      <c r="A3" s="1" t="s">
        <v>116</v>
      </c>
      <c r="B3" s="1" t="s">
        <v>117</v>
      </c>
      <c r="C3">
        <f>AVERAGE(A!$D2,A!$D26,A!$D50,A!$D74,A!$D98,A!$D122,B!$D2,B!$D26,B!$D50,B!$D74,B!$D98,B!$D122,C!$D2,C!$D26,C!$D50,C!$D74,C!$D98,C!$D122)</f>
        <v>3.8333333333333335</v>
      </c>
      <c r="D3">
        <f>STDEV(A!$D2,A!$D26,A!$D50,A!$D74,A!$D98,A!$D122,B!$D2,B!$D26,B!$D50,B!$D74,B!$D98,B!$D122,C!$D2,C!$D26,C!$D50,C!$D74,C!$D98,C!$D122)</f>
        <v>0.3834824944236852</v>
      </c>
      <c r="E3" s="9">
        <f>AVERAGE(A!$E2,A!$E26,A!$E50,A!$E74,A!$E98,A!$E122,B!$E2,B!$E26,B!$E50,B!$E74,B!$E98,B!$E122,C!$E2,C!$E26,C!$E50,C!$E74,C!$E98,C!$E122)</f>
        <v>3.388888888888889</v>
      </c>
      <c r="F3" s="11">
        <f>STDEV(A!$E2,A!$E26,A!$E50,A!$E74,A!$E98,A!$E122,B!$E2,B!$E26,B!$E50,B!$E74,B!$E98,B!$E122,C!$E2,C!$E26,C!$E50,C!$E74,C!$E98,C!$E122)</f>
        <v>0.6076849889141854</v>
      </c>
      <c r="G3">
        <f>AVERAGE(A!$F2,A!$F26,A!$F50,A!$F74,A!$F98,A!$F122,B!$F2,B!$F26,B!$F50,B!$F74,B!$F98,B!$F122,C!$F2,C!$F26,C!$F50,C!$F74,C!$F98,C!$F122)</f>
        <v>3.4444444444444446</v>
      </c>
      <c r="H3">
        <f>STDEV(A!$F2,A!$F26,A!$F50,A!$F74,A!$F98,A!$F122,B!$F2,B!$F26,B!$F50,B!$F74,B!$F98,B!$F122,C!$F2,C!$F26,C!$F50,C!$F74,C!$F98,C!$F122)</f>
        <v>0.7047921864945663</v>
      </c>
      <c r="I3" s="9">
        <f>AVERAGE(A!$G2,A!$G26,A!$G50,A!$G74,A!$G98,A!$G122,B!$G2,B!$G26,B!$G50,B!$G74,B!$G98,B!$G122,C!$G2,C!$G26,C!$G50,C!$G74,C!$G98,C!$G122)</f>
        <v>10.666666666666666</v>
      </c>
      <c r="J3" s="10">
        <f>STDEV(A!$G2,A!$G26,A!$G50,A!$G74,A!$G98,A!$G122,B!$G2,B!$G26,B!$G50,B!$G74,B!$G98,B!$G122,C!$G2,C!$G26,C!$G50,C!$G74,C!$G98,C!$G122)</f>
        <v>1.3719886811400708</v>
      </c>
    </row>
    <row r="4" spans="1:10" ht="12.75">
      <c r="A4" t="s">
        <v>116</v>
      </c>
      <c r="B4" t="s">
        <v>118</v>
      </c>
      <c r="C4">
        <f>AVERAGE(A!$D3,A!$D27,A!$D51,A!$D75,A!$D99,A!$D123,B!$D3,B!$D27,B!$D51,B!$D75,B!$D99,B!$D123,C!$D3,C!$D27,C!$D51,C!$D75,C!$D99,C!$D123)</f>
        <v>3.7222222222222223</v>
      </c>
      <c r="D4">
        <f>STDEV(A!$D3,A!$D27,A!$D51,A!$D75,A!$D99,A!$D123,B!$D3,B!$D27,B!$D51,B!$D75,B!$D99,B!$D123,C!$D3,C!$D27,C!$D51,C!$D75,C!$D99,C!$D123)</f>
        <v>0.460888598962477</v>
      </c>
      <c r="E4" s="9">
        <f>AVERAGE(A!$E3,A!$E27,A!$E51,A!$E75,A!$E99,A!$E123,B!$E3,B!$E27,B!$E51,B!$E75,B!$E99,B!$E123,C!$E3,C!$E27,C!$E51,C!$E75,C!$E99,C!$E123)</f>
        <v>3.5555555555555554</v>
      </c>
      <c r="F4" s="11">
        <f>STDEV(A!$E3,A!$E27,A!$E51,A!$E75,A!$E99,A!$E123,B!$E3,B!$E27,B!$E51,B!$E75,B!$E99,B!$E123,C!$E3,C!$E27,C!$E51,C!$E75,C!$E99,C!$E123)</f>
        <v>0.5113099925649144</v>
      </c>
      <c r="G4">
        <f>AVERAGE(A!$F3,A!$F27,A!$F51,A!$F75,A!$F99,A!$F123,B!$F3,B!$F27,B!$F51,B!$F75,B!$F99,B!$F123,C!$F3,C!$F27,C!$F51,C!$F75,C!$F99,C!$F123)</f>
        <v>3.5</v>
      </c>
      <c r="H4">
        <f>STDEV(A!$F3,A!$F27,A!$F51,A!$F75,A!$F99,A!$F123,B!$F3,B!$F27,B!$F51,B!$F75,B!$F99,B!$F123,C!$F3,C!$F27,C!$F51,C!$F75,C!$F99,C!$F123)</f>
        <v>0.5144957554275266</v>
      </c>
      <c r="I4" s="9">
        <f>AVERAGE(A!$G3,A!$G27,A!$G51,A!$G75,A!$G99,A!$G123,B!$G3,B!$G27,B!$G51,B!$G75,B!$G99,B!$G123,C!$G3,C!$G27,C!$G51,C!$G75,C!$G99,C!$G123)</f>
        <v>10.777777777777779</v>
      </c>
      <c r="J4" s="10">
        <f>STDEV(A!$G3,A!$G27,A!$G51,A!$G75,A!$G99,A!$G123,B!$G3,B!$G27,B!$G51,B!$G75,B!$G99,B!$G123,C!$G3,C!$G27,C!$G51,C!$G75,C!$G99,C!$G123)</f>
        <v>1.3085940167422465</v>
      </c>
    </row>
    <row r="5" spans="1:10" ht="12.75">
      <c r="A5" t="s">
        <v>116</v>
      </c>
      <c r="B5" t="s">
        <v>119</v>
      </c>
      <c r="C5">
        <f>AVERAGE(A!$D4,A!$D28,A!$D52,A!$D76,A!$D100,A!$D124,B!$D4,B!$D28,B!$D52,B!$D76,B!$D100,B!$D124,C!$D4,C!$D28,C!$D52,C!$D76,C!$D100,C!$D124)</f>
        <v>3.2941176470588234</v>
      </c>
      <c r="D5">
        <f>STDEV(A!$D4,A!$D28,A!$D52,A!$D76,A!$D100,A!$D124,B!$D4,B!$D28,B!$D52,B!$D76,B!$D100,B!$D124,C!$D4,C!$D28,C!$D52,C!$D76,C!$D100,C!$D124)</f>
        <v>1.3117119482928095</v>
      </c>
      <c r="E5" s="9">
        <f>AVERAGE(A!$E4,A!$E28,A!$E52,A!$E76,A!$E100,A!$E124,B!$E4,B!$E28,B!$E52,B!$E76,B!$E100,B!$E124,C!$E4,C!$E28,C!$E52,C!$E76,C!$E100,C!$E124)</f>
        <v>3.1176470588235294</v>
      </c>
      <c r="F5" s="11">
        <f>STDEV(A!$E4,A!$E28,A!$E52,A!$E76,A!$E100,A!$E124,B!$E4,B!$E28,B!$E52,B!$E76,B!$E100,B!$E124,C!$E4,C!$E28,C!$E52,C!$E76,C!$E100,C!$E124)</f>
        <v>1.2689736473414481</v>
      </c>
      <c r="G5">
        <f>AVERAGE(A!$F4,A!$F28,A!$F52,A!$F76,A!$F100,A!$F124,B!$F4,B!$F28,B!$F52,B!$F76,B!$F100,B!$F124,C!$F4,C!$F28,C!$F52,C!$F76,C!$F100,C!$F124)</f>
        <v>3.176470588235294</v>
      </c>
      <c r="H5">
        <f>STDEV(A!$F4,A!$F28,A!$F52,A!$F76,A!$F100,A!$F124,B!$F4,B!$F28,B!$F52,B!$F76,B!$F100,B!$F124,C!$F4,C!$F28,C!$F52,C!$F76,C!$F100,C!$F124)</f>
        <v>1.2862393885688161</v>
      </c>
      <c r="I5" s="9">
        <f>AVERAGE(A!$G4,A!$G28,A!$G52,A!$G76,A!$G100,A!$G124,B!$G4,B!$G28,B!$G52,B!$G76,B!$G100,B!$G124,C!$G4,C!$G28,C!$G52,C!$G76,C!$G100,C!$G124)</f>
        <v>9.055555555555555</v>
      </c>
      <c r="J5" s="10">
        <f>STDEV(A!$G4,A!$G28,A!$G52,A!$G76,A!$G100,A!$G124,B!$G4,B!$G28,B!$G52,B!$G76,B!$G100,B!$G124,C!$G4,C!$G28,C!$G52,C!$G76,C!$G100,C!$G124)</f>
        <v>4.331447553474096</v>
      </c>
    </row>
    <row r="6" spans="1:10" ht="12.75">
      <c r="A6" t="s">
        <v>116</v>
      </c>
      <c r="B6" t="s">
        <v>120</v>
      </c>
      <c r="C6">
        <f>AVERAGE(A!$D5,A!$D29,A!$D53,A!$D77,A!$D101,A!$D125,B!$D5,B!$D29,B!$D53,B!$D77,B!$D101,B!$D125,C!$D5,C!$D29,C!$D53,C!$D77,C!$D101,C!$D125)</f>
        <v>3.6666666666666665</v>
      </c>
      <c r="D6">
        <f>STDEV(A!$D5,A!$D29,A!$D53,A!$D77,A!$D101,A!$D125,B!$D5,B!$D29,B!$D53,B!$D77,B!$D101,B!$D125,C!$D5,C!$D29,C!$D53,C!$D77,C!$D101,C!$D125)</f>
        <v>0.48507125007266594</v>
      </c>
      <c r="E6" s="9">
        <f>AVERAGE(A!$E5,A!$E29,A!$E53,A!$E77,A!$E101,A!$E125,B!$E5,B!$E29,B!$E53,B!$E77,B!$E101,B!$E125,C!$E5,C!$E29,C!$E53,C!$E77,C!$E101,C!$E125)</f>
        <v>3.2777777777777777</v>
      </c>
      <c r="F6" s="11">
        <f>STDEV(A!$E5,A!$E29,A!$E53,A!$E77,A!$E101,A!$E125,B!$E5,B!$E29,B!$E53,B!$E77,B!$E101,B!$E125,C!$E5,C!$E29,C!$E53,C!$E77,C!$E101,C!$E125)</f>
        <v>0.5745131499601418</v>
      </c>
      <c r="G6">
        <f>AVERAGE(A!$F5,A!$F29,A!$F53,A!$F77,A!$F101,A!$F125,B!$F5,B!$F29,B!$F53,B!$F77,B!$F101,B!$F125,C!$F5,C!$F29,C!$F53,C!$F77,C!$F101,C!$F125)</f>
        <v>2.9444444444444446</v>
      </c>
      <c r="H6">
        <f>STDEV(A!$F5,A!$F29,A!$F53,A!$F77,A!$F101,A!$F125,B!$F5,B!$F29,B!$F53,B!$F77,B!$F101,B!$F125,C!$F5,C!$F29,C!$F53,C!$F77,C!$F101,C!$F125)</f>
        <v>0.725357698552703</v>
      </c>
      <c r="I6" s="9">
        <f>AVERAGE(A!$G5,A!$G29,A!$G53,A!$G77,A!$G101,A!$G125,B!$G5,B!$G29,B!$G53,B!$G77,B!$G101,B!$G125,C!$G5,C!$G29,C!$G53,C!$G77,C!$G101,C!$G125)</f>
        <v>9.88888888888889</v>
      </c>
      <c r="J6" s="10">
        <f>STDEV(A!$G5,A!$G29,A!$G53,A!$G77,A!$G101,A!$G125,B!$G5,B!$G29,B!$G53,B!$G77,B!$G101,B!$G125,C!$G5,C!$G29,C!$G53,C!$G77,C!$G101,C!$G125)</f>
        <v>1.4907119849998607</v>
      </c>
    </row>
    <row r="7" spans="1:10" ht="12.75">
      <c r="A7" t="s">
        <v>116</v>
      </c>
      <c r="B7" t="s">
        <v>121</v>
      </c>
      <c r="C7">
        <f>AVERAGE(A!$D6,A!$D30,A!$D54,A!$D78,A!$D102,A!$D126,B!$D6,B!$D30,B!$D54,B!$D78,B!$D102,B!$D126,C!$D6,C!$D30,C!$D54,C!$D78,C!$D102,C!$D126)</f>
        <v>3.7222222222222223</v>
      </c>
      <c r="D7">
        <f>STDEV(A!$D6,A!$D30,A!$D54,A!$D78,A!$D102,A!$D126,B!$D6,B!$D30,B!$D54,B!$D78,B!$D102,B!$D126,C!$D6,C!$D30,C!$D54,C!$D78,C!$D102,C!$D126)</f>
        <v>0.460888598962477</v>
      </c>
      <c r="E7" s="9">
        <f>AVERAGE(A!$E6,A!$E30,A!$E54,A!$E78,A!$E102,A!$E126,B!$E6,B!$E30,B!$E54,B!$E78,B!$E102,B!$E126,C!$E6,C!$E30,C!$E54,C!$E78,C!$E102,C!$E126)</f>
        <v>3.2777777777777777</v>
      </c>
      <c r="F7" s="11">
        <f>STDEV(A!$E6,A!$E30,A!$E54,A!$E78,A!$E102,A!$E126,B!$E6,B!$E30,B!$E54,B!$E78,B!$E102,B!$E126,C!$E6,C!$E30,C!$E54,C!$E78,C!$E102,C!$E126)</f>
        <v>0.460888598962477</v>
      </c>
      <c r="G7">
        <f>AVERAGE(A!$F6,A!$F30,A!$F54,A!$F78,A!$F102,A!$F126,B!$F6,B!$F30,B!$F54,B!$F78,B!$F102,B!$F126,C!$F6,C!$F30,C!$F54,C!$F78,C!$F102,C!$F126)</f>
        <v>3.3333333333333335</v>
      </c>
      <c r="H7">
        <f>STDEV(A!$F6,A!$F30,A!$F54,A!$F78,A!$F102,A!$F126,B!$F6,B!$F30,B!$F54,B!$F78,B!$F102,B!$F126,C!$F6,C!$F30,C!$F54,C!$F78,C!$F102,C!$F126)</f>
        <v>0.48507125007266594</v>
      </c>
      <c r="I7" s="9">
        <f>AVERAGE(A!$G6,A!$G30,A!$G54,A!$G78,A!$G102,A!$G126,B!$G6,B!$G30,B!$G54,B!$G78,B!$G102,B!$G126,C!$G6,C!$G30,C!$G54,C!$G78,C!$G102,C!$G126)</f>
        <v>10.333333333333334</v>
      </c>
      <c r="J7" s="10">
        <f>STDEV(A!$G6,A!$G30,A!$G54,A!$G78,A!$G102,A!$G126,B!$G6,B!$G30,B!$G54,B!$G78,B!$G102,B!$G126,C!$G6,C!$G30,C!$G54,C!$G78,C!$G102,C!$G126)</f>
        <v>1.1881770515720091</v>
      </c>
    </row>
    <row r="8" spans="1:10" ht="12.75">
      <c r="A8" t="s">
        <v>116</v>
      </c>
      <c r="B8" t="s">
        <v>122</v>
      </c>
      <c r="C8">
        <f>AVERAGE(A!$D7,A!$D31,A!$D55,A!$D79,A!$D103,A!$D127,B!$D7,B!$D31,B!$D55,B!$D79,B!$D103,B!$D127,C!$D7,C!$D31,C!$D55,C!$D79,C!$D103,C!$D127)</f>
        <v>3.7222222222222223</v>
      </c>
      <c r="D8">
        <f>STDEV(A!$D7,A!$D31,A!$D55,A!$D79,A!$D103,A!$D127,B!$D7,B!$D31,B!$D55,B!$D79,B!$D103,B!$D127,C!$D7,C!$D31,C!$D55,C!$D79,C!$D103,C!$D127)</f>
        <v>0.460888598962477</v>
      </c>
      <c r="E8" s="9">
        <f>AVERAGE(A!$E7,A!$E31,A!$E55,A!$E79,A!$E103,A!$E127,B!$E7,B!$E31,B!$E55,B!$E79,B!$E103,B!$E127,C!$E7,C!$E31,C!$E55,C!$E79,C!$E103,C!$E127)</f>
        <v>3.3333333333333335</v>
      </c>
      <c r="F8" s="11">
        <f>STDEV(A!$E7,A!$E31,A!$E55,A!$E79,A!$E103,A!$E127,B!$E7,B!$E31,B!$E55,B!$E79,B!$E103,B!$E127,C!$E7,C!$E31,C!$E55,C!$E79,C!$E103,C!$E127)</f>
        <v>0.6859943405700354</v>
      </c>
      <c r="G8">
        <f>AVERAGE(A!$F7,A!$F31,A!$F55,A!$F79,A!$F103,A!$F127,B!$F7,B!$F31,B!$F55,B!$F79,B!$F103,B!$F127,C!$F7,C!$F31,C!$F55,C!$F79,C!$F103,C!$F127)</f>
        <v>3.2222222222222223</v>
      </c>
      <c r="H8">
        <f>STDEV(A!$F7,A!$F31,A!$F55,A!$F79,A!$F103,A!$F127,B!$F7,B!$F31,B!$F55,B!$F79,B!$F103,B!$F127,C!$F7,C!$F31,C!$F55,C!$F79,C!$F103,C!$F127)</f>
        <v>0.7320844981409598</v>
      </c>
      <c r="I8" s="9">
        <f>AVERAGE(A!$G7,A!$G31,A!$G55,A!$G79,A!$G103,A!$G127,B!$G7,B!$G31,B!$G55,B!$G79,B!$G103,B!$G127,C!$G7,C!$G31,C!$G55,C!$G79,C!$G103,C!$G127)</f>
        <v>10.277777777777779</v>
      </c>
      <c r="J8" s="10">
        <f>STDEV(A!$G7,A!$G31,A!$G55,A!$G79,A!$G103,A!$G127,B!$G7,B!$G31,B!$G55,B!$G79,B!$G103,B!$G127,C!$G7,C!$G31,C!$G55,C!$G79,C!$G103,C!$G127)</f>
        <v>1.6016739609309323</v>
      </c>
    </row>
    <row r="9" spans="1:10" ht="12.75">
      <c r="A9" s="2" t="s">
        <v>44</v>
      </c>
      <c r="B9" s="2" t="s">
        <v>117</v>
      </c>
      <c r="C9" s="2">
        <f>AVERAGE(A!$D8,A!$D32,A!$D56,A!$D80,A!$D104,A!$D128,B!$D8,B!$D32,B!$D56,B!$D80,B!$D104,B!$D128,C!$D8,C!$D32,C!$D56,C!$D80,C!$D104,C!$D128)</f>
        <v>3.5</v>
      </c>
      <c r="D9" s="2">
        <f>STDEV(A!$D8,A!$D32,A!$D56,A!$D80,A!$D104,A!$D128,B!$D8,B!$D32,B!$D56,B!$D80,B!$D104,B!$D128,C!$D8,C!$D32,C!$D56,C!$D80,C!$D104,C!$D128)</f>
        <v>0.6183469424008423</v>
      </c>
      <c r="E9" s="12">
        <f>AVERAGE(A!$E8,A!$E32,A!$E56,A!$E80,A!$E104,A!$E128,B!$E8,B!$E32,B!$E56,B!$E80,B!$E104,B!$E128,C!$E8,C!$E32,C!$E56,C!$E80,C!$E104,C!$E128)</f>
        <v>2.888888888888889</v>
      </c>
      <c r="F9" s="13">
        <f>STDEV(A!$E8,A!$E32,A!$E56,A!$E80,A!$E104,A!$E128,B!$E8,B!$E32,B!$E56,B!$E80,B!$E104,B!$E128,C!$E8,C!$E32,C!$E56,C!$E80,C!$E104,C!$E128)</f>
        <v>0.6763995415945229</v>
      </c>
      <c r="G9" s="2">
        <f>AVERAGE(A!$F8,A!$F32,A!$F56,A!$F80,A!$F104,A!$F128,B!$F8,B!$F32,B!$F56,B!$F80,B!$F104,B!$F128,C!$F8,C!$F32,C!$F56,C!$F80,C!$F104,C!$F128)</f>
        <v>3.4444444444444446</v>
      </c>
      <c r="H9" s="2">
        <f>STDEV(A!$F8,A!$F32,A!$F56,A!$F80,A!$F104,A!$F128,B!$F8,B!$F32,B!$F56,B!$F80,B!$F104,B!$F128,C!$F8,C!$F32,C!$F56,C!$F80,C!$F104,C!$F128)</f>
        <v>0.7047921864945663</v>
      </c>
      <c r="I9" s="12">
        <f>AVERAGE(A!$G8,A!$G32,A!$G56,A!$G80,A!$G104,A!$G128,B!$G8,B!$G32,B!$G56,B!$G80,B!$G104,B!$G128,C!$G8,C!$G32,C!$G56,C!$G80,C!$G104,C!$G128)</f>
        <v>9.833333333333334</v>
      </c>
      <c r="J9" s="2">
        <f>STDEV(A!$G8,A!$G32,A!$G56,A!$G80,A!$G104,A!$G128,B!$G8,B!$G32,B!$G56,B!$G80,B!$G104,B!$G128,C!$G8,C!$G32,C!$G56,C!$G80,C!$G104,C!$G128)</f>
        <v>1.7573375583870183</v>
      </c>
    </row>
    <row r="10" spans="1:10" ht="12.75">
      <c r="A10" s="10" t="s">
        <v>44</v>
      </c>
      <c r="B10" s="10" t="s">
        <v>118</v>
      </c>
      <c r="C10" s="10">
        <f>AVERAGE(A!$D9,A!$D33,A!$D57,A!$D81,A!$D105,A!$D129,B!$D9,B!$D33,B!$D57,B!$D81,B!$D105,B!$D129,C!$D9,C!$D33,C!$D57,C!$D81,C!$D105,C!$D129)</f>
        <v>3.3333333333333335</v>
      </c>
      <c r="D10" s="10">
        <f>STDEV(A!$D9,A!$D33,A!$D57,A!$D81,A!$D105,A!$D129,B!$D9,B!$D33,B!$D57,B!$D81,B!$D105,B!$D129,C!$D9,C!$D33,C!$D57,C!$D81,C!$D105,C!$D129)</f>
        <v>0.48507125007266594</v>
      </c>
      <c r="E10" s="9">
        <f>AVERAGE(A!$E9,A!$E33,A!$E57,A!$E81,A!$E105,A!$E129,B!$E9,B!$E33,B!$E57,B!$E81,B!$E105,B!$E129,C!$E9,C!$E33,C!$E57,C!$E81,C!$E105,C!$E129)</f>
        <v>2.7777777777777777</v>
      </c>
      <c r="F10" s="11">
        <f>STDEV(A!$E9,A!$E33,A!$E57,A!$E81,A!$E105,A!$E129,B!$E9,B!$E33,B!$E57,B!$E81,B!$E105,B!$E129,C!$E9,C!$E33,C!$E57,C!$E81,C!$E105,C!$E129)</f>
        <v>0.5483188805533163</v>
      </c>
      <c r="G10" s="10">
        <f>AVERAGE(A!$F9,A!$F33,A!$F57,A!$F81,A!$F105,A!$F129,B!$F9,B!$F33,B!$F57,B!$F81,B!$F105,B!$F129,C!$F9,C!$F33,C!$F57,C!$F81,C!$F105,C!$F129)</f>
        <v>2.8333333333333335</v>
      </c>
      <c r="H10" s="10">
        <f>STDEV(A!$F9,A!$F33,A!$F57,A!$F81,A!$F105,A!$F129,B!$F9,B!$F33,B!$F57,B!$F81,B!$F105,B!$F129,C!$F9,C!$F33,C!$F57,C!$F81,C!$F105,C!$F129)</f>
        <v>0.5144957554275266</v>
      </c>
      <c r="I10" s="9">
        <f>AVERAGE(A!$G9,A!$G33,A!$G57,A!$G81,A!$G105,A!$G129,B!$G9,B!$G33,B!$G57,B!$G81,B!$G105,B!$G129,C!$G9,C!$G33,C!$G57,C!$G81,C!$G105,C!$G129)</f>
        <v>8.944444444444445</v>
      </c>
      <c r="J10" s="10">
        <f>STDEV(A!$G9,A!$G33,A!$G57,A!$G81,A!$G105,A!$G129,B!$G9,B!$G33,B!$G57,B!$G81,B!$G105,B!$G129,C!$G9,C!$G33,C!$G57,C!$G81,C!$G105,C!$G129)</f>
        <v>0.9983646759294846</v>
      </c>
    </row>
    <row r="11" spans="1:10" ht="12.75">
      <c r="A11" s="10" t="s">
        <v>44</v>
      </c>
      <c r="B11" s="10" t="s">
        <v>119</v>
      </c>
      <c r="C11" s="10">
        <f>AVERAGE(A!$D10,A!$D34,A!$D58,A!$D82,A!$D106,A!$D130,B!$D10,B!$D34,B!$D58,B!$D82,B!$D106,B!$D130,C!$D10,C!$D34,C!$D58,C!$D82,C!$D106,C!$D130)</f>
        <v>3.5</v>
      </c>
      <c r="D11" s="10">
        <f>STDEV(A!$D10,A!$D34,A!$D58,A!$D82,A!$D106,A!$D130,B!$D10,B!$D34,B!$D58,B!$D82,B!$D106,B!$D130,C!$D10,C!$D34,C!$D58,C!$D82,C!$D106,C!$D130)</f>
        <v>0.5144957554275266</v>
      </c>
      <c r="E11" s="9">
        <f>AVERAGE(A!$E10,A!$E34,A!$E58,A!$E82,A!$E106,A!$E130,B!$E10,B!$E34,B!$E58,B!$E82,B!$E106,B!$E130,C!$E10,C!$E34,C!$E58,C!$E82,C!$E106,C!$E130)</f>
        <v>3</v>
      </c>
      <c r="F11" s="11">
        <f>STDEV(A!$E10,A!$E34,A!$E58,A!$E82,A!$E106,A!$E130,B!$E10,B!$E34,B!$E58,B!$E82,B!$E106,B!$E130,C!$E10,C!$E34,C!$E58,C!$E82,C!$E106,C!$E130)</f>
        <v>0.48507125007266594</v>
      </c>
      <c r="G11" s="10">
        <f>AVERAGE(A!$F10,A!$F34,A!$F58,A!$F82,A!$F106,A!$F130,B!$F10,B!$F34,B!$F58,B!$F82,B!$F106,B!$F130,C!$F10,C!$F34,C!$F58,C!$F82,C!$F106,C!$F130)</f>
        <v>3</v>
      </c>
      <c r="H11" s="10">
        <f>STDEV(A!$F10,A!$F34,A!$F58,A!$F82,A!$F106,A!$F130,B!$F10,B!$F34,B!$F58,B!$F82,B!$F106,B!$F130,C!$F10,C!$F34,C!$F58,C!$F82,C!$F106,C!$F130)</f>
        <v>0.5940885257860046</v>
      </c>
      <c r="I11" s="9">
        <f>AVERAGE(A!$G10,A!$G34,A!$G58,A!$G82,A!$G106,A!$G130,B!$G10,B!$G34,B!$G58,B!$G82,B!$G106,B!$G130,C!$G10,C!$G34,C!$G58,C!$G82,C!$G106,C!$G130)</f>
        <v>9.5</v>
      </c>
      <c r="J11" s="10">
        <f>STDEV(A!$G10,A!$G34,A!$G58,A!$G82,A!$G106,A!$G130,B!$G10,B!$G34,B!$G58,B!$G82,B!$G106,B!$G130,C!$G10,C!$G34,C!$G58,C!$G82,C!$G106,C!$G130)</f>
        <v>1.200490095997562</v>
      </c>
    </row>
    <row r="12" spans="1:10" ht="12.75">
      <c r="A12" s="10" t="s">
        <v>44</v>
      </c>
      <c r="B12" s="10" t="s">
        <v>120</v>
      </c>
      <c r="C12" s="10">
        <f>AVERAGE(A!$D11,A!$D35,A!$D59,A!$D83,A!$D107,A!$D131,B!$D11,B!$D35,B!$D59,B!$D83,B!$D107,B!$D131,C!$D11,C!$D35,C!$D59,C!$D83,C!$D107,C!$D131)</f>
        <v>3.5555555555555554</v>
      </c>
      <c r="D12" s="10">
        <f>STDEV(A!$D11,A!$D35,A!$D59,A!$D83,A!$D107,A!$D131,B!$D11,B!$D35,B!$D59,B!$D83,B!$D107,B!$D131,C!$D11,C!$D35,C!$D59,C!$D83,C!$D107,C!$D131)</f>
        <v>0.5113099925649144</v>
      </c>
      <c r="E12" s="9">
        <f>AVERAGE(A!$E11,A!$E35,A!$E59,A!$E83,A!$E107,A!$E131,B!$E11,B!$E35,B!$E59,B!$E83,B!$E107,B!$E131,C!$E11,C!$E35,C!$E59,C!$E83,C!$E107,C!$E131)</f>
        <v>3.111111111111111</v>
      </c>
      <c r="F12" s="11">
        <f>STDEV(A!$E11,A!$E35,A!$E59,A!$E83,A!$E107,A!$E131,B!$E11,B!$E35,B!$E59,B!$E83,B!$E107,B!$E131,C!$E11,C!$E35,C!$E59,C!$E83,C!$E107,C!$E131)</f>
        <v>0.5829830881301371</v>
      </c>
      <c r="G12" s="10">
        <f>AVERAGE(A!$F11,A!$F35,A!$F59,A!$F83,A!$F107,A!$F131,B!$F11,B!$F35,B!$F59,B!$F83,B!$F107,B!$F131,C!$F11,C!$F35,C!$F59,C!$F83,C!$F107,C!$F131)</f>
        <v>2.7777777777777777</v>
      </c>
      <c r="H12" s="10">
        <f>STDEV(A!$F11,A!$F35,A!$F59,A!$F83,A!$F107,A!$F131,B!$F11,B!$F35,B!$F59,B!$F83,B!$F107,B!$F131,C!$F11,C!$F35,C!$F59,C!$F83,C!$F107,C!$F131)</f>
        <v>0.5483188805533163</v>
      </c>
      <c r="I12" s="9">
        <f>AVERAGE(A!$G11,A!$G35,A!$G59,A!$G83,A!$G107,A!$G131,B!$G11,B!$G35,B!$G59,B!$G83,B!$G107,B!$G131,C!$G11,C!$G35,C!$G59,C!$G83,C!$G107,C!$G131)</f>
        <v>9.444444444444445</v>
      </c>
      <c r="J12" s="10">
        <f>STDEV(A!$G11,A!$G35,A!$G59,A!$G83,A!$G107,A!$G131,B!$G11,B!$G35,B!$G59,B!$G83,B!$G107,B!$G131,C!$G11,C!$G35,C!$G59,C!$G83,C!$G107,C!$G131)</f>
        <v>1.1991282236408332</v>
      </c>
    </row>
    <row r="13" spans="1:10" ht="12.75">
      <c r="A13" s="10" t="s">
        <v>44</v>
      </c>
      <c r="B13" s="10" t="s">
        <v>121</v>
      </c>
      <c r="C13" s="10">
        <f>AVERAGE(A!$D12,A!$D36,A!$D60,A!$D84,A!$D108,A!$D132,B!$D12,B!$D36,B!$D60,B!$D84,B!$D108,B!$D132,C!$D12,C!$D36,C!$D60,C!$D84,C!$D108,C!$D132)</f>
        <v>3.2777777777777777</v>
      </c>
      <c r="D13" s="10">
        <f>STDEV(A!$D12,A!$D36,A!$D60,A!$D84,A!$D108,A!$D132,B!$D12,B!$D36,B!$D60,B!$D84,B!$D108,B!$D132,C!$D12,C!$D36,C!$D60,C!$D84,C!$D108,C!$D132)</f>
        <v>0.6691131580686885</v>
      </c>
      <c r="E13" s="9">
        <f>AVERAGE(A!$E12,A!$E36,A!$E60,A!$E84,A!$E108,A!$E132,B!$E12,B!$E36,B!$E60,B!$E84,B!$E108,B!$E132,C!$E12,C!$E36,C!$E60,C!$E84,C!$E108,C!$E132)</f>
        <v>2.888888888888889</v>
      </c>
      <c r="F13" s="11">
        <f>STDEV(A!$E12,A!$E36,A!$E60,A!$E84,A!$E108,A!$E132,B!$E12,B!$E36,B!$E60,B!$E84,B!$E108,B!$E132,C!$E12,C!$E36,C!$E60,C!$E84,C!$E108,C!$E132)</f>
        <v>0.3233808333817767</v>
      </c>
      <c r="G13" s="10">
        <f>AVERAGE(A!$F12,A!$F36,A!$F60,A!$F84,A!$F108,A!$F132,B!$F12,B!$F36,B!$F60,B!$F84,B!$F108,B!$F132,C!$F12,C!$F36,C!$F60,C!$F84,C!$F108,C!$F132)</f>
        <v>2.6666666666666665</v>
      </c>
      <c r="H13" s="10">
        <f>STDEV(A!$F12,A!$F36,A!$F60,A!$F84,A!$F108,A!$F132,B!$F12,B!$F36,B!$F60,B!$F84,B!$F108,B!$F132,C!$F12,C!$F36,C!$F60,C!$F84,C!$F108,C!$F132)</f>
        <v>0.48507125007266594</v>
      </c>
      <c r="I13" s="9">
        <f>AVERAGE(A!$G12,A!$G36,A!$G60,A!$G84,A!$G108,A!$G132,B!$G12,B!$G36,B!$G60,B!$G84,B!$G108,B!$G132,C!$G12,C!$G36,C!$G60,C!$G84,C!$G108,C!$G132)</f>
        <v>8.833333333333334</v>
      </c>
      <c r="J13" s="10">
        <f>STDEV(A!$G12,A!$G36,A!$G60,A!$G84,A!$G108,A!$G132,B!$G12,B!$G36,B!$G60,B!$G84,B!$G108,B!$G132,C!$G12,C!$G36,C!$G60,C!$G84,C!$G108,C!$G132)</f>
        <v>1.0981267472114393</v>
      </c>
    </row>
    <row r="14" spans="1:10" ht="12.75">
      <c r="A14" s="14" t="s">
        <v>44</v>
      </c>
      <c r="B14" s="14" t="s">
        <v>122</v>
      </c>
      <c r="C14" s="14">
        <f>AVERAGE(A!$D13,A!$D37,A!$D61,A!$D85,A!$D109,A!$D133,B!$D13,B!$D37,B!$D61,B!$D85,B!$D109,B!$D133,C!$D13,C!$D37,C!$D61,C!$D85,C!$D109,C!$D133)</f>
        <v>3.111111111111111</v>
      </c>
      <c r="D14" s="14">
        <f>STDEV(A!$D13,A!$D37,A!$D61,A!$D85,A!$D109,A!$D133,B!$D13,B!$D37,B!$D61,B!$D85,B!$D109,B!$D133,C!$D13,C!$D37,C!$D61,C!$D85,C!$D109,C!$D133)</f>
        <v>0.6763995415945229</v>
      </c>
      <c r="E14" s="15">
        <f>AVERAGE(A!$E13,A!$E37,A!$E61,A!$E85,A!$E109,A!$E133,B!$E13,B!$E37,B!$E61,B!$E85,B!$E109,B!$E133,C!$E13,C!$E37,C!$E61,C!$E85,C!$E109,C!$E133)</f>
        <v>2.3333333333333335</v>
      </c>
      <c r="F14" s="16">
        <f>STDEV(A!$E13,A!$E37,A!$E61,A!$E85,A!$E109,A!$E133,B!$E13,B!$E37,B!$E61,B!$E85,B!$E109,B!$E133,C!$E13,C!$E37,C!$E61,C!$E85,C!$E109,C!$E133)</f>
        <v>0.5940885257860046</v>
      </c>
      <c r="G14" s="14">
        <f>AVERAGE(A!$F13,A!$F37,A!$F61,A!$F85,A!$F109,A!$F133,B!$F13,B!$F37,B!$F61,B!$F85,B!$F109,B!$F133,C!$F13,C!$F37,C!$F61,C!$F85,C!$F109,C!$F133)</f>
        <v>2.7222222222222223</v>
      </c>
      <c r="H14" s="14">
        <f>STDEV(A!$F13,A!$F37,A!$F61,A!$F85,A!$F109,A!$F133,B!$F13,B!$F37,B!$F61,B!$F85,B!$F109,B!$F133,C!$F13,C!$F37,C!$F61,C!$F85,C!$F109,C!$F133)</f>
        <v>0.9582800496696002</v>
      </c>
      <c r="I14" s="15">
        <f>AVERAGE(A!$G13,A!$G37,A!$G61,A!$G85,A!$G109,A!$G133,B!$G13,B!$G37,B!$G61,B!$G85,B!$G109,B!$G133,C!$G13,C!$G37,C!$G61,C!$G85,C!$G109,C!$G133)</f>
        <v>8.166666666666666</v>
      </c>
      <c r="J14" s="14">
        <f>STDEV(A!$G13,A!$G37,A!$G61,A!$G85,A!$G109,A!$G133,B!$G13,B!$G37,B!$G61,B!$G85,B!$G109,B!$G133,C!$G13,C!$G37,C!$G61,C!$G85,C!$G109,C!$G133)</f>
        <v>1.7573375583870183</v>
      </c>
    </row>
    <row r="15" spans="1:10" ht="12.75">
      <c r="A15" s="17" t="s">
        <v>52</v>
      </c>
      <c r="B15" s="17" t="s">
        <v>117</v>
      </c>
      <c r="C15">
        <f>AVERAGE(A!$D14,A!$D38,A!$D62,A!$D86,A!$D110,A!$D134,B!$D14,B!$D38,B!$D62,B!$D86,B!$D110,B!$D134,C!$D14,C!$D38,C!$D62,C!$D86,C!$D110,C!$D134)</f>
        <v>3.6666666666666665</v>
      </c>
      <c r="D15">
        <f>STDEV(A!$D14,A!$D38,A!$D62,A!$D86,A!$D110,A!$D134,B!$D14,B!$D38,B!$D62,B!$D86,B!$D110,B!$D134,C!$D14,C!$D38,C!$D62,C!$D86,C!$D110,C!$D134)</f>
        <v>0.48507125007266594</v>
      </c>
      <c r="E15" s="9">
        <f>AVERAGE(A!$E14,A!$E38,A!$E62,A!$E86,A!$E110,A!$E134,B!$E14,B!$E38,B!$E62,B!$E86,B!$E110,B!$E134,C!$E14,C!$E38,C!$E62,C!$E86,C!$E110,C!$E134)</f>
        <v>2.9444444444444446</v>
      </c>
      <c r="F15" s="11">
        <f>STDEV(A!$E14,A!$E38,A!$E62,A!$E86,A!$E110,A!$E134,B!$E14,B!$E38,B!$E62,B!$E86,B!$E110,B!$E134,C!$E14,C!$E38,C!$E62,C!$E86,C!$E110,C!$E134)</f>
        <v>0.725357698552703</v>
      </c>
      <c r="G15">
        <f>AVERAGE(A!$F14,A!$F38,A!$F62,A!$F86,A!$F110,A!$F134,B!$F14,B!$F38,B!$F62,B!$F86,B!$F110,B!$F134,C!$F14,C!$F38,C!$F62,C!$F86,C!$F110,C!$F134)</f>
        <v>3.388888888888889</v>
      </c>
      <c r="H15">
        <f>STDEV(A!$F14,A!$F38,A!$F62,A!$F86,A!$F110,A!$F134,B!$F14,B!$F38,B!$F62,B!$F86,B!$F110,B!$F134,C!$F14,C!$F38,C!$F62,C!$F86,C!$F110,C!$F134)</f>
        <v>0.6076849889141854</v>
      </c>
      <c r="I15" s="9">
        <f>AVERAGE(A!$G14,A!$G38,A!$G62,A!$G86,A!$G110,A!$G134,B!$G14,B!$G38,B!$G62,B!$G86,B!$G110,B!$G134,C!$G14,C!$G38,C!$G62,C!$G86,C!$G110,C!$G134)</f>
        <v>10</v>
      </c>
      <c r="J15" s="10">
        <f>STDEV(A!$G14,A!$G38,A!$G62,A!$G86,A!$G110,A!$G134,B!$G14,B!$G38,B!$G62,B!$G86,B!$G110,B!$G134,C!$G14,C!$G38,C!$G62,C!$G86,C!$G110,C!$G134)</f>
        <v>1.495090003192804</v>
      </c>
    </row>
    <row r="16" spans="1:10" ht="12.75">
      <c r="A16" t="s">
        <v>52</v>
      </c>
      <c r="B16" t="s">
        <v>118</v>
      </c>
      <c r="C16">
        <f>AVERAGE(A!$D15,A!$D39,A!$D63,A!$D87,A!$D111,A!$D135,B!$D15,B!$D39,B!$D63,B!$D87,B!$D111,B!$D135,C!$D15,C!$D39,C!$D63,C!$D87,C!$D111,C!$D135)</f>
        <v>3.5</v>
      </c>
      <c r="D16">
        <f>STDEV(A!$D15,A!$D39,A!$D63,A!$D87,A!$D111,A!$D135,B!$D15,B!$D39,B!$D63,B!$D87,B!$D111,B!$D135,C!$D15,C!$D39,C!$D63,C!$D87,C!$D111,C!$D135)</f>
        <v>0.5144957554275266</v>
      </c>
      <c r="E16" s="9">
        <f>AVERAGE(A!$E15,A!$E39,A!$E63,A!$E87,A!$E111,A!$E135,B!$E15,B!$E39,B!$E63,B!$E87,B!$E111,B!$E135,C!$E15,C!$E39,C!$E63,C!$E87,C!$E111,C!$E135)</f>
        <v>2.6666666666666665</v>
      </c>
      <c r="F16" s="11">
        <f>STDEV(A!$E15,A!$E39,A!$E63,A!$E87,A!$E111,A!$E135,B!$E15,B!$E39,B!$E63,B!$E87,B!$E111,B!$E135,C!$E15,C!$E39,C!$E63,C!$E87,C!$E111,C!$E135)</f>
        <v>0.48507125007266594</v>
      </c>
      <c r="G16">
        <f>AVERAGE(A!$F15,A!$F39,A!$F63,A!$F87,A!$F111,A!$F135,B!$F15,B!$F39,B!$F63,B!$F87,B!$F111,B!$F135,C!$F15,C!$F39,C!$F63,C!$F87,C!$F111,C!$F135)</f>
        <v>2.8333333333333335</v>
      </c>
      <c r="H16">
        <f>STDEV(A!$F15,A!$F39,A!$F63,A!$F87,A!$F111,A!$F135,B!$F15,B!$F39,B!$F63,B!$F87,B!$F111,B!$F135,C!$F15,C!$F39,C!$F63,C!$F87,C!$F111,C!$F135)</f>
        <v>0.5144957554275266</v>
      </c>
      <c r="I16" s="9">
        <f>AVERAGE(A!$G15,A!$G39,A!$G63,A!$G87,A!$G111,A!$G135,B!$G15,B!$G39,B!$G63,B!$G87,B!$G111,B!$G135,C!$G15,C!$G39,C!$G63,C!$G87,C!$G111,C!$G135)</f>
        <v>9</v>
      </c>
      <c r="J16" s="10">
        <f>STDEV(A!$G15,A!$G39,A!$G63,A!$G87,A!$G111,A!$G135,B!$G15,B!$G39,B!$G63,B!$G87,B!$G111,B!$G135,C!$G15,C!$G39,C!$G63,C!$G87,C!$G111,C!$G135)</f>
        <v>1.2366938848016846</v>
      </c>
    </row>
    <row r="17" spans="1:10" ht="12.75">
      <c r="A17" t="s">
        <v>52</v>
      </c>
      <c r="B17" t="s">
        <v>119</v>
      </c>
      <c r="C17">
        <f>AVERAGE(A!$D16,A!$D40,A!$D64,A!$D88,A!$D112,A!$D136,B!$D16,B!$D40,B!$D64,B!$D88,B!$D112,B!$D136,C!$D16,C!$D40,C!$D64,C!$D88,C!$D112,C!$D136)</f>
        <v>3.5</v>
      </c>
      <c r="D17">
        <f>STDEV(A!$D16,A!$D40,A!$D64,A!$D88,A!$D112,A!$D136,B!$D16,B!$D40,B!$D64,B!$D88,B!$D112,B!$D136,C!$D16,C!$D40,C!$D64,C!$D88,C!$D112,C!$D136)</f>
        <v>0.5144957554275266</v>
      </c>
      <c r="E17" s="9">
        <f>AVERAGE(A!$E16,A!$E40,A!$E64,A!$E88,A!$E112,A!$E136,B!$E16,B!$E40,B!$E64,B!$E88,B!$E112,B!$E136,C!$E16,C!$E40,C!$E64,C!$E88,C!$E112,C!$E136)</f>
        <v>2.888888888888889</v>
      </c>
      <c r="F17" s="11">
        <f>STDEV(A!$E16,A!$E40,A!$E64,A!$E88,A!$E112,A!$E136,B!$E16,B!$E40,B!$E64,B!$E88,B!$E112,B!$E136,C!$E16,C!$E40,C!$E64,C!$E88,C!$E112,C!$E136)</f>
        <v>0.3233808333817767</v>
      </c>
      <c r="G17">
        <f>AVERAGE(A!$F16,A!$F40,A!$F64,A!$F88,A!$F112,A!$F136,B!$F16,B!$F40,B!$F64,B!$F88,B!$F112,B!$F136,C!$F16,C!$F40,C!$F64,C!$F88,C!$F112,C!$F136)</f>
        <v>2.888888888888889</v>
      </c>
      <c r="H17">
        <f>STDEV(A!$F16,A!$F40,A!$F64,A!$F88,A!$F112,A!$F136,B!$F16,B!$F40,B!$F64,B!$F88,B!$F112,B!$F136,C!$F16,C!$F40,C!$F64,C!$F88,C!$F112,C!$F136)</f>
        <v>0.3233808333817767</v>
      </c>
      <c r="I17" s="9">
        <f>AVERAGE(A!$G16,A!$G40,A!$G64,A!$G88,A!$G112,A!$G136,B!$G16,B!$G40,B!$G64,B!$G88,B!$G112,B!$G136,C!$G16,C!$G40,C!$G64,C!$G88,C!$G112,C!$G136)</f>
        <v>9.277777777777779</v>
      </c>
      <c r="J17" s="10">
        <f>STDEV(A!$G16,A!$G40,A!$G64,A!$G88,A!$G112,A!$G136,B!$G16,B!$G40,B!$G64,B!$G88,B!$G112,B!$G136,C!$G16,C!$G40,C!$G64,C!$G88,C!$G112,C!$G136)</f>
        <v>0.9582800496696001</v>
      </c>
    </row>
    <row r="18" spans="1:10" ht="12.75">
      <c r="A18" t="s">
        <v>52</v>
      </c>
      <c r="B18" t="s">
        <v>120</v>
      </c>
      <c r="C18">
        <f>AVERAGE(A!$D17,A!$D41,A!$D65,A!$D89,A!$D113,A!$D137,B!$D17,B!$D41,B!$D65,B!$D89,B!$D113,B!$D137,C!$D17,C!$D41,C!$D65,C!$D89,C!$D113,C!$D137)</f>
        <v>3.2222222222222223</v>
      </c>
      <c r="D18">
        <f>STDEV(A!$D17,A!$D41,A!$D65,A!$D89,A!$D113,A!$D137,B!$D17,B!$D41,B!$D65,B!$D89,B!$D113,B!$D137,C!$D17,C!$D41,C!$D65,C!$D89,C!$D113,C!$D137)</f>
        <v>0.5483188805533163</v>
      </c>
      <c r="E18" s="9">
        <f>AVERAGE(A!$E17,A!$E41,A!$E65,A!$E89,A!$E113,A!$E137,B!$E17,B!$E41,B!$E65,B!$E89,B!$E113,B!$E137,C!$E17,C!$E41,C!$E65,C!$E89,C!$E113,C!$E137)</f>
        <v>2.7222222222222223</v>
      </c>
      <c r="F18" s="11">
        <f>STDEV(A!$E17,A!$E41,A!$E65,A!$E89,A!$E113,A!$E137,B!$E17,B!$E41,B!$E65,B!$E89,B!$E113,B!$E137,C!$E17,C!$E41,C!$E65,C!$E89,C!$E113,C!$E137)</f>
        <v>0.460888598962477</v>
      </c>
      <c r="G18">
        <f>AVERAGE(A!$F17,A!$F41,A!$F65,A!$F89,A!$F113,A!$F137,B!$F17,B!$F41,B!$F65,B!$F89,B!$F113,B!$F137,C!$F17,C!$F41,C!$F65,C!$F89,C!$F113,C!$F137)</f>
        <v>2.611111111111111</v>
      </c>
      <c r="H18">
        <f>STDEV(A!$F17,A!$F41,A!$F65,A!$F89,A!$F113,A!$F137,B!$F17,B!$F41,B!$F65,B!$F89,B!$F113,B!$F137,C!$F17,C!$F41,C!$F65,C!$F89,C!$F113,C!$F137)</f>
        <v>0.5016313257045498</v>
      </c>
      <c r="I18" s="9">
        <f>AVERAGE(A!$G17,A!$G41,A!$G65,A!$G89,A!$G113,A!$G137,B!$G17,B!$G41,B!$G65,B!$G89,B!$G113,B!$G137,C!$G17,C!$G41,C!$G65,C!$G89,C!$G113,C!$G137)</f>
        <v>8.555555555555555</v>
      </c>
      <c r="J18" s="10">
        <f>STDEV(A!$G17,A!$G41,A!$G65,A!$G89,A!$G113,A!$G137,B!$G17,B!$G41,B!$G65,B!$G89,B!$G113,B!$G137,C!$G17,C!$G41,C!$G65,C!$G89,C!$G113,C!$G137)</f>
        <v>1.0966377611066296</v>
      </c>
    </row>
    <row r="19" spans="1:10" ht="12.75">
      <c r="A19" t="s">
        <v>52</v>
      </c>
      <c r="B19" t="s">
        <v>121</v>
      </c>
      <c r="C19">
        <f>AVERAGE(A!$D18,A!$D42,A!$D66,A!$D90,A!$D114,A!$D138,B!$D18,B!$D42,B!$D66,B!$D90,B!$D114,B!$D138,C!$D18,C!$D42,C!$D66,C!$D90,C!$D114,C!$D138)</f>
        <v>3.2777777777777777</v>
      </c>
      <c r="D19">
        <f>STDEV(A!$D18,A!$D42,A!$D66,A!$D90,A!$D114,A!$D138,B!$D18,B!$D42,B!$D66,B!$D90,B!$D114,B!$D138,C!$D18,C!$D42,C!$D66,C!$D90,C!$D114,C!$D138)</f>
        <v>0.460888598962477</v>
      </c>
      <c r="E19" s="9">
        <f>AVERAGE(A!$E18,A!$E42,A!$E66,A!$E90,A!$E114,A!$E138,B!$E18,B!$E42,B!$E66,B!$E90,B!$E114,B!$E138,C!$E18,C!$E42,C!$E66,C!$E90,C!$E114,C!$E138)</f>
        <v>2.6666666666666665</v>
      </c>
      <c r="F19" s="11">
        <f>STDEV(A!$E18,A!$E42,A!$E66,A!$E90,A!$E114,A!$E138,B!$E18,B!$E42,B!$E66,B!$E90,B!$E114,B!$E138,C!$E18,C!$E42,C!$E66,C!$E90,C!$E114,C!$E138)</f>
        <v>0.48507125007266594</v>
      </c>
      <c r="G19">
        <f>AVERAGE(A!$F18,A!$F42,A!$F66,A!$F90,A!$F114,A!$F138,B!$F18,B!$F42,B!$F66,B!$F90,B!$F114,B!$F138,C!$F18,C!$F42,C!$F66,C!$F90,C!$F114,C!$F138)</f>
        <v>2.6666666666666665</v>
      </c>
      <c r="H19">
        <f>STDEV(A!$F18,A!$F42,A!$F66,A!$F90,A!$F114,A!$F138,B!$F18,B!$F42,B!$F66,B!$F90,B!$F114,B!$F138,C!$F18,C!$F42,C!$F66,C!$F90,C!$F114,C!$F138)</f>
        <v>0.48507125007266594</v>
      </c>
      <c r="I19" s="9">
        <f>AVERAGE(A!$G18,A!$G42,A!$G66,A!$G90,A!$G114,A!$G138,B!$G18,B!$G42,B!$G66,B!$G90,B!$G114,B!$G138,C!$G18,C!$G42,C!$G66,C!$G90,C!$G114,C!$G138)</f>
        <v>8.61111111111111</v>
      </c>
      <c r="J19" s="10">
        <f>STDEV(A!$G18,A!$G42,A!$G66,A!$G90,A!$G114,A!$G138,B!$G18,B!$G42,B!$G66,B!$G90,B!$G114,B!$G138,C!$G18,C!$G42,C!$G66,C!$G90,C!$G114,C!$G138)</f>
        <v>1.1950332945836286</v>
      </c>
    </row>
    <row r="20" spans="1:10" ht="12.75">
      <c r="A20" t="s">
        <v>52</v>
      </c>
      <c r="B20" t="s">
        <v>122</v>
      </c>
      <c r="C20">
        <f>AVERAGE(A!$D19,A!$D43,A!$D67,A!$D91,A!$D115,A!$D139,B!$D19,B!$D43,B!$D67,B!$D91,B!$D115,B!$D139,C!$D19,C!$D43,C!$D67,C!$D91,C!$D115,C!$D139)</f>
        <v>3</v>
      </c>
      <c r="D20">
        <f>STDEV(A!$D19,A!$D43,A!$D67,A!$D91,A!$D115,A!$D139,B!$D19,B!$D43,B!$D67,B!$D91,B!$D115,B!$D139,C!$D19,C!$D43,C!$D67,C!$D91,C!$D115,C!$D139)</f>
        <v>0.6859943405700354</v>
      </c>
      <c r="E20" s="9">
        <f>AVERAGE(A!$E19,A!$E43,A!$E67,A!$E91,A!$E115,A!$E139,B!$E19,B!$E43,B!$E67,B!$E91,B!$E115,B!$E139,C!$E19,C!$E43,C!$E67,C!$E91,C!$E115,C!$E139)</f>
        <v>2.4444444444444446</v>
      </c>
      <c r="F20" s="11">
        <f>STDEV(A!$E19,A!$E43,A!$E67,A!$E91,A!$E115,A!$E139,B!$E19,B!$E43,B!$E67,B!$E91,B!$E115,B!$E139,C!$E19,C!$E43,C!$E67,C!$E91,C!$E115,C!$E139)</f>
        <v>0.8555852638929972</v>
      </c>
      <c r="G20">
        <f>AVERAGE(A!$F19,A!$F43,A!$F67,A!$F91,A!$F115,A!$F139,B!$F19,B!$F43,B!$F67,B!$F91,B!$F115,B!$F139,C!$F19,C!$F43,C!$F67,C!$F91,C!$F115,C!$F139)</f>
        <v>2.3333333333333335</v>
      </c>
      <c r="H20">
        <f>STDEV(A!$F19,A!$F43,A!$F67,A!$F91,A!$F115,A!$F139,B!$F19,B!$F43,B!$F67,B!$F91,B!$F115,B!$F139,C!$F19,C!$F43,C!$F67,C!$F91,C!$F115,C!$F139)</f>
        <v>1.0289915108550531</v>
      </c>
      <c r="I20" s="9">
        <f>AVERAGE(A!$G19,A!$G43,A!$G67,A!$G91,A!$G115,A!$G139,B!$G19,B!$G43,B!$G67,B!$G91,B!$G115,B!$G139,C!$G19,C!$G43,C!$G67,C!$G91,C!$G115,C!$G139)</f>
        <v>7.777777777777778</v>
      </c>
      <c r="J20" s="10">
        <f>STDEV(A!$G19,A!$G43,A!$G67,A!$G91,A!$G115,A!$G139,B!$G19,B!$G43,B!$G67,B!$G91,B!$G115,B!$G139,C!$G19,C!$G43,C!$G67,C!$G91,C!$G115,C!$G139)</f>
        <v>2.0738017250381584</v>
      </c>
    </row>
    <row r="21" spans="1:10" ht="12.75">
      <c r="A21" s="2" t="s">
        <v>62</v>
      </c>
      <c r="B21" s="2" t="s">
        <v>117</v>
      </c>
      <c r="C21" s="2">
        <f>AVERAGE(A!$D20,A!$D44,A!$D68,A!$D92,A!$D116,A!$D140,B!$D20,B!$D44,B!$D68,B!$D92,B!$D116,B!$D140,C!$D20,C!$D44,C!$D68,C!$D92,C!$D116,C!$D140)</f>
        <v>3.4444444444444446</v>
      </c>
      <c r="D21" s="2">
        <f>STDEV(A!$D20,A!$D44,A!$D68,A!$D92,A!$D116,A!$D140,B!$D20,B!$D44,B!$D68,B!$D92,B!$D116,B!$D140,C!$D20,C!$D44,C!$D68,C!$D92,C!$D116,C!$D140)</f>
        <v>0.5113099925649144</v>
      </c>
      <c r="E21" s="12">
        <f>AVERAGE(A!$E20,A!$E44,A!$E68,A!$E92,A!$E116,A!$E140,B!$E20,B!$E44,B!$E68,B!$E92,B!$E116,B!$E140,C!$E20,C!$E44,C!$E68,C!$E92,C!$E116,C!$E140)</f>
        <v>2.8333333333333335</v>
      </c>
      <c r="F21" s="13">
        <f>STDEV(A!$E20,A!$E44,A!$E68,A!$E92,A!$E116,A!$E140,B!$E20,B!$E44,B!$E68,B!$E92,B!$E116,B!$E140,C!$E20,C!$E44,C!$E68,C!$E92,C!$E116,C!$E140)</f>
        <v>0.5144957554275266</v>
      </c>
      <c r="G21" s="2">
        <f>AVERAGE(A!$F20,A!$F44,A!$F68,A!$F92,A!$F116,A!$F140,B!$F20,B!$F44,B!$F68,B!$F92,B!$F116,B!$F140,C!$F20,C!$F44,C!$F68,C!$F92,C!$F116,C!$F140)</f>
        <v>3</v>
      </c>
      <c r="H21" s="2">
        <f>STDEV(A!$F20,A!$F44,A!$F68,A!$F92,A!$F116,A!$F140,B!$F20,B!$F44,B!$F68,B!$F92,B!$F116,B!$F140,C!$F20,C!$F44,C!$F68,C!$F92,C!$F116,C!$F140)</f>
        <v>0.5940885257860046</v>
      </c>
      <c r="I21" s="12">
        <f>AVERAGE(A!$G20,A!$G44,A!$G68,A!$G92,A!$G116,A!$G140,B!$G20,B!$G44,B!$G68,B!$G92,B!$G116,B!$G140,C!$G20,C!$G44,C!$G68,C!$G92,C!$G116,C!$G140)</f>
        <v>9.277777777777779</v>
      </c>
      <c r="J21" s="2">
        <f>STDEV(A!$G20,A!$G44,A!$G68,A!$G92,A!$G116,A!$G140,B!$G20,B!$G44,B!$G68,B!$G92,B!$G116,B!$G140,C!$G20,C!$G44,C!$G68,C!$G92,C!$G116,C!$G140)</f>
        <v>1.2744343869089323</v>
      </c>
    </row>
    <row r="22" spans="1:10" ht="12.75">
      <c r="A22" s="10" t="s">
        <v>62</v>
      </c>
      <c r="B22" s="10" t="s">
        <v>118</v>
      </c>
      <c r="C22" s="10">
        <f>AVERAGE(A!$D21,A!$D45,A!$D69,A!$D93,A!$D117,A!$D141,B!$D21,B!$D45,B!$D69,B!$D93,B!$D117,B!$D141,C!$D21,C!$D45,C!$D69,C!$D93,C!$D117,C!$D141)</f>
        <v>3.1666666666666665</v>
      </c>
      <c r="D22" s="10">
        <f>STDEV(A!$D21,A!$D45,A!$D69,A!$D93,A!$D117,A!$D141,B!$D21,B!$D45,B!$D69,B!$D93,B!$D117,B!$D141,C!$D21,C!$D45,C!$D69,C!$D93,C!$D117,C!$D141)</f>
        <v>0.5144957554275266</v>
      </c>
      <c r="E22" s="9">
        <f>AVERAGE(A!$E21,A!$E45,A!$E69,A!$E93,A!$E117,A!$E141,B!$E21,B!$E45,B!$E69,B!$E93,B!$E117,B!$E141,C!$E21,C!$E45,C!$E69,C!$E93,C!$E117,C!$E141)</f>
        <v>2.5</v>
      </c>
      <c r="F22" s="11">
        <f>STDEV(A!$E21,A!$E45,A!$E69,A!$E93,A!$E117,A!$E141,B!$E21,B!$E45,B!$E69,B!$E93,B!$E117,B!$E141,C!$E21,C!$E45,C!$E69,C!$E93,C!$E117,C!$E141)</f>
        <v>0.5144957554275266</v>
      </c>
      <c r="G22" s="10">
        <f>AVERAGE(A!$F21,A!$F45,A!$F69,A!$F93,A!$F117,A!$F141,B!$F21,B!$F45,B!$F69,B!$F93,B!$F117,B!$F141,C!$F21,C!$F45,C!$F69,C!$F93,C!$F117,C!$F141)</f>
        <v>2.5</v>
      </c>
      <c r="H22" s="10">
        <f>STDEV(A!$F21,A!$F45,A!$F69,A!$F93,A!$F117,A!$F141,B!$F21,B!$F45,B!$F69,B!$F93,B!$F117,B!$F141,C!$F21,C!$F45,C!$F69,C!$F93,C!$F117,C!$F141)</f>
        <v>0.6183469424008423</v>
      </c>
      <c r="I22" s="9">
        <f>AVERAGE(A!$G21,A!$G45,A!$G69,A!$G93,A!$G117,A!$G141,B!$G21,B!$G45,B!$G69,B!$G93,B!$G117,B!$G141,C!$G21,C!$G45,C!$G69,C!$G93,C!$G117,C!$G141)</f>
        <v>8.166666666666666</v>
      </c>
      <c r="J22" s="10">
        <f>STDEV(A!$G21,A!$G45,A!$G69,A!$G93,A!$G117,A!$G141,B!$G21,B!$G45,B!$G69,B!$G93,B!$G117,B!$G141,C!$G21,C!$G45,C!$G69,C!$G93,C!$G117,C!$G141)</f>
        <v>1.4245742398014511</v>
      </c>
    </row>
    <row r="23" spans="1:10" ht="12.75">
      <c r="A23" s="10" t="s">
        <v>62</v>
      </c>
      <c r="B23" s="10" t="s">
        <v>119</v>
      </c>
      <c r="C23" s="10">
        <f>AVERAGE(A!$D22,A!$D46,A!$D70,A!$D94,A!$D118,A!$D142,B!$D22,B!$D46,B!$D70,B!$D94,B!$D118,B!$D142,C!$D22,C!$D46,C!$D70,C!$D94,C!$D118,C!$D142)</f>
        <v>3.2777777777777777</v>
      </c>
      <c r="D23" s="10">
        <f>STDEV(A!$D22,A!$D46,A!$D70,A!$D94,A!$D118,A!$D142,B!$D22,B!$D46,B!$D70,B!$D94,B!$D118,B!$D142,C!$D22,C!$D46,C!$D70,C!$D94,C!$D118,C!$D142)</f>
        <v>0.5745131499601418</v>
      </c>
      <c r="E23" s="9">
        <f>AVERAGE(A!$E22,A!$E46,A!$E70,A!$E94,A!$E118,A!$E142,B!$E22,B!$E46,B!$E70,B!$E94,B!$E118,B!$E142,C!$E22,C!$E46,C!$E70,C!$E94,C!$E118,C!$E142)</f>
        <v>2.7777777777777777</v>
      </c>
      <c r="F23" s="11">
        <f>STDEV(A!$E22,A!$E46,A!$E70,A!$E94,A!$E118,A!$E142,B!$E22,B!$E46,B!$E70,B!$E94,B!$E118,B!$E142,C!$E22,C!$E46,C!$E70,C!$E94,C!$E118,C!$E142)</f>
        <v>0.5483188805533163</v>
      </c>
      <c r="G23" s="10">
        <f>AVERAGE(A!$F22,A!$F46,A!$F70,A!$F94,A!$F118,A!$F142,B!$F22,B!$F46,B!$F70,B!$F94,B!$F118,B!$F142,C!$F22,C!$F46,C!$F70,C!$F94,C!$F118,C!$F142)</f>
        <v>2.8333333333333335</v>
      </c>
      <c r="H23" s="10">
        <f>STDEV(A!$F22,A!$F46,A!$F70,A!$F94,A!$F118,A!$F142,B!$F22,B!$F46,B!$F70,B!$F94,B!$F118,B!$F142,C!$F22,C!$F46,C!$F70,C!$F94,C!$F118,C!$F142)</f>
        <v>0.3834824944236852</v>
      </c>
      <c r="I23" s="9">
        <f>AVERAGE(A!$G22,A!$G46,A!$G70,A!$G94,A!$G118,A!$G142,B!$G22,B!$G46,B!$G70,B!$G94,B!$G118,B!$G142,C!$G22,C!$G46,C!$G70,C!$G94,C!$G118,C!$G142)</f>
        <v>8.88888888888889</v>
      </c>
      <c r="J23" s="10">
        <f>STDEV(A!$G22,A!$G46,A!$G70,A!$G94,A!$G118,A!$G142,B!$G22,B!$G46,B!$G70,B!$G94,B!$G118,B!$G142,C!$G22,C!$G46,C!$G70,C!$G94,C!$G118,C!$G142)</f>
        <v>1.2782749814122853</v>
      </c>
    </row>
    <row r="24" spans="1:10" ht="12.75">
      <c r="A24" s="10" t="s">
        <v>62</v>
      </c>
      <c r="B24" s="10" t="s">
        <v>120</v>
      </c>
      <c r="C24" s="10">
        <f>AVERAGE(A!$D23,A!$D47,A!$D71,A!$D95,A!$D119,A!$D143,B!$D23,B!$D47,B!$D71,B!$D95,B!$D119,B!$D143,C!$D23,C!$D47,C!$D71,C!$D95,C!$D119,C!$D143)</f>
        <v>3.388888888888889</v>
      </c>
      <c r="D24" s="10">
        <f>STDEV(A!$D23,A!$D47,A!$D71,A!$D95,A!$D119,A!$D143,B!$D23,B!$D47,B!$D71,B!$D95,B!$D119,B!$D143,C!$D23,C!$D47,C!$D71,C!$D95,C!$D119,C!$D143)</f>
        <v>0.5016313257045498</v>
      </c>
      <c r="E24" s="9">
        <f>AVERAGE(A!$E23,A!$E47,A!$E71,A!$E95,A!$E119,A!$E143,B!$E23,B!$E47,B!$E71,B!$E95,B!$E119,B!$E143,C!$E23,C!$E47,C!$E71,C!$E95,C!$E119,C!$E143)</f>
        <v>2.6666666666666665</v>
      </c>
      <c r="F24" s="11">
        <f>STDEV(A!$E23,A!$E47,A!$E71,A!$E95,A!$E119,A!$E143,B!$E23,B!$E47,B!$E71,B!$E95,B!$E119,B!$E143,C!$E23,C!$E47,C!$E71,C!$E95,C!$E119,C!$E143)</f>
        <v>0.48507125007266594</v>
      </c>
      <c r="G24" s="10">
        <f>AVERAGE(A!$F23,A!$F47,A!$F71,A!$F95,A!$F119,A!$F143,B!$F23,B!$F47,B!$F71,B!$F95,B!$F119,B!$F143,C!$F23,C!$F47,C!$F71,C!$F95,C!$F119,C!$F143)</f>
        <v>2.8333333333333335</v>
      </c>
      <c r="H24" s="10">
        <f>STDEV(A!$F23,A!$F47,A!$F71,A!$F95,A!$F119,A!$F143,B!$F23,B!$F47,B!$F71,B!$F95,B!$F119,B!$F143,C!$F23,C!$F47,C!$F71,C!$F95,C!$F119,C!$F143)</f>
        <v>0.6183469424008423</v>
      </c>
      <c r="I24" s="9">
        <f>AVERAGE(A!$G23,A!$G47,A!$G71,A!$G95,A!$G119,A!$G143,B!$G23,B!$G47,B!$G71,B!$G95,B!$G119,B!$G143,C!$G23,C!$G47,C!$G71,C!$G95,C!$G119,C!$G143)</f>
        <v>8.88888888888889</v>
      </c>
      <c r="J24" s="10">
        <f>STDEV(A!$G23,A!$G47,A!$G71,A!$G95,A!$G119,A!$G143,B!$G23,B!$G47,B!$G71,B!$G95,B!$G119,B!$G143,C!$G23,C!$G47,C!$G71,C!$G95,C!$G119,C!$G143)</f>
        <v>1.2313975269103998</v>
      </c>
    </row>
    <row r="25" spans="1:10" ht="12.75">
      <c r="A25" s="10" t="s">
        <v>62</v>
      </c>
      <c r="B25" s="10" t="s">
        <v>121</v>
      </c>
      <c r="C25" s="10">
        <f>AVERAGE(A!$D24,A!$D48,A!$D72,A!$D96,A!$D120,A!$D144,B!$D24,B!$D48,B!$D72,B!$D96,B!$D120,B!$D144,C!$D24,C!$D48,C!$D72,C!$D96,C!$D120,C!$D144)</f>
        <v>3.2222222222222223</v>
      </c>
      <c r="D25" s="10">
        <f>STDEV(A!$D24,A!$D48,A!$D72,A!$D96,A!$D120,A!$D144,B!$D24,B!$D48,B!$D72,B!$D96,B!$D120,B!$D144,C!$D24,C!$D48,C!$D72,C!$D96,C!$D120,C!$D144)</f>
        <v>0.5483188805533163</v>
      </c>
      <c r="E25" s="9">
        <f>AVERAGE(A!$E24,A!$E48,A!$E72,A!$E96,A!$E120,A!$E144,B!$E24,B!$E48,B!$E72,B!$E96,B!$E120,B!$E144,C!$E24,C!$E48,C!$E72,C!$E96,C!$E120,C!$E144)</f>
        <v>2.8333333333333335</v>
      </c>
      <c r="F25" s="11">
        <f>STDEV(A!$E24,A!$E48,A!$E72,A!$E96,A!$E120,A!$E144,B!$E24,B!$E48,B!$E72,B!$E96,B!$E120,B!$E144,C!$E24,C!$E48,C!$E72,C!$E96,C!$E120,C!$E144)</f>
        <v>0.5144957554275266</v>
      </c>
      <c r="G25" s="10">
        <f>AVERAGE(A!$F24,A!$F48,A!$F72,A!$F96,A!$F120,A!$F144,B!$F24,B!$F48,B!$F72,B!$F96,B!$F120,B!$F144,C!$F24,C!$F48,C!$F72,C!$F96,C!$F120,C!$F144)</f>
        <v>2.7222222222222223</v>
      </c>
      <c r="H25" s="10">
        <f>STDEV(A!$F24,A!$F48,A!$F72,A!$F96,A!$F120,A!$F144,B!$F24,B!$F48,B!$F72,B!$F96,B!$F120,B!$F144,C!$F24,C!$F48,C!$F72,C!$F96,C!$F120,C!$F144)</f>
        <v>0.460888598962477</v>
      </c>
      <c r="I25" s="9">
        <f>AVERAGE(A!$G24,A!$G48,A!$G72,A!$G96,A!$G120,A!$G144,B!$G24,B!$G48,B!$G72,B!$G96,B!$G120,B!$G144,C!$G24,C!$G48,C!$G72,C!$G96,C!$G120,C!$G144)</f>
        <v>8.777777777777779</v>
      </c>
      <c r="J25" s="10">
        <f>STDEV(A!$G24,A!$G48,A!$G72,A!$G96,A!$G120,A!$G144,B!$G24,B!$G48,B!$G72,B!$G96,B!$G120,B!$G144,C!$G24,C!$G48,C!$G72,C!$G96,C!$G120,C!$G144)</f>
        <v>1.114374293206495</v>
      </c>
    </row>
    <row r="26" spans="1:10" ht="13.5" thickBot="1">
      <c r="A26" s="4" t="s">
        <v>62</v>
      </c>
      <c r="B26" s="4" t="s">
        <v>122</v>
      </c>
      <c r="C26" s="4">
        <f>AVERAGE(A!$D25,A!$D49,A!$D73,A!$D97,A!$D121,A!$D145,B!$D25,B!$D49,B!$D73,B!$D97,B!$D121,B!$D145,C!$D25,C!$D49,C!$D73,C!$D97,C!$D121,C!$D145)</f>
        <v>3.0555555555555554</v>
      </c>
      <c r="D26" s="4">
        <f>STDEV(A!$D25,A!$D49,A!$D73,A!$D97,A!$D121,A!$D145,B!$D25,B!$D49,B!$D73,B!$D97,B!$D121,B!$D145,C!$D25,C!$D49,C!$D73,C!$D97,C!$D121,C!$D145)</f>
        <v>0.725357698552703</v>
      </c>
      <c r="E26" s="7">
        <f>AVERAGE(A!$E25,A!$E49,A!$E73,A!$E97,A!$E121,A!$E145,B!$E25,B!$E49,B!$E73,B!$E97,B!$E121,B!$E145,C!$E25,C!$E49,C!$E73,C!$E97,C!$E121,C!$E145)</f>
        <v>2.611111111111111</v>
      </c>
      <c r="F26" s="8">
        <f>STDEV(A!$E25,A!$E49,A!$E73,A!$E97,A!$E121,A!$E145,B!$E25,B!$E49,B!$E73,B!$E97,B!$E121,B!$E145,C!$E25,C!$E49,C!$E73,C!$E97,C!$E121,C!$E145)</f>
        <v>0.7775443160352292</v>
      </c>
      <c r="G26" s="4">
        <f>AVERAGE(A!$F25,A!$F49,A!$F73,A!$F97,A!$F121,A!$F145,B!$F25,B!$F49,B!$F73,B!$F97,B!$F121,B!$F145,C!$F25,C!$F49,C!$F73,C!$F97,C!$F121,C!$F145)</f>
        <v>2.7777777777777777</v>
      </c>
      <c r="H26" s="4">
        <f>STDEV(A!$F25,A!$F49,A!$F73,A!$F97,A!$F121,A!$F145,B!$F25,B!$F49,B!$F73,B!$F97,B!$F121,B!$F145,C!$F25,C!$F49,C!$F73,C!$F97,C!$F121,C!$F145)</f>
        <v>0.9428090415820635</v>
      </c>
      <c r="I26" s="7">
        <f>AVERAGE(A!$G25,A!$G49,A!$G73,A!$G97,A!$G121,A!$G145,B!$G25,B!$G49,B!$G73,B!$G97,B!$G121,B!$G145,C!$G25,C!$G49,C!$G73,C!$G97,C!$G121,C!$G145)</f>
        <v>8.444444444444445</v>
      </c>
      <c r="J26" s="4">
        <f>STDEV(A!$G25,A!$G49,A!$G73,A!$G97,A!$G121,A!$G145,B!$G25,B!$G49,B!$G73,B!$G97,B!$G121,B!$G145,C!$G25,C!$G49,C!$G73,C!$G97,C!$G121,C!$G145)</f>
        <v>2.22874858641299</v>
      </c>
    </row>
    <row r="27" ht="13.5" thickTop="1"/>
  </sheetData>
  <sheetProtection/>
  <mergeCells count="4">
    <mergeCell ref="C1:D1"/>
    <mergeCell ref="E1:F1"/>
    <mergeCell ref="G1:H1"/>
    <mergeCell ref="I1:J1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D51" sqref="D51"/>
    </sheetView>
  </sheetViews>
  <sheetFormatPr defaultColWidth="11.00390625" defaultRowHeight="12.75"/>
  <sheetData>
    <row r="1" spans="2:9" ht="12.75">
      <c r="B1" s="25" t="s">
        <v>21</v>
      </c>
      <c r="C1" s="26"/>
      <c r="D1" s="25" t="s">
        <v>22</v>
      </c>
      <c r="E1" s="27"/>
      <c r="F1" s="26" t="s">
        <v>23</v>
      </c>
      <c r="G1" s="26"/>
      <c r="H1" s="25" t="s">
        <v>24</v>
      </c>
      <c r="I1" s="26"/>
    </row>
    <row r="2" spans="2:9" ht="13.5" thickBot="1">
      <c r="B2" s="21" t="s">
        <v>100</v>
      </c>
      <c r="C2" s="20" t="s">
        <v>101</v>
      </c>
      <c r="D2" s="21" t="s">
        <v>100</v>
      </c>
      <c r="E2" s="22" t="s">
        <v>101</v>
      </c>
      <c r="F2" s="20" t="s">
        <v>100</v>
      </c>
      <c r="G2" s="20" t="s">
        <v>101</v>
      </c>
      <c r="H2" s="21" t="s">
        <v>100</v>
      </c>
      <c r="I2" s="20" t="s">
        <v>101</v>
      </c>
    </row>
    <row r="3" spans="1:17" ht="13.5" thickTop="1">
      <c r="A3" t="s">
        <v>28</v>
      </c>
      <c r="B3">
        <f>AVERAGE(A!$D2:$D7,A!$D26:$D31,A!$D50:$D55,A!$D74:$D79,A!$D98:$D103,A!$D122:$D127,B!$D2:$D7,B!$D26:$D31,B!$D50:$D55,B!$D74:$D79,B!$D98:$D103,B!$D122:$D127,C!$D2:$D7,C!$D26:$D31,C!$D50:$D55,C!$D74:$D79,C!$D98:$D103,C!$D122:$D127)</f>
        <v>3.663551401869159</v>
      </c>
      <c r="C3">
        <f>STDEV(A!$D2:$D7,A!$D26:$D31,A!$D50:$D55,A!$D74:$D79,A!$D98:$D103,A!$D122:$D127,B!$D2:$D7,B!$D26:$D31,B!$D50:$D55,B!$D74:$D79,B!$D98:$D103,B!$D122:$D127,C!$D2:$D7,C!$D26:$D31,C!$D50:$D55,C!$D74:$D79,C!$D98:$D103,C!$D122:$D127)</f>
        <v>0.6721399959976457</v>
      </c>
      <c r="D3">
        <f>AVERAGE(A!$E2:$E7,A!$E26:$E31,A!$E50:$E55,A!$E74:$E79,A!$E98:$E103,A!$E122:$E127,B!$E2:$E7,B!$E26:$E31,B!$E50:$E55,B!$E74:$E79,B!$E98:$E103,B!$E122:$E127,C!$E2:$E7,C!$E26:$E31,C!$E50:$E55,C!$E74:$E79,C!$E98:$E103,C!$E122:$E127)</f>
        <v>3.3271028037383177</v>
      </c>
      <c r="E3">
        <f>STDEV(A!$E2:$E7,A!$E26:$E31,A!$E50:$E55,A!$E74:$E79,A!$E98:$E103,A!$E122:$E127,B!$E2:$E7,B!$E26:$E31,B!$E50:$E55,B!$E74:$E79,B!$E98:$E103,B!$E122:$E127,C!$E2:$E7,C!$E26:$E31,C!$E50:$E55,C!$E74:$E79,C!$E98:$E103,C!$E122:$E127)</f>
        <v>0.723926673741428</v>
      </c>
      <c r="F3">
        <f>AVERAGE(A!$F2:$F7,A!$F26:$F31,A!$F50:$F55,A!$F74:$F79,A!$F98:$F103,A!$F122:$F127,B!$F2:$F7,B!$F26:$F31,B!$F50:$F55,B!$F74:$F79,B!$F98:$F103,B!$F122:$F127,C!$F2:$F7,C!$F26:$F31,C!$F50:$F55,C!$F74:$F79,C!$F98:$F103,C!$F122:$F127)</f>
        <v>3.2710280373831777</v>
      </c>
      <c r="G3">
        <f>STDEV(A!$F2:$F7,A!$F26:$F31,A!$F50:$F55,A!$F74:$F79,A!$F98:$F103,A!$F122:$F127,B!$F2:$F7,B!$F26:$F31,B!$F50:$F55,B!$F74:$F79,B!$F98:$F103,B!$F122:$F127,C!$F2:$F7,C!$F26:$F31,C!$F50:$F55,C!$F74:$F79,C!$F98:$F103,C!$F122:$F127)</f>
        <v>0.7839196803526653</v>
      </c>
      <c r="H3">
        <f>AVERAGE(A!$G2:$G7,A!$G26:$G31,A!$G50:$G55,A!$G74:$G79,A!$G98:$G103,A!$G122:$G127,B!$G2:$G7,B!$G26:$G31,B!$G50:$G55,B!$G74:$G79,B!$G98:$G103,B!$G122:$G127,C!$G2:$G7,C!$G26:$G31,C!$G50:$G55,C!$G74:$G79,C!$G98:$G103,C!$G122:$G127)</f>
        <v>10.166666666666666</v>
      </c>
      <c r="I3">
        <f>STDEV(A!$G2:$G7,A!$G26:$G31,A!$G50:$G55,A!$G74:$G79,A!$G98:$G103,A!$G122:$G127,B!$G2:$G7,B!$G26:$G31,B!$G50:$G55,B!$G74:$G79,B!$G98:$G103,B!$G122:$G127,C!$G2:$G7,C!$G26:$G31,C!$G50:$G55,C!$G74:$G79,C!$G98:$G103,C!$G122:$G127)</f>
        <v>2.2066170665760456</v>
      </c>
      <c r="L3" s="23"/>
      <c r="M3" s="24"/>
      <c r="N3" s="24"/>
      <c r="O3" s="24"/>
      <c r="P3" s="24"/>
      <c r="Q3" s="24"/>
    </row>
    <row r="4" spans="1:17" ht="13.5" thickTop="1">
      <c r="A4" t="s">
        <v>11</v>
      </c>
      <c r="B4">
        <f>AVERAGE(A!$D8:$D13,A!$D32:$D37,A!$D56:$D61,A!$D80:$D85,A!$D104:$D109,A!$D128:$D133,B!$D8:$D13,B!$D32:$D37,B!$D56:$D61,B!$D80:$D85,B!$D104:$D109,B!$D128:$D133,C!$D8:$D13,C!$D32:$D37,C!$D56:$D61,C!$D80:$D85,C!$D104:$D109,C!$D128:$D133)</f>
        <v>3.3796296296296298</v>
      </c>
      <c r="C4">
        <f>STDEV(A!$D8:$D13,A!$D32:$D37,A!$D56:$D61,A!$D80:$D85,A!$D104:$D109,A!$D128:$D133,B!$D8:$D13,B!$D32:$D37,B!$D56:$D61,B!$D80:$D85,B!$D104:$D109,B!$D128:$D133,C!$D8:$D13,C!$D32:$D37,C!$D56:$D61,C!$D80:$D85,C!$D104:$D109,C!$D128:$D133)</f>
        <v>0.591490949877323</v>
      </c>
      <c r="D4">
        <f>AVERAGE(A!$E8:$E13,A!$E32:$E37,A!$E56:$E61,A!$E80:$E85,A!$E104:$E109,A!$E128:$E133,B!$E8:$E13,B!$E32:$E37,B!$E56:$E61,B!$E80:$E85,B!$E104:$E109,B!$E128:$E133,C!$E8:$E13,C!$E32:$E37,C!$E56:$E61,C!$E80:$E85,C!$E104:$E109,C!$E128:$E133)</f>
        <v>2.8333333333333335</v>
      </c>
      <c r="E4">
        <f>STDEV(A!$E8:$E13,A!$E32:$E37,A!$E56:$E61,A!$E80:$E85,A!$E104:$E109,A!$E128:$E133,B!$E8:$E13,B!$E32:$E37,B!$E56:$E61,B!$E80:$E85,B!$E104:$E109,B!$E128:$E133,C!$E8:$E13,C!$E32:$E37,C!$E56:$E61,C!$E80:$E85,C!$E104:$E109,C!$E128:$E133)</f>
        <v>0.5880428492239018</v>
      </c>
      <c r="F4">
        <f>AVERAGE(A!$F8:$F13,A!$F32:$F37,A!$F56:$F61,A!$F80:$F85,A!$F104:$F109,A!$F128:$F133,B!$F8:$F13,B!$F32:$F37,B!$F56:$F61,B!$F80:$F85,B!$F104:$F109,B!$F128:$F133,C!$F8:$F13,C!$F32:$F37,C!$F56:$F61,C!$F80:$F85,C!$F104:$F109,C!$F128:$F133)</f>
        <v>2.9074074074074074</v>
      </c>
      <c r="G4">
        <f>STDEV(A!$F8:$F13,A!$F32:$F37,A!$F56:$F61,A!$F80:$F85,A!$F104:$F109,A!$F128:$F133,B!$F8:$F13,B!$F32:$F37,B!$F56:$F61,B!$F80:$F85,B!$F104:$F109,B!$F128:$F133,C!$F8:$F13,C!$F32:$F37,C!$F56:$F61,C!$F80:$F85,C!$F104:$F109,C!$F128:$F133)</f>
        <v>0.6908891337145229</v>
      </c>
      <c r="H4">
        <f>AVERAGE(A!$G8:$G13,A!$G32:$G37,A!$G56:$G61,A!$G80:$G85,A!$G104:$G109,A!$G128:$G133,B!$G8:$G13,B!$G32:$G37,B!$G56:$G61,B!$G80:$G85,B!$G104:$G109,B!$G128:$G133,C!$G8:$G13,C!$G32:$G37,C!$G56:$G61,C!$G80:$G85,C!$G104:$G109,C!$G128:$G133)</f>
        <v>9.12037037037037</v>
      </c>
      <c r="I4">
        <f>STDEV(A!$G8:$G13,A!$G32:$G37,A!$G56:$G61,A!$G80:$G85,A!$G104:$G109,A!$G128:$G133,B!$G8:$G13,B!$G32:$G37,B!$G56:$G61,B!$G80:$G85,B!$G104:$G109,B!$G128:$G133,C!$G8:$G13,C!$G32:$G37,C!$G56:$G61,C!$G80:$G85,C!$G104:$G109,C!$G128:$G133)</f>
        <v>1.4450533902925922</v>
      </c>
      <c r="L4" s="24"/>
      <c r="M4" s="24"/>
      <c r="N4" s="24"/>
      <c r="O4" s="24"/>
      <c r="P4" s="24"/>
      <c r="Q4" s="24"/>
    </row>
    <row r="5" spans="1:17" ht="13.5" thickTop="1">
      <c r="A5" t="s">
        <v>12</v>
      </c>
      <c r="B5">
        <f>AVERAGE(A!$D14:$D19,A!$D38:$D43,A!$D62:$D67,A!$D86:$D91,A!$D110:$D115,A!$D134:$D139,B!$D14:$D19,B!$D38:$D43,B!$D62:$D67,B!$D86:$D91,B!$D110:$D115,B!$D134:$D139,C!$D14:$D19,C!$D38:$D43,C!$D62:$D67,C!$D86:$D91,C!$D110:$D115,C!$D134:$D139)</f>
        <v>3.361111111111111</v>
      </c>
      <c r="C5">
        <f>STDEV(A!$D14:$D19,A!$D38:$D43,A!$D62:$D67,A!$D86:$D91,A!$D110:$D115,A!$D134:$D139,B!$D14:$D19,B!$D38:$D43,B!$D62:$D67,B!$D86:$D91,B!$D110:$D115,B!$D134:$D139,C!$D14:$D19,C!$D38:$D43,C!$D62:$D67,C!$D86:$D91,C!$D110:$D115,C!$D134:$D139)</f>
        <v>0.5712477462003168</v>
      </c>
      <c r="D5">
        <f>AVERAGE(A!$E14:$E19,A!$E38:$E43,A!$E62:$E67,A!$E86:$E91,A!$E110:$E115,A!$E134:$E139,B!$E14:$E19,B!$E38:$E43,B!$E62:$E67,B!$E86:$E91,B!$E110:$E115,B!$E134:$E139,C!$E14:$E19,C!$E38:$E43,C!$E62:$E67,C!$E86:$E91,C!$E110:$E115,C!$E134:$E139)</f>
        <v>2.7222222222222223</v>
      </c>
      <c r="E5">
        <f>STDEV(A!$E14:$E19,A!$E38:$E43,A!$E62:$E67,A!$E86:$E91,A!$E110:$E115,A!$E134:$E139,B!$E14:$E19,B!$E38:$E43,B!$E62:$E67,B!$E86:$E91,B!$E110:$E115,B!$E134:$E139,C!$E14:$E19,C!$E38:$E43,C!$E62:$E67,C!$E86:$E91,C!$E110:$E115,C!$E134:$E139)</f>
        <v>0.5933168817068832</v>
      </c>
      <c r="F5">
        <f>AVERAGE(A!$F14:$F19,A!$F38:$F43,A!$F62:$F67,A!$F86:$F91,A!$F110:$F115,A!$F134:$F139,B!$F14:$F19,B!$F38:$F43,B!$F62:$F67,B!$F86:$F91,B!$F110:$F115,B!$F134:$F139,C!$F14:$F19,C!$F38:$F43,C!$F62:$F67,C!$F86:$F91,C!$F110:$F115,C!$F134:$F139)</f>
        <v>2.787037037037037</v>
      </c>
      <c r="G5">
        <f>STDEV(A!$F14:$F19,A!$F38:$F43,A!$F62:$F67,A!$F86:$F91,A!$F110:$F115,A!$F134:$F139,B!$F14:$F19,B!$F38:$F43,B!$F62:$F67,B!$F86:$F91,B!$F110:$F115,B!$F134:$F139,C!$F14:$F19,C!$F38:$F43,C!$F62:$F67,C!$F86:$F91,C!$F110:$F115,C!$F134:$F139)</f>
        <v>0.6842818177418375</v>
      </c>
      <c r="H5">
        <f>AVERAGE(A!$G14:$G19,A!$G38:$G43,A!$G62:$G67,A!$G86:$G91,A!$G110:$G115,A!$G134:$G139,B!$G14:$G19,B!$G38:$G43,B!$G62:$G67,B!$G86:$G91,B!$G110:$G115,B!$G134:$G139,C!$G14:$G19,C!$G38:$G43,C!$G62:$G67,C!$G86:$G91,C!$G110:$G115,C!$G134:$G139)</f>
        <v>8.87037037037037</v>
      </c>
      <c r="I5">
        <f>STDEV(A!$G14:$G19,A!$G38:$G43,A!$G62:$G67,A!$G86:$G91,A!$G110:$G115,A!$G134:$G139,B!$G14:$G19,B!$G38:$G43,B!$G62:$G67,B!$G86:$G91,B!$G110:$G115,B!$G134:$G139,C!$G14:$G19,C!$G38:$G43,C!$G62:$G67,C!$G86:$G91,C!$G110:$G115,C!$G134:$G139)</f>
        <v>1.5229864451173123</v>
      </c>
      <c r="L5" s="24"/>
      <c r="M5" s="24"/>
      <c r="N5" s="24"/>
      <c r="O5" s="24"/>
      <c r="P5" s="24"/>
      <c r="Q5" s="24"/>
    </row>
    <row r="6" spans="1:17" ht="13.5" thickTop="1">
      <c r="A6" t="s">
        <v>13</v>
      </c>
      <c r="B6">
        <f>AVERAGE(A!$D20:$D25,A!$D44:$D49,A!$D68:$D73,A!$D92:$D97,A!$D116:$D121,A!$D140:$D145,B!$D20:$D25,B!$D44:$D49,B!$D68:$D73,B!$D92:$D97,B!$D116:$D121,B!$D140:$D145,C!$D20:$D25,C!$D44:$D49,C!$D68:$D73,C!$D92:$D97,C!$D116:$D121,C!$D140:$D145)</f>
        <v>3.259259259259259</v>
      </c>
      <c r="C6">
        <f>STDEV(A!$D20:$D25,A!$D44:$D49,A!$D68:$D73,A!$D92:$D97,A!$D116:$D121,A!$D140:$D145,B!$D20:$D25,B!$D44:$D49,B!$D68:$D73,B!$D92:$D97,B!$D116:$D121,B!$D140:$D145,C!$D20:$D25,C!$D44:$D49,C!$D68:$D73,C!$D92:$D97,C!$D116:$D121,C!$D140:$D145)</f>
        <v>0.5698068269220035</v>
      </c>
      <c r="D6">
        <f>AVERAGE(A!$E20:$E25,A!$E44:$E49,A!$E68:$E73,A!$E92:$E97,A!$E116:$E121,A!$E140:$E145,B!$E20:$E25,B!$E44:$E49,B!$E68:$E73,B!$E92:$E97,B!$E116:$E121,B!$E140:$E145,C!$E20:$E25,C!$E44:$E49,C!$E68:$E73,C!$E92:$E97,C!$E116:$E121,C!$E140:$E145)</f>
        <v>2.7037037037037037</v>
      </c>
      <c r="E6">
        <f>STDEV(A!$E20:$E25,A!$E44:$E49,A!$E68:$E73,A!$E92:$E97,A!$E116:$E121,A!$E140:$E145,B!$E20:$E25,B!$E44:$E49,B!$E68:$E73,B!$E92:$E97,B!$E116:$E121,B!$E140:$E145,C!$E20:$E25,C!$E44:$E49,C!$E68:$E73,C!$E92:$E97,C!$E116:$E121,C!$E140:$E145)</f>
        <v>0.5679814933680356</v>
      </c>
      <c r="F6">
        <f>AVERAGE(A!$F20:$F25,A!$F44:$F49,A!$F68:$F73,A!$F92:$F97,A!$F116:$F121,A!$F140:$F145,B!$F20:$F25,B!$F44:$F49,B!$F68:$F73,B!$F92:$F97,B!$F116:$F121,B!$F140:$F145,C!$F20:$F25,C!$F44:$F49,C!$F68:$F73,C!$F92:$F97,C!$F116:$F121,C!$F140:$F145)</f>
        <v>2.7777777777777777</v>
      </c>
      <c r="G6">
        <f>STDEV(A!$F20:$F25,A!$F44:$F49,A!$F68:$F73,A!$F92:$F97,A!$F116:$F121,A!$F140:$F145,B!$F20:$F25,B!$F44:$F49,B!$F68:$F73,B!$F92:$F97,B!$F116:$F121,B!$F140:$F145,C!$F20:$F25,C!$F44:$F49,C!$F68:$F73,C!$F92:$F97,C!$F116:$F121,C!$F140:$F145)</f>
        <v>0.6314696303710865</v>
      </c>
      <c r="H6">
        <f>AVERAGE(A!$G20:$G25,A!$G44:$G49,A!$G68:$G73,A!$G92:$G97,A!$G116:$G121,A!$G140:$G145,B!$G20:$G25,B!$G44:$G49,B!$G68:$G73,B!$G92:$G97,B!$G116:$G121,B!$G140:$G145,C!$G20:$G25,C!$G44:$G49,C!$G68:$G73,C!$G92:$G97,C!$G116:$G121,C!$G140:$G145)</f>
        <v>8.74074074074074</v>
      </c>
      <c r="I6">
        <f>STDEV(A!$G20:$G25,A!$G44:$G49,A!$G68:$G73,A!$G92:$G97,A!$G116:$G121,A!$G140:$G145,B!$G20:$G25,B!$G44:$G49,B!$G68:$G73,B!$G92:$G97,B!$G116:$G121,B!$G140:$G145,C!$G20:$G25,C!$G44:$G49,C!$G68:$G73,C!$G92:$G97,C!$G116:$G121,C!$G140:$G145)</f>
        <v>1.4811612668820358</v>
      </c>
      <c r="L6" s="24"/>
      <c r="M6" s="24"/>
      <c r="N6" s="24"/>
      <c r="O6" s="24"/>
      <c r="P6" s="24"/>
      <c r="Q6" s="24"/>
    </row>
  </sheetData>
  <sheetProtection/>
  <mergeCells count="4">
    <mergeCell ref="B1:C1"/>
    <mergeCell ref="D1:E1"/>
    <mergeCell ref="F1:G1"/>
    <mergeCell ref="H1:I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Florida College of Veterinary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Dark</dc:creator>
  <cp:keywords/>
  <dc:description/>
  <cp:lastModifiedBy>Michael J. Dark</cp:lastModifiedBy>
  <cp:lastPrinted>2012-02-23T17:00:10Z</cp:lastPrinted>
  <dcterms:created xsi:type="dcterms:W3CDTF">2012-02-23T15:27:48Z</dcterms:created>
  <dcterms:modified xsi:type="dcterms:W3CDTF">2014-03-20T14:00:24Z</dcterms:modified>
  <cp:category/>
  <cp:version/>
  <cp:contentType/>
  <cp:contentStatus/>
</cp:coreProperties>
</file>