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1840" windowHeight="13740" activeTab="3"/>
  </bookViews>
  <sheets>
    <sheet name="Disease Prevalence" sheetId="1" r:id="rId1"/>
    <sheet name="2012 Incidence of tagged coloni" sheetId="4" r:id="rId2"/>
    <sheet name="Partial Mortality of Tagged col" sheetId="2" r:id="rId3"/>
    <sheet name="Mitigation Expt" sheetId="3" r:id="rId4"/>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V22" i="2" l="1"/>
  <c r="G77" i="3"/>
  <c r="H77" i="3"/>
  <c r="G59" i="3"/>
  <c r="H59" i="3"/>
  <c r="G36" i="3"/>
  <c r="H36" i="3"/>
  <c r="V48" i="2"/>
  <c r="W47" i="2"/>
  <c r="V47" i="2"/>
  <c r="V46" i="2"/>
  <c r="W45" i="2"/>
  <c r="W44" i="2"/>
  <c r="W43" i="2"/>
  <c r="V43" i="2"/>
  <c r="V42" i="2"/>
  <c r="V41" i="2"/>
  <c r="W40" i="2"/>
  <c r="V40" i="2"/>
  <c r="W39" i="2"/>
  <c r="V39" i="2"/>
  <c r="W38" i="2"/>
  <c r="V38" i="2"/>
  <c r="W37" i="2"/>
  <c r="V37" i="2"/>
  <c r="W36" i="2"/>
  <c r="W35" i="2"/>
  <c r="V35" i="2"/>
  <c r="W34" i="2"/>
  <c r="V34" i="2"/>
  <c r="V33" i="2"/>
  <c r="V32" i="2"/>
  <c r="W31" i="2"/>
  <c r="V31" i="2"/>
  <c r="V30" i="2"/>
  <c r="W29" i="2"/>
  <c r="V29" i="2"/>
  <c r="W28" i="2"/>
  <c r="V28" i="2"/>
  <c r="W27" i="2"/>
  <c r="V27" i="2"/>
  <c r="W26" i="2"/>
  <c r="V26" i="2"/>
  <c r="W25" i="2"/>
  <c r="V25" i="2"/>
  <c r="W24" i="2"/>
  <c r="V24" i="2"/>
  <c r="V23" i="2"/>
  <c r="W22" i="2"/>
  <c r="W21" i="2"/>
  <c r="V20" i="2"/>
  <c r="W19" i="2"/>
  <c r="V19" i="2"/>
  <c r="K76" i="2"/>
  <c r="J76" i="2"/>
  <c r="K75" i="2"/>
  <c r="J75" i="2"/>
  <c r="K74" i="2"/>
  <c r="J74" i="2"/>
  <c r="K73" i="2"/>
  <c r="J73" i="2"/>
  <c r="J72" i="2"/>
  <c r="J71" i="2"/>
  <c r="J70" i="2"/>
  <c r="J69" i="2"/>
  <c r="K68" i="2"/>
  <c r="J68" i="2"/>
  <c r="K67" i="2"/>
  <c r="J67" i="2"/>
  <c r="K66" i="2"/>
  <c r="J66" i="2"/>
  <c r="K65" i="2"/>
  <c r="K64" i="2"/>
  <c r="J64" i="2"/>
  <c r="K63" i="2"/>
  <c r="J63" i="2"/>
  <c r="J62" i="2"/>
  <c r="J61" i="2"/>
  <c r="K60" i="2"/>
  <c r="J60" i="2"/>
  <c r="J59" i="2"/>
  <c r="K58" i="2"/>
  <c r="K56" i="2"/>
  <c r="J55" i="2"/>
  <c r="J54" i="2"/>
  <c r="J52" i="2"/>
  <c r="J51" i="2"/>
  <c r="K50" i="2"/>
  <c r="J50" i="2"/>
  <c r="K49" i="2"/>
  <c r="J49" i="2"/>
  <c r="J48" i="2"/>
  <c r="J47" i="2"/>
  <c r="J46" i="2"/>
  <c r="J45" i="2"/>
  <c r="K44" i="2"/>
  <c r="J44" i="2"/>
  <c r="J43" i="2"/>
  <c r="K42" i="2"/>
  <c r="K41" i="2"/>
  <c r="J41" i="2"/>
  <c r="K40" i="2"/>
  <c r="J40" i="2"/>
  <c r="K39" i="2"/>
  <c r="J39" i="2"/>
  <c r="K38" i="2"/>
  <c r="J38" i="2"/>
  <c r="J37" i="2"/>
  <c r="J36" i="2"/>
  <c r="J35" i="2"/>
  <c r="J34" i="2"/>
  <c r="K33" i="2"/>
  <c r="J33" i="2"/>
  <c r="K32" i="2"/>
  <c r="J32" i="2"/>
  <c r="J31" i="2"/>
  <c r="J30" i="2"/>
  <c r="K28" i="2"/>
  <c r="J28" i="2"/>
  <c r="J27" i="2"/>
  <c r="K26" i="2"/>
  <c r="K25" i="2"/>
  <c r="J25" i="2"/>
  <c r="K24" i="2"/>
  <c r="J24" i="2"/>
  <c r="J23" i="2"/>
  <c r="K22" i="2"/>
  <c r="J22" i="2"/>
  <c r="K21" i="2"/>
  <c r="J21" i="2"/>
  <c r="K20" i="2"/>
  <c r="J20" i="2"/>
  <c r="K19" i="2"/>
  <c r="J19" i="2"/>
  <c r="K18" i="2"/>
  <c r="J18" i="2"/>
</calcChain>
</file>

<file path=xl/sharedStrings.xml><?xml version="1.0" encoding="utf-8"?>
<sst xmlns="http://schemas.openxmlformats.org/spreadsheetml/2006/main" count="1030" uniqueCount="360">
  <si>
    <t>Molasses</t>
  </si>
  <si>
    <t>Aquarius</t>
  </si>
  <si>
    <t>Conch Shallow</t>
  </si>
  <si>
    <t>French</t>
  </si>
  <si>
    <t>KL Dry Rocks</t>
  </si>
  <si>
    <t>Pickles</t>
  </si>
  <si>
    <t>NA</t>
  </si>
  <si>
    <t>TavPatch A</t>
  </si>
  <si>
    <t>TavPatch B</t>
  </si>
  <si>
    <t>Little Conch</t>
  </si>
  <si>
    <t>Survey#</t>
  </si>
  <si>
    <t xml:space="preserve">       Restored</t>
  </si>
  <si>
    <t xml:space="preserve">     Wild</t>
  </si>
  <si>
    <t>Removed S6 only cases</t>
  </si>
  <si>
    <t>%deadS1</t>
  </si>
  <si>
    <t>%deadS2</t>
  </si>
  <si>
    <t>%deadS3</t>
  </si>
  <si>
    <t>%deadS4</t>
  </si>
  <si>
    <t>%deadS5</t>
  </si>
  <si>
    <t>%deadS6</t>
  </si>
  <si>
    <t>Gros LOSS - storm</t>
  </si>
  <si>
    <t>K046</t>
  </si>
  <si>
    <t>K156</t>
  </si>
  <si>
    <t>K157</t>
  </si>
  <si>
    <t>K158</t>
  </si>
  <si>
    <t>K159</t>
  </si>
  <si>
    <t>K160</t>
  </si>
  <si>
    <t>K161</t>
  </si>
  <si>
    <t>K162</t>
  </si>
  <si>
    <t>K163</t>
  </si>
  <si>
    <t>K164</t>
  </si>
  <si>
    <t>K165</t>
  </si>
  <si>
    <t>K166</t>
  </si>
  <si>
    <t>K168</t>
  </si>
  <si>
    <t>K169</t>
  </si>
  <si>
    <t>K171</t>
  </si>
  <si>
    <t>K172</t>
  </si>
  <si>
    <t>O140</t>
  </si>
  <si>
    <t>O144</t>
  </si>
  <si>
    <t>O145</t>
  </si>
  <si>
    <t>O146</t>
  </si>
  <si>
    <t>O147</t>
  </si>
  <si>
    <t>O148</t>
  </si>
  <si>
    <t>O149</t>
  </si>
  <si>
    <t>O150</t>
  </si>
  <si>
    <t>O151</t>
  </si>
  <si>
    <t>O152</t>
  </si>
  <si>
    <t>O153</t>
  </si>
  <si>
    <t>O154</t>
  </si>
  <si>
    <t>O155</t>
  </si>
  <si>
    <t>O156</t>
  </si>
  <si>
    <t>O157</t>
  </si>
  <si>
    <t>O158</t>
  </si>
  <si>
    <t>O159</t>
  </si>
  <si>
    <t>O168</t>
  </si>
  <si>
    <t>O169</t>
  </si>
  <si>
    <t>O171</t>
  </si>
  <si>
    <t>O172</t>
  </si>
  <si>
    <t>O173</t>
  </si>
  <si>
    <t>O174</t>
  </si>
  <si>
    <t>O175</t>
  </si>
  <si>
    <t>O176</t>
  </si>
  <si>
    <t>O179</t>
  </si>
  <si>
    <t>O181</t>
  </si>
  <si>
    <t>O184</t>
  </si>
  <si>
    <t>O186</t>
  </si>
  <si>
    <t>O188</t>
  </si>
  <si>
    <t>O190</t>
  </si>
  <si>
    <t>W157</t>
  </si>
  <si>
    <t>W159</t>
  </si>
  <si>
    <t>W163</t>
  </si>
  <si>
    <t>W165</t>
  </si>
  <si>
    <t>W178</t>
  </si>
  <si>
    <t>W179</t>
  </si>
  <si>
    <t>W182</t>
  </si>
  <si>
    <t>W183</t>
  </si>
  <si>
    <t>W184</t>
  </si>
  <si>
    <t>W190</t>
  </si>
  <si>
    <t>W194</t>
  </si>
  <si>
    <t>W200</t>
  </si>
  <si>
    <t>2012 Disease Cases among tagged colonies at Restored sites</t>
  </si>
  <si>
    <t>% dead visually estimated at each survey</t>
  </si>
  <si>
    <t>Colony/ tag#</t>
  </si>
  <si>
    <t>P059</t>
  </si>
  <si>
    <t>P066</t>
  </si>
  <si>
    <t>P067</t>
  </si>
  <si>
    <t>P069</t>
  </si>
  <si>
    <t>P080</t>
  </si>
  <si>
    <t>P081</t>
  </si>
  <si>
    <t>P082</t>
  </si>
  <si>
    <t>P083</t>
  </si>
  <si>
    <t>P084</t>
  </si>
  <si>
    <t>P085</t>
  </si>
  <si>
    <t>P086</t>
  </si>
  <si>
    <t>P087</t>
  </si>
  <si>
    <t>P088</t>
  </si>
  <si>
    <t>P089</t>
  </si>
  <si>
    <t>P090</t>
  </si>
  <si>
    <t>P091</t>
  </si>
  <si>
    <t>P092</t>
  </si>
  <si>
    <t>P093</t>
  </si>
  <si>
    <t>P094</t>
  </si>
  <si>
    <t>P095</t>
  </si>
  <si>
    <t>P096</t>
  </si>
  <si>
    <t>P097</t>
  </si>
  <si>
    <t>P098</t>
  </si>
  <si>
    <t>P099</t>
  </si>
  <si>
    <t>P111</t>
  </si>
  <si>
    <t>P113</t>
  </si>
  <si>
    <t>P115</t>
  </si>
  <si>
    <t>P116</t>
  </si>
  <si>
    <t>P125</t>
  </si>
  <si>
    <t>P127</t>
  </si>
  <si>
    <t>P137</t>
  </si>
  <si>
    <t>2012 Disease Cases among tagged colonies at Wild sites</t>
  </si>
  <si>
    <t>GROSS Tissue  LOSS</t>
  </si>
  <si>
    <t>GROS Tissue LOSS</t>
  </si>
  <si>
    <t>Site ID</t>
  </si>
  <si>
    <t>Epoxy</t>
  </si>
  <si>
    <t>Excision</t>
  </si>
  <si>
    <t>Control</t>
  </si>
  <si>
    <t>ConchShal</t>
  </si>
  <si>
    <t>FR</t>
  </si>
  <si>
    <t>KLDR</t>
  </si>
  <si>
    <t>ML</t>
  </si>
  <si>
    <t>LitConch</t>
  </si>
  <si>
    <t>Ind ID</t>
  </si>
  <si>
    <t>Conchshal</t>
  </si>
  <si>
    <t>O170</t>
  </si>
  <si>
    <t>O177</t>
  </si>
  <si>
    <t>O178</t>
  </si>
  <si>
    <t>O180</t>
  </si>
  <si>
    <t>O182</t>
  </si>
  <si>
    <t>O183</t>
  </si>
  <si>
    <t>O185</t>
  </si>
  <si>
    <t>O191</t>
  </si>
  <si>
    <t>K167</t>
  </si>
  <si>
    <t>K170</t>
  </si>
  <si>
    <t>K173</t>
  </si>
  <si>
    <t>K174</t>
  </si>
  <si>
    <t>O141</t>
  </si>
  <si>
    <t>O142</t>
  </si>
  <si>
    <t>O143</t>
  </si>
  <si>
    <t>W156</t>
  </si>
  <si>
    <t>W158</t>
  </si>
  <si>
    <t>W161</t>
  </si>
  <si>
    <t>W162</t>
  </si>
  <si>
    <t>W164</t>
  </si>
  <si>
    <t>W166</t>
  </si>
  <si>
    <t>W167</t>
  </si>
  <si>
    <t>W168</t>
  </si>
  <si>
    <t>W170</t>
  </si>
  <si>
    <t>W171</t>
  </si>
  <si>
    <t>W172</t>
  </si>
  <si>
    <t>W173</t>
  </si>
  <si>
    <t>W174</t>
  </si>
  <si>
    <t>W175</t>
  </si>
  <si>
    <t>W176</t>
  </si>
  <si>
    <t>W177</t>
  </si>
  <si>
    <t>PI</t>
  </si>
  <si>
    <t>W181</t>
  </si>
  <si>
    <t>W185</t>
  </si>
  <si>
    <t>W186</t>
  </si>
  <si>
    <t>W188</t>
  </si>
  <si>
    <t>W189</t>
  </si>
  <si>
    <t>W191</t>
  </si>
  <si>
    <t>W192</t>
  </si>
  <si>
    <t>W193</t>
  </si>
  <si>
    <t>W196</t>
  </si>
  <si>
    <t>W197</t>
  </si>
  <si>
    <t>W198</t>
  </si>
  <si>
    <t>W199</t>
  </si>
  <si>
    <t>Tav-A</t>
  </si>
  <si>
    <t>P060</t>
  </si>
  <si>
    <t>P061</t>
  </si>
  <si>
    <t>P062</t>
  </si>
  <si>
    <t>P063</t>
  </si>
  <si>
    <t>P064</t>
  </si>
  <si>
    <t>P065</t>
  </si>
  <si>
    <t>P068</t>
  </si>
  <si>
    <t>P070</t>
  </si>
  <si>
    <t>P071</t>
  </si>
  <si>
    <t>P072</t>
  </si>
  <si>
    <t>P073</t>
  </si>
  <si>
    <t>P074</t>
  </si>
  <si>
    <t>P075</t>
  </si>
  <si>
    <t>P076</t>
  </si>
  <si>
    <t>P077</t>
  </si>
  <si>
    <t>P078</t>
  </si>
  <si>
    <t>P079</t>
  </si>
  <si>
    <t>Tav-B</t>
  </si>
  <si>
    <t>P109</t>
  </si>
  <si>
    <t>P118</t>
  </si>
  <si>
    <t>P119</t>
  </si>
  <si>
    <t>P120</t>
  </si>
  <si>
    <t>P121</t>
  </si>
  <si>
    <t>P122</t>
  </si>
  <si>
    <t>P123</t>
  </si>
  <si>
    <t>P124</t>
  </si>
  <si>
    <t>P128</t>
  </si>
  <si>
    <t>P129</t>
  </si>
  <si>
    <t>P131</t>
  </si>
  <si>
    <t>P132</t>
  </si>
  <si>
    <t>P134</t>
  </si>
  <si>
    <t>P135</t>
  </si>
  <si>
    <t>S01</t>
  </si>
  <si>
    <t>S02</t>
  </si>
  <si>
    <t>S03</t>
  </si>
  <si>
    <t>S04</t>
  </si>
  <si>
    <t>S05</t>
  </si>
  <si>
    <t>S06</t>
  </si>
  <si>
    <t>CS=3</t>
  </si>
  <si>
    <t>ML=2</t>
  </si>
  <si>
    <t>LC=3</t>
  </si>
  <si>
    <t>2012 All TAGGED COLONIES AT EACH SITE</t>
  </si>
  <si>
    <t>Tagged colonies observed with tissue-loss disease at each survey in 2012</t>
  </si>
  <si>
    <t>equals carryover infection from previous survey (i.e., NOT new incidence)</t>
  </si>
  <si>
    <t>0=0% tissue loss, 1=more than 0% tissue loss</t>
  </si>
  <si>
    <t>Site</t>
  </si>
  <si>
    <t>Date Implemented</t>
  </si>
  <si>
    <t>Description</t>
  </si>
  <si>
    <t>K26</t>
  </si>
  <si>
    <t>control</t>
  </si>
  <si>
    <t>Successful control - rapid</t>
  </si>
  <si>
    <t>K28</t>
  </si>
  <si>
    <t>Y17</t>
  </si>
  <si>
    <t>Unsuccessful control</t>
  </si>
  <si>
    <t>K31</t>
  </si>
  <si>
    <t>SNAILS</t>
  </si>
  <si>
    <t>B5</t>
  </si>
  <si>
    <t>O6</t>
  </si>
  <si>
    <t>Successful control - slow progression, second branch sampled</t>
  </si>
  <si>
    <t>(2nd branch sampled)</t>
  </si>
  <si>
    <t>Y69</t>
  </si>
  <si>
    <t>Successful control - slow progression, small amount of tissue loss</t>
  </si>
  <si>
    <t>Y66</t>
  </si>
  <si>
    <t>Unsuccessful control, algal overgrowth of skeleton beneath cable tie</t>
  </si>
  <si>
    <t>Successful control - rapid progression followed by inactivity, algal overgrowth of skeleton</t>
  </si>
  <si>
    <t>K33/34</t>
  </si>
  <si>
    <t>K37</t>
  </si>
  <si>
    <t>French B</t>
  </si>
  <si>
    <t>K38</t>
  </si>
  <si>
    <t>Unsuccessful hermodice tip cable tie</t>
  </si>
  <si>
    <t>K87</t>
  </si>
  <si>
    <t>Successful control - delayed progression?</t>
  </si>
  <si>
    <t>K88</t>
  </si>
  <si>
    <t>K98</t>
  </si>
  <si>
    <t>O44</t>
  </si>
  <si>
    <t>O31</t>
  </si>
  <si>
    <t>French A</t>
  </si>
  <si>
    <t>Y33</t>
  </si>
  <si>
    <t>control (2)</t>
  </si>
  <si>
    <t>Succssful control - PTL, rapid</t>
  </si>
  <si>
    <t>K27</t>
  </si>
  <si>
    <t>epoxy band</t>
  </si>
  <si>
    <t>Successful epoxy band</t>
  </si>
  <si>
    <t>K29</t>
  </si>
  <si>
    <t>Partially successful epoxy band</t>
  </si>
  <si>
    <t>Y54</t>
  </si>
  <si>
    <t>K34</t>
  </si>
  <si>
    <t>K35</t>
  </si>
  <si>
    <t>Unsuccessful epoxy band</t>
  </si>
  <si>
    <t>K92</t>
  </si>
  <si>
    <t>K86</t>
  </si>
  <si>
    <t>K94</t>
  </si>
  <si>
    <t>epoxy band (2)</t>
  </si>
  <si>
    <t xml:space="preserve">Unsuccessful epoxy band </t>
  </si>
  <si>
    <t>G9</t>
  </si>
  <si>
    <t>epoxy band (3)</t>
  </si>
  <si>
    <t>K95</t>
  </si>
  <si>
    <t>epoxy band (6)</t>
  </si>
  <si>
    <t>Some 0, some 1</t>
  </si>
  <si>
    <t>K131</t>
  </si>
  <si>
    <t>epoxy band (7)</t>
  </si>
  <si>
    <t>K30</t>
  </si>
  <si>
    <t>excision</t>
  </si>
  <si>
    <t>Successful excision</t>
  </si>
  <si>
    <t>K32</t>
  </si>
  <si>
    <t>K33</t>
  </si>
  <si>
    <t>K36</t>
  </si>
  <si>
    <t>K89</t>
  </si>
  <si>
    <t>Unsuccessful excision</t>
  </si>
  <si>
    <t>BROKEN OFF</t>
  </si>
  <si>
    <t>K90</t>
  </si>
  <si>
    <t>K91</t>
  </si>
  <si>
    <t>K96</t>
  </si>
  <si>
    <t>K97</t>
  </si>
  <si>
    <t>K99</t>
  </si>
  <si>
    <t>O41</t>
  </si>
  <si>
    <t>K137</t>
  </si>
  <si>
    <t>K138</t>
  </si>
  <si>
    <t>K139</t>
  </si>
  <si>
    <t>excision (2)</t>
  </si>
  <si>
    <t>Treatment</t>
  </si>
  <si>
    <t>Tissue loss after 4 weeks?</t>
  </si>
  <si>
    <t>2011 Mitigation Replicates</t>
  </si>
  <si>
    <t>2012 Mitigation Replicates</t>
  </si>
  <si>
    <t>TLProg</t>
  </si>
  <si>
    <t>M044-ct</t>
  </si>
  <si>
    <t>M044-ct2</t>
  </si>
  <si>
    <t>M329-ct</t>
  </si>
  <si>
    <t>O171-ct</t>
  </si>
  <si>
    <t>K157-ct</t>
  </si>
  <si>
    <t>K159-ctB</t>
  </si>
  <si>
    <t>K161-ct</t>
  </si>
  <si>
    <t>K161-ctY</t>
  </si>
  <si>
    <t>M229-ctO</t>
  </si>
  <si>
    <t>M229-ctP</t>
  </si>
  <si>
    <t>O147-ct</t>
  </si>
  <si>
    <t>O148-ctP</t>
  </si>
  <si>
    <t>O158-ctB</t>
  </si>
  <si>
    <t>M268-ct</t>
  </si>
  <si>
    <t>M269-ct</t>
  </si>
  <si>
    <t>P080-ct</t>
  </si>
  <si>
    <t>P082-ctB</t>
  </si>
  <si>
    <t>P082-ctO</t>
  </si>
  <si>
    <t>P082-ctP</t>
  </si>
  <si>
    <t>P087-ct</t>
  </si>
  <si>
    <t>P093-ctB</t>
  </si>
  <si>
    <t>P096-ctO</t>
  </si>
  <si>
    <t>P098-ctP</t>
  </si>
  <si>
    <t>W165-ct</t>
  </si>
  <si>
    <t>M044-ep</t>
  </si>
  <si>
    <t>M044-ep2</t>
  </si>
  <si>
    <t>M093-ep</t>
  </si>
  <si>
    <t>O171-ep</t>
  </si>
  <si>
    <t>K157-ep</t>
  </si>
  <si>
    <t>K161-ep</t>
  </si>
  <si>
    <t>K161-ep2</t>
  </si>
  <si>
    <t>M229-ep</t>
  </si>
  <si>
    <t>M229-ep2</t>
  </si>
  <si>
    <t>O147-ep</t>
  </si>
  <si>
    <t>O158-ep</t>
  </si>
  <si>
    <t>O159-ep</t>
  </si>
  <si>
    <t>M268-ep</t>
  </si>
  <si>
    <t>M269-ep</t>
  </si>
  <si>
    <t>P080-ep</t>
  </si>
  <si>
    <t>P082-ep</t>
  </si>
  <si>
    <t>P082-ep2</t>
  </si>
  <si>
    <t>P082-ep3</t>
  </si>
  <si>
    <t>P087-ep</t>
  </si>
  <si>
    <t>P087-ep2</t>
  </si>
  <si>
    <t>P096-ep</t>
  </si>
  <si>
    <t>P098-ep</t>
  </si>
  <si>
    <t>W165-ep</t>
  </si>
  <si>
    <t>M329-ex</t>
  </si>
  <si>
    <t>M044-ex</t>
  </si>
  <si>
    <t>M044-ex2</t>
  </si>
  <si>
    <t>M044-ex3</t>
  </si>
  <si>
    <t>M093-ex</t>
  </si>
  <si>
    <t>M229-ex</t>
  </si>
  <si>
    <t>O148-ex</t>
  </si>
  <si>
    <t>O148-ex2</t>
  </si>
  <si>
    <t>O158-ex</t>
  </si>
  <si>
    <t>O158-ex2</t>
  </si>
  <si>
    <t>P080-ex</t>
  </si>
  <si>
    <t>M269-ex</t>
  </si>
  <si>
    <t>Survey Started</t>
  </si>
  <si>
    <t>Survey concluded</t>
  </si>
  <si>
    <t>Replicate designation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</si>
</sst>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sz val="10"/>
      <color indexed="8"/>
      <name val="Arial"/>
      <family val="2"/>
    </font>
    <font>
      <sz val="14"/>
      <color theme="1"/>
      <name val="Calibri"/>
      <family val="2"/>
      <scheme val="minor"/>
    </font>
    <font>
      <sz val="11"/>
      <color indexed="8"/>
      <name val="Calibri"/>
      <family val="2"/>
    </font>
    <font>
      <sz val="11"/>
      <color indexed="10"/>
      <name val="Calibri"/>
      <family val="2"/>
    </font>
    <font>
      <strike/>
      <sz val="11"/>
      <color indexed="10"/>
      <name val="Calibri"/>
      <family val="2"/>
    </font>
    <font>
      <sz val="16"/>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indexed="22"/>
        <bgColor indexed="0"/>
      </patternFill>
    </fill>
    <fill>
      <patternFill patternType="solid">
        <fgColor indexed="13"/>
        <bgColor indexed="64"/>
      </patternFill>
    </fill>
    <fill>
      <patternFill patternType="solid">
        <fgColor indexed="13"/>
        <bgColor indexed="8"/>
      </patternFill>
    </fill>
  </fills>
  <borders count="6">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9">
    <xf numFmtId="0" fontId="0" fillId="0" borderId="0"/>
    <xf numFmtId="0" fontId="1"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7">
    <xf numFmtId="0" fontId="0" fillId="0" borderId="0" xfId="0"/>
    <xf numFmtId="164" fontId="0" fillId="0" borderId="0" xfId="0" applyNumberFormat="1"/>
    <xf numFmtId="0" fontId="0" fillId="0" borderId="0" xfId="0" applyFill="1"/>
    <xf numFmtId="0" fontId="0" fillId="0" borderId="0" xfId="0" applyFill="1" applyAlignment="1">
      <alignment wrapText="1"/>
    </xf>
    <xf numFmtId="0" fontId="1" fillId="0" borderId="1" xfId="1" applyFont="1" applyFill="1" applyBorder="1" applyAlignment="1">
      <alignment wrapText="1"/>
    </xf>
    <xf numFmtId="10" fontId="1" fillId="0" borderId="1" xfId="2" applyNumberFormat="1" applyFont="1" applyFill="1" applyBorder="1" applyAlignment="1">
      <alignment horizontal="right" wrapText="1"/>
    </xf>
    <xf numFmtId="10" fontId="0" fillId="0" borderId="0" xfId="0" applyNumberFormat="1" applyFill="1"/>
    <xf numFmtId="0" fontId="1" fillId="0" borderId="1" xfId="2" applyBorder="1"/>
    <xf numFmtId="0" fontId="1" fillId="0" borderId="1" xfId="2" applyFill="1" applyBorder="1"/>
    <xf numFmtId="10" fontId="1" fillId="0" borderId="0" xfId="2" applyNumberFormat="1" applyFont="1" applyFill="1" applyAlignment="1">
      <alignment horizontal="right" wrapText="1"/>
    </xf>
    <xf numFmtId="10" fontId="1" fillId="0" borderId="2" xfId="2" applyNumberFormat="1" applyFont="1" applyFill="1" applyBorder="1" applyAlignment="1">
      <alignment horizontal="right" wrapText="1"/>
    </xf>
    <xf numFmtId="0" fontId="1" fillId="0" borderId="2" xfId="1" applyFont="1" applyFill="1" applyBorder="1" applyAlignment="1">
      <alignment wrapText="1"/>
    </xf>
    <xf numFmtId="0" fontId="2" fillId="0" borderId="0" xfId="0" applyFont="1"/>
    <xf numFmtId="0" fontId="0" fillId="0" borderId="0" xfId="0" applyAlignment="1">
      <alignment wrapText="1"/>
    </xf>
    <xf numFmtId="0" fontId="3" fillId="2" borderId="3" xfId="1" applyFont="1" applyFill="1" applyBorder="1" applyAlignment="1">
      <alignment horizontal="center"/>
    </xf>
    <xf numFmtId="0" fontId="3" fillId="0" borderId="1" xfId="1" applyFont="1" applyFill="1" applyBorder="1" applyAlignment="1">
      <alignment wrapText="1"/>
    </xf>
    <xf numFmtId="0" fontId="0" fillId="3" borderId="0" xfId="0" applyFill="1"/>
    <xf numFmtId="0" fontId="1" fillId="2" borderId="0" xfId="1" applyFont="1" applyFill="1" applyBorder="1" applyAlignment="1">
      <alignment horizontal="center"/>
    </xf>
    <xf numFmtId="0" fontId="1" fillId="4" borderId="1" xfId="1" applyFont="1" applyFill="1" applyBorder="1" applyAlignment="1">
      <alignment wrapText="1"/>
    </xf>
    <xf numFmtId="14" fontId="0" fillId="0" borderId="0" xfId="0" applyNumberFormat="1"/>
    <xf numFmtId="0" fontId="4" fillId="0" borderId="0" xfId="0" applyFont="1"/>
    <xf numFmtId="0" fontId="5" fillId="0" borderId="0" xfId="0" applyFont="1"/>
    <xf numFmtId="14" fontId="5" fillId="0" borderId="0" xfId="0" applyNumberFormat="1" applyFont="1"/>
    <xf numFmtId="0" fontId="0" fillId="0" borderId="0" xfId="0" applyFill="1" applyAlignment="1">
      <alignment horizontal="left"/>
    </xf>
    <xf numFmtId="0" fontId="0" fillId="0" borderId="0" xfId="0" applyFont="1" applyFill="1"/>
    <xf numFmtId="0" fontId="0" fillId="0" borderId="0" xfId="0" applyFont="1"/>
    <xf numFmtId="14" fontId="0" fillId="0" borderId="0" xfId="0" applyNumberFormat="1" applyFont="1"/>
    <xf numFmtId="0" fontId="5" fillId="0" borderId="0" xfId="0" applyFont="1" applyFill="1"/>
    <xf numFmtId="0" fontId="6" fillId="0" borderId="0" xfId="0" applyFont="1"/>
    <xf numFmtId="0" fontId="1" fillId="2" borderId="3" xfId="1" applyFont="1" applyFill="1" applyBorder="1" applyAlignment="1">
      <alignment horizontal="center"/>
    </xf>
    <xf numFmtId="165" fontId="1" fillId="0" borderId="1" xfId="1" applyNumberFormat="1" applyFont="1" applyFill="1" applyBorder="1" applyAlignment="1">
      <alignment horizontal="right" wrapText="1"/>
    </xf>
    <xf numFmtId="0" fontId="1" fillId="2" borderId="3" xfId="1" applyFont="1" applyFill="1" applyBorder="1" applyAlignment="1">
      <alignment horizontal="center" wrapText="1"/>
    </xf>
    <xf numFmtId="0" fontId="0" fillId="0" borderId="0" xfId="0" applyAlignment="1">
      <alignment horizontal="center" textRotation="90"/>
    </xf>
    <xf numFmtId="0" fontId="0" fillId="0" borderId="0" xfId="0" applyAlignment="1">
      <alignment horizontal="center" textRotation="88"/>
    </xf>
    <xf numFmtId="0" fontId="1" fillId="0" borderId="4" xfId="1" applyFont="1" applyFill="1" applyBorder="1" applyAlignment="1">
      <alignment wrapText="1"/>
    </xf>
    <xf numFmtId="0" fontId="0" fillId="0" borderId="5" xfId="0" applyBorder="1" applyAlignment="1">
      <alignment wrapText="1"/>
    </xf>
    <xf numFmtId="0" fontId="0" fillId="0" borderId="2" xfId="0" applyBorder="1" applyAlignment="1">
      <alignment wrapText="1"/>
    </xf>
  </cellXfs>
  <cellStyles count="9">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Normal" xfId="0" builtinId="0"/>
    <cellStyle name="Normal_Case Tally"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228600</xdr:colOff>
      <xdr:row>1</xdr:row>
      <xdr:rowOff>123825</xdr:rowOff>
    </xdr:from>
    <xdr:ext cx="11515781" cy="1125693"/>
    <xdr:sp macro="" textlink="">
      <xdr:nvSpPr>
        <xdr:cNvPr id="2" name="TextBox 1"/>
        <xdr:cNvSpPr txBox="1"/>
      </xdr:nvSpPr>
      <xdr:spPr>
        <a:xfrm>
          <a:off x="819150" y="314325"/>
          <a:ext cx="11515781"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lvl="0"/>
          <a:r>
            <a:rPr lang="en-US">
              <a:effectLst/>
            </a:rPr>
            <a:t>-Disease prevalence is defined as percent of colonies in the population that displayed signs of disease (total number of colonies with disease divided by total number of colonies surveyed at each site)</a:t>
          </a:r>
        </a:p>
        <a:p>
          <a:pPr lvl="0"/>
          <a:r>
            <a:rPr lang="en-US">
              <a:effectLst/>
            </a:rPr>
            <a:t>-Survey number (1-9 or 1-7) across row 11</a:t>
          </a:r>
        </a:p>
        <a:p>
          <a:pPr lvl="0"/>
          <a:r>
            <a:rPr lang="en-US">
              <a:effectLst/>
            </a:rPr>
            <a:t>-Disease prevalence (% colonies at each site for each survey) for restored sites (rows 13-18) and for wild sites (rows 20-22)</a:t>
          </a:r>
        </a:p>
        <a:p>
          <a:pPr lvl="0"/>
          <a:r>
            <a:rPr lang="en-US">
              <a:effectLst/>
            </a:rPr>
            <a:t>-2011 disease prevalence by site and survey (columns A-K) and 2012 (columns N-T)</a:t>
          </a:r>
        </a:p>
        <a:p>
          <a:pPr lvl="0"/>
          <a:r>
            <a:rPr lang="en-US">
              <a:effectLst/>
            </a:rPr>
            <a:t>-‘NA’ denotes sites that were not surveyed for a given survey</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295275</xdr:colOff>
      <xdr:row>2</xdr:row>
      <xdr:rowOff>133350</xdr:rowOff>
    </xdr:from>
    <xdr:ext cx="8457636" cy="953466"/>
    <xdr:sp macro="" textlink="">
      <xdr:nvSpPr>
        <xdr:cNvPr id="2" name="TextBox 1"/>
        <xdr:cNvSpPr txBox="1"/>
      </xdr:nvSpPr>
      <xdr:spPr>
        <a:xfrm>
          <a:off x="885825" y="514350"/>
          <a:ext cx="8457636"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lvl="0"/>
          <a:r>
            <a:rPr lang="en-US">
              <a:effectLst/>
            </a:rPr>
            <a:t>Columns B and C list all of the individually tagged colony ID’s and the site where they were tagged in the 2012 survey</a:t>
          </a:r>
        </a:p>
        <a:p>
          <a:pPr lvl="0"/>
          <a:r>
            <a:rPr lang="en-US">
              <a:effectLst/>
            </a:rPr>
            <a:t>Columns H-M are broken up by survey number (row 5, S01-S06)</a:t>
          </a:r>
        </a:p>
        <a:p>
          <a:pPr lvl="0"/>
          <a:r>
            <a:rPr lang="en-US">
              <a:effectLst/>
            </a:rPr>
            <a:t>For each survey, the colony ID is listed if that colony was scored with active disease during that survey</a:t>
          </a:r>
        </a:p>
        <a:p>
          <a:pPr lvl="0"/>
          <a:r>
            <a:rPr lang="en-US">
              <a:effectLst/>
            </a:rPr>
            <a:t>The colonies highlighted in yellow are colonies that had disease in the previous survey (i.e., NOT included</a:t>
          </a:r>
          <a:r>
            <a:rPr lang="en-US" baseline="0">
              <a:effectLst/>
            </a:rPr>
            <a:t> in incidence for the preceding interval</a:t>
          </a:r>
          <a:r>
            <a:rPr lang="en-US">
              <a:effectLst/>
            </a:rPr>
            <a:t>)</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1</xdr:row>
      <xdr:rowOff>180975</xdr:rowOff>
    </xdr:from>
    <xdr:ext cx="10925175" cy="1609725"/>
    <xdr:sp macro="" textlink="">
      <xdr:nvSpPr>
        <xdr:cNvPr id="2" name="TextBox 1"/>
        <xdr:cNvSpPr txBox="1"/>
      </xdr:nvSpPr>
      <xdr:spPr>
        <a:xfrm>
          <a:off x="200025" y="371475"/>
          <a:ext cx="10925175" cy="16097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n-US">
              <a:effectLst/>
            </a:rPr>
            <a:t>-The percent of partial mortality (% dead) that was visually estimated for diseased colonies that were tagged in 2012 at restored and wild sites </a:t>
          </a:r>
        </a:p>
        <a:p>
          <a:pPr lvl="0"/>
          <a:r>
            <a:rPr lang="en-US">
              <a:effectLst/>
            </a:rPr>
            <a:t>-Colony ID for disease cases only among tagged colonies in 2012 at Restored sites is listed in column ‘C’ for Restored sites and column ‘O’ for Wild sites</a:t>
          </a:r>
        </a:p>
        <a:p>
          <a:pPr lvl="0"/>
          <a:r>
            <a:rPr lang="en-US">
              <a:effectLst/>
            </a:rPr>
            <a:t>-The percent of dead area on each colony visually estimated at each survey (S1-S6); Restored sites: columns ‘D-I’; Wild sites: columns  ‘P-U’</a:t>
          </a:r>
        </a:p>
        <a:p>
          <a:pPr lvl="0"/>
          <a:r>
            <a:rPr lang="en-US" i="1">
              <a:effectLst/>
            </a:rPr>
            <a:t>-Gross tissue loss</a:t>
          </a:r>
          <a:r>
            <a:rPr lang="en-US">
              <a:effectLst/>
            </a:rPr>
            <a:t> (Restored sites: column ‘J’; Wild sites: column ‘V’) is calculated for each colony as the %dead at last survey (S06) minus %dead at first survey (S01) to get a gross tissue loss over the entire survey period for 2012</a:t>
          </a:r>
        </a:p>
        <a:p>
          <a:pPr lvl="0"/>
          <a:r>
            <a:rPr lang="en-US" i="1">
              <a:effectLst/>
            </a:rPr>
            <a:t>-Gross loss minus storm </a:t>
          </a:r>
          <a:r>
            <a:rPr lang="en-US">
              <a:effectLst/>
            </a:rPr>
            <a:t>(Restored sites: column ‘K’; Wild sites: column ‘W’) is calculated for each case which occurred prior to S6 as the %dead at S05 minus %dead at first survey (S01) to get a gross tissue loss for 2012 survey EXCLUDING the last survey (S06) and the interval during which Tropical Storm Isaac occurred</a:t>
          </a:r>
        </a:p>
        <a:p>
          <a:pPr lvl="0"/>
          <a:r>
            <a:rPr lang="en-US">
              <a:effectLst/>
            </a:rPr>
            <a:t>-Blank survey cells indicate colonies not found during that survey</a:t>
          </a:r>
        </a:p>
        <a:p>
          <a:r>
            <a:rPr lang="en-US" sz="1100">
              <a:solidFill>
                <a:schemeClr val="tx1"/>
              </a:solidFill>
              <a:effectLst/>
              <a:latin typeface="+mn-lt"/>
              <a:ea typeface="+mn-ea"/>
              <a:cs typeface="+mn-cs"/>
            </a:rPr>
            <a:t> </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123825</xdr:colOff>
      <xdr:row>1</xdr:row>
      <xdr:rowOff>161924</xdr:rowOff>
    </xdr:from>
    <xdr:ext cx="13000995" cy="1171575"/>
    <xdr:sp macro="" textlink="">
      <xdr:nvSpPr>
        <xdr:cNvPr id="2" name="TextBox 1"/>
        <xdr:cNvSpPr txBox="1"/>
      </xdr:nvSpPr>
      <xdr:spPr>
        <a:xfrm>
          <a:off x="714375" y="352424"/>
          <a:ext cx="13000995" cy="11715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lvl="0"/>
          <a:r>
            <a:rPr lang="en-US">
              <a:effectLst/>
            </a:rPr>
            <a:t>-The 2011 and 2012 mitigation replicates by site (col C</a:t>
          </a:r>
          <a:r>
            <a:rPr lang="en-US" baseline="0">
              <a:effectLst/>
            </a:rPr>
            <a:t> or O)</a:t>
          </a:r>
          <a:r>
            <a:rPr lang="en-US">
              <a:effectLst/>
            </a:rPr>
            <a:t> and treatment (col E and Q)</a:t>
          </a:r>
        </a:p>
        <a:p>
          <a:pPr lvl="0"/>
          <a:r>
            <a:rPr lang="en-US">
              <a:effectLst/>
            </a:rPr>
            <a:t>- 2011 replicates for the mitigation experiment are listed in column ‘D’ and for 2012 replicates are listed in column ‘P’ </a:t>
          </a:r>
        </a:p>
        <a:p>
          <a:pPr lvl="0"/>
          <a:r>
            <a:rPr lang="en-US">
              <a:effectLst/>
            </a:rPr>
            <a:t>-The date each treatment was implemented for each replicate is listed in column ‘F’ for 2011, and columns ‘R’ and ‘S’ denote when each mitigation replicate started and ended (S01- S06) in 2012</a:t>
          </a:r>
        </a:p>
        <a:p>
          <a:pPr lvl="0"/>
          <a:r>
            <a:rPr lang="en-US">
              <a:effectLst/>
            </a:rPr>
            <a:t>-Response variable is given in Column ‘G’ for 2011 and column ‘T’ for 2012; ‘0’ indicates no further tissue loss at the following survey (~ 4 weeks hence) ‘1’ indicates</a:t>
          </a:r>
          <a:r>
            <a:rPr lang="en-US" baseline="0">
              <a:effectLst/>
            </a:rPr>
            <a:t> </a:t>
          </a:r>
          <a:r>
            <a:rPr lang="en-US">
              <a:effectLst/>
            </a:rPr>
            <a:t>any progressive tissue loss observed at the</a:t>
          </a:r>
          <a:r>
            <a:rPr lang="en-US" baseline="0">
              <a:effectLst/>
            </a:rPr>
            <a:t> follwoing survey</a:t>
          </a:r>
        </a:p>
        <a:p>
          <a:pPr lvl="0"/>
          <a:r>
            <a:rPr lang="en-US">
              <a:effectLst/>
            </a:rPr>
            <a:t>- Several replicates were excluded</a:t>
          </a:r>
          <a:r>
            <a:rPr lang="en-US" baseline="0">
              <a:effectLst/>
            </a:rPr>
            <a:t> from analysis in 2011 due to subsequent occurrence of snail corallivores.  These are indicated with red strikethrough font</a:t>
          </a:r>
          <a:endParaRPr lang="en-US">
            <a:effectLst/>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T22"/>
  <sheetViews>
    <sheetView workbookViewId="0">
      <selection activeCell="E30" sqref="E30"/>
    </sheetView>
  </sheetViews>
  <sheetFormatPr defaultColWidth="8.85546875" defaultRowHeight="15" x14ac:dyDescent="0.25"/>
  <cols>
    <col min="2" max="2" width="13.42578125" customWidth="1"/>
  </cols>
  <sheetData>
    <row r="10" spans="1:20" x14ac:dyDescent="0.25">
      <c r="C10">
        <v>2011</v>
      </c>
      <c r="N10">
        <v>2012</v>
      </c>
    </row>
    <row r="11" spans="1:20" x14ac:dyDescent="0.25">
      <c r="B11" t="s">
        <v>10</v>
      </c>
      <c r="C11">
        <v>1</v>
      </c>
      <c r="D11">
        <v>2</v>
      </c>
      <c r="E11">
        <v>3</v>
      </c>
      <c r="F11">
        <v>4</v>
      </c>
      <c r="G11">
        <v>5</v>
      </c>
      <c r="H11">
        <v>6</v>
      </c>
      <c r="I11">
        <v>7</v>
      </c>
      <c r="J11">
        <v>8</v>
      </c>
      <c r="K11">
        <v>9</v>
      </c>
      <c r="N11">
        <v>1</v>
      </c>
      <c r="O11">
        <v>2</v>
      </c>
      <c r="P11">
        <v>3</v>
      </c>
      <c r="Q11">
        <v>4</v>
      </c>
      <c r="R11">
        <v>5</v>
      </c>
      <c r="S11">
        <v>6</v>
      </c>
      <c r="T11">
        <v>7</v>
      </c>
    </row>
    <row r="13" spans="1:20" ht="15" customHeight="1" x14ac:dyDescent="0.25">
      <c r="A13" s="32" t="s">
        <v>11</v>
      </c>
      <c r="B13" t="s">
        <v>0</v>
      </c>
      <c r="C13" s="1">
        <v>3</v>
      </c>
      <c r="D13" s="1">
        <v>2.3076923076923079</v>
      </c>
      <c r="E13" s="1">
        <v>3.125</v>
      </c>
      <c r="F13" s="1">
        <v>14.634146341463413</v>
      </c>
      <c r="G13" s="1">
        <v>16.091954022988507</v>
      </c>
      <c r="H13" s="1">
        <v>23.364485981308412</v>
      </c>
      <c r="I13" s="1">
        <v>25.581395348837212</v>
      </c>
      <c r="J13" s="1">
        <v>27.083333333333332</v>
      </c>
      <c r="K13" s="1">
        <v>6.666666666666667</v>
      </c>
      <c r="N13" s="1">
        <v>2.38</v>
      </c>
      <c r="O13" s="1">
        <v>3.88</v>
      </c>
      <c r="P13" s="1">
        <v>5.5</v>
      </c>
      <c r="Q13" s="1">
        <v>1.9</v>
      </c>
      <c r="R13" s="1">
        <v>3.2</v>
      </c>
      <c r="S13" s="1">
        <v>18.3</v>
      </c>
      <c r="T13" s="1">
        <v>27.1</v>
      </c>
    </row>
    <row r="14" spans="1:20" x14ac:dyDescent="0.25">
      <c r="A14" s="32"/>
      <c r="B14" t="s">
        <v>1</v>
      </c>
      <c r="C14" s="1" t="s">
        <v>6</v>
      </c>
      <c r="D14" s="1">
        <v>4.1666666666666661</v>
      </c>
      <c r="E14" s="1">
        <v>10.256410256410255</v>
      </c>
      <c r="F14" s="1">
        <v>22.5</v>
      </c>
      <c r="G14" s="1">
        <v>22.857142857142858</v>
      </c>
      <c r="H14" s="1">
        <v>16</v>
      </c>
      <c r="I14" s="1">
        <v>16.666666666666664</v>
      </c>
      <c r="J14" s="1">
        <v>25.581395348837212</v>
      </c>
      <c r="K14" s="1" t="s">
        <v>6</v>
      </c>
      <c r="N14" s="1"/>
      <c r="O14" s="1"/>
      <c r="P14" s="1"/>
      <c r="Q14" s="1"/>
      <c r="R14" s="1"/>
      <c r="S14" s="1"/>
      <c r="T14" s="1"/>
    </row>
    <row r="15" spans="1:20" x14ac:dyDescent="0.25">
      <c r="A15" s="32"/>
      <c r="B15" t="s">
        <v>2</v>
      </c>
      <c r="C15" s="1">
        <v>2.6315789473684208</v>
      </c>
      <c r="D15" s="1">
        <v>0</v>
      </c>
      <c r="E15" s="1">
        <v>0</v>
      </c>
      <c r="F15" s="1">
        <v>2.5</v>
      </c>
      <c r="G15" s="1">
        <v>2.5641025641025639</v>
      </c>
      <c r="H15" s="1">
        <v>13.333333333333334</v>
      </c>
      <c r="I15" s="1">
        <v>2.5641025641025639</v>
      </c>
      <c r="J15" s="1">
        <v>0</v>
      </c>
      <c r="K15" s="1">
        <v>8.3333333333333321</v>
      </c>
      <c r="N15" s="1">
        <v>7.14</v>
      </c>
      <c r="O15" s="1">
        <v>8.82</v>
      </c>
      <c r="P15" s="1">
        <v>17.8</v>
      </c>
      <c r="Q15" s="1">
        <v>5.3</v>
      </c>
      <c r="R15" s="1">
        <v>24.3</v>
      </c>
      <c r="S15" s="1">
        <v>60</v>
      </c>
      <c r="T15" s="1">
        <v>22.7</v>
      </c>
    </row>
    <row r="16" spans="1:20" x14ac:dyDescent="0.25">
      <c r="A16" s="32"/>
      <c r="B16" t="s">
        <v>3</v>
      </c>
      <c r="C16" s="1">
        <v>3.7735849056603774</v>
      </c>
      <c r="D16" s="1">
        <v>9.2592592592592595</v>
      </c>
      <c r="E16" s="1">
        <v>2.1276595744680851</v>
      </c>
      <c r="F16" s="1">
        <v>4.6100000000000003</v>
      </c>
      <c r="G16" s="1">
        <v>0</v>
      </c>
      <c r="H16" s="1">
        <v>0</v>
      </c>
      <c r="I16" s="1">
        <v>16.899999999999999</v>
      </c>
      <c r="J16" s="1">
        <v>30</v>
      </c>
      <c r="K16" s="1">
        <v>14.705882352941178</v>
      </c>
      <c r="N16" s="1">
        <v>0</v>
      </c>
      <c r="O16" s="1">
        <v>4</v>
      </c>
      <c r="P16" s="1">
        <v>10.9</v>
      </c>
      <c r="Q16" s="1">
        <v>19.600000000000001</v>
      </c>
      <c r="R16" s="1">
        <v>27.1</v>
      </c>
      <c r="S16" s="1">
        <v>43.6</v>
      </c>
      <c r="T16" s="1">
        <v>2.7</v>
      </c>
    </row>
    <row r="17" spans="1:20" x14ac:dyDescent="0.25">
      <c r="A17" s="32"/>
      <c r="B17" t="s">
        <v>4</v>
      </c>
      <c r="C17" s="1">
        <v>0</v>
      </c>
      <c r="D17" s="1">
        <v>3.225806451612903</v>
      </c>
      <c r="E17" s="1">
        <v>0</v>
      </c>
      <c r="F17" s="1">
        <v>0</v>
      </c>
      <c r="G17" s="1">
        <v>0</v>
      </c>
      <c r="H17" s="1">
        <v>0</v>
      </c>
      <c r="I17" s="1">
        <v>2.7027027027027026</v>
      </c>
      <c r="J17" s="1">
        <v>0</v>
      </c>
      <c r="K17" s="1">
        <v>0</v>
      </c>
      <c r="N17" s="1">
        <v>2.94</v>
      </c>
      <c r="O17" s="1">
        <v>7.5</v>
      </c>
      <c r="P17" s="1">
        <v>25</v>
      </c>
      <c r="Q17" s="1">
        <v>10.199999999999999</v>
      </c>
      <c r="R17" s="1">
        <v>6.7</v>
      </c>
      <c r="S17" s="1">
        <v>69.2</v>
      </c>
      <c r="T17" s="1">
        <v>17.399999999999999</v>
      </c>
    </row>
    <row r="18" spans="1:20" x14ac:dyDescent="0.25">
      <c r="A18" s="32"/>
      <c r="B18" t="s">
        <v>5</v>
      </c>
      <c r="C18" s="1" t="s">
        <v>6</v>
      </c>
      <c r="D18" s="1">
        <v>0</v>
      </c>
      <c r="E18" s="1">
        <v>15.625</v>
      </c>
      <c r="F18" s="1">
        <v>9.4117647058823533</v>
      </c>
      <c r="G18" s="1">
        <v>2.7397260273972601</v>
      </c>
      <c r="H18" s="1">
        <v>1.3698630136986301</v>
      </c>
      <c r="I18" s="1">
        <v>27.536231884057973</v>
      </c>
      <c r="J18" s="1">
        <v>41.269841269841265</v>
      </c>
      <c r="K18" s="1">
        <v>18.75</v>
      </c>
      <c r="N18" s="1">
        <v>0</v>
      </c>
      <c r="O18" s="1">
        <v>2.65</v>
      </c>
      <c r="P18" s="1">
        <v>9.1</v>
      </c>
      <c r="Q18" s="1">
        <v>3.8</v>
      </c>
      <c r="R18" s="1">
        <v>0</v>
      </c>
      <c r="S18" s="1">
        <v>28.6</v>
      </c>
      <c r="T18" s="1">
        <v>28.1</v>
      </c>
    </row>
    <row r="19" spans="1:20" x14ac:dyDescent="0.25">
      <c r="C19" s="1"/>
      <c r="D19" s="1"/>
      <c r="E19" s="1"/>
      <c r="F19" s="1"/>
      <c r="G19" s="1"/>
      <c r="H19" s="1"/>
      <c r="I19" s="1"/>
      <c r="J19" s="1"/>
      <c r="K19" s="1"/>
      <c r="N19" s="1"/>
      <c r="O19" s="1"/>
      <c r="P19" s="1"/>
      <c r="Q19" s="1"/>
      <c r="R19" s="1"/>
      <c r="S19" s="1"/>
      <c r="T19" s="1"/>
    </row>
    <row r="20" spans="1:20" x14ac:dyDescent="0.25">
      <c r="A20" s="33" t="s">
        <v>12</v>
      </c>
      <c r="B20" t="s">
        <v>7</v>
      </c>
      <c r="C20" s="1">
        <v>3.0303030303030303</v>
      </c>
      <c r="D20" s="1">
        <v>0</v>
      </c>
      <c r="E20" s="1">
        <v>0</v>
      </c>
      <c r="F20" s="1">
        <v>0</v>
      </c>
      <c r="G20" s="1">
        <v>2</v>
      </c>
      <c r="H20" s="1">
        <v>0</v>
      </c>
      <c r="I20" s="1">
        <v>2.8571428571428572</v>
      </c>
      <c r="J20" s="1">
        <v>5.5555555555555554</v>
      </c>
      <c r="K20" s="1">
        <v>0</v>
      </c>
      <c r="N20" s="1">
        <v>0</v>
      </c>
      <c r="O20" s="1">
        <v>8.6199999999999992</v>
      </c>
      <c r="P20" s="1">
        <v>4.5</v>
      </c>
      <c r="Q20" s="1">
        <v>0</v>
      </c>
      <c r="R20" s="1">
        <v>1.9</v>
      </c>
      <c r="S20" s="1">
        <v>25</v>
      </c>
      <c r="T20" s="1">
        <v>26.9</v>
      </c>
    </row>
    <row r="21" spans="1:20" x14ac:dyDescent="0.25">
      <c r="A21" s="33"/>
      <c r="B21" t="s">
        <v>8</v>
      </c>
      <c r="C21" s="1">
        <v>0</v>
      </c>
      <c r="D21" s="1">
        <v>2.5</v>
      </c>
      <c r="E21" s="1">
        <v>7.1428571428571423</v>
      </c>
      <c r="F21" s="1">
        <v>13.043478260869565</v>
      </c>
      <c r="G21" s="1">
        <v>7.1428571428571423</v>
      </c>
      <c r="H21" s="1">
        <v>0</v>
      </c>
      <c r="I21" s="1">
        <v>5.8823529411764701</v>
      </c>
      <c r="J21" s="1">
        <v>2.8571428571428572</v>
      </c>
      <c r="K21" s="1">
        <v>0</v>
      </c>
      <c r="N21" s="1">
        <v>3.57</v>
      </c>
      <c r="O21" s="1">
        <v>10.31</v>
      </c>
      <c r="P21" s="1">
        <v>0</v>
      </c>
      <c r="Q21" s="1">
        <v>10</v>
      </c>
      <c r="R21" s="1">
        <v>7</v>
      </c>
      <c r="S21" s="1">
        <v>26.1</v>
      </c>
      <c r="T21" s="1">
        <v>31.6</v>
      </c>
    </row>
    <row r="22" spans="1:20" x14ac:dyDescent="0.25">
      <c r="A22" s="33"/>
      <c r="B22" t="s">
        <v>9</v>
      </c>
      <c r="C22" s="1">
        <v>0</v>
      </c>
      <c r="D22" s="1" t="s">
        <v>6</v>
      </c>
      <c r="E22" s="1">
        <v>13.636363636363635</v>
      </c>
      <c r="F22" s="1">
        <v>4.5454545454545459</v>
      </c>
      <c r="G22" s="1">
        <v>0</v>
      </c>
      <c r="H22" s="1">
        <v>4.3478260869565215</v>
      </c>
      <c r="I22" s="1">
        <v>4</v>
      </c>
      <c r="J22" s="1">
        <v>0</v>
      </c>
      <c r="K22" s="1">
        <v>8.8235294117647065</v>
      </c>
      <c r="N22" s="1">
        <v>20</v>
      </c>
      <c r="O22" s="1">
        <v>38.799999999999997</v>
      </c>
      <c r="P22" s="1">
        <v>47.8</v>
      </c>
      <c r="Q22" s="1">
        <v>32.4</v>
      </c>
      <c r="R22" s="1">
        <v>35.700000000000003</v>
      </c>
      <c r="S22" s="1">
        <v>56.9</v>
      </c>
      <c r="T22" s="1">
        <v>27.3</v>
      </c>
    </row>
  </sheetData>
  <mergeCells count="2">
    <mergeCell ref="A13:A18"/>
    <mergeCell ref="A20:A22"/>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M177"/>
  <sheetViews>
    <sheetView workbookViewId="0">
      <selection activeCell="P9" sqref="P9"/>
    </sheetView>
  </sheetViews>
  <sheetFormatPr defaultColWidth="8.85546875" defaultRowHeight="15" x14ac:dyDescent="0.25"/>
  <cols>
    <col min="2" max="2" width="16.85546875" customWidth="1"/>
  </cols>
  <sheetData>
    <row r="11" spans="2:13" x14ac:dyDescent="0.25">
      <c r="H11" t="s">
        <v>215</v>
      </c>
    </row>
    <row r="12" spans="2:13" x14ac:dyDescent="0.25">
      <c r="B12" t="s">
        <v>214</v>
      </c>
      <c r="H12" s="16"/>
      <c r="I12" t="s">
        <v>216</v>
      </c>
    </row>
    <row r="13" spans="2:13" x14ac:dyDescent="0.25">
      <c r="B13" s="14" t="s">
        <v>117</v>
      </c>
      <c r="C13" s="14" t="s">
        <v>126</v>
      </c>
      <c r="H13" s="17" t="s">
        <v>205</v>
      </c>
      <c r="I13" s="17" t="s">
        <v>206</v>
      </c>
      <c r="J13" s="17" t="s">
        <v>207</v>
      </c>
      <c r="K13" s="17" t="s">
        <v>208</v>
      </c>
      <c r="L13" s="17" t="s">
        <v>209</v>
      </c>
      <c r="M13" s="17" t="s">
        <v>210</v>
      </c>
    </row>
    <row r="14" spans="2:13" x14ac:dyDescent="0.25">
      <c r="B14" s="15" t="s">
        <v>121</v>
      </c>
      <c r="C14" s="15" t="s">
        <v>54</v>
      </c>
      <c r="I14" s="4" t="s">
        <v>68</v>
      </c>
      <c r="J14" s="4" t="s">
        <v>86</v>
      </c>
      <c r="K14" s="4" t="s">
        <v>93</v>
      </c>
      <c r="L14" s="4" t="s">
        <v>41</v>
      </c>
      <c r="M14" s="18" t="s">
        <v>22</v>
      </c>
    </row>
    <row r="15" spans="2:13" x14ac:dyDescent="0.25">
      <c r="B15" s="15" t="s">
        <v>127</v>
      </c>
      <c r="C15" s="15" t="s">
        <v>55</v>
      </c>
      <c r="I15" s="4" t="s">
        <v>71</v>
      </c>
      <c r="J15" s="4" t="s">
        <v>89</v>
      </c>
      <c r="K15" s="4" t="s">
        <v>102</v>
      </c>
      <c r="L15" s="4" t="s">
        <v>22</v>
      </c>
      <c r="M15" s="18" t="s">
        <v>24</v>
      </c>
    </row>
    <row r="16" spans="2:13" x14ac:dyDescent="0.25">
      <c r="B16" s="15" t="s">
        <v>121</v>
      </c>
      <c r="C16" s="15" t="s">
        <v>128</v>
      </c>
      <c r="I16" s="4" t="s">
        <v>56</v>
      </c>
      <c r="J16" s="4" t="s">
        <v>92</v>
      </c>
      <c r="K16" s="4" t="s">
        <v>104</v>
      </c>
      <c r="L16" s="4" t="s">
        <v>24</v>
      </c>
      <c r="M16" s="4" t="s">
        <v>26</v>
      </c>
    </row>
    <row r="17" spans="2:13" x14ac:dyDescent="0.25">
      <c r="B17" s="15" t="s">
        <v>121</v>
      </c>
      <c r="C17" s="15" t="s">
        <v>56</v>
      </c>
      <c r="I17" s="4" t="s">
        <v>112</v>
      </c>
      <c r="J17" s="4" t="s">
        <v>101</v>
      </c>
      <c r="K17" s="4" t="s">
        <v>108</v>
      </c>
      <c r="L17" s="18" t="s">
        <v>27</v>
      </c>
      <c r="M17" s="18" t="s">
        <v>27</v>
      </c>
    </row>
    <row r="18" spans="2:13" x14ac:dyDescent="0.25">
      <c r="B18" s="15" t="s">
        <v>121</v>
      </c>
      <c r="C18" s="15" t="s">
        <v>57</v>
      </c>
      <c r="I18" s="4" t="s">
        <v>41</v>
      </c>
      <c r="J18" s="4" t="s">
        <v>103</v>
      </c>
      <c r="K18" s="4" t="s">
        <v>21</v>
      </c>
      <c r="L18" s="4" t="s">
        <v>28</v>
      </c>
      <c r="M18" s="18" t="s">
        <v>28</v>
      </c>
    </row>
    <row r="19" spans="2:13" x14ac:dyDescent="0.25">
      <c r="B19" s="15" t="s">
        <v>121</v>
      </c>
      <c r="C19" s="15" t="s">
        <v>58</v>
      </c>
      <c r="I19" s="4" t="s">
        <v>84</v>
      </c>
      <c r="J19" s="4" t="s">
        <v>105</v>
      </c>
      <c r="K19" s="4" t="s">
        <v>35</v>
      </c>
      <c r="L19" s="4" t="s">
        <v>29</v>
      </c>
      <c r="M19" s="4" t="s">
        <v>30</v>
      </c>
    </row>
    <row r="20" spans="2:13" x14ac:dyDescent="0.25">
      <c r="B20" s="15" t="s">
        <v>121</v>
      </c>
      <c r="C20" s="15" t="s">
        <v>59</v>
      </c>
      <c r="H20" s="4" t="s">
        <v>60</v>
      </c>
      <c r="I20" s="4" t="s">
        <v>94</v>
      </c>
      <c r="J20" s="4" t="s">
        <v>42</v>
      </c>
      <c r="K20" s="4" t="s">
        <v>36</v>
      </c>
      <c r="L20" s="4" t="s">
        <v>31</v>
      </c>
      <c r="M20" s="18" t="s">
        <v>31</v>
      </c>
    </row>
    <row r="21" spans="2:13" x14ac:dyDescent="0.25">
      <c r="B21" s="15" t="s">
        <v>121</v>
      </c>
      <c r="C21" s="15" t="s">
        <v>60</v>
      </c>
      <c r="H21" s="4" t="s">
        <v>61</v>
      </c>
      <c r="I21" s="4" t="s">
        <v>100</v>
      </c>
      <c r="J21" s="4" t="s">
        <v>43</v>
      </c>
      <c r="L21" s="18" t="s">
        <v>35</v>
      </c>
      <c r="M21" s="4" t="s">
        <v>32</v>
      </c>
    </row>
    <row r="22" spans="2:13" x14ac:dyDescent="0.25">
      <c r="B22" s="15" t="s">
        <v>121</v>
      </c>
      <c r="C22" s="15" t="s">
        <v>61</v>
      </c>
      <c r="H22" s="4" t="s">
        <v>66</v>
      </c>
      <c r="J22" s="4" t="s">
        <v>44</v>
      </c>
      <c r="L22" s="18" t="s">
        <v>36</v>
      </c>
      <c r="M22" s="4" t="s">
        <v>33</v>
      </c>
    </row>
    <row r="23" spans="2:13" x14ac:dyDescent="0.25">
      <c r="B23" s="15" t="s">
        <v>121</v>
      </c>
      <c r="C23" s="15" t="s">
        <v>129</v>
      </c>
      <c r="J23" s="4" t="s">
        <v>45</v>
      </c>
      <c r="L23" s="4" t="s">
        <v>69</v>
      </c>
      <c r="M23" s="4" t="s">
        <v>34</v>
      </c>
    </row>
    <row r="24" spans="2:13" x14ac:dyDescent="0.25">
      <c r="B24" s="15" t="s">
        <v>121</v>
      </c>
      <c r="C24" s="15" t="s">
        <v>130</v>
      </c>
      <c r="I24" s="18" t="s">
        <v>61</v>
      </c>
      <c r="J24" s="4" t="s">
        <v>47</v>
      </c>
      <c r="K24" s="18" t="s">
        <v>89</v>
      </c>
      <c r="L24" s="4" t="s">
        <v>109</v>
      </c>
      <c r="M24" s="18" t="s">
        <v>35</v>
      </c>
    </row>
    <row r="25" spans="2:13" x14ac:dyDescent="0.25">
      <c r="B25" s="15" t="s">
        <v>121</v>
      </c>
      <c r="C25" s="15" t="s">
        <v>62</v>
      </c>
      <c r="I25" s="18" t="s">
        <v>87</v>
      </c>
      <c r="J25" s="4" t="s">
        <v>52</v>
      </c>
      <c r="K25" s="18" t="s">
        <v>92</v>
      </c>
      <c r="L25" s="4" t="s">
        <v>59</v>
      </c>
      <c r="M25" s="18" t="s">
        <v>36</v>
      </c>
    </row>
    <row r="26" spans="2:13" x14ac:dyDescent="0.25">
      <c r="B26" s="15" t="s">
        <v>121</v>
      </c>
      <c r="C26" s="15" t="s">
        <v>131</v>
      </c>
      <c r="I26" s="18" t="s">
        <v>90</v>
      </c>
      <c r="J26" s="4" t="s">
        <v>53</v>
      </c>
      <c r="K26" s="18" t="s">
        <v>94</v>
      </c>
      <c r="L26" s="4" t="s">
        <v>61</v>
      </c>
      <c r="M26" s="4" t="s">
        <v>72</v>
      </c>
    </row>
    <row r="27" spans="2:13" x14ac:dyDescent="0.25">
      <c r="B27" s="15" t="s">
        <v>121</v>
      </c>
      <c r="C27" s="15" t="s">
        <v>63</v>
      </c>
      <c r="I27" s="18" t="s">
        <v>93</v>
      </c>
      <c r="J27" s="4" t="s">
        <v>77</v>
      </c>
      <c r="K27" s="18" t="s">
        <v>100</v>
      </c>
      <c r="L27" s="4" t="s">
        <v>66</v>
      </c>
      <c r="M27" s="4" t="s">
        <v>73</v>
      </c>
    </row>
    <row r="28" spans="2:13" x14ac:dyDescent="0.25">
      <c r="B28" s="15" t="s">
        <v>121</v>
      </c>
      <c r="C28" s="15" t="s">
        <v>132</v>
      </c>
      <c r="J28" s="4" t="s">
        <v>79</v>
      </c>
      <c r="K28" s="18" t="s">
        <v>101</v>
      </c>
      <c r="L28" s="4" t="s">
        <v>67</v>
      </c>
      <c r="M28" s="4" t="s">
        <v>74</v>
      </c>
    </row>
    <row r="29" spans="2:13" x14ac:dyDescent="0.25">
      <c r="B29" s="15" t="s">
        <v>121</v>
      </c>
      <c r="C29" s="15" t="s">
        <v>133</v>
      </c>
      <c r="J29" s="4" t="s">
        <v>69</v>
      </c>
      <c r="K29" s="18" t="s">
        <v>103</v>
      </c>
      <c r="L29" s="4" t="s">
        <v>87</v>
      </c>
      <c r="M29" s="4" t="s">
        <v>75</v>
      </c>
    </row>
    <row r="30" spans="2:13" x14ac:dyDescent="0.25">
      <c r="B30" s="15" t="s">
        <v>121</v>
      </c>
      <c r="C30" s="15" t="s">
        <v>64</v>
      </c>
      <c r="J30" s="4" t="s">
        <v>70</v>
      </c>
      <c r="K30" s="18" t="s">
        <v>70</v>
      </c>
      <c r="L30" s="18" t="s">
        <v>89</v>
      </c>
      <c r="M30" s="18" t="s">
        <v>77</v>
      </c>
    </row>
    <row r="31" spans="2:13" x14ac:dyDescent="0.25">
      <c r="B31" s="15" t="s">
        <v>121</v>
      </c>
      <c r="C31" s="15" t="s">
        <v>134</v>
      </c>
      <c r="H31" s="4" t="s">
        <v>87</v>
      </c>
      <c r="J31" s="4" t="s">
        <v>23</v>
      </c>
      <c r="K31" s="18" t="s">
        <v>27</v>
      </c>
      <c r="L31" s="4" t="s">
        <v>91</v>
      </c>
      <c r="M31" s="4" t="s">
        <v>78</v>
      </c>
    </row>
    <row r="32" spans="2:13" x14ac:dyDescent="0.25">
      <c r="B32" s="15" t="s">
        <v>121</v>
      </c>
      <c r="C32" s="15" t="s">
        <v>65</v>
      </c>
      <c r="H32" s="4" t="s">
        <v>90</v>
      </c>
      <c r="J32" s="4" t="s">
        <v>24</v>
      </c>
      <c r="L32" s="18" t="s">
        <v>94</v>
      </c>
      <c r="M32" s="18" t="s">
        <v>79</v>
      </c>
    </row>
    <row r="33" spans="2:13" x14ac:dyDescent="0.25">
      <c r="B33" s="15" t="s">
        <v>121</v>
      </c>
      <c r="C33" s="15" t="s">
        <v>66</v>
      </c>
      <c r="H33" s="4" t="s">
        <v>93</v>
      </c>
      <c r="J33" s="4" t="s">
        <v>25</v>
      </c>
      <c r="L33" s="4" t="s">
        <v>96</v>
      </c>
      <c r="M33" s="4" t="s">
        <v>54</v>
      </c>
    </row>
    <row r="34" spans="2:13" x14ac:dyDescent="0.25">
      <c r="B34" s="15" t="s">
        <v>121</v>
      </c>
      <c r="C34" s="15" t="s">
        <v>67</v>
      </c>
      <c r="H34" s="4" t="s">
        <v>97</v>
      </c>
      <c r="J34" s="4" t="s">
        <v>27</v>
      </c>
      <c r="L34" s="4" t="s">
        <v>99</v>
      </c>
      <c r="M34" s="4" t="s">
        <v>55</v>
      </c>
    </row>
    <row r="35" spans="2:13" x14ac:dyDescent="0.25">
      <c r="B35" s="15" t="s">
        <v>121</v>
      </c>
      <c r="C35" s="15" t="s">
        <v>135</v>
      </c>
      <c r="L35" s="18" t="s">
        <v>103</v>
      </c>
      <c r="M35" s="4" t="s">
        <v>57</v>
      </c>
    </row>
    <row r="36" spans="2:13" x14ac:dyDescent="0.25">
      <c r="B36" s="15" t="s">
        <v>122</v>
      </c>
      <c r="C36" s="15" t="s">
        <v>21</v>
      </c>
      <c r="L36" s="18" t="s">
        <v>104</v>
      </c>
      <c r="M36" s="4" t="s">
        <v>58</v>
      </c>
    </row>
    <row r="37" spans="2:13" x14ac:dyDescent="0.25">
      <c r="B37" s="15" t="s">
        <v>122</v>
      </c>
      <c r="C37" s="15" t="s">
        <v>22</v>
      </c>
      <c r="J37" s="18" t="s">
        <v>87</v>
      </c>
      <c r="L37" s="4" t="s">
        <v>105</v>
      </c>
      <c r="M37" s="4" t="s">
        <v>62</v>
      </c>
    </row>
    <row r="38" spans="2:13" x14ac:dyDescent="0.25">
      <c r="B38" s="15" t="s">
        <v>122</v>
      </c>
      <c r="C38" s="15" t="s">
        <v>23</v>
      </c>
      <c r="H38" t="s">
        <v>211</v>
      </c>
      <c r="I38" t="s">
        <v>212</v>
      </c>
      <c r="J38" s="18" t="s">
        <v>94</v>
      </c>
      <c r="M38" s="4" t="s">
        <v>64</v>
      </c>
    </row>
    <row r="39" spans="2:13" x14ac:dyDescent="0.25">
      <c r="B39" s="15" t="s">
        <v>122</v>
      </c>
      <c r="C39" s="15" t="s">
        <v>24</v>
      </c>
      <c r="H39" t="s">
        <v>213</v>
      </c>
      <c r="J39" s="18" t="s">
        <v>100</v>
      </c>
      <c r="M39" s="4" t="s">
        <v>107</v>
      </c>
    </row>
    <row r="40" spans="2:13" x14ac:dyDescent="0.25">
      <c r="B40" s="15" t="s">
        <v>122</v>
      </c>
      <c r="C40" s="15" t="s">
        <v>25</v>
      </c>
      <c r="J40" s="18" t="s">
        <v>61</v>
      </c>
      <c r="M40" s="4" t="s">
        <v>111</v>
      </c>
    </row>
    <row r="41" spans="2:13" x14ac:dyDescent="0.25">
      <c r="B41" s="15" t="s">
        <v>122</v>
      </c>
      <c r="C41" s="15" t="s">
        <v>26</v>
      </c>
      <c r="J41" s="18" t="s">
        <v>41</v>
      </c>
      <c r="M41" s="4" t="s">
        <v>113</v>
      </c>
    </row>
    <row r="42" spans="2:13" x14ac:dyDescent="0.25">
      <c r="B42" s="15" t="s">
        <v>122</v>
      </c>
      <c r="C42" s="15" t="s">
        <v>27</v>
      </c>
      <c r="J42" s="18" t="s">
        <v>71</v>
      </c>
      <c r="M42" s="4" t="s">
        <v>83</v>
      </c>
    </row>
    <row r="43" spans="2:13" x14ac:dyDescent="0.25">
      <c r="B43" s="15" t="s">
        <v>122</v>
      </c>
      <c r="C43" s="15" t="s">
        <v>28</v>
      </c>
      <c r="M43" s="4" t="s">
        <v>85</v>
      </c>
    </row>
    <row r="44" spans="2:13" x14ac:dyDescent="0.25">
      <c r="B44" s="15" t="s">
        <v>122</v>
      </c>
      <c r="C44" s="15" t="s">
        <v>29</v>
      </c>
      <c r="M44" s="4" t="s">
        <v>37</v>
      </c>
    </row>
    <row r="45" spans="2:13" x14ac:dyDescent="0.25">
      <c r="B45" s="15" t="s">
        <v>122</v>
      </c>
      <c r="C45" s="15" t="s">
        <v>30</v>
      </c>
      <c r="M45" s="4" t="s">
        <v>38</v>
      </c>
    </row>
    <row r="46" spans="2:13" x14ac:dyDescent="0.25">
      <c r="B46" s="15" t="s">
        <v>122</v>
      </c>
      <c r="C46" s="15" t="s">
        <v>31</v>
      </c>
      <c r="M46" s="4" t="s">
        <v>39</v>
      </c>
    </row>
    <row r="47" spans="2:13" x14ac:dyDescent="0.25">
      <c r="B47" s="15" t="s">
        <v>122</v>
      </c>
      <c r="C47" s="15" t="s">
        <v>32</v>
      </c>
      <c r="M47" s="4" t="s">
        <v>40</v>
      </c>
    </row>
    <row r="48" spans="2:13" x14ac:dyDescent="0.25">
      <c r="B48" s="15" t="s">
        <v>122</v>
      </c>
      <c r="C48" s="15" t="s">
        <v>136</v>
      </c>
      <c r="M48" s="18" t="s">
        <v>42</v>
      </c>
    </row>
    <row r="49" spans="2:13" x14ac:dyDescent="0.25">
      <c r="B49" s="15" t="s">
        <v>122</v>
      </c>
      <c r="C49" s="15" t="s">
        <v>33</v>
      </c>
      <c r="M49" s="4" t="s">
        <v>46</v>
      </c>
    </row>
    <row r="50" spans="2:13" x14ac:dyDescent="0.25">
      <c r="B50" s="15" t="s">
        <v>122</v>
      </c>
      <c r="C50" s="15" t="s">
        <v>34</v>
      </c>
      <c r="M50" s="18" t="s">
        <v>47</v>
      </c>
    </row>
    <row r="51" spans="2:13" x14ac:dyDescent="0.25">
      <c r="B51" s="15" t="s">
        <v>122</v>
      </c>
      <c r="C51" s="15" t="s">
        <v>137</v>
      </c>
      <c r="M51" s="4" t="s">
        <v>48</v>
      </c>
    </row>
    <row r="52" spans="2:13" x14ac:dyDescent="0.25">
      <c r="B52" s="15" t="s">
        <v>122</v>
      </c>
      <c r="C52" s="15" t="s">
        <v>35</v>
      </c>
      <c r="M52" s="4" t="s">
        <v>49</v>
      </c>
    </row>
    <row r="53" spans="2:13" x14ac:dyDescent="0.25">
      <c r="B53" s="15" t="s">
        <v>122</v>
      </c>
      <c r="C53" s="15" t="s">
        <v>36</v>
      </c>
      <c r="M53" s="4" t="s">
        <v>50</v>
      </c>
    </row>
    <row r="54" spans="2:13" x14ac:dyDescent="0.25">
      <c r="B54" s="15" t="s">
        <v>122</v>
      </c>
      <c r="C54" s="15" t="s">
        <v>138</v>
      </c>
      <c r="M54" s="4" t="s">
        <v>51</v>
      </c>
    </row>
    <row r="55" spans="2:13" x14ac:dyDescent="0.25">
      <c r="B55" s="15" t="s">
        <v>122</v>
      </c>
      <c r="C55" s="15" t="s">
        <v>139</v>
      </c>
      <c r="M55" s="18" t="s">
        <v>52</v>
      </c>
    </row>
    <row r="56" spans="2:13" x14ac:dyDescent="0.25">
      <c r="B56" s="15" t="s">
        <v>123</v>
      </c>
      <c r="C56" s="15" t="s">
        <v>37</v>
      </c>
      <c r="M56" s="18" t="s">
        <v>53</v>
      </c>
    </row>
    <row r="57" spans="2:13" x14ac:dyDescent="0.25">
      <c r="B57" s="15" t="s">
        <v>123</v>
      </c>
      <c r="C57" s="15" t="s">
        <v>140</v>
      </c>
      <c r="M57" s="4" t="s">
        <v>65</v>
      </c>
    </row>
    <row r="58" spans="2:13" x14ac:dyDescent="0.25">
      <c r="B58" s="15" t="s">
        <v>123</v>
      </c>
      <c r="C58" s="15" t="s">
        <v>141</v>
      </c>
      <c r="M58" s="18" t="s">
        <v>66</v>
      </c>
    </row>
    <row r="59" spans="2:13" x14ac:dyDescent="0.25">
      <c r="B59" s="15" t="s">
        <v>123</v>
      </c>
      <c r="C59" s="15" t="s">
        <v>142</v>
      </c>
      <c r="M59" s="4" t="s">
        <v>88</v>
      </c>
    </row>
    <row r="60" spans="2:13" x14ac:dyDescent="0.25">
      <c r="B60" s="15" t="s">
        <v>123</v>
      </c>
      <c r="C60" s="15" t="s">
        <v>38</v>
      </c>
      <c r="M60" s="18" t="s">
        <v>89</v>
      </c>
    </row>
    <row r="61" spans="2:13" x14ac:dyDescent="0.25">
      <c r="B61" s="15" t="s">
        <v>123</v>
      </c>
      <c r="C61" s="15" t="s">
        <v>39</v>
      </c>
      <c r="M61" s="18" t="s">
        <v>90</v>
      </c>
    </row>
    <row r="62" spans="2:13" x14ac:dyDescent="0.25">
      <c r="B62" s="15" t="s">
        <v>123</v>
      </c>
      <c r="C62" s="15" t="s">
        <v>40</v>
      </c>
      <c r="M62" s="18" t="s">
        <v>91</v>
      </c>
    </row>
    <row r="63" spans="2:13" x14ac:dyDescent="0.25">
      <c r="B63" s="15" t="s">
        <v>123</v>
      </c>
      <c r="C63" s="15" t="s">
        <v>41</v>
      </c>
      <c r="M63" s="18" t="s">
        <v>93</v>
      </c>
    </row>
    <row r="64" spans="2:13" x14ac:dyDescent="0.25">
      <c r="B64" s="15" t="s">
        <v>123</v>
      </c>
      <c r="C64" s="15" t="s">
        <v>42</v>
      </c>
      <c r="M64" s="4" t="s">
        <v>95</v>
      </c>
    </row>
    <row r="65" spans="2:13" x14ac:dyDescent="0.25">
      <c r="B65" s="15" t="s">
        <v>123</v>
      </c>
      <c r="C65" s="15" t="s">
        <v>43</v>
      </c>
      <c r="M65" s="18" t="s">
        <v>96</v>
      </c>
    </row>
    <row r="66" spans="2:13" x14ac:dyDescent="0.25">
      <c r="B66" s="15" t="s">
        <v>123</v>
      </c>
      <c r="C66" s="15" t="s">
        <v>44</v>
      </c>
      <c r="M66" s="4" t="s">
        <v>97</v>
      </c>
    </row>
    <row r="67" spans="2:13" x14ac:dyDescent="0.25">
      <c r="B67" s="15" t="s">
        <v>123</v>
      </c>
      <c r="C67" s="15" t="s">
        <v>45</v>
      </c>
      <c r="M67" s="4" t="s">
        <v>98</v>
      </c>
    </row>
    <row r="68" spans="2:13" x14ac:dyDescent="0.25">
      <c r="B68" s="15" t="s">
        <v>123</v>
      </c>
      <c r="C68" s="15" t="s">
        <v>46</v>
      </c>
      <c r="M68" s="18" t="s">
        <v>99</v>
      </c>
    </row>
    <row r="69" spans="2:13" x14ac:dyDescent="0.25">
      <c r="B69" s="15" t="s">
        <v>123</v>
      </c>
      <c r="C69" s="15" t="s">
        <v>47</v>
      </c>
      <c r="M69" s="18" t="s">
        <v>103</v>
      </c>
    </row>
    <row r="70" spans="2:13" x14ac:dyDescent="0.25">
      <c r="B70" s="15" t="s">
        <v>123</v>
      </c>
      <c r="C70" s="15" t="s">
        <v>48</v>
      </c>
      <c r="M70" s="18" t="s">
        <v>104</v>
      </c>
    </row>
    <row r="71" spans="2:13" x14ac:dyDescent="0.25">
      <c r="B71" s="15" t="s">
        <v>123</v>
      </c>
      <c r="C71" s="15" t="s">
        <v>49</v>
      </c>
      <c r="M71" s="18" t="s">
        <v>105</v>
      </c>
    </row>
    <row r="72" spans="2:13" x14ac:dyDescent="0.25">
      <c r="B72" s="15" t="s">
        <v>123</v>
      </c>
      <c r="C72" s="15" t="s">
        <v>50</v>
      </c>
      <c r="M72" s="4" t="s">
        <v>106</v>
      </c>
    </row>
    <row r="73" spans="2:13" x14ac:dyDescent="0.25">
      <c r="B73" s="15" t="s">
        <v>123</v>
      </c>
      <c r="C73" s="15" t="s">
        <v>51</v>
      </c>
    </row>
    <row r="74" spans="2:13" x14ac:dyDescent="0.25">
      <c r="B74" s="15" t="s">
        <v>123</v>
      </c>
      <c r="C74" s="15" t="s">
        <v>52</v>
      </c>
    </row>
    <row r="75" spans="2:13" x14ac:dyDescent="0.25">
      <c r="B75" s="15" t="s">
        <v>123</v>
      </c>
      <c r="C75" s="15" t="s">
        <v>53</v>
      </c>
    </row>
    <row r="76" spans="2:13" x14ac:dyDescent="0.25">
      <c r="B76" s="15" t="s">
        <v>125</v>
      </c>
      <c r="C76" s="15" t="s">
        <v>87</v>
      </c>
    </row>
    <row r="77" spans="2:13" x14ac:dyDescent="0.25">
      <c r="B77" s="15" t="s">
        <v>125</v>
      </c>
      <c r="C77" s="15" t="s">
        <v>88</v>
      </c>
    </row>
    <row r="78" spans="2:13" x14ac:dyDescent="0.25">
      <c r="B78" s="15" t="s">
        <v>125</v>
      </c>
      <c r="C78" s="15" t="s">
        <v>89</v>
      </c>
    </row>
    <row r="79" spans="2:13" x14ac:dyDescent="0.25">
      <c r="B79" s="15" t="s">
        <v>125</v>
      </c>
      <c r="C79" s="15" t="s">
        <v>90</v>
      </c>
    </row>
    <row r="80" spans="2:13" x14ac:dyDescent="0.25">
      <c r="B80" s="15" t="s">
        <v>125</v>
      </c>
      <c r="C80" s="15" t="s">
        <v>91</v>
      </c>
    </row>
    <row r="81" spans="2:3" x14ac:dyDescent="0.25">
      <c r="B81" s="15" t="s">
        <v>125</v>
      </c>
      <c r="C81" s="15" t="s">
        <v>92</v>
      </c>
    </row>
    <row r="82" spans="2:3" x14ac:dyDescent="0.25">
      <c r="B82" s="15" t="s">
        <v>125</v>
      </c>
      <c r="C82" s="15" t="s">
        <v>93</v>
      </c>
    </row>
    <row r="83" spans="2:3" x14ac:dyDescent="0.25">
      <c r="B83" s="15" t="s">
        <v>125</v>
      </c>
      <c r="C83" s="15" t="s">
        <v>94</v>
      </c>
    </row>
    <row r="84" spans="2:3" x14ac:dyDescent="0.25">
      <c r="B84" s="15" t="s">
        <v>125</v>
      </c>
      <c r="C84" s="15" t="s">
        <v>95</v>
      </c>
    </row>
    <row r="85" spans="2:3" x14ac:dyDescent="0.25">
      <c r="B85" s="15" t="s">
        <v>125</v>
      </c>
      <c r="C85" s="15" t="s">
        <v>96</v>
      </c>
    </row>
    <row r="86" spans="2:3" x14ac:dyDescent="0.25">
      <c r="B86" s="15" t="s">
        <v>125</v>
      </c>
      <c r="C86" s="15" t="s">
        <v>97</v>
      </c>
    </row>
    <row r="87" spans="2:3" x14ac:dyDescent="0.25">
      <c r="B87" s="15" t="s">
        <v>125</v>
      </c>
      <c r="C87" s="15" t="s">
        <v>98</v>
      </c>
    </row>
    <row r="88" spans="2:3" x14ac:dyDescent="0.25">
      <c r="B88" s="15" t="s">
        <v>125</v>
      </c>
      <c r="C88" s="15" t="s">
        <v>99</v>
      </c>
    </row>
    <row r="89" spans="2:3" x14ac:dyDescent="0.25">
      <c r="B89" s="15" t="s">
        <v>125</v>
      </c>
      <c r="C89" s="15" t="s">
        <v>100</v>
      </c>
    </row>
    <row r="90" spans="2:3" x14ac:dyDescent="0.25">
      <c r="B90" s="15" t="s">
        <v>125</v>
      </c>
      <c r="C90" s="15" t="s">
        <v>101</v>
      </c>
    </row>
    <row r="91" spans="2:3" x14ac:dyDescent="0.25">
      <c r="B91" s="15" t="s">
        <v>125</v>
      </c>
      <c r="C91" s="15" t="s">
        <v>102</v>
      </c>
    </row>
    <row r="92" spans="2:3" x14ac:dyDescent="0.25">
      <c r="B92" s="15" t="s">
        <v>125</v>
      </c>
      <c r="C92" s="15" t="s">
        <v>103</v>
      </c>
    </row>
    <row r="93" spans="2:3" x14ac:dyDescent="0.25">
      <c r="B93" s="15" t="s">
        <v>125</v>
      </c>
      <c r="C93" s="15" t="s">
        <v>104</v>
      </c>
    </row>
    <row r="94" spans="2:3" x14ac:dyDescent="0.25">
      <c r="B94" s="15" t="s">
        <v>125</v>
      </c>
      <c r="C94" s="15" t="s">
        <v>105</v>
      </c>
    </row>
    <row r="95" spans="2:3" x14ac:dyDescent="0.25">
      <c r="B95" s="15" t="s">
        <v>125</v>
      </c>
      <c r="C95" s="15" t="s">
        <v>106</v>
      </c>
    </row>
    <row r="96" spans="2:3" x14ac:dyDescent="0.25">
      <c r="B96" s="15" t="s">
        <v>124</v>
      </c>
      <c r="C96" s="15" t="s">
        <v>143</v>
      </c>
    </row>
    <row r="97" spans="2:3" x14ac:dyDescent="0.25">
      <c r="B97" s="15" t="s">
        <v>124</v>
      </c>
      <c r="C97" s="15" t="s">
        <v>68</v>
      </c>
    </row>
    <row r="98" spans="2:3" x14ac:dyDescent="0.25">
      <c r="B98" s="15" t="s">
        <v>124</v>
      </c>
      <c r="C98" s="15" t="s">
        <v>144</v>
      </c>
    </row>
    <row r="99" spans="2:3" x14ac:dyDescent="0.25">
      <c r="B99" s="15" t="s">
        <v>124</v>
      </c>
      <c r="C99" s="15" t="s">
        <v>69</v>
      </c>
    </row>
    <row r="100" spans="2:3" x14ac:dyDescent="0.25">
      <c r="B100" s="15" t="s">
        <v>124</v>
      </c>
      <c r="C100" s="15" t="s">
        <v>145</v>
      </c>
    </row>
    <row r="101" spans="2:3" x14ac:dyDescent="0.25">
      <c r="B101" s="15" t="s">
        <v>124</v>
      </c>
      <c r="C101" s="15" t="s">
        <v>146</v>
      </c>
    </row>
    <row r="102" spans="2:3" x14ac:dyDescent="0.25">
      <c r="B102" s="15" t="s">
        <v>124</v>
      </c>
      <c r="C102" s="15" t="s">
        <v>70</v>
      </c>
    </row>
    <row r="103" spans="2:3" x14ac:dyDescent="0.25">
      <c r="B103" s="15" t="s">
        <v>124</v>
      </c>
      <c r="C103" s="15" t="s">
        <v>147</v>
      </c>
    </row>
    <row r="104" spans="2:3" x14ac:dyDescent="0.25">
      <c r="B104" s="15" t="s">
        <v>124</v>
      </c>
      <c r="C104" s="15" t="s">
        <v>71</v>
      </c>
    </row>
    <row r="105" spans="2:3" x14ac:dyDescent="0.25">
      <c r="B105" s="15" t="s">
        <v>124</v>
      </c>
      <c r="C105" s="15" t="s">
        <v>148</v>
      </c>
    </row>
    <row r="106" spans="2:3" x14ac:dyDescent="0.25">
      <c r="B106" s="15" t="s">
        <v>124</v>
      </c>
      <c r="C106" s="15" t="s">
        <v>149</v>
      </c>
    </row>
    <row r="107" spans="2:3" x14ac:dyDescent="0.25">
      <c r="B107" s="15" t="s">
        <v>124</v>
      </c>
      <c r="C107" s="15" t="s">
        <v>150</v>
      </c>
    </row>
    <row r="108" spans="2:3" x14ac:dyDescent="0.25">
      <c r="B108" s="15" t="s">
        <v>124</v>
      </c>
      <c r="C108" s="15" t="s">
        <v>151</v>
      </c>
    </row>
    <row r="109" spans="2:3" x14ac:dyDescent="0.25">
      <c r="B109" s="15" t="s">
        <v>124</v>
      </c>
      <c r="C109" s="15" t="s">
        <v>152</v>
      </c>
    </row>
    <row r="110" spans="2:3" x14ac:dyDescent="0.25">
      <c r="B110" s="15" t="s">
        <v>124</v>
      </c>
      <c r="C110" s="15" t="s">
        <v>153</v>
      </c>
    </row>
    <row r="111" spans="2:3" x14ac:dyDescent="0.25">
      <c r="B111" s="15" t="s">
        <v>124</v>
      </c>
      <c r="C111" s="15" t="s">
        <v>154</v>
      </c>
    </row>
    <row r="112" spans="2:3" x14ac:dyDescent="0.25">
      <c r="B112" s="15" t="s">
        <v>124</v>
      </c>
      <c r="C112" s="15" t="s">
        <v>155</v>
      </c>
    </row>
    <row r="113" spans="2:3" x14ac:dyDescent="0.25">
      <c r="B113" s="15" t="s">
        <v>124</v>
      </c>
      <c r="C113" s="15" t="s">
        <v>156</v>
      </c>
    </row>
    <row r="114" spans="2:3" x14ac:dyDescent="0.25">
      <c r="B114" s="15" t="s">
        <v>124</v>
      </c>
      <c r="C114" s="15" t="s">
        <v>157</v>
      </c>
    </row>
    <row r="115" spans="2:3" x14ac:dyDescent="0.25">
      <c r="B115" s="15" t="s">
        <v>124</v>
      </c>
      <c r="C115" s="15" t="s">
        <v>158</v>
      </c>
    </row>
    <row r="116" spans="2:3" x14ac:dyDescent="0.25">
      <c r="B116" s="15" t="s">
        <v>159</v>
      </c>
      <c r="C116" s="15" t="s">
        <v>72</v>
      </c>
    </row>
    <row r="117" spans="2:3" x14ac:dyDescent="0.25">
      <c r="B117" s="15" t="s">
        <v>159</v>
      </c>
      <c r="C117" s="15" t="s">
        <v>73</v>
      </c>
    </row>
    <row r="118" spans="2:3" x14ac:dyDescent="0.25">
      <c r="B118" s="15" t="s">
        <v>159</v>
      </c>
      <c r="C118" s="15" t="s">
        <v>160</v>
      </c>
    </row>
    <row r="119" spans="2:3" x14ac:dyDescent="0.25">
      <c r="B119" s="15" t="s">
        <v>159</v>
      </c>
      <c r="C119" s="15" t="s">
        <v>74</v>
      </c>
    </row>
    <row r="120" spans="2:3" x14ac:dyDescent="0.25">
      <c r="B120" s="15" t="s">
        <v>159</v>
      </c>
      <c r="C120" s="15" t="s">
        <v>75</v>
      </c>
    </row>
    <row r="121" spans="2:3" x14ac:dyDescent="0.25">
      <c r="B121" s="15" t="s">
        <v>159</v>
      </c>
      <c r="C121" s="15" t="s">
        <v>76</v>
      </c>
    </row>
    <row r="122" spans="2:3" x14ac:dyDescent="0.25">
      <c r="B122" s="15" t="s">
        <v>159</v>
      </c>
      <c r="C122" s="15" t="s">
        <v>161</v>
      </c>
    </row>
    <row r="123" spans="2:3" x14ac:dyDescent="0.25">
      <c r="B123" s="15" t="s">
        <v>159</v>
      </c>
      <c r="C123" s="15" t="s">
        <v>162</v>
      </c>
    </row>
    <row r="124" spans="2:3" x14ac:dyDescent="0.25">
      <c r="B124" s="15" t="s">
        <v>159</v>
      </c>
      <c r="C124" s="15" t="s">
        <v>163</v>
      </c>
    </row>
    <row r="125" spans="2:3" x14ac:dyDescent="0.25">
      <c r="B125" s="15" t="s">
        <v>159</v>
      </c>
      <c r="C125" s="15" t="s">
        <v>164</v>
      </c>
    </row>
    <row r="126" spans="2:3" x14ac:dyDescent="0.25">
      <c r="B126" s="15" t="s">
        <v>159</v>
      </c>
      <c r="C126" s="15" t="s">
        <v>77</v>
      </c>
    </row>
    <row r="127" spans="2:3" x14ac:dyDescent="0.25">
      <c r="B127" s="15" t="s">
        <v>159</v>
      </c>
      <c r="C127" s="15" t="s">
        <v>165</v>
      </c>
    </row>
    <row r="128" spans="2:3" x14ac:dyDescent="0.25">
      <c r="B128" s="15" t="s">
        <v>159</v>
      </c>
      <c r="C128" s="15" t="s">
        <v>166</v>
      </c>
    </row>
    <row r="129" spans="2:3" x14ac:dyDescent="0.25">
      <c r="B129" s="15" t="s">
        <v>159</v>
      </c>
      <c r="C129" s="15" t="s">
        <v>167</v>
      </c>
    </row>
    <row r="130" spans="2:3" x14ac:dyDescent="0.25">
      <c r="B130" s="15" t="s">
        <v>159</v>
      </c>
      <c r="C130" s="15" t="s">
        <v>78</v>
      </c>
    </row>
    <row r="131" spans="2:3" x14ac:dyDescent="0.25">
      <c r="B131" s="15" t="s">
        <v>159</v>
      </c>
      <c r="C131" s="15" t="s">
        <v>168</v>
      </c>
    </row>
    <row r="132" spans="2:3" x14ac:dyDescent="0.25">
      <c r="B132" s="15" t="s">
        <v>159</v>
      </c>
      <c r="C132" s="15" t="s">
        <v>169</v>
      </c>
    </row>
    <row r="133" spans="2:3" x14ac:dyDescent="0.25">
      <c r="B133" s="15" t="s">
        <v>159</v>
      </c>
      <c r="C133" s="15" t="s">
        <v>170</v>
      </c>
    </row>
    <row r="134" spans="2:3" x14ac:dyDescent="0.25">
      <c r="B134" s="15" t="s">
        <v>159</v>
      </c>
      <c r="C134" s="15" t="s">
        <v>171</v>
      </c>
    </row>
    <row r="135" spans="2:3" x14ac:dyDescent="0.25">
      <c r="B135" s="15" t="s">
        <v>159</v>
      </c>
      <c r="C135" s="15" t="s">
        <v>79</v>
      </c>
    </row>
    <row r="136" spans="2:3" x14ac:dyDescent="0.25">
      <c r="B136" s="15" t="s">
        <v>172</v>
      </c>
      <c r="C136" s="15" t="s">
        <v>83</v>
      </c>
    </row>
    <row r="137" spans="2:3" x14ac:dyDescent="0.25">
      <c r="B137" s="15" t="s">
        <v>172</v>
      </c>
      <c r="C137" s="15" t="s">
        <v>173</v>
      </c>
    </row>
    <row r="138" spans="2:3" x14ac:dyDescent="0.25">
      <c r="B138" s="15" t="s">
        <v>172</v>
      </c>
      <c r="C138" s="15" t="s">
        <v>174</v>
      </c>
    </row>
    <row r="139" spans="2:3" x14ac:dyDescent="0.25">
      <c r="B139" s="15" t="s">
        <v>172</v>
      </c>
      <c r="C139" s="15" t="s">
        <v>175</v>
      </c>
    </row>
    <row r="140" spans="2:3" x14ac:dyDescent="0.25">
      <c r="B140" s="15" t="s">
        <v>172</v>
      </c>
      <c r="C140" s="15" t="s">
        <v>176</v>
      </c>
    </row>
    <row r="141" spans="2:3" x14ac:dyDescent="0.25">
      <c r="B141" s="15" t="s">
        <v>172</v>
      </c>
      <c r="C141" s="15" t="s">
        <v>177</v>
      </c>
    </row>
    <row r="142" spans="2:3" x14ac:dyDescent="0.25">
      <c r="B142" s="15" t="s">
        <v>172</v>
      </c>
      <c r="C142" s="15" t="s">
        <v>178</v>
      </c>
    </row>
    <row r="143" spans="2:3" x14ac:dyDescent="0.25">
      <c r="B143" s="15" t="s">
        <v>172</v>
      </c>
      <c r="C143" s="15" t="s">
        <v>84</v>
      </c>
    </row>
    <row r="144" spans="2:3" x14ac:dyDescent="0.25">
      <c r="B144" s="15" t="s">
        <v>172</v>
      </c>
      <c r="C144" s="15" t="s">
        <v>85</v>
      </c>
    </row>
    <row r="145" spans="2:3" x14ac:dyDescent="0.25">
      <c r="B145" s="15" t="s">
        <v>172</v>
      </c>
      <c r="C145" s="15" t="s">
        <v>179</v>
      </c>
    </row>
    <row r="146" spans="2:3" x14ac:dyDescent="0.25">
      <c r="B146" s="15" t="s">
        <v>172</v>
      </c>
      <c r="C146" s="15" t="s">
        <v>86</v>
      </c>
    </row>
    <row r="147" spans="2:3" x14ac:dyDescent="0.25">
      <c r="B147" s="15" t="s">
        <v>172</v>
      </c>
      <c r="C147" s="15" t="s">
        <v>180</v>
      </c>
    </row>
    <row r="148" spans="2:3" x14ac:dyDescent="0.25">
      <c r="B148" s="15" t="s">
        <v>172</v>
      </c>
      <c r="C148" s="15" t="s">
        <v>181</v>
      </c>
    </row>
    <row r="149" spans="2:3" x14ac:dyDescent="0.25">
      <c r="B149" s="15" t="s">
        <v>172</v>
      </c>
      <c r="C149" s="15" t="s">
        <v>182</v>
      </c>
    </row>
    <row r="150" spans="2:3" x14ac:dyDescent="0.25">
      <c r="B150" s="15" t="s">
        <v>172</v>
      </c>
      <c r="C150" s="15" t="s">
        <v>183</v>
      </c>
    </row>
    <row r="151" spans="2:3" x14ac:dyDescent="0.25">
      <c r="B151" s="15" t="s">
        <v>172</v>
      </c>
      <c r="C151" s="15" t="s">
        <v>184</v>
      </c>
    </row>
    <row r="152" spans="2:3" x14ac:dyDescent="0.25">
      <c r="B152" s="15" t="s">
        <v>172</v>
      </c>
      <c r="C152" s="15" t="s">
        <v>185</v>
      </c>
    </row>
    <row r="153" spans="2:3" x14ac:dyDescent="0.25">
      <c r="B153" s="15" t="s">
        <v>172</v>
      </c>
      <c r="C153" s="15" t="s">
        <v>186</v>
      </c>
    </row>
    <row r="154" spans="2:3" x14ac:dyDescent="0.25">
      <c r="B154" s="15" t="s">
        <v>172</v>
      </c>
      <c r="C154" s="15" t="s">
        <v>187</v>
      </c>
    </row>
    <row r="155" spans="2:3" x14ac:dyDescent="0.25">
      <c r="B155" s="15" t="s">
        <v>172</v>
      </c>
      <c r="C155" s="15" t="s">
        <v>188</v>
      </c>
    </row>
    <row r="156" spans="2:3" x14ac:dyDescent="0.25">
      <c r="B156" s="15" t="s">
        <v>172</v>
      </c>
      <c r="C156" s="15" t="s">
        <v>189</v>
      </c>
    </row>
    <row r="157" spans="2:3" x14ac:dyDescent="0.25">
      <c r="B157" s="15" t="s">
        <v>190</v>
      </c>
      <c r="C157" s="15" t="s">
        <v>191</v>
      </c>
    </row>
    <row r="158" spans="2:3" x14ac:dyDescent="0.25">
      <c r="B158" s="15" t="s">
        <v>190</v>
      </c>
      <c r="C158" s="15" t="s">
        <v>107</v>
      </c>
    </row>
    <row r="159" spans="2:3" x14ac:dyDescent="0.25">
      <c r="B159" s="15" t="s">
        <v>190</v>
      </c>
      <c r="C159" s="15" t="s">
        <v>108</v>
      </c>
    </row>
    <row r="160" spans="2:3" x14ac:dyDescent="0.25">
      <c r="B160" s="15" t="s">
        <v>190</v>
      </c>
      <c r="C160" s="15" t="s">
        <v>109</v>
      </c>
    </row>
    <row r="161" spans="2:3" x14ac:dyDescent="0.25">
      <c r="B161" s="15" t="s">
        <v>190</v>
      </c>
      <c r="C161" s="15" t="s">
        <v>110</v>
      </c>
    </row>
    <row r="162" spans="2:3" x14ac:dyDescent="0.25">
      <c r="B162" s="15" t="s">
        <v>190</v>
      </c>
      <c r="C162" s="15" t="s">
        <v>192</v>
      </c>
    </row>
    <row r="163" spans="2:3" x14ac:dyDescent="0.25">
      <c r="B163" s="15" t="s">
        <v>190</v>
      </c>
      <c r="C163" s="15" t="s">
        <v>193</v>
      </c>
    </row>
    <row r="164" spans="2:3" x14ac:dyDescent="0.25">
      <c r="B164" s="15" t="s">
        <v>190</v>
      </c>
      <c r="C164" s="15" t="s">
        <v>194</v>
      </c>
    </row>
    <row r="165" spans="2:3" x14ac:dyDescent="0.25">
      <c r="B165" s="15" t="s">
        <v>190</v>
      </c>
      <c r="C165" s="15" t="s">
        <v>195</v>
      </c>
    </row>
    <row r="166" spans="2:3" x14ac:dyDescent="0.25">
      <c r="B166" s="15" t="s">
        <v>190</v>
      </c>
      <c r="C166" s="15" t="s">
        <v>196</v>
      </c>
    </row>
    <row r="167" spans="2:3" x14ac:dyDescent="0.25">
      <c r="B167" s="15" t="s">
        <v>190</v>
      </c>
      <c r="C167" s="15" t="s">
        <v>197</v>
      </c>
    </row>
    <row r="168" spans="2:3" x14ac:dyDescent="0.25">
      <c r="B168" s="15" t="s">
        <v>190</v>
      </c>
      <c r="C168" s="15" t="s">
        <v>198</v>
      </c>
    </row>
    <row r="169" spans="2:3" x14ac:dyDescent="0.25">
      <c r="B169" s="15" t="s">
        <v>190</v>
      </c>
      <c r="C169" s="15" t="s">
        <v>111</v>
      </c>
    </row>
    <row r="170" spans="2:3" x14ac:dyDescent="0">
      <c r="B170" s="15" t="s">
        <v>190</v>
      </c>
      <c r="C170" s="15" t="s">
        <v>112</v>
      </c>
    </row>
    <row r="171" spans="2:3" x14ac:dyDescent="0">
      <c r="B171" s="15" t="s">
        <v>190</v>
      </c>
      <c r="C171" s="15" t="s">
        <v>199</v>
      </c>
    </row>
    <row r="172" spans="2:3" x14ac:dyDescent="0">
      <c r="B172" s="15" t="s">
        <v>190</v>
      </c>
      <c r="C172" s="15" t="s">
        <v>200</v>
      </c>
    </row>
    <row r="173" spans="2:3" x14ac:dyDescent="0">
      <c r="B173" s="15" t="s">
        <v>190</v>
      </c>
      <c r="C173" s="15" t="s">
        <v>201</v>
      </c>
    </row>
    <row r="174" spans="2:3" x14ac:dyDescent="0">
      <c r="B174" s="15" t="s">
        <v>190</v>
      </c>
      <c r="C174" s="15" t="s">
        <v>202</v>
      </c>
    </row>
    <row r="175" spans="2:3" x14ac:dyDescent="0">
      <c r="B175" s="15" t="s">
        <v>190</v>
      </c>
      <c r="C175" s="15" t="s">
        <v>203</v>
      </c>
    </row>
    <row r="176" spans="2:3" x14ac:dyDescent="0">
      <c r="B176" s="15" t="s">
        <v>190</v>
      </c>
      <c r="C176" s="15" t="s">
        <v>204</v>
      </c>
    </row>
    <row r="177" spans="2:3" x14ac:dyDescent="0.25">
      <c r="B177" s="15" t="s">
        <v>190</v>
      </c>
      <c r="C177" s="15" t="s">
        <v>113</v>
      </c>
    </row>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W76"/>
  <sheetViews>
    <sheetView workbookViewId="0">
      <selection activeCell="U9" sqref="U9"/>
    </sheetView>
  </sheetViews>
  <sheetFormatPr defaultColWidth="8.85546875" defaultRowHeight="15" x14ac:dyDescent="0.25"/>
  <sheetData>
    <row r="13" spans="3:23" ht="18.75" x14ac:dyDescent="0.3">
      <c r="C13" s="12" t="s">
        <v>80</v>
      </c>
    </row>
    <row r="14" spans="3:23" ht="18.75" x14ac:dyDescent="0.3">
      <c r="C14" t="s">
        <v>81</v>
      </c>
      <c r="O14" s="12" t="s">
        <v>114</v>
      </c>
    </row>
    <row r="15" spans="3:23" x14ac:dyDescent="0.25">
      <c r="O15" t="s">
        <v>81</v>
      </c>
    </row>
    <row r="16" spans="3:23" x14ac:dyDescent="0.25">
      <c r="K16" t="s">
        <v>13</v>
      </c>
      <c r="W16" t="s">
        <v>13</v>
      </c>
    </row>
    <row r="17" spans="3:23" ht="45" x14ac:dyDescent="0.25">
      <c r="C17" s="13" t="s">
        <v>82</v>
      </c>
      <c r="D17" s="2" t="s">
        <v>14</v>
      </c>
      <c r="E17" s="2" t="s">
        <v>15</v>
      </c>
      <c r="F17" s="2" t="s">
        <v>16</v>
      </c>
      <c r="G17" s="2" t="s">
        <v>17</v>
      </c>
      <c r="H17" s="2" t="s">
        <v>18</v>
      </c>
      <c r="I17" s="2" t="s">
        <v>19</v>
      </c>
      <c r="J17" s="3" t="s">
        <v>115</v>
      </c>
      <c r="K17" s="3" t="s">
        <v>20</v>
      </c>
      <c r="O17" s="13" t="s">
        <v>82</v>
      </c>
      <c r="P17" s="2" t="s">
        <v>14</v>
      </c>
      <c r="Q17" s="2" t="s">
        <v>15</v>
      </c>
      <c r="R17" s="2" t="s">
        <v>16</v>
      </c>
      <c r="S17" s="2" t="s">
        <v>17</v>
      </c>
      <c r="T17" s="2" t="s">
        <v>18</v>
      </c>
      <c r="U17" s="2" t="s">
        <v>19</v>
      </c>
      <c r="V17" s="3" t="s">
        <v>116</v>
      </c>
      <c r="W17" s="3" t="s">
        <v>20</v>
      </c>
    </row>
    <row r="18" spans="3:23" x14ac:dyDescent="0.25">
      <c r="C18" s="4" t="s">
        <v>21</v>
      </c>
      <c r="D18" s="5">
        <v>0</v>
      </c>
      <c r="E18" s="5">
        <v>0</v>
      </c>
      <c r="F18" s="5">
        <v>0</v>
      </c>
      <c r="G18" s="5">
        <v>0.15</v>
      </c>
      <c r="H18" s="5">
        <v>0</v>
      </c>
      <c r="I18" s="5">
        <v>0</v>
      </c>
      <c r="J18" s="6">
        <f>I18-D18</f>
        <v>0</v>
      </c>
      <c r="K18" s="6">
        <f>H18-D18</f>
        <v>0</v>
      </c>
      <c r="O18" s="4" t="s">
        <v>83</v>
      </c>
      <c r="P18" s="2"/>
      <c r="Q18" s="2"/>
      <c r="R18" s="5">
        <v>0.1</v>
      </c>
      <c r="S18" s="5">
        <v>0.1</v>
      </c>
      <c r="T18" s="5">
        <v>0</v>
      </c>
      <c r="U18" s="5">
        <v>0.05</v>
      </c>
      <c r="V18" s="6"/>
      <c r="W18" s="6"/>
    </row>
    <row r="19" spans="3:23" x14ac:dyDescent="0.25">
      <c r="C19" s="4" t="s">
        <v>22</v>
      </c>
      <c r="D19" s="5">
        <v>0</v>
      </c>
      <c r="E19" s="5">
        <v>5.000000074505806E-2</v>
      </c>
      <c r="F19" s="5">
        <v>0.01</v>
      </c>
      <c r="G19" s="5">
        <v>0.05</v>
      </c>
      <c r="H19" s="5">
        <v>0.5</v>
      </c>
      <c r="I19" s="5">
        <v>0.65</v>
      </c>
      <c r="J19" s="6">
        <f t="shared" ref="J19:J64" si="0">I19-D19</f>
        <v>0.65</v>
      </c>
      <c r="K19" s="6">
        <f>H19-D19</f>
        <v>0.5</v>
      </c>
      <c r="O19" s="4" t="s">
        <v>84</v>
      </c>
      <c r="P19" s="5">
        <v>0.40000000596046448</v>
      </c>
      <c r="Q19" s="5">
        <v>0.15000000596046448</v>
      </c>
      <c r="R19" s="5">
        <v>0</v>
      </c>
      <c r="S19" s="5">
        <v>0</v>
      </c>
      <c r="T19" s="5">
        <v>0</v>
      </c>
      <c r="U19" s="5">
        <v>0</v>
      </c>
      <c r="V19" s="6">
        <f>U19-P19</f>
        <v>-0.40000000596046448</v>
      </c>
      <c r="W19" s="6">
        <f t="shared" ref="W19:W47" si="1">T19-P19</f>
        <v>-0.40000000596046448</v>
      </c>
    </row>
    <row r="20" spans="3:23" x14ac:dyDescent="0.25">
      <c r="C20" s="4" t="s">
        <v>23</v>
      </c>
      <c r="D20" s="5">
        <v>0.10000000149011612</v>
      </c>
      <c r="E20" s="5">
        <v>0.34999999403953552</v>
      </c>
      <c r="F20" s="5">
        <v>0.3</v>
      </c>
      <c r="G20" s="5">
        <v>0.1</v>
      </c>
      <c r="H20" s="5">
        <v>0.25</v>
      </c>
      <c r="I20" s="5">
        <v>0.8</v>
      </c>
      <c r="J20" s="6">
        <f t="shared" si="0"/>
        <v>0.69999999850988393</v>
      </c>
      <c r="K20" s="6">
        <f>H20-D20</f>
        <v>0.14999999850988388</v>
      </c>
      <c r="O20" s="4" t="s">
        <v>85</v>
      </c>
      <c r="P20" s="5">
        <v>0.10000000149011612</v>
      </c>
      <c r="Q20" s="5">
        <v>0.20000000298023224</v>
      </c>
      <c r="R20" s="5">
        <v>0.2</v>
      </c>
      <c r="S20" s="5">
        <v>0.15</v>
      </c>
      <c r="T20" s="5">
        <v>0.2</v>
      </c>
      <c r="U20" s="5">
        <v>0.25</v>
      </c>
      <c r="V20" s="6">
        <f>U20-P20</f>
        <v>0.14999999850988388</v>
      </c>
      <c r="W20" s="6"/>
    </row>
    <row r="21" spans="3:23" x14ac:dyDescent="0.25">
      <c r="C21" s="4" t="s">
        <v>24</v>
      </c>
      <c r="D21" s="5">
        <v>5.000000074505806E-2</v>
      </c>
      <c r="E21" s="5">
        <v>0.15000000596046448</v>
      </c>
      <c r="F21" s="5">
        <v>0.15</v>
      </c>
      <c r="G21" s="5">
        <v>0.05</v>
      </c>
      <c r="H21" s="5">
        <v>0.1</v>
      </c>
      <c r="I21" s="5">
        <v>0.05</v>
      </c>
      <c r="J21" s="6">
        <f t="shared" si="0"/>
        <v>-7.4505805691682525E-10</v>
      </c>
      <c r="K21" s="6">
        <f>H21-D21</f>
        <v>4.9999999254941946E-2</v>
      </c>
      <c r="O21" s="4" t="s">
        <v>86</v>
      </c>
      <c r="P21" s="5">
        <v>5.000000074505806E-2</v>
      </c>
      <c r="Q21" s="5">
        <v>0</v>
      </c>
      <c r="R21" s="5">
        <v>0.45</v>
      </c>
      <c r="S21" s="5">
        <v>0.2</v>
      </c>
      <c r="T21" s="5">
        <v>0.3</v>
      </c>
      <c r="U21" s="7"/>
      <c r="V21" s="6"/>
      <c r="W21" s="6">
        <f t="shared" si="1"/>
        <v>0.24999999925494193</v>
      </c>
    </row>
    <row r="22" spans="3:23" x14ac:dyDescent="0.25">
      <c r="C22" s="4" t="s">
        <v>25</v>
      </c>
      <c r="D22" s="5">
        <v>0.89999997615814209</v>
      </c>
      <c r="E22" s="5">
        <v>0.85000002384185791</v>
      </c>
      <c r="F22" s="5">
        <v>0.8</v>
      </c>
      <c r="G22" s="5">
        <v>0.95</v>
      </c>
      <c r="H22" s="5">
        <v>0.9</v>
      </c>
      <c r="I22" s="5">
        <v>0.9</v>
      </c>
      <c r="J22" s="6">
        <f t="shared" si="0"/>
        <v>2.384185793236071E-8</v>
      </c>
      <c r="K22" s="6">
        <f>H22-D22</f>
        <v>2.384185793236071E-8</v>
      </c>
      <c r="O22" s="4" t="s">
        <v>87</v>
      </c>
      <c r="P22" s="5">
        <v>0.80000001192092896</v>
      </c>
      <c r="Q22" s="5">
        <v>0.75</v>
      </c>
      <c r="R22" s="5">
        <v>0.7</v>
      </c>
      <c r="S22" s="5">
        <v>0.65</v>
      </c>
      <c r="T22" s="5">
        <v>0.5</v>
      </c>
      <c r="U22" s="5">
        <v>0.95</v>
      </c>
      <c r="V22" s="6">
        <f>U22-P22</f>
        <v>0.149999988079071</v>
      </c>
      <c r="W22" s="6">
        <f t="shared" si="1"/>
        <v>-0.30000001192092896</v>
      </c>
    </row>
    <row r="23" spans="3:23" x14ac:dyDescent="0.25">
      <c r="C23" s="4" t="s">
        <v>26</v>
      </c>
      <c r="D23" s="5">
        <v>0.75</v>
      </c>
      <c r="E23" s="5">
        <v>0.75</v>
      </c>
      <c r="F23" s="5">
        <v>0.6</v>
      </c>
      <c r="G23" s="5">
        <v>0.5</v>
      </c>
      <c r="H23" s="5">
        <v>0.6</v>
      </c>
      <c r="I23" s="5">
        <v>0.9</v>
      </c>
      <c r="J23" s="6">
        <f t="shared" si="0"/>
        <v>0.15000000000000002</v>
      </c>
      <c r="K23" s="6"/>
      <c r="O23" s="4" t="s">
        <v>88</v>
      </c>
      <c r="P23" s="5">
        <v>0.55000001192092896</v>
      </c>
      <c r="Q23" s="5">
        <v>0.60000002384185791</v>
      </c>
      <c r="R23" s="5">
        <v>0.5</v>
      </c>
      <c r="S23" s="5">
        <v>0.4</v>
      </c>
      <c r="T23" s="5">
        <v>0.5</v>
      </c>
      <c r="U23" s="5">
        <v>0.9</v>
      </c>
      <c r="V23" s="6">
        <f t="shared" ref="V23:V35" si="2">U23-P23</f>
        <v>0.34999998807907107</v>
      </c>
      <c r="W23" s="6"/>
    </row>
    <row r="24" spans="3:23" x14ac:dyDescent="0.25">
      <c r="C24" s="4" t="s">
        <v>27</v>
      </c>
      <c r="D24" s="5">
        <v>0.44999998807907104</v>
      </c>
      <c r="E24" s="5">
        <v>0.40000000596046448</v>
      </c>
      <c r="F24" s="5">
        <v>0.5</v>
      </c>
      <c r="G24" s="5">
        <v>0.4</v>
      </c>
      <c r="H24" s="5">
        <v>0.7</v>
      </c>
      <c r="I24" s="5">
        <v>0.9</v>
      </c>
      <c r="J24" s="6">
        <f t="shared" si="0"/>
        <v>0.45000001192092898</v>
      </c>
      <c r="K24" s="6">
        <f>H24-D24</f>
        <v>0.25000001192092891</v>
      </c>
      <c r="O24" s="4" t="s">
        <v>89</v>
      </c>
      <c r="P24" s="5">
        <v>5.000000074505806E-2</v>
      </c>
      <c r="Q24" s="5">
        <v>9.9999997764825821E-3</v>
      </c>
      <c r="R24" s="5">
        <v>0.4</v>
      </c>
      <c r="S24" s="5">
        <v>0.2</v>
      </c>
      <c r="T24" s="5">
        <v>0.4</v>
      </c>
      <c r="U24" s="5">
        <v>0.5</v>
      </c>
      <c r="V24" s="6">
        <f t="shared" si="2"/>
        <v>0.44999999925494194</v>
      </c>
      <c r="W24" s="6">
        <f t="shared" si="1"/>
        <v>0.34999999925494196</v>
      </c>
    </row>
    <row r="25" spans="3:23" x14ac:dyDescent="0.25">
      <c r="C25" s="4" t="s">
        <v>28</v>
      </c>
      <c r="D25" s="5">
        <v>0</v>
      </c>
      <c r="E25" s="5">
        <v>0</v>
      </c>
      <c r="F25" s="5">
        <v>0</v>
      </c>
      <c r="G25" s="5">
        <v>0</v>
      </c>
      <c r="H25" s="5">
        <v>0.7</v>
      </c>
      <c r="I25" s="5">
        <v>0.5</v>
      </c>
      <c r="J25" s="6">
        <f t="shared" si="0"/>
        <v>0.5</v>
      </c>
      <c r="K25" s="6">
        <f>H25-D25</f>
        <v>0.7</v>
      </c>
      <c r="O25" s="4" t="s">
        <v>90</v>
      </c>
      <c r="P25" s="5">
        <v>0.33000001311302185</v>
      </c>
      <c r="Q25" s="5">
        <v>0.5</v>
      </c>
      <c r="R25" s="5">
        <v>0.5</v>
      </c>
      <c r="S25" s="5">
        <v>0.55000000000000004</v>
      </c>
      <c r="T25" s="5">
        <v>0.35</v>
      </c>
      <c r="U25" s="5">
        <v>0.8</v>
      </c>
      <c r="V25" s="6">
        <f t="shared" si="2"/>
        <v>0.46999998688697819</v>
      </c>
      <c r="W25" s="6">
        <f t="shared" si="1"/>
        <v>1.9999986886978127E-2</v>
      </c>
    </row>
    <row r="26" spans="3:23" x14ac:dyDescent="0.25">
      <c r="C26" s="4" t="s">
        <v>29</v>
      </c>
      <c r="D26" s="5">
        <v>0</v>
      </c>
      <c r="E26" s="5">
        <v>0</v>
      </c>
      <c r="F26" s="5">
        <v>0</v>
      </c>
      <c r="G26" s="5">
        <v>0</v>
      </c>
      <c r="H26" s="5">
        <v>0.45</v>
      </c>
      <c r="I26" s="7"/>
      <c r="J26" s="6"/>
      <c r="K26" s="6">
        <f>H26-D26</f>
        <v>0.45</v>
      </c>
      <c r="O26" s="4" t="s">
        <v>91</v>
      </c>
      <c r="P26" s="5">
        <v>0.5</v>
      </c>
      <c r="Q26" s="5">
        <v>0.20000000298023224</v>
      </c>
      <c r="R26" s="5">
        <v>0.25</v>
      </c>
      <c r="S26" s="5">
        <v>0.2</v>
      </c>
      <c r="T26" s="5">
        <v>0.15</v>
      </c>
      <c r="U26" s="5">
        <v>0.2</v>
      </c>
      <c r="V26" s="6">
        <f t="shared" si="2"/>
        <v>-0.3</v>
      </c>
      <c r="W26" s="6">
        <f t="shared" si="1"/>
        <v>-0.35</v>
      </c>
    </row>
    <row r="27" spans="3:23" x14ac:dyDescent="0.25">
      <c r="C27" s="4" t="s">
        <v>30</v>
      </c>
      <c r="D27" s="5">
        <v>0</v>
      </c>
      <c r="E27" s="5">
        <v>0</v>
      </c>
      <c r="F27" s="5">
        <v>0</v>
      </c>
      <c r="G27" s="5">
        <v>0</v>
      </c>
      <c r="H27" s="5">
        <v>0</v>
      </c>
      <c r="I27" s="5">
        <v>0.5</v>
      </c>
      <c r="J27" s="6">
        <f t="shared" si="0"/>
        <v>0.5</v>
      </c>
      <c r="K27" s="6"/>
      <c r="O27" s="4" t="s">
        <v>92</v>
      </c>
      <c r="P27" s="5">
        <v>5.000000074505806E-2</v>
      </c>
      <c r="Q27" s="5">
        <v>9.9999997764825821E-3</v>
      </c>
      <c r="R27" s="5">
        <v>0.3</v>
      </c>
      <c r="S27" s="5">
        <v>0.9</v>
      </c>
      <c r="T27" s="5">
        <v>0.95</v>
      </c>
      <c r="U27" s="5">
        <v>0.99</v>
      </c>
      <c r="V27" s="6">
        <f t="shared" si="2"/>
        <v>0.93999999925494193</v>
      </c>
      <c r="W27" s="6">
        <f t="shared" si="1"/>
        <v>0.8999999992549419</v>
      </c>
    </row>
    <row r="28" spans="3:23" x14ac:dyDescent="0.25">
      <c r="C28" s="4" t="s">
        <v>31</v>
      </c>
      <c r="D28" s="5">
        <v>0.40000000596046448</v>
      </c>
      <c r="E28" s="5">
        <v>0.5</v>
      </c>
      <c r="F28" s="5">
        <v>0.3</v>
      </c>
      <c r="G28" s="5">
        <v>0.4</v>
      </c>
      <c r="H28" s="5">
        <v>0.25</v>
      </c>
      <c r="I28" s="5">
        <v>0.6</v>
      </c>
      <c r="J28" s="6">
        <f t="shared" si="0"/>
        <v>0.1999999940395355</v>
      </c>
      <c r="K28" s="6">
        <f>H28-D28</f>
        <v>-0.15000000596046448</v>
      </c>
      <c r="O28" s="4" t="s">
        <v>93</v>
      </c>
      <c r="P28" s="5">
        <v>0.30000001192092896</v>
      </c>
      <c r="Q28" s="5">
        <v>0.44999998807907104</v>
      </c>
      <c r="R28" s="5">
        <v>0.5</v>
      </c>
      <c r="S28" s="5">
        <v>0.7</v>
      </c>
      <c r="T28" s="5">
        <v>0.7</v>
      </c>
      <c r="U28" s="5">
        <v>0.95</v>
      </c>
      <c r="V28" s="6">
        <f t="shared" si="2"/>
        <v>0.649999988079071</v>
      </c>
      <c r="W28" s="6">
        <f t="shared" si="1"/>
        <v>0.399999988079071</v>
      </c>
    </row>
    <row r="29" spans="3:23" x14ac:dyDescent="0.25">
      <c r="C29" s="4" t="s">
        <v>32</v>
      </c>
      <c r="D29" s="5">
        <v>0.5</v>
      </c>
      <c r="E29" s="5">
        <v>0.5</v>
      </c>
      <c r="F29" s="5">
        <v>0.35</v>
      </c>
      <c r="G29" s="5">
        <v>0.4</v>
      </c>
      <c r="H29" s="5">
        <v>0.35</v>
      </c>
      <c r="I29" s="8"/>
      <c r="J29" s="6"/>
      <c r="K29" s="6"/>
      <c r="O29" s="4" t="s">
        <v>94</v>
      </c>
      <c r="P29" s="5">
        <v>0.10000000149011612</v>
      </c>
      <c r="Q29" s="5">
        <v>0.15000000596046448</v>
      </c>
      <c r="R29" s="5">
        <v>0.4</v>
      </c>
      <c r="S29" s="5">
        <v>0.3</v>
      </c>
      <c r="T29" s="5">
        <v>0.55000000000000004</v>
      </c>
      <c r="U29" s="5">
        <v>0.7</v>
      </c>
      <c r="V29" s="6">
        <f t="shared" si="2"/>
        <v>0.59999999850988384</v>
      </c>
      <c r="W29" s="6">
        <f t="shared" si="1"/>
        <v>0.44999999850988393</v>
      </c>
    </row>
    <row r="30" spans="3:23" x14ac:dyDescent="0.25">
      <c r="C30" s="4" t="s">
        <v>33</v>
      </c>
      <c r="D30" s="5">
        <v>0</v>
      </c>
      <c r="E30" s="5">
        <v>0</v>
      </c>
      <c r="F30" s="5">
        <v>0</v>
      </c>
      <c r="G30" s="5">
        <v>0</v>
      </c>
      <c r="H30" s="5">
        <v>0</v>
      </c>
      <c r="I30" s="5">
        <v>0.3</v>
      </c>
      <c r="J30" s="6">
        <f t="shared" si="0"/>
        <v>0.3</v>
      </c>
      <c r="K30" s="6"/>
      <c r="O30" s="4" t="s">
        <v>95</v>
      </c>
      <c r="P30" s="5">
        <v>0.44999998807907104</v>
      </c>
      <c r="Q30" s="5">
        <v>5.000000074505806E-2</v>
      </c>
      <c r="R30" s="5">
        <v>0.2</v>
      </c>
      <c r="S30" s="5">
        <v>0.35</v>
      </c>
      <c r="T30" s="5">
        <v>0</v>
      </c>
      <c r="U30" s="5">
        <v>0.6</v>
      </c>
      <c r="V30" s="6">
        <f t="shared" si="2"/>
        <v>0.15000001192092893</v>
      </c>
      <c r="W30" s="6"/>
    </row>
    <row r="31" spans="3:23" x14ac:dyDescent="0.25">
      <c r="C31" s="4" t="s">
        <v>34</v>
      </c>
      <c r="D31" s="5">
        <v>0.15000000596046448</v>
      </c>
      <c r="E31" s="5">
        <v>0.10000000149011612</v>
      </c>
      <c r="F31" s="5">
        <v>0.05</v>
      </c>
      <c r="G31" s="5">
        <v>0</v>
      </c>
      <c r="H31" s="5">
        <v>0</v>
      </c>
      <c r="I31" s="5">
        <v>1</v>
      </c>
      <c r="J31" s="6">
        <f t="shared" si="0"/>
        <v>0.84999999403953552</v>
      </c>
      <c r="K31" s="6"/>
      <c r="O31" s="4" t="s">
        <v>96</v>
      </c>
      <c r="P31" s="5">
        <v>0.5</v>
      </c>
      <c r="Q31" s="5">
        <v>0.30000001192092896</v>
      </c>
      <c r="R31" s="5">
        <v>0.01</v>
      </c>
      <c r="S31" s="5">
        <v>0.01</v>
      </c>
      <c r="T31" s="5">
        <v>0.25</v>
      </c>
      <c r="U31" s="5">
        <v>0.3</v>
      </c>
      <c r="V31" s="6">
        <f t="shared" si="2"/>
        <v>-0.2</v>
      </c>
      <c r="W31" s="6">
        <f t="shared" si="1"/>
        <v>-0.25</v>
      </c>
    </row>
    <row r="32" spans="3:23" x14ac:dyDescent="0.25">
      <c r="C32" s="4" t="s">
        <v>35</v>
      </c>
      <c r="D32" s="5">
        <v>0.34999999403953552</v>
      </c>
      <c r="E32" s="5">
        <v>0.30000001192092896</v>
      </c>
      <c r="F32" s="5">
        <v>0.25</v>
      </c>
      <c r="G32" s="5">
        <v>0.45</v>
      </c>
      <c r="H32" s="5">
        <v>0.5</v>
      </c>
      <c r="I32" s="5">
        <v>0.85</v>
      </c>
      <c r="J32" s="6">
        <f t="shared" si="0"/>
        <v>0.50000000596046446</v>
      </c>
      <c r="K32" s="6">
        <f>H32-D32</f>
        <v>0.15000000596046448</v>
      </c>
      <c r="O32" s="4" t="s">
        <v>97</v>
      </c>
      <c r="P32" s="5">
        <v>0.15000000596046448</v>
      </c>
      <c r="Q32" s="5">
        <v>0.10000000149011612</v>
      </c>
      <c r="R32" s="5">
        <v>0.05</v>
      </c>
      <c r="S32" s="5">
        <v>0.05</v>
      </c>
      <c r="T32" s="5">
        <v>0</v>
      </c>
      <c r="U32" s="5">
        <v>0.35</v>
      </c>
      <c r="V32" s="6">
        <f t="shared" si="2"/>
        <v>0.1999999940395355</v>
      </c>
      <c r="W32" s="6"/>
    </row>
    <row r="33" spans="3:23" x14ac:dyDescent="0.25">
      <c r="C33" s="4" t="s">
        <v>36</v>
      </c>
      <c r="D33" s="5">
        <v>5.000000074505806E-2</v>
      </c>
      <c r="E33" s="5">
        <v>5.000000074505806E-2</v>
      </c>
      <c r="F33" s="5">
        <v>0.05</v>
      </c>
      <c r="G33" s="5">
        <v>0.1</v>
      </c>
      <c r="H33" s="5">
        <v>0.25</v>
      </c>
      <c r="I33" s="5">
        <v>0.15</v>
      </c>
      <c r="J33" s="6">
        <f t="shared" si="0"/>
        <v>9.9999999254941935E-2</v>
      </c>
      <c r="K33" s="6">
        <f>H33-D33</f>
        <v>0.19999999925494194</v>
      </c>
      <c r="O33" s="4" t="s">
        <v>98</v>
      </c>
      <c r="P33" s="5">
        <v>5.000000074505806E-2</v>
      </c>
      <c r="Q33" s="5">
        <v>0</v>
      </c>
      <c r="R33" s="5">
        <v>0.05</v>
      </c>
      <c r="S33" s="5">
        <v>0.05</v>
      </c>
      <c r="T33" s="5">
        <v>0</v>
      </c>
      <c r="U33" s="5">
        <v>0.15</v>
      </c>
      <c r="V33" s="6">
        <f t="shared" si="2"/>
        <v>9.9999999254941935E-2</v>
      </c>
      <c r="W33" s="6"/>
    </row>
    <row r="34" spans="3:23" x14ac:dyDescent="0.25">
      <c r="C34" s="4" t="s">
        <v>37</v>
      </c>
      <c r="D34" s="5">
        <v>0</v>
      </c>
      <c r="E34" s="5">
        <v>0</v>
      </c>
      <c r="F34" s="5">
        <v>0</v>
      </c>
      <c r="G34" s="5">
        <v>0.01</v>
      </c>
      <c r="H34" s="5">
        <v>0</v>
      </c>
      <c r="I34" s="5">
        <v>0.2</v>
      </c>
      <c r="J34" s="6">
        <f t="shared" si="0"/>
        <v>0.2</v>
      </c>
      <c r="K34" s="6"/>
      <c r="O34" s="4" t="s">
        <v>99</v>
      </c>
      <c r="P34" s="5">
        <v>5.000000074505806E-2</v>
      </c>
      <c r="Q34" s="5">
        <v>0</v>
      </c>
      <c r="R34" s="5">
        <v>0.01</v>
      </c>
      <c r="S34" s="5">
        <v>0.1</v>
      </c>
      <c r="T34" s="5">
        <v>0.1</v>
      </c>
      <c r="U34" s="5">
        <v>0.65</v>
      </c>
      <c r="V34" s="6">
        <f t="shared" si="2"/>
        <v>0.59999999925494196</v>
      </c>
      <c r="W34" s="6">
        <f t="shared" si="1"/>
        <v>4.9999999254941946E-2</v>
      </c>
    </row>
    <row r="35" spans="3:23" x14ac:dyDescent="0.25">
      <c r="C35" s="4" t="s">
        <v>38</v>
      </c>
      <c r="D35" s="5">
        <v>0</v>
      </c>
      <c r="E35" s="5">
        <v>0</v>
      </c>
      <c r="F35" s="5">
        <v>0</v>
      </c>
      <c r="G35" s="5">
        <v>0</v>
      </c>
      <c r="H35" s="5">
        <v>0</v>
      </c>
      <c r="I35" s="5">
        <v>0.8</v>
      </c>
      <c r="J35" s="6">
        <f t="shared" si="0"/>
        <v>0.8</v>
      </c>
      <c r="K35" s="6"/>
      <c r="O35" s="4" t="s">
        <v>100</v>
      </c>
      <c r="P35" s="5">
        <v>0.20000000298023224</v>
      </c>
      <c r="Q35" s="5">
        <v>0.10000000149011612</v>
      </c>
      <c r="R35" s="5">
        <v>0.5</v>
      </c>
      <c r="S35" s="5">
        <v>0.35</v>
      </c>
      <c r="T35" s="5">
        <v>0.2</v>
      </c>
      <c r="U35" s="5">
        <v>0.45</v>
      </c>
      <c r="V35" s="6">
        <f t="shared" si="2"/>
        <v>0.24999999701976777</v>
      </c>
      <c r="W35" s="6">
        <f t="shared" si="1"/>
        <v>-2.980232227667301E-9</v>
      </c>
    </row>
    <row r="36" spans="3:23" x14ac:dyDescent="0.25">
      <c r="C36" s="4" t="s">
        <v>39</v>
      </c>
      <c r="D36" s="5">
        <v>0</v>
      </c>
      <c r="E36" s="5">
        <v>9.9999997764825821E-3</v>
      </c>
      <c r="F36" s="5">
        <v>0</v>
      </c>
      <c r="G36" s="5">
        <v>0</v>
      </c>
      <c r="H36" s="5">
        <v>0.05</v>
      </c>
      <c r="I36" s="5">
        <v>0.7</v>
      </c>
      <c r="J36" s="6">
        <f t="shared" si="0"/>
        <v>0.7</v>
      </c>
      <c r="K36" s="6"/>
      <c r="O36" s="4" t="s">
        <v>101</v>
      </c>
      <c r="P36" s="5">
        <v>5.000000074505806E-2</v>
      </c>
      <c r="Q36" s="5">
        <v>5.000000074505806E-2</v>
      </c>
      <c r="R36" s="5">
        <v>0.1</v>
      </c>
      <c r="S36" s="5">
        <v>0.3</v>
      </c>
      <c r="T36" s="5">
        <v>0.3</v>
      </c>
      <c r="U36" s="2"/>
      <c r="V36" s="6"/>
      <c r="W36" s="6">
        <f t="shared" si="1"/>
        <v>0.24999999925494193</v>
      </c>
    </row>
    <row r="37" spans="3:23" x14ac:dyDescent="0.25">
      <c r="C37" s="4" t="s">
        <v>40</v>
      </c>
      <c r="D37" s="5">
        <v>5.000000074505806E-2</v>
      </c>
      <c r="E37" s="5">
        <v>9.9999997764825821E-3</v>
      </c>
      <c r="F37" s="5">
        <v>0</v>
      </c>
      <c r="G37" s="5">
        <v>0</v>
      </c>
      <c r="H37" s="5">
        <v>0</v>
      </c>
      <c r="I37" s="5">
        <v>0.95</v>
      </c>
      <c r="J37" s="6">
        <f t="shared" si="0"/>
        <v>0.8999999992549419</v>
      </c>
      <c r="K37" s="6"/>
      <c r="O37" s="4" t="s">
        <v>102</v>
      </c>
      <c r="P37" s="5">
        <v>5.000000074505806E-2</v>
      </c>
      <c r="Q37" s="5">
        <v>0</v>
      </c>
      <c r="R37" s="5">
        <v>0</v>
      </c>
      <c r="S37" s="5">
        <v>0.6</v>
      </c>
      <c r="T37" s="5">
        <v>0.5</v>
      </c>
      <c r="U37" s="5">
        <v>0.5</v>
      </c>
      <c r="V37" s="6">
        <f t="shared" ref="V37:V43" si="3">U37-P37</f>
        <v>0.44999999925494194</v>
      </c>
      <c r="W37" s="6">
        <f t="shared" si="1"/>
        <v>0.44999999925494194</v>
      </c>
    </row>
    <row r="38" spans="3:23" x14ac:dyDescent="0.25">
      <c r="C38" s="4" t="s">
        <v>41</v>
      </c>
      <c r="D38" s="5">
        <v>5.000000074505806E-2</v>
      </c>
      <c r="E38" s="5">
        <v>0.10000000149011612</v>
      </c>
      <c r="F38" s="5">
        <v>0.1</v>
      </c>
      <c r="G38" s="5">
        <v>0.05</v>
      </c>
      <c r="H38" s="5">
        <v>0.6</v>
      </c>
      <c r="I38" s="5">
        <v>1</v>
      </c>
      <c r="J38" s="6">
        <f t="shared" si="0"/>
        <v>0.94999999925494194</v>
      </c>
      <c r="K38" s="6">
        <f>H38-D38</f>
        <v>0.54999999925494192</v>
      </c>
      <c r="O38" s="4" t="s">
        <v>103</v>
      </c>
      <c r="P38" s="5">
        <v>5.000000074505806E-2</v>
      </c>
      <c r="Q38" s="5">
        <v>5.000000074505806E-2</v>
      </c>
      <c r="R38" s="5">
        <v>0.3</v>
      </c>
      <c r="S38" s="5">
        <v>0.2</v>
      </c>
      <c r="T38" s="5">
        <v>0.33</v>
      </c>
      <c r="U38" s="5">
        <v>0.65</v>
      </c>
      <c r="V38" s="6">
        <f t="shared" si="3"/>
        <v>0.59999999925494196</v>
      </c>
      <c r="W38" s="6">
        <f t="shared" si="1"/>
        <v>0.27999999925494196</v>
      </c>
    </row>
    <row r="39" spans="3:23" x14ac:dyDescent="0.25">
      <c r="C39" s="4" t="s">
        <v>42</v>
      </c>
      <c r="D39" s="5">
        <v>0.30000001192092896</v>
      </c>
      <c r="E39" s="5">
        <v>0.44999998807907104</v>
      </c>
      <c r="F39" s="5">
        <v>0.75</v>
      </c>
      <c r="G39" s="5">
        <v>0.9</v>
      </c>
      <c r="H39" s="5">
        <v>0.9</v>
      </c>
      <c r="I39" s="5">
        <v>0.99</v>
      </c>
      <c r="J39" s="6">
        <f t="shared" si="0"/>
        <v>0.68999998807907104</v>
      </c>
      <c r="K39" s="6">
        <f>H39-D39</f>
        <v>0.59999998807907107</v>
      </c>
      <c r="O39" s="4" t="s">
        <v>104</v>
      </c>
      <c r="P39" s="5">
        <v>5.000000074505806E-2</v>
      </c>
      <c r="Q39" s="5">
        <v>0</v>
      </c>
      <c r="R39" s="5">
        <v>0.05</v>
      </c>
      <c r="S39" s="5">
        <v>0.75</v>
      </c>
      <c r="T39" s="5">
        <v>0.6</v>
      </c>
      <c r="U39" s="5">
        <v>0.9</v>
      </c>
      <c r="V39" s="6">
        <f t="shared" si="3"/>
        <v>0.84999999925494196</v>
      </c>
      <c r="W39" s="6">
        <f t="shared" si="1"/>
        <v>0.54999999925494192</v>
      </c>
    </row>
    <row r="40" spans="3:23" x14ac:dyDescent="0.25">
      <c r="C40" s="4" t="s">
        <v>43</v>
      </c>
      <c r="D40" s="5">
        <v>0.30000001192092896</v>
      </c>
      <c r="E40" s="5">
        <v>0.20000000298023224</v>
      </c>
      <c r="F40" s="5">
        <v>0.9</v>
      </c>
      <c r="G40" s="5">
        <v>0.98</v>
      </c>
      <c r="H40" s="5">
        <v>0.9</v>
      </c>
      <c r="I40" s="5">
        <v>1</v>
      </c>
      <c r="J40" s="6">
        <f t="shared" si="0"/>
        <v>0.69999998807907104</v>
      </c>
      <c r="K40" s="6">
        <f>H40-D40</f>
        <v>0.59999998807907107</v>
      </c>
      <c r="O40" s="4" t="s">
        <v>105</v>
      </c>
      <c r="P40" s="5">
        <v>0.10000000149011612</v>
      </c>
      <c r="Q40" s="5">
        <v>0.15000000596046448</v>
      </c>
      <c r="R40" s="5">
        <v>0.5</v>
      </c>
      <c r="S40" s="5">
        <v>0.5</v>
      </c>
      <c r="T40" s="5">
        <v>0.55000000000000004</v>
      </c>
      <c r="U40" s="5">
        <v>0.5</v>
      </c>
      <c r="V40" s="6">
        <f t="shared" si="3"/>
        <v>0.39999999850988388</v>
      </c>
      <c r="W40" s="6">
        <f t="shared" si="1"/>
        <v>0.44999999850988393</v>
      </c>
    </row>
    <row r="41" spans="3:23" x14ac:dyDescent="0.25">
      <c r="C41" s="4" t="s">
        <v>44</v>
      </c>
      <c r="D41" s="5">
        <v>0.15000000596046448</v>
      </c>
      <c r="E41" s="5">
        <v>0.20000000298023224</v>
      </c>
      <c r="F41" s="5">
        <v>0.8</v>
      </c>
      <c r="G41" s="5">
        <v>0.6</v>
      </c>
      <c r="H41" s="5">
        <v>0.6</v>
      </c>
      <c r="I41" s="5">
        <v>1</v>
      </c>
      <c r="J41" s="6">
        <f t="shared" si="0"/>
        <v>0.84999999403953552</v>
      </c>
      <c r="K41" s="6">
        <f>H41-D41</f>
        <v>0.4499999940395355</v>
      </c>
      <c r="O41" s="4" t="s">
        <v>106</v>
      </c>
      <c r="P41" s="5">
        <v>5.000000074505806E-2</v>
      </c>
      <c r="Q41" s="5">
        <v>5.000000074505806E-2</v>
      </c>
      <c r="R41" s="5">
        <v>0</v>
      </c>
      <c r="S41" s="5">
        <v>0.05</v>
      </c>
      <c r="T41" s="5">
        <v>0</v>
      </c>
      <c r="U41" s="5">
        <v>0.15</v>
      </c>
      <c r="V41" s="6">
        <f t="shared" si="3"/>
        <v>9.9999999254941935E-2</v>
      </c>
      <c r="W41" s="6"/>
    </row>
    <row r="42" spans="3:23" x14ac:dyDescent="0.25">
      <c r="C42" s="4" t="s">
        <v>45</v>
      </c>
      <c r="D42" s="5">
        <v>0.30000001192092896</v>
      </c>
      <c r="E42" s="9">
        <v>0.75</v>
      </c>
      <c r="F42" s="5">
        <v>0.65</v>
      </c>
      <c r="G42" s="9">
        <v>0.55000000000000004</v>
      </c>
      <c r="H42" s="5">
        <v>0.5</v>
      </c>
      <c r="I42" s="5"/>
      <c r="J42" s="6"/>
      <c r="K42" s="6">
        <f>H42-D42</f>
        <v>0.19999998807907104</v>
      </c>
      <c r="O42" s="4" t="s">
        <v>107</v>
      </c>
      <c r="P42" s="5">
        <v>5.000000074505806E-2</v>
      </c>
      <c r="Q42" s="5">
        <v>5.000000074505806E-2</v>
      </c>
      <c r="R42" s="5">
        <v>0.05</v>
      </c>
      <c r="S42" s="5">
        <v>0.05</v>
      </c>
      <c r="T42" s="5">
        <v>0.05</v>
      </c>
      <c r="U42" s="5">
        <v>0.1</v>
      </c>
      <c r="V42" s="6">
        <f t="shared" si="3"/>
        <v>4.9999999254941946E-2</v>
      </c>
      <c r="W42" s="6"/>
    </row>
    <row r="43" spans="3:23" x14ac:dyDescent="0.25">
      <c r="C43" s="4" t="s">
        <v>46</v>
      </c>
      <c r="D43" s="5">
        <v>0</v>
      </c>
      <c r="E43" s="5">
        <v>0</v>
      </c>
      <c r="F43" s="5">
        <v>0</v>
      </c>
      <c r="G43" s="5">
        <v>0.01</v>
      </c>
      <c r="H43" s="5">
        <v>0</v>
      </c>
      <c r="I43" s="5">
        <v>0.8</v>
      </c>
      <c r="J43" s="6">
        <f t="shared" si="0"/>
        <v>0.8</v>
      </c>
      <c r="K43" s="6"/>
      <c r="O43" s="4" t="s">
        <v>108</v>
      </c>
      <c r="P43" s="5">
        <v>5.000000074505806E-2</v>
      </c>
      <c r="Q43" s="5">
        <v>0.10000000149011612</v>
      </c>
      <c r="R43" s="5">
        <v>0.1</v>
      </c>
      <c r="S43" s="5">
        <v>0.8</v>
      </c>
      <c r="T43" s="5">
        <v>0.8</v>
      </c>
      <c r="U43" s="5">
        <v>0.65</v>
      </c>
      <c r="V43" s="6">
        <f t="shared" si="3"/>
        <v>0.59999999925494196</v>
      </c>
      <c r="W43" s="6">
        <f t="shared" si="1"/>
        <v>0.74999999925494198</v>
      </c>
    </row>
    <row r="44" spans="3:23" x14ac:dyDescent="0.25">
      <c r="C44" s="4" t="s">
        <v>47</v>
      </c>
      <c r="D44" s="5">
        <v>0</v>
      </c>
      <c r="E44" s="5">
        <v>9.9999997764825821E-3</v>
      </c>
      <c r="F44" s="5">
        <v>0.1</v>
      </c>
      <c r="G44" s="5">
        <v>0.15</v>
      </c>
      <c r="H44" s="5">
        <v>0.05</v>
      </c>
      <c r="I44" s="5">
        <v>0.3</v>
      </c>
      <c r="J44" s="6">
        <f t="shared" si="0"/>
        <v>0.3</v>
      </c>
      <c r="K44" s="6">
        <f>H44-D44</f>
        <v>0.05</v>
      </c>
      <c r="O44" s="4" t="s">
        <v>109</v>
      </c>
      <c r="P44" s="5">
        <v>0.15000000596046448</v>
      </c>
      <c r="Q44" s="5">
        <v>0.20000000298023224</v>
      </c>
      <c r="R44" s="5">
        <v>0.2</v>
      </c>
      <c r="S44" s="5">
        <v>0.55000000000000004</v>
      </c>
      <c r="T44" s="5">
        <v>0.75</v>
      </c>
      <c r="U44" s="2"/>
      <c r="V44" s="6"/>
      <c r="W44" s="6">
        <f t="shared" si="1"/>
        <v>0.59999999403953552</v>
      </c>
    </row>
    <row r="45" spans="3:23" x14ac:dyDescent="0.25">
      <c r="C45" s="4" t="s">
        <v>48</v>
      </c>
      <c r="D45" s="5">
        <v>5.000000074505806E-2</v>
      </c>
      <c r="E45" s="5">
        <v>9.9999997764825821E-3</v>
      </c>
      <c r="F45" s="5">
        <v>0</v>
      </c>
      <c r="G45" s="5">
        <v>0</v>
      </c>
      <c r="H45" s="5">
        <v>0</v>
      </c>
      <c r="I45" s="5">
        <v>0.2</v>
      </c>
      <c r="J45" s="6">
        <f t="shared" si="0"/>
        <v>0.14999999925494195</v>
      </c>
      <c r="K45" s="6"/>
      <c r="O45" s="11" t="s">
        <v>110</v>
      </c>
      <c r="P45" s="5">
        <v>0</v>
      </c>
      <c r="Q45" s="5">
        <v>0</v>
      </c>
      <c r="R45" s="5">
        <v>0.05</v>
      </c>
      <c r="S45" s="5">
        <v>0.2</v>
      </c>
      <c r="T45" s="5">
        <v>1</v>
      </c>
      <c r="U45" s="2"/>
      <c r="V45" s="6"/>
      <c r="W45" s="6">
        <f t="shared" si="1"/>
        <v>1</v>
      </c>
    </row>
    <row r="46" spans="3:23" x14ac:dyDescent="0.25">
      <c r="C46" s="4" t="s">
        <v>49</v>
      </c>
      <c r="D46" s="5">
        <v>0</v>
      </c>
      <c r="E46" s="5">
        <v>0</v>
      </c>
      <c r="F46" s="5">
        <v>0</v>
      </c>
      <c r="G46" s="5">
        <v>0</v>
      </c>
      <c r="H46" s="5">
        <v>0</v>
      </c>
      <c r="I46" s="5">
        <v>0.2</v>
      </c>
      <c r="J46" s="6">
        <f t="shared" si="0"/>
        <v>0.2</v>
      </c>
      <c r="K46" s="6"/>
      <c r="O46" s="4" t="s">
        <v>111</v>
      </c>
      <c r="P46" s="5">
        <v>5.000000074505806E-2</v>
      </c>
      <c r="Q46" s="5">
        <v>5.000000074505806E-2</v>
      </c>
      <c r="R46" s="5">
        <v>0.1</v>
      </c>
      <c r="S46" s="5">
        <v>0.1</v>
      </c>
      <c r="T46" s="5">
        <v>0.05</v>
      </c>
      <c r="U46" s="5">
        <v>0.35</v>
      </c>
      <c r="V46" s="6">
        <f>U46-P46</f>
        <v>0.29999999925494192</v>
      </c>
      <c r="W46" s="6"/>
    </row>
    <row r="47" spans="3:23" x14ac:dyDescent="0.25">
      <c r="C47" s="4" t="s">
        <v>50</v>
      </c>
      <c r="D47" s="5">
        <v>0</v>
      </c>
      <c r="E47" s="5">
        <v>0</v>
      </c>
      <c r="F47" s="5">
        <v>0</v>
      </c>
      <c r="G47" s="5">
        <v>0</v>
      </c>
      <c r="H47" s="5">
        <v>0</v>
      </c>
      <c r="I47" s="5">
        <v>0.85</v>
      </c>
      <c r="J47" s="6">
        <f t="shared" si="0"/>
        <v>0.85</v>
      </c>
      <c r="K47" s="6"/>
      <c r="O47" s="4" t="s">
        <v>112</v>
      </c>
      <c r="P47" s="5">
        <v>0.89999997615814209</v>
      </c>
      <c r="Q47" s="5">
        <v>0.80000001192092896</v>
      </c>
      <c r="R47" s="5">
        <v>0.75</v>
      </c>
      <c r="S47" s="5">
        <v>0.8</v>
      </c>
      <c r="T47" s="5">
        <v>0.9</v>
      </c>
      <c r="U47" s="5">
        <v>0.8</v>
      </c>
      <c r="V47" s="6">
        <f>U47-P47</f>
        <v>-9.9999976158142045E-2</v>
      </c>
      <c r="W47" s="6">
        <f t="shared" si="1"/>
        <v>2.384185793236071E-8</v>
      </c>
    </row>
    <row r="48" spans="3:23" x14ac:dyDescent="0.25">
      <c r="C48" s="4" t="s">
        <v>51</v>
      </c>
      <c r="D48" s="5">
        <v>0</v>
      </c>
      <c r="E48" s="5">
        <v>0</v>
      </c>
      <c r="F48" s="5">
        <v>0</v>
      </c>
      <c r="G48" s="5">
        <v>0</v>
      </c>
      <c r="H48" s="5">
        <v>0</v>
      </c>
      <c r="I48" s="5">
        <v>0.25</v>
      </c>
      <c r="J48" s="6">
        <f t="shared" si="0"/>
        <v>0.25</v>
      </c>
      <c r="K48" s="6"/>
      <c r="O48" s="4" t="s">
        <v>113</v>
      </c>
      <c r="P48" s="5">
        <v>0</v>
      </c>
      <c r="Q48" s="5">
        <v>0</v>
      </c>
      <c r="R48" s="5">
        <v>0</v>
      </c>
      <c r="S48" s="5">
        <v>0.05</v>
      </c>
      <c r="T48" s="5">
        <v>0</v>
      </c>
      <c r="U48" s="5">
        <v>0.1</v>
      </c>
      <c r="V48" s="6">
        <f>U48-P48</f>
        <v>0.1</v>
      </c>
      <c r="W48" s="6"/>
    </row>
    <row r="49" spans="3:11" x14ac:dyDescent="0.25">
      <c r="C49" s="4" t="s">
        <v>52</v>
      </c>
      <c r="D49" s="5">
        <v>5.000000074505806E-2</v>
      </c>
      <c r="E49" s="5">
        <v>0.15000000596046448</v>
      </c>
      <c r="F49" s="5">
        <v>0.5</v>
      </c>
      <c r="G49" s="5">
        <v>0.55000000000000004</v>
      </c>
      <c r="H49" s="5">
        <v>0.5</v>
      </c>
      <c r="I49" s="5">
        <v>0.7</v>
      </c>
      <c r="J49" s="6">
        <f t="shared" si="0"/>
        <v>0.6499999992549419</v>
      </c>
      <c r="K49" s="6">
        <f>H49-D49</f>
        <v>0.44999999925494194</v>
      </c>
    </row>
    <row r="50" spans="3:11" x14ac:dyDescent="0.25">
      <c r="C50" s="4" t="s">
        <v>53</v>
      </c>
      <c r="D50" s="5">
        <v>5.000000074505806E-2</v>
      </c>
      <c r="E50" s="5">
        <v>5.000000074505806E-2</v>
      </c>
      <c r="F50" s="5">
        <v>0.25</v>
      </c>
      <c r="G50" s="9">
        <v>0.35</v>
      </c>
      <c r="H50" s="5">
        <v>0.5</v>
      </c>
      <c r="I50" s="5">
        <v>0.85</v>
      </c>
      <c r="J50" s="6">
        <f t="shared" si="0"/>
        <v>0.79999999925494192</v>
      </c>
      <c r="K50" s="6">
        <f>H50-D50</f>
        <v>0.44999999925494194</v>
      </c>
    </row>
    <row r="51" spans="3:11" x14ac:dyDescent="0.25">
      <c r="C51" s="4" t="s">
        <v>54</v>
      </c>
      <c r="D51" s="5">
        <v>5.000000074505806E-2</v>
      </c>
      <c r="E51" s="5">
        <v>0.5</v>
      </c>
      <c r="F51" s="5">
        <v>0.2</v>
      </c>
      <c r="G51" s="5">
        <v>0.15</v>
      </c>
      <c r="H51" s="5">
        <v>0.1</v>
      </c>
      <c r="I51" s="5">
        <v>0.75</v>
      </c>
      <c r="J51" s="6">
        <f t="shared" si="0"/>
        <v>0.69999999925494194</v>
      </c>
      <c r="K51" s="6"/>
    </row>
    <row r="52" spans="3:11" x14ac:dyDescent="0.25">
      <c r="C52" s="4" t="s">
        <v>55</v>
      </c>
      <c r="D52" s="5">
        <v>0.15000000596046448</v>
      </c>
      <c r="E52" s="5">
        <v>0.20000000298023224</v>
      </c>
      <c r="F52" s="5">
        <v>0.2</v>
      </c>
      <c r="G52" s="5">
        <v>0.15</v>
      </c>
      <c r="H52" s="5">
        <v>0.1</v>
      </c>
      <c r="I52" s="5">
        <v>0.85</v>
      </c>
      <c r="J52" s="6">
        <f t="shared" si="0"/>
        <v>0.6999999940395355</v>
      </c>
      <c r="K52" s="6"/>
    </row>
    <row r="53" spans="3:11" x14ac:dyDescent="0.25">
      <c r="C53" s="4" t="s">
        <v>56</v>
      </c>
      <c r="D53" s="5">
        <v>0.40000000596046448</v>
      </c>
      <c r="E53" s="5">
        <v>0.40000000596046448</v>
      </c>
      <c r="F53" s="5">
        <v>0.25</v>
      </c>
      <c r="G53" s="2"/>
      <c r="H53" s="2"/>
      <c r="I53" s="2"/>
      <c r="J53" s="6"/>
      <c r="K53" s="6"/>
    </row>
    <row r="54" spans="3:11" x14ac:dyDescent="0.25">
      <c r="C54" s="4" t="s">
        <v>57</v>
      </c>
      <c r="D54" s="5">
        <v>0.10000000149011612</v>
      </c>
      <c r="E54" s="5">
        <v>5.000000074505806E-2</v>
      </c>
      <c r="F54" s="5">
        <v>0.01</v>
      </c>
      <c r="G54" s="5">
        <v>0.01</v>
      </c>
      <c r="H54" s="5">
        <v>0</v>
      </c>
      <c r="I54" s="5">
        <v>0.6</v>
      </c>
      <c r="J54" s="6">
        <f t="shared" si="0"/>
        <v>0.49999999850988386</v>
      </c>
      <c r="K54" s="6"/>
    </row>
    <row r="55" spans="3:11" x14ac:dyDescent="0.25">
      <c r="C55" s="4" t="s">
        <v>58</v>
      </c>
      <c r="D55" s="5">
        <v>0.10000000149011612</v>
      </c>
      <c r="E55" s="5">
        <v>0</v>
      </c>
      <c r="F55" s="5">
        <v>0</v>
      </c>
      <c r="G55" s="9">
        <v>0</v>
      </c>
      <c r="H55" s="5">
        <v>0</v>
      </c>
      <c r="I55" s="5">
        <v>0.95</v>
      </c>
      <c r="J55" s="6">
        <f t="shared" si="0"/>
        <v>0.84999999850988384</v>
      </c>
      <c r="K55" s="6"/>
    </row>
    <row r="56" spans="3:11" x14ac:dyDescent="0.25">
      <c r="C56" s="4" t="s">
        <v>59</v>
      </c>
      <c r="D56" s="5">
        <v>0.5</v>
      </c>
      <c r="E56" s="5">
        <v>0.5</v>
      </c>
      <c r="F56" s="5">
        <v>0.45</v>
      </c>
      <c r="G56" s="5">
        <v>0.4</v>
      </c>
      <c r="H56" s="5">
        <v>0.5</v>
      </c>
      <c r="I56" s="7"/>
      <c r="J56" s="6"/>
      <c r="K56" s="6">
        <f>H56-D56</f>
        <v>0</v>
      </c>
    </row>
    <row r="57" spans="3:11" x14ac:dyDescent="0.25">
      <c r="C57" s="4" t="s">
        <v>60</v>
      </c>
      <c r="D57" s="5">
        <v>0.85000002384185791</v>
      </c>
      <c r="E57" s="2"/>
      <c r="F57" s="2"/>
      <c r="G57" s="2"/>
      <c r="H57" s="2"/>
      <c r="I57" s="2"/>
      <c r="J57" s="6"/>
      <c r="K57" s="6"/>
    </row>
    <row r="58" spans="3:11" x14ac:dyDescent="0.25">
      <c r="C58" s="4" t="s">
        <v>61</v>
      </c>
      <c r="D58" s="5">
        <v>0.80000001192092896</v>
      </c>
      <c r="E58" s="5">
        <v>0.44999998807907104</v>
      </c>
      <c r="F58" s="5">
        <v>0.65</v>
      </c>
      <c r="G58" s="5">
        <v>0.65</v>
      </c>
      <c r="H58" s="5">
        <v>0.75</v>
      </c>
      <c r="I58" s="7"/>
      <c r="J58" s="6"/>
      <c r="K58" s="6">
        <f>H58-D58</f>
        <v>-5.0000011920928955E-2</v>
      </c>
    </row>
    <row r="59" spans="3:11" x14ac:dyDescent="0.25">
      <c r="C59" s="4" t="s">
        <v>62</v>
      </c>
      <c r="D59" s="5">
        <v>0</v>
      </c>
      <c r="E59" s="5">
        <v>0</v>
      </c>
      <c r="F59" s="5">
        <v>0</v>
      </c>
      <c r="G59" s="5">
        <v>0.1</v>
      </c>
      <c r="H59" s="5">
        <v>0</v>
      </c>
      <c r="I59" s="5">
        <v>0.55000000000000004</v>
      </c>
      <c r="J59" s="6">
        <f t="shared" si="0"/>
        <v>0.55000000000000004</v>
      </c>
      <c r="K59" s="6"/>
    </row>
    <row r="60" spans="3:11" x14ac:dyDescent="0.25">
      <c r="C60" s="4" t="s">
        <v>63</v>
      </c>
      <c r="D60" s="5">
        <v>0</v>
      </c>
      <c r="E60" s="5">
        <v>0</v>
      </c>
      <c r="F60" s="5">
        <v>0</v>
      </c>
      <c r="G60" s="5">
        <v>0.01</v>
      </c>
      <c r="H60" s="5">
        <v>0</v>
      </c>
      <c r="I60" s="5">
        <v>1</v>
      </c>
      <c r="J60" s="6">
        <f t="shared" si="0"/>
        <v>1</v>
      </c>
      <c r="K60" s="6">
        <f>H60-D60</f>
        <v>0</v>
      </c>
    </row>
    <row r="61" spans="3:11" x14ac:dyDescent="0.25">
      <c r="C61" s="4" t="s">
        <v>64</v>
      </c>
      <c r="D61" s="5">
        <v>0.25</v>
      </c>
      <c r="E61" s="5">
        <v>0.25</v>
      </c>
      <c r="F61" s="5">
        <v>0.05</v>
      </c>
      <c r="G61" s="5">
        <v>0.25</v>
      </c>
      <c r="H61" s="5">
        <v>0.1</v>
      </c>
      <c r="I61" s="5">
        <v>0.9</v>
      </c>
      <c r="J61" s="6">
        <f t="shared" si="0"/>
        <v>0.65</v>
      </c>
      <c r="K61" s="6"/>
    </row>
    <row r="62" spans="3:11" x14ac:dyDescent="0.25">
      <c r="C62" s="4" t="s">
        <v>65</v>
      </c>
      <c r="D62" s="5">
        <v>5.000000074505806E-2</v>
      </c>
      <c r="E62" s="5">
        <v>0</v>
      </c>
      <c r="F62" s="5">
        <v>0</v>
      </c>
      <c r="G62" s="5">
        <v>0</v>
      </c>
      <c r="H62" s="5">
        <v>0</v>
      </c>
      <c r="I62" s="5">
        <v>0.95</v>
      </c>
      <c r="J62" s="6">
        <f t="shared" si="0"/>
        <v>0.8999999992549419</v>
      </c>
      <c r="K62" s="6"/>
    </row>
    <row r="63" spans="3:11" x14ac:dyDescent="0.25">
      <c r="C63" s="4" t="s">
        <v>66</v>
      </c>
      <c r="D63" s="5">
        <v>0.30000001192092896</v>
      </c>
      <c r="E63" s="5">
        <v>0.20000000298023224</v>
      </c>
      <c r="F63" s="5">
        <v>0.3</v>
      </c>
      <c r="G63" s="5">
        <v>0.3</v>
      </c>
      <c r="H63" s="5">
        <v>0.5</v>
      </c>
      <c r="I63" s="5">
        <v>0.95</v>
      </c>
      <c r="J63" s="6">
        <f t="shared" si="0"/>
        <v>0.649999988079071</v>
      </c>
      <c r="K63" s="6">
        <f>H63-D63</f>
        <v>0.19999998807907104</v>
      </c>
    </row>
    <row r="64" spans="3:11" x14ac:dyDescent="0.25">
      <c r="C64" s="4" t="s">
        <v>67</v>
      </c>
      <c r="D64" s="2"/>
      <c r="E64" s="2"/>
      <c r="F64" s="5">
        <v>0.05</v>
      </c>
      <c r="G64" s="5">
        <v>0.25</v>
      </c>
      <c r="H64" s="5">
        <v>0.3</v>
      </c>
      <c r="I64" s="5">
        <v>0.45</v>
      </c>
      <c r="J64" s="6">
        <f t="shared" si="0"/>
        <v>0.45</v>
      </c>
      <c r="K64" s="6">
        <f>H64-D64</f>
        <v>0.3</v>
      </c>
    </row>
    <row r="65" spans="3:11" x14ac:dyDescent="0.25">
      <c r="C65" s="4" t="s">
        <v>68</v>
      </c>
      <c r="D65" s="5">
        <v>0.64999997615814209</v>
      </c>
      <c r="E65" s="5">
        <v>0.55000001192092896</v>
      </c>
      <c r="F65" s="5">
        <v>0.7</v>
      </c>
      <c r="G65" s="5">
        <v>0.9</v>
      </c>
      <c r="H65" s="5">
        <v>0.99</v>
      </c>
      <c r="I65" s="2"/>
      <c r="J65" s="6"/>
      <c r="K65" s="6">
        <f t="shared" ref="K65:K76" si="4">H65-D65</f>
        <v>0.3400000238418579</v>
      </c>
    </row>
    <row r="66" spans="3:11" x14ac:dyDescent="0.25">
      <c r="C66" s="4" t="s">
        <v>69</v>
      </c>
      <c r="D66" s="5">
        <v>0.40000000596046448</v>
      </c>
      <c r="E66" s="5">
        <v>0.60000002384185791</v>
      </c>
      <c r="F66" s="5">
        <v>0.8</v>
      </c>
      <c r="G66" s="5">
        <v>0.85</v>
      </c>
      <c r="H66" s="5">
        <v>0.65</v>
      </c>
      <c r="I66" s="5">
        <v>0.95</v>
      </c>
      <c r="J66" s="6">
        <f t="shared" ref="J66:J76" si="5">I66-D66</f>
        <v>0.54999999403953548</v>
      </c>
      <c r="K66" s="6">
        <f t="shared" si="4"/>
        <v>0.24999999403953554</v>
      </c>
    </row>
    <row r="67" spans="3:11" x14ac:dyDescent="0.25">
      <c r="C67" s="4" t="s">
        <v>70</v>
      </c>
      <c r="D67" s="5">
        <v>1.9999999552965164E-2</v>
      </c>
      <c r="E67" s="5">
        <v>5.000000074505806E-2</v>
      </c>
      <c r="F67" s="5">
        <v>0.3</v>
      </c>
      <c r="G67" s="5">
        <v>0.8</v>
      </c>
      <c r="H67" s="5">
        <v>0.4</v>
      </c>
      <c r="I67" s="5">
        <v>0.5</v>
      </c>
      <c r="J67" s="6">
        <f t="shared" si="5"/>
        <v>0.48000000044703484</v>
      </c>
      <c r="K67" s="6">
        <f t="shared" si="4"/>
        <v>0.38000000044703486</v>
      </c>
    </row>
    <row r="68" spans="3:11" x14ac:dyDescent="0.25">
      <c r="C68" s="4" t="s">
        <v>71</v>
      </c>
      <c r="D68" s="10">
        <v>0.05</v>
      </c>
      <c r="E68" s="5">
        <v>0.20000000298023224</v>
      </c>
      <c r="F68" s="5">
        <v>0.8</v>
      </c>
      <c r="G68" s="5">
        <v>0.8</v>
      </c>
      <c r="H68" s="5">
        <v>0.7</v>
      </c>
      <c r="I68" s="5">
        <v>0.6</v>
      </c>
      <c r="J68" s="6">
        <f t="shared" si="5"/>
        <v>0.54999999999999993</v>
      </c>
      <c r="K68" s="6">
        <f t="shared" si="4"/>
        <v>0.64999999999999991</v>
      </c>
    </row>
    <row r="69" spans="3:11" x14ac:dyDescent="0.25">
      <c r="C69" s="4" t="s">
        <v>72</v>
      </c>
      <c r="D69" s="5">
        <v>0.80000001192092896</v>
      </c>
      <c r="E69" s="5">
        <v>0.89999997615814209</v>
      </c>
      <c r="F69" s="5">
        <v>0.8</v>
      </c>
      <c r="G69" s="5">
        <v>0.75</v>
      </c>
      <c r="H69" s="5">
        <v>0.8</v>
      </c>
      <c r="I69" s="5">
        <v>0.8</v>
      </c>
      <c r="J69" s="6">
        <f t="shared" si="5"/>
        <v>-1.1920928910669204E-8</v>
      </c>
      <c r="K69" s="6"/>
    </row>
    <row r="70" spans="3:11" x14ac:dyDescent="0.25">
      <c r="C70" s="4" t="s">
        <v>73</v>
      </c>
      <c r="D70" s="5">
        <v>0.89999997615814209</v>
      </c>
      <c r="E70" s="5">
        <v>0.75</v>
      </c>
      <c r="F70" s="5">
        <v>0.8</v>
      </c>
      <c r="G70" s="5">
        <v>0.7</v>
      </c>
      <c r="H70" s="5">
        <v>0.45</v>
      </c>
      <c r="I70" s="5">
        <v>0.6</v>
      </c>
      <c r="J70" s="6">
        <f t="shared" si="5"/>
        <v>-0.29999997615814211</v>
      </c>
      <c r="K70" s="6"/>
    </row>
    <row r="71" spans="3:11" x14ac:dyDescent="0.25">
      <c r="C71" s="4" t="s">
        <v>74</v>
      </c>
      <c r="D71" s="5">
        <v>0</v>
      </c>
      <c r="E71" s="5">
        <v>0</v>
      </c>
      <c r="F71" s="5">
        <v>0</v>
      </c>
      <c r="G71" s="5">
        <v>0</v>
      </c>
      <c r="H71" s="5">
        <v>0.01</v>
      </c>
      <c r="I71" s="5">
        <v>0.6</v>
      </c>
      <c r="J71" s="6">
        <f t="shared" si="5"/>
        <v>0.6</v>
      </c>
      <c r="K71" s="6"/>
    </row>
    <row r="72" spans="3:11" x14ac:dyDescent="0.25">
      <c r="C72" s="4" t="s">
        <v>75</v>
      </c>
      <c r="D72" s="5">
        <v>0</v>
      </c>
      <c r="E72" s="5">
        <v>5.000000074505806E-2</v>
      </c>
      <c r="F72" s="5">
        <v>0</v>
      </c>
      <c r="G72" s="9">
        <v>0.01</v>
      </c>
      <c r="H72" s="9">
        <v>0.05</v>
      </c>
      <c r="I72" s="5">
        <v>0.15</v>
      </c>
      <c r="J72" s="6">
        <f t="shared" si="5"/>
        <v>0.15</v>
      </c>
      <c r="K72" s="6"/>
    </row>
    <row r="73" spans="3:11" x14ac:dyDescent="0.25">
      <c r="C73" s="11" t="s">
        <v>76</v>
      </c>
      <c r="D73" s="5">
        <v>0</v>
      </c>
      <c r="E73" s="5">
        <v>0</v>
      </c>
      <c r="F73" s="5">
        <v>0</v>
      </c>
      <c r="G73" s="5">
        <v>0</v>
      </c>
      <c r="H73" s="5">
        <v>0.05</v>
      </c>
      <c r="I73" s="5">
        <v>1</v>
      </c>
      <c r="J73" s="6">
        <f t="shared" si="5"/>
        <v>1</v>
      </c>
      <c r="K73" s="6">
        <f t="shared" si="4"/>
        <v>0.05</v>
      </c>
    </row>
    <row r="74" spans="3:11" x14ac:dyDescent="0.25">
      <c r="C74" s="4" t="s">
        <v>77</v>
      </c>
      <c r="D74" s="5">
        <v>0.75</v>
      </c>
      <c r="E74" s="5">
        <v>0.80000001192092896</v>
      </c>
      <c r="F74" s="5">
        <v>0.8</v>
      </c>
      <c r="G74" s="5">
        <v>0.55000000000000004</v>
      </c>
      <c r="H74" s="9">
        <v>0.85</v>
      </c>
      <c r="I74" s="5">
        <v>0.85</v>
      </c>
      <c r="J74" s="6">
        <f t="shared" si="5"/>
        <v>9.9999999999999978E-2</v>
      </c>
      <c r="K74" s="6">
        <f t="shared" si="4"/>
        <v>9.9999999999999978E-2</v>
      </c>
    </row>
    <row r="75" spans="3:11" x14ac:dyDescent="0.25">
      <c r="C75" s="4" t="s">
        <v>78</v>
      </c>
      <c r="D75" s="5">
        <v>0</v>
      </c>
      <c r="E75" s="9">
        <v>0</v>
      </c>
      <c r="F75" s="5">
        <v>0</v>
      </c>
      <c r="G75" s="5">
        <v>0</v>
      </c>
      <c r="H75" s="5">
        <v>0</v>
      </c>
      <c r="I75" s="5">
        <v>0.01</v>
      </c>
      <c r="J75" s="6">
        <f t="shared" si="5"/>
        <v>0.01</v>
      </c>
      <c r="K75" s="6">
        <f t="shared" si="4"/>
        <v>0</v>
      </c>
    </row>
    <row r="76" spans="3:11" x14ac:dyDescent="0.25">
      <c r="C76" s="4" t="s">
        <v>79</v>
      </c>
      <c r="D76" s="5">
        <v>5.000000074505806E-2</v>
      </c>
      <c r="E76" s="5">
        <v>5.000000074505806E-2</v>
      </c>
      <c r="F76" s="5">
        <v>0.4</v>
      </c>
      <c r="G76" s="5">
        <v>0.4</v>
      </c>
      <c r="H76" s="5">
        <v>0.4</v>
      </c>
      <c r="I76" s="5">
        <v>0.95</v>
      </c>
      <c r="J76" s="6">
        <f t="shared" si="5"/>
        <v>0.8999999992549419</v>
      </c>
      <c r="K76" s="6">
        <f t="shared" si="4"/>
        <v>0.34999999925494196</v>
      </c>
    </row>
  </sheetData>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T83"/>
  <sheetViews>
    <sheetView tabSelected="1" workbookViewId="0">
      <selection activeCell="G13" sqref="G13"/>
    </sheetView>
  </sheetViews>
  <sheetFormatPr defaultColWidth="8.85546875" defaultRowHeight="15" x14ac:dyDescent="0.25"/>
  <cols>
    <col min="2" max="2" width="12.28515625" customWidth="1"/>
    <col min="4" max="4" width="12" customWidth="1"/>
    <col min="5" max="5" width="13.140625" customWidth="1"/>
    <col min="6" max="6" width="13" customWidth="1"/>
    <col min="7" max="7" width="18.140625" customWidth="1"/>
    <col min="15" max="15" width="14.85546875" customWidth="1"/>
    <col min="16" max="16" width="10.140625" customWidth="1"/>
    <col min="19" max="19" width="9.7109375" customWidth="1"/>
  </cols>
  <sheetData>
    <row r="15" spans="1:20" ht="21" x14ac:dyDescent="0.35">
      <c r="A15" s="28" t="s">
        <v>295</v>
      </c>
      <c r="G15" t="s">
        <v>217</v>
      </c>
      <c r="O15" s="28" t="s">
        <v>296</v>
      </c>
      <c r="T15" t="s">
        <v>217</v>
      </c>
    </row>
    <row r="16" spans="1:20" ht="45.75" customHeight="1" x14ac:dyDescent="0.25">
      <c r="C16" t="s">
        <v>218</v>
      </c>
      <c r="D16" s="13" t="s">
        <v>359</v>
      </c>
      <c r="E16" t="s">
        <v>293</v>
      </c>
      <c r="F16" s="13" t="s">
        <v>219</v>
      </c>
      <c r="G16" s="13" t="s">
        <v>294</v>
      </c>
      <c r="H16" t="s">
        <v>220</v>
      </c>
      <c r="O16" s="29" t="s">
        <v>117</v>
      </c>
      <c r="P16" s="31" t="s">
        <v>359</v>
      </c>
      <c r="Q16" s="29" t="s">
        <v>293</v>
      </c>
      <c r="R16" s="31" t="s">
        <v>357</v>
      </c>
      <c r="S16" s="31" t="s">
        <v>358</v>
      </c>
      <c r="T16" s="29" t="s">
        <v>297</v>
      </c>
    </row>
    <row r="17" spans="2:20" x14ac:dyDescent="0.25">
      <c r="C17" t="s">
        <v>1</v>
      </c>
      <c r="D17" t="s">
        <v>221</v>
      </c>
      <c r="E17" t="s">
        <v>222</v>
      </c>
      <c r="F17" s="19">
        <v>40681</v>
      </c>
      <c r="G17">
        <v>1</v>
      </c>
      <c r="H17" t="s">
        <v>223</v>
      </c>
    </row>
    <row r="18" spans="2:20" x14ac:dyDescent="0.25">
      <c r="C18" t="s">
        <v>1</v>
      </c>
      <c r="D18" t="s">
        <v>224</v>
      </c>
      <c r="E18" t="s">
        <v>222</v>
      </c>
      <c r="F18" s="19">
        <v>40681</v>
      </c>
      <c r="G18">
        <v>1</v>
      </c>
      <c r="H18" t="s">
        <v>223</v>
      </c>
    </row>
    <row r="19" spans="2:20" ht="17.25" customHeight="1" x14ac:dyDescent="0.25">
      <c r="C19" t="s">
        <v>1</v>
      </c>
      <c r="D19" t="s">
        <v>225</v>
      </c>
      <c r="E19" t="s">
        <v>222</v>
      </c>
      <c r="F19" s="19">
        <v>40716</v>
      </c>
      <c r="G19">
        <v>0</v>
      </c>
      <c r="H19" t="s">
        <v>226</v>
      </c>
      <c r="O19" s="4" t="s">
        <v>121</v>
      </c>
      <c r="P19" s="4" t="s">
        <v>298</v>
      </c>
      <c r="Q19" s="4" t="s">
        <v>120</v>
      </c>
      <c r="R19" s="30">
        <v>1</v>
      </c>
      <c r="S19" s="30">
        <v>2</v>
      </c>
      <c r="T19" s="4">
        <v>1</v>
      </c>
    </row>
    <row r="20" spans="2:20" ht="17.25" customHeight="1" x14ac:dyDescent="0.25">
      <c r="B20" s="20"/>
      <c r="C20" s="21" t="s">
        <v>1</v>
      </c>
      <c r="D20" s="21" t="s">
        <v>227</v>
      </c>
      <c r="E20" s="21" t="s">
        <v>222</v>
      </c>
      <c r="F20" s="22">
        <v>40716</v>
      </c>
      <c r="G20" s="20" t="s">
        <v>228</v>
      </c>
      <c r="H20" s="20"/>
      <c r="O20" s="4" t="s">
        <v>121</v>
      </c>
      <c r="P20" s="4" t="s">
        <v>299</v>
      </c>
      <c r="Q20" s="4" t="s">
        <v>120</v>
      </c>
      <c r="R20" s="30">
        <v>2</v>
      </c>
      <c r="S20" s="30">
        <v>3</v>
      </c>
      <c r="T20" s="4">
        <v>1</v>
      </c>
    </row>
    <row r="21" spans="2:20" ht="17.25" customHeight="1" x14ac:dyDescent="0.25">
      <c r="B21" s="20"/>
      <c r="C21" s="21" t="s">
        <v>1</v>
      </c>
      <c r="D21" s="21" t="s">
        <v>229</v>
      </c>
      <c r="E21" s="21" t="s">
        <v>222</v>
      </c>
      <c r="F21" s="22">
        <v>40716</v>
      </c>
      <c r="G21" s="20" t="s">
        <v>228</v>
      </c>
      <c r="H21" s="20"/>
      <c r="O21" s="4" t="s">
        <v>121</v>
      </c>
      <c r="P21" s="4" t="s">
        <v>300</v>
      </c>
      <c r="Q21" s="4" t="s">
        <v>120</v>
      </c>
      <c r="R21" s="30">
        <v>1</v>
      </c>
      <c r="S21" s="30">
        <v>2</v>
      </c>
      <c r="T21" s="4">
        <v>0</v>
      </c>
    </row>
    <row r="22" spans="2:20" ht="17.25" customHeight="1" x14ac:dyDescent="0.25">
      <c r="C22" t="s">
        <v>1</v>
      </c>
      <c r="D22" t="s">
        <v>230</v>
      </c>
      <c r="E22" t="s">
        <v>222</v>
      </c>
      <c r="F22" s="19">
        <v>40716</v>
      </c>
      <c r="G22">
        <v>1</v>
      </c>
      <c r="H22" t="s">
        <v>231</v>
      </c>
      <c r="O22" s="4" t="s">
        <v>121</v>
      </c>
      <c r="P22" s="4" t="s">
        <v>301</v>
      </c>
      <c r="Q22" s="4" t="s">
        <v>120</v>
      </c>
      <c r="R22" s="30">
        <v>2</v>
      </c>
      <c r="S22" s="30">
        <v>3</v>
      </c>
      <c r="T22" s="4">
        <v>0</v>
      </c>
    </row>
    <row r="23" spans="2:20" x14ac:dyDescent="0.25">
      <c r="C23" t="s">
        <v>1</v>
      </c>
      <c r="D23" t="s">
        <v>230</v>
      </c>
      <c r="E23" t="s">
        <v>222</v>
      </c>
      <c r="F23" s="19">
        <v>40716</v>
      </c>
      <c r="G23">
        <v>1</v>
      </c>
      <c r="H23" t="s">
        <v>232</v>
      </c>
      <c r="O23" s="4" t="s">
        <v>122</v>
      </c>
      <c r="P23" s="4" t="s">
        <v>302</v>
      </c>
      <c r="Q23" s="4" t="s">
        <v>120</v>
      </c>
      <c r="R23" s="30">
        <v>2</v>
      </c>
      <c r="S23" s="30">
        <v>3</v>
      </c>
      <c r="T23" s="4">
        <v>0</v>
      </c>
    </row>
    <row r="24" spans="2:20" x14ac:dyDescent="0.25">
      <c r="C24" t="s">
        <v>1</v>
      </c>
      <c r="D24" t="s">
        <v>233</v>
      </c>
      <c r="E24" t="s">
        <v>222</v>
      </c>
      <c r="F24" s="19">
        <v>40716</v>
      </c>
      <c r="G24">
        <v>1</v>
      </c>
      <c r="H24" t="s">
        <v>234</v>
      </c>
      <c r="O24" s="4" t="s">
        <v>122</v>
      </c>
      <c r="P24" s="4" t="s">
        <v>303</v>
      </c>
      <c r="Q24" s="4" t="s">
        <v>120</v>
      </c>
      <c r="R24" s="30">
        <v>3</v>
      </c>
      <c r="S24" s="30">
        <v>4</v>
      </c>
      <c r="T24" s="4">
        <v>1</v>
      </c>
    </row>
    <row r="25" spans="2:20" x14ac:dyDescent="0.25">
      <c r="C25" t="s">
        <v>1</v>
      </c>
      <c r="D25" t="s">
        <v>235</v>
      </c>
      <c r="E25" t="s">
        <v>222</v>
      </c>
      <c r="F25" s="19">
        <v>40716</v>
      </c>
      <c r="G25">
        <v>0</v>
      </c>
      <c r="H25" t="s">
        <v>236</v>
      </c>
      <c r="O25" s="4" t="s">
        <v>122</v>
      </c>
      <c r="P25" s="4" t="s">
        <v>304</v>
      </c>
      <c r="Q25" s="4" t="s">
        <v>120</v>
      </c>
      <c r="R25" s="30">
        <v>2</v>
      </c>
      <c r="S25" s="30">
        <v>3</v>
      </c>
      <c r="T25" s="4">
        <v>0</v>
      </c>
    </row>
    <row r="26" spans="2:20" x14ac:dyDescent="0.25">
      <c r="C26" t="s">
        <v>1</v>
      </c>
      <c r="D26" t="s">
        <v>235</v>
      </c>
      <c r="E26" t="s">
        <v>222</v>
      </c>
      <c r="F26" s="19">
        <v>40716</v>
      </c>
      <c r="G26">
        <v>1</v>
      </c>
      <c r="H26" t="s">
        <v>237</v>
      </c>
      <c r="O26" s="4" t="s">
        <v>122</v>
      </c>
      <c r="P26" s="4" t="s">
        <v>305</v>
      </c>
      <c r="Q26" s="4" t="s">
        <v>120</v>
      </c>
      <c r="R26" s="30">
        <v>3</v>
      </c>
      <c r="S26" s="30">
        <v>4</v>
      </c>
      <c r="T26" s="4">
        <v>0</v>
      </c>
    </row>
    <row r="27" spans="2:20" ht="26.25" x14ac:dyDescent="0.25">
      <c r="C27" t="s">
        <v>1</v>
      </c>
      <c r="D27" t="s">
        <v>238</v>
      </c>
      <c r="E27" t="s">
        <v>222</v>
      </c>
      <c r="F27" s="19">
        <v>40718</v>
      </c>
      <c r="G27">
        <v>1</v>
      </c>
      <c r="H27" t="s">
        <v>223</v>
      </c>
      <c r="O27" s="4" t="s">
        <v>122</v>
      </c>
      <c r="P27" s="4" t="s">
        <v>306</v>
      </c>
      <c r="Q27" s="4" t="s">
        <v>120</v>
      </c>
      <c r="R27" s="30">
        <v>5</v>
      </c>
      <c r="S27" s="30">
        <v>6</v>
      </c>
      <c r="T27" s="34">
        <v>1</v>
      </c>
    </row>
    <row r="28" spans="2:20" ht="26.25" x14ac:dyDescent="0.25">
      <c r="C28" t="s">
        <v>240</v>
      </c>
      <c r="D28" t="s">
        <v>239</v>
      </c>
      <c r="E28" t="s">
        <v>222</v>
      </c>
      <c r="F28" s="19">
        <v>40680</v>
      </c>
      <c r="G28">
        <v>1</v>
      </c>
      <c r="H28" t="s">
        <v>234</v>
      </c>
      <c r="O28" s="4" t="s">
        <v>122</v>
      </c>
      <c r="P28" s="4" t="s">
        <v>307</v>
      </c>
      <c r="Q28" s="4" t="s">
        <v>120</v>
      </c>
      <c r="R28" s="30">
        <v>5</v>
      </c>
      <c r="S28" s="30">
        <v>6</v>
      </c>
      <c r="T28" s="35"/>
    </row>
    <row r="29" spans="2:20" x14ac:dyDescent="0.25">
      <c r="C29" t="s">
        <v>240</v>
      </c>
      <c r="D29" t="s">
        <v>241</v>
      </c>
      <c r="E29" t="s">
        <v>222</v>
      </c>
      <c r="F29" s="19">
        <v>40697</v>
      </c>
      <c r="G29">
        <v>0</v>
      </c>
      <c r="H29" t="s">
        <v>242</v>
      </c>
      <c r="O29" s="4" t="s">
        <v>123</v>
      </c>
      <c r="P29" s="4" t="s">
        <v>308</v>
      </c>
      <c r="Q29" s="4" t="s">
        <v>120</v>
      </c>
      <c r="R29" s="30">
        <v>2</v>
      </c>
      <c r="S29" s="30">
        <v>3</v>
      </c>
      <c r="T29" s="4">
        <v>0</v>
      </c>
    </row>
    <row r="30" spans="2:20" x14ac:dyDescent="0.25">
      <c r="C30" t="s">
        <v>240</v>
      </c>
      <c r="D30" t="s">
        <v>243</v>
      </c>
      <c r="E30" t="s">
        <v>222</v>
      </c>
      <c r="F30" s="19">
        <v>40725</v>
      </c>
      <c r="G30">
        <v>1</v>
      </c>
      <c r="H30" t="s">
        <v>244</v>
      </c>
      <c r="O30" s="4" t="s">
        <v>123</v>
      </c>
      <c r="P30" s="4" t="s">
        <v>309</v>
      </c>
      <c r="Q30" s="4" t="s">
        <v>120</v>
      </c>
      <c r="R30" s="30">
        <v>3</v>
      </c>
      <c r="S30" s="30">
        <v>4</v>
      </c>
      <c r="T30" s="4">
        <v>0</v>
      </c>
    </row>
    <row r="31" spans="2:20" x14ac:dyDescent="0.25">
      <c r="C31" t="s">
        <v>0</v>
      </c>
      <c r="D31" s="2" t="s">
        <v>245</v>
      </c>
      <c r="E31" t="s">
        <v>222</v>
      </c>
      <c r="F31" s="19">
        <v>40738</v>
      </c>
      <c r="G31">
        <v>0</v>
      </c>
      <c r="H31" t="s">
        <v>226</v>
      </c>
      <c r="O31" s="4" t="s">
        <v>123</v>
      </c>
      <c r="P31" s="4" t="s">
        <v>310</v>
      </c>
      <c r="Q31" s="4" t="s">
        <v>120</v>
      </c>
      <c r="R31" s="30">
        <v>3</v>
      </c>
      <c r="S31" s="30">
        <v>4</v>
      </c>
      <c r="T31" s="4">
        <v>1</v>
      </c>
    </row>
    <row r="32" spans="2:20" x14ac:dyDescent="0.25">
      <c r="C32" t="s">
        <v>0</v>
      </c>
      <c r="D32" s="2" t="s">
        <v>246</v>
      </c>
      <c r="E32" t="s">
        <v>222</v>
      </c>
      <c r="F32" s="19">
        <v>40758</v>
      </c>
      <c r="G32">
        <v>1</v>
      </c>
      <c r="H32" t="s">
        <v>223</v>
      </c>
      <c r="O32" s="4" t="s">
        <v>125</v>
      </c>
      <c r="P32" s="4" t="s">
        <v>311</v>
      </c>
      <c r="Q32" s="4" t="s">
        <v>120</v>
      </c>
      <c r="R32" s="30">
        <v>2</v>
      </c>
      <c r="S32" s="30">
        <v>3</v>
      </c>
      <c r="T32" s="4">
        <v>1</v>
      </c>
    </row>
    <row r="33" spans="3:20" x14ac:dyDescent="0.25">
      <c r="C33" t="s">
        <v>2</v>
      </c>
      <c r="D33" t="s">
        <v>247</v>
      </c>
      <c r="E33" t="s">
        <v>222</v>
      </c>
      <c r="F33" s="19">
        <v>40758</v>
      </c>
      <c r="G33">
        <v>0</v>
      </c>
      <c r="H33" t="s">
        <v>226</v>
      </c>
      <c r="O33" s="4" t="s">
        <v>125</v>
      </c>
      <c r="P33" s="4" t="s">
        <v>312</v>
      </c>
      <c r="Q33" s="4" t="s">
        <v>120</v>
      </c>
      <c r="R33" s="30">
        <v>2</v>
      </c>
      <c r="S33" s="30">
        <v>3</v>
      </c>
      <c r="T33" s="4">
        <v>1</v>
      </c>
    </row>
    <row r="34" spans="3:20" x14ac:dyDescent="0.25">
      <c r="C34" t="s">
        <v>249</v>
      </c>
      <c r="D34" t="s">
        <v>248</v>
      </c>
      <c r="E34" t="s">
        <v>222</v>
      </c>
      <c r="F34" s="19">
        <v>40787</v>
      </c>
      <c r="G34">
        <v>1</v>
      </c>
      <c r="H34" t="s">
        <v>223</v>
      </c>
      <c r="O34" s="4" t="s">
        <v>125</v>
      </c>
      <c r="P34" s="4" t="s">
        <v>313</v>
      </c>
      <c r="Q34" s="4" t="s">
        <v>120</v>
      </c>
      <c r="R34" s="30">
        <v>2</v>
      </c>
      <c r="S34" s="30">
        <v>3</v>
      </c>
      <c r="T34" s="4">
        <v>1</v>
      </c>
    </row>
    <row r="35" spans="3:20" x14ac:dyDescent="0.25">
      <c r="C35" t="s">
        <v>249</v>
      </c>
      <c r="D35" t="s">
        <v>250</v>
      </c>
      <c r="E35" t="s">
        <v>251</v>
      </c>
      <c r="F35" s="19">
        <v>40787</v>
      </c>
      <c r="G35">
        <v>1</v>
      </c>
      <c r="H35" t="s">
        <v>252</v>
      </c>
      <c r="O35" s="4" t="s">
        <v>125</v>
      </c>
      <c r="P35" s="4" t="s">
        <v>314</v>
      </c>
      <c r="Q35" s="4" t="s">
        <v>120</v>
      </c>
      <c r="R35" s="30">
        <v>5</v>
      </c>
      <c r="S35" s="30">
        <v>6</v>
      </c>
      <c r="T35" s="34">
        <v>0</v>
      </c>
    </row>
    <row r="36" spans="3:20" x14ac:dyDescent="0.25">
      <c r="F36" s="19"/>
      <c r="G36">
        <f>SUM(G17:G35)</f>
        <v>12</v>
      </c>
      <c r="H36">
        <f>(G36/17)*100</f>
        <v>70.588235294117652</v>
      </c>
      <c r="O36" s="4" t="s">
        <v>125</v>
      </c>
      <c r="P36" s="4" t="s">
        <v>315</v>
      </c>
      <c r="Q36" s="4" t="s">
        <v>120</v>
      </c>
      <c r="R36" s="30">
        <v>5</v>
      </c>
      <c r="S36" s="30">
        <v>6</v>
      </c>
      <c r="T36" s="36"/>
    </row>
    <row r="37" spans="3:20" x14ac:dyDescent="0.25">
      <c r="F37" s="19"/>
      <c r="O37" s="4" t="s">
        <v>125</v>
      </c>
      <c r="P37" s="4" t="s">
        <v>316</v>
      </c>
      <c r="Q37" s="4" t="s">
        <v>120</v>
      </c>
      <c r="R37" s="30">
        <v>5</v>
      </c>
      <c r="S37" s="30">
        <v>6</v>
      </c>
      <c r="T37" s="35"/>
    </row>
    <row r="38" spans="3:20" x14ac:dyDescent="0.25">
      <c r="C38" t="s">
        <v>1</v>
      </c>
      <c r="D38" t="s">
        <v>253</v>
      </c>
      <c r="E38" t="s">
        <v>254</v>
      </c>
      <c r="F38" s="19">
        <v>40681</v>
      </c>
      <c r="G38">
        <v>0</v>
      </c>
      <c r="H38" t="s">
        <v>255</v>
      </c>
      <c r="O38" s="4" t="s">
        <v>125</v>
      </c>
      <c r="P38" s="4" t="s">
        <v>317</v>
      </c>
      <c r="Q38" s="4" t="s">
        <v>120</v>
      </c>
      <c r="R38" s="30">
        <v>2</v>
      </c>
      <c r="S38" s="30">
        <v>3</v>
      </c>
      <c r="T38" s="4">
        <v>1</v>
      </c>
    </row>
    <row r="39" spans="3:20" x14ac:dyDescent="0.25">
      <c r="C39" t="s">
        <v>1</v>
      </c>
      <c r="D39" t="s">
        <v>256</v>
      </c>
      <c r="E39" t="s">
        <v>254</v>
      </c>
      <c r="F39" s="19">
        <v>40681</v>
      </c>
      <c r="G39">
        <v>1</v>
      </c>
      <c r="H39" t="s">
        <v>257</v>
      </c>
      <c r="O39" s="4" t="s">
        <v>125</v>
      </c>
      <c r="P39" s="4" t="s">
        <v>318</v>
      </c>
      <c r="Q39" s="4" t="s">
        <v>120</v>
      </c>
      <c r="R39" s="30">
        <v>3</v>
      </c>
      <c r="S39" s="30">
        <v>4</v>
      </c>
      <c r="T39" s="4">
        <v>1</v>
      </c>
    </row>
    <row r="40" spans="3:20" x14ac:dyDescent="0.25">
      <c r="C40" t="s">
        <v>1</v>
      </c>
      <c r="D40" t="s">
        <v>225</v>
      </c>
      <c r="E40" t="s">
        <v>254</v>
      </c>
      <c r="F40" s="19">
        <v>40716</v>
      </c>
      <c r="G40">
        <v>0</v>
      </c>
      <c r="H40" t="s">
        <v>255</v>
      </c>
      <c r="O40" s="4" t="s">
        <v>125</v>
      </c>
      <c r="P40" s="4" t="s">
        <v>319</v>
      </c>
      <c r="Q40" s="4" t="s">
        <v>120</v>
      </c>
      <c r="R40" s="30">
        <v>5</v>
      </c>
      <c r="S40" s="30">
        <v>6</v>
      </c>
      <c r="T40" s="4">
        <v>1</v>
      </c>
    </row>
    <row r="41" spans="3:20" x14ac:dyDescent="0.25">
      <c r="C41" s="21" t="s">
        <v>1</v>
      </c>
      <c r="D41" s="21" t="s">
        <v>229</v>
      </c>
      <c r="E41" s="21" t="s">
        <v>254</v>
      </c>
      <c r="F41" s="22">
        <v>40716</v>
      </c>
      <c r="G41" s="20" t="s">
        <v>228</v>
      </c>
      <c r="O41" s="4" t="s">
        <v>125</v>
      </c>
      <c r="P41" s="4" t="s">
        <v>320</v>
      </c>
      <c r="Q41" s="4" t="s">
        <v>120</v>
      </c>
      <c r="R41" s="30">
        <v>5</v>
      </c>
      <c r="S41" s="30">
        <v>6</v>
      </c>
      <c r="T41" s="4">
        <v>1</v>
      </c>
    </row>
    <row r="42" spans="3:20" x14ac:dyDescent="0.25">
      <c r="C42" t="s">
        <v>1</v>
      </c>
      <c r="D42" t="s">
        <v>233</v>
      </c>
      <c r="E42" t="s">
        <v>254</v>
      </c>
      <c r="F42" s="19">
        <v>40716</v>
      </c>
      <c r="G42">
        <v>0</v>
      </c>
      <c r="H42" t="s">
        <v>255</v>
      </c>
      <c r="O42" s="4" t="s">
        <v>124</v>
      </c>
      <c r="P42" s="4" t="s">
        <v>321</v>
      </c>
      <c r="Q42" s="4" t="s">
        <v>120</v>
      </c>
      <c r="R42" s="30">
        <v>2</v>
      </c>
      <c r="S42" s="30">
        <v>3</v>
      </c>
      <c r="T42" s="4">
        <v>1</v>
      </c>
    </row>
    <row r="43" spans="3:20" x14ac:dyDescent="0.25">
      <c r="C43" t="s">
        <v>1</v>
      </c>
      <c r="D43" t="s">
        <v>258</v>
      </c>
      <c r="E43" t="s">
        <v>254</v>
      </c>
      <c r="F43" s="19">
        <v>40716</v>
      </c>
      <c r="G43">
        <v>0</v>
      </c>
      <c r="H43" t="s">
        <v>255</v>
      </c>
      <c r="O43" s="4"/>
      <c r="P43" s="4"/>
      <c r="Q43" s="4"/>
      <c r="R43" s="30"/>
      <c r="S43" s="30"/>
      <c r="T43" s="4"/>
    </row>
    <row r="44" spans="3:20" x14ac:dyDescent="0.25">
      <c r="C44" t="s">
        <v>1</v>
      </c>
      <c r="D44" t="s">
        <v>259</v>
      </c>
      <c r="E44" t="s">
        <v>254</v>
      </c>
      <c r="F44" s="19">
        <v>40718</v>
      </c>
      <c r="G44">
        <v>0</v>
      </c>
      <c r="H44" t="s">
        <v>255</v>
      </c>
      <c r="O44" s="4"/>
      <c r="P44" s="4"/>
      <c r="Q44" s="4"/>
      <c r="R44" s="30"/>
      <c r="S44" s="30"/>
      <c r="T44" s="4"/>
    </row>
    <row r="45" spans="3:20" x14ac:dyDescent="0.25">
      <c r="C45" t="s">
        <v>240</v>
      </c>
      <c r="D45" t="s">
        <v>260</v>
      </c>
      <c r="E45" t="s">
        <v>254</v>
      </c>
      <c r="F45" s="19">
        <v>40680</v>
      </c>
      <c r="G45">
        <v>0</v>
      </c>
      <c r="H45" t="s">
        <v>255</v>
      </c>
      <c r="O45" s="4"/>
      <c r="P45" s="4"/>
      <c r="Q45" s="4"/>
      <c r="R45" s="30"/>
      <c r="S45" s="30"/>
      <c r="T45" s="4"/>
    </row>
    <row r="46" spans="3:20" x14ac:dyDescent="0.25">
      <c r="C46" t="s">
        <v>0</v>
      </c>
      <c r="D46" s="2" t="s">
        <v>245</v>
      </c>
      <c r="E46" t="s">
        <v>254</v>
      </c>
      <c r="F46" s="19">
        <v>40738</v>
      </c>
      <c r="G46">
        <v>1</v>
      </c>
      <c r="H46" t="s">
        <v>261</v>
      </c>
      <c r="O46" s="4" t="s">
        <v>121</v>
      </c>
      <c r="P46" s="4" t="s">
        <v>322</v>
      </c>
      <c r="Q46" s="4" t="s">
        <v>118</v>
      </c>
      <c r="R46" s="30">
        <v>1</v>
      </c>
      <c r="S46" s="30">
        <v>2</v>
      </c>
      <c r="T46" s="4">
        <v>1</v>
      </c>
    </row>
    <row r="47" spans="3:20" ht="26.25" x14ac:dyDescent="0.25">
      <c r="C47" t="s">
        <v>0</v>
      </c>
      <c r="D47" s="2" t="s">
        <v>262</v>
      </c>
      <c r="E47" t="s">
        <v>254</v>
      </c>
      <c r="F47" s="19">
        <v>40738</v>
      </c>
      <c r="G47">
        <v>1</v>
      </c>
      <c r="H47" t="s">
        <v>261</v>
      </c>
      <c r="O47" s="4" t="s">
        <v>121</v>
      </c>
      <c r="P47" s="4" t="s">
        <v>323</v>
      </c>
      <c r="Q47" s="4" t="s">
        <v>118</v>
      </c>
      <c r="R47" s="30">
        <v>2</v>
      </c>
      <c r="S47" s="30">
        <v>3</v>
      </c>
      <c r="T47" s="4">
        <v>0</v>
      </c>
    </row>
    <row r="48" spans="3:20" x14ac:dyDescent="0.25">
      <c r="C48" t="s">
        <v>0</v>
      </c>
      <c r="D48" s="2" t="s">
        <v>263</v>
      </c>
      <c r="E48" t="s">
        <v>254</v>
      </c>
      <c r="F48" s="19">
        <v>40738</v>
      </c>
      <c r="G48">
        <v>1</v>
      </c>
      <c r="H48" t="s">
        <v>261</v>
      </c>
      <c r="O48" s="4" t="s">
        <v>121</v>
      </c>
      <c r="P48" s="4" t="s">
        <v>324</v>
      </c>
      <c r="Q48" s="4" t="s">
        <v>118</v>
      </c>
      <c r="R48" s="30">
        <v>2</v>
      </c>
      <c r="S48" s="30">
        <v>3</v>
      </c>
      <c r="T48" s="4">
        <v>0</v>
      </c>
    </row>
    <row r="49" spans="2:20" x14ac:dyDescent="0.25">
      <c r="C49" t="s">
        <v>0</v>
      </c>
      <c r="D49" s="2" t="s">
        <v>246</v>
      </c>
      <c r="E49" t="s">
        <v>254</v>
      </c>
      <c r="F49" s="19">
        <v>40758</v>
      </c>
      <c r="G49">
        <v>1</v>
      </c>
      <c r="H49" t="s">
        <v>261</v>
      </c>
      <c r="O49" s="4" t="s">
        <v>121</v>
      </c>
      <c r="P49" s="4" t="s">
        <v>325</v>
      </c>
      <c r="Q49" s="4" t="s">
        <v>118</v>
      </c>
      <c r="R49" s="30">
        <v>2</v>
      </c>
      <c r="S49" s="30">
        <v>3</v>
      </c>
      <c r="T49" s="4">
        <v>0</v>
      </c>
    </row>
    <row r="50" spans="2:20" x14ac:dyDescent="0.25">
      <c r="B50" s="20"/>
      <c r="C50" t="s">
        <v>2</v>
      </c>
      <c r="D50" t="s">
        <v>247</v>
      </c>
      <c r="E50" t="s">
        <v>254</v>
      </c>
      <c r="F50" s="19">
        <v>40758</v>
      </c>
      <c r="G50">
        <v>0</v>
      </c>
      <c r="H50" t="s">
        <v>255</v>
      </c>
      <c r="O50" s="4" t="s">
        <v>122</v>
      </c>
      <c r="P50" s="4" t="s">
        <v>326</v>
      </c>
      <c r="Q50" s="4" t="s">
        <v>118</v>
      </c>
      <c r="R50" s="30">
        <v>2</v>
      </c>
      <c r="S50" s="30">
        <v>3</v>
      </c>
      <c r="T50" s="4">
        <v>0</v>
      </c>
    </row>
    <row r="51" spans="2:20" x14ac:dyDescent="0.25">
      <c r="C51" t="s">
        <v>5</v>
      </c>
      <c r="D51">
        <v>139</v>
      </c>
      <c r="E51" t="s">
        <v>254</v>
      </c>
      <c r="F51" s="19">
        <v>40788</v>
      </c>
      <c r="G51">
        <v>1</v>
      </c>
      <c r="H51" t="s">
        <v>261</v>
      </c>
      <c r="O51" s="4" t="s">
        <v>122</v>
      </c>
      <c r="P51" s="4" t="s">
        <v>327</v>
      </c>
      <c r="Q51" s="4" t="s">
        <v>118</v>
      </c>
      <c r="R51" s="30">
        <v>2</v>
      </c>
      <c r="S51" s="30">
        <v>3</v>
      </c>
      <c r="T51" s="4">
        <v>0</v>
      </c>
    </row>
    <row r="52" spans="2:20" x14ac:dyDescent="0.25">
      <c r="C52" t="s">
        <v>0</v>
      </c>
      <c r="D52" s="2" t="s">
        <v>264</v>
      </c>
      <c r="E52" t="s">
        <v>265</v>
      </c>
      <c r="F52" s="19">
        <v>40738</v>
      </c>
      <c r="G52">
        <v>1</v>
      </c>
      <c r="H52" t="s">
        <v>261</v>
      </c>
      <c r="O52" s="4" t="s">
        <v>122</v>
      </c>
      <c r="P52" s="4" t="s">
        <v>328</v>
      </c>
      <c r="Q52" s="4" t="s">
        <v>118</v>
      </c>
      <c r="R52" s="30">
        <v>3</v>
      </c>
      <c r="S52" s="30">
        <v>4</v>
      </c>
      <c r="T52" s="4">
        <v>1</v>
      </c>
    </row>
    <row r="53" spans="2:20" x14ac:dyDescent="0.25">
      <c r="C53" t="s">
        <v>0</v>
      </c>
      <c r="D53" s="23">
        <v>190</v>
      </c>
      <c r="E53" t="s">
        <v>265</v>
      </c>
      <c r="F53" s="19">
        <v>40758</v>
      </c>
      <c r="G53">
        <v>1</v>
      </c>
      <c r="H53" t="s">
        <v>261</v>
      </c>
      <c r="O53" s="4" t="s">
        <v>122</v>
      </c>
      <c r="P53" s="4" t="s">
        <v>329</v>
      </c>
      <c r="Q53" s="4" t="s">
        <v>118</v>
      </c>
      <c r="R53" s="30">
        <v>5</v>
      </c>
      <c r="S53" s="30">
        <v>6</v>
      </c>
      <c r="T53" s="4">
        <v>1</v>
      </c>
    </row>
    <row r="54" spans="2:20" ht="26.25" x14ac:dyDescent="0.25">
      <c r="C54" t="s">
        <v>249</v>
      </c>
      <c r="D54" t="s">
        <v>250</v>
      </c>
      <c r="E54" t="s">
        <v>265</v>
      </c>
      <c r="F54" s="19">
        <v>40787</v>
      </c>
      <c r="G54">
        <v>1</v>
      </c>
      <c r="H54" t="s">
        <v>266</v>
      </c>
      <c r="O54" s="4" t="s">
        <v>122</v>
      </c>
      <c r="P54" s="4" t="s">
        <v>330</v>
      </c>
      <c r="Q54" s="4" t="s">
        <v>118</v>
      </c>
      <c r="R54" s="30">
        <v>5</v>
      </c>
      <c r="S54" s="30">
        <v>6</v>
      </c>
      <c r="T54" s="4">
        <v>0</v>
      </c>
    </row>
    <row r="55" spans="2:20" x14ac:dyDescent="0.25">
      <c r="C55" t="s">
        <v>0</v>
      </c>
      <c r="D55" s="2" t="s">
        <v>267</v>
      </c>
      <c r="E55" t="s">
        <v>268</v>
      </c>
      <c r="F55" s="19">
        <v>40738</v>
      </c>
      <c r="G55">
        <v>1</v>
      </c>
      <c r="H55" t="s">
        <v>261</v>
      </c>
      <c r="O55" s="4" t="s">
        <v>123</v>
      </c>
      <c r="P55" s="4" t="s">
        <v>331</v>
      </c>
      <c r="Q55" s="4" t="s">
        <v>118</v>
      </c>
      <c r="R55" s="30">
        <v>2</v>
      </c>
      <c r="S55" s="30">
        <v>3</v>
      </c>
      <c r="T55" s="4">
        <v>1</v>
      </c>
    </row>
    <row r="56" spans="2:20" x14ac:dyDescent="0.25">
      <c r="C56" t="s">
        <v>249</v>
      </c>
      <c r="D56" t="s">
        <v>248</v>
      </c>
      <c r="E56" t="s">
        <v>268</v>
      </c>
      <c r="F56" s="19">
        <v>40787</v>
      </c>
      <c r="G56">
        <v>1</v>
      </c>
      <c r="H56" t="s">
        <v>261</v>
      </c>
      <c r="O56" s="4" t="s">
        <v>123</v>
      </c>
      <c r="P56" s="4" t="s">
        <v>332</v>
      </c>
      <c r="Q56" s="4" t="s">
        <v>118</v>
      </c>
      <c r="R56" s="30">
        <v>3</v>
      </c>
      <c r="S56" s="30">
        <v>4</v>
      </c>
      <c r="T56" s="4">
        <v>0</v>
      </c>
    </row>
    <row r="57" spans="2:20" x14ac:dyDescent="0.25">
      <c r="C57" t="s">
        <v>0</v>
      </c>
      <c r="D57" s="2" t="s">
        <v>269</v>
      </c>
      <c r="E57" t="s">
        <v>270</v>
      </c>
      <c r="F57" s="19">
        <v>40738</v>
      </c>
      <c r="G57">
        <v>1</v>
      </c>
      <c r="H57" t="s">
        <v>271</v>
      </c>
      <c r="O57" s="4" t="s">
        <v>123</v>
      </c>
      <c r="P57" s="4" t="s">
        <v>333</v>
      </c>
      <c r="Q57" s="4" t="s">
        <v>118</v>
      </c>
      <c r="R57" s="30">
        <v>3</v>
      </c>
      <c r="S57" s="30">
        <v>4</v>
      </c>
      <c r="T57" s="4">
        <v>1</v>
      </c>
    </row>
    <row r="58" spans="2:20" x14ac:dyDescent="0.25">
      <c r="C58" s="25" t="s">
        <v>0</v>
      </c>
      <c r="D58" s="24" t="s">
        <v>272</v>
      </c>
      <c r="E58" s="25" t="s">
        <v>273</v>
      </c>
      <c r="F58" s="26">
        <v>40738</v>
      </c>
      <c r="G58" s="25">
        <v>1</v>
      </c>
      <c r="H58" t="s">
        <v>271</v>
      </c>
      <c r="O58" s="4" t="s">
        <v>125</v>
      </c>
      <c r="P58" s="4" t="s">
        <v>334</v>
      </c>
      <c r="Q58" s="4" t="s">
        <v>118</v>
      </c>
      <c r="R58" s="30">
        <v>2</v>
      </c>
      <c r="S58" s="30">
        <v>3</v>
      </c>
      <c r="T58" s="4">
        <v>0</v>
      </c>
    </row>
    <row r="59" spans="2:20" x14ac:dyDescent="0.25">
      <c r="C59" s="25"/>
      <c r="D59" s="24"/>
      <c r="E59" s="25"/>
      <c r="F59" s="26"/>
      <c r="G59" s="25">
        <f>SUM(G38:G58)</f>
        <v>13</v>
      </c>
      <c r="H59">
        <f>(G59/20)*100</f>
        <v>65</v>
      </c>
      <c r="O59" s="4" t="s">
        <v>125</v>
      </c>
      <c r="P59" s="4" t="s">
        <v>335</v>
      </c>
      <c r="Q59" s="4" t="s">
        <v>118</v>
      </c>
      <c r="R59" s="30">
        <v>2</v>
      </c>
      <c r="S59" s="30">
        <v>3</v>
      </c>
      <c r="T59" s="4">
        <v>1</v>
      </c>
    </row>
    <row r="60" spans="2:20" x14ac:dyDescent="0.25">
      <c r="C60" s="25"/>
      <c r="D60" s="24"/>
      <c r="E60" s="25"/>
      <c r="F60" s="26"/>
      <c r="G60" s="25"/>
      <c r="O60" s="4" t="s">
        <v>125</v>
      </c>
      <c r="P60" s="4" t="s">
        <v>336</v>
      </c>
      <c r="Q60" s="4" t="s">
        <v>118</v>
      </c>
      <c r="R60" s="30">
        <v>2</v>
      </c>
      <c r="S60" s="30">
        <v>3</v>
      </c>
      <c r="T60" s="4">
        <v>1</v>
      </c>
    </row>
    <row r="61" spans="2:20" x14ac:dyDescent="0.25">
      <c r="C61" t="s">
        <v>1</v>
      </c>
      <c r="D61" t="s">
        <v>274</v>
      </c>
      <c r="E61" t="s">
        <v>275</v>
      </c>
      <c r="F61" s="19">
        <v>40716</v>
      </c>
      <c r="G61">
        <v>0</v>
      </c>
      <c r="H61" t="s">
        <v>276</v>
      </c>
      <c r="O61" s="4" t="s">
        <v>125</v>
      </c>
      <c r="P61" s="4" t="s">
        <v>337</v>
      </c>
      <c r="Q61" s="4" t="s">
        <v>118</v>
      </c>
      <c r="R61" s="30">
        <v>5</v>
      </c>
      <c r="S61" s="30">
        <v>6</v>
      </c>
      <c r="T61" s="4">
        <v>1</v>
      </c>
    </row>
    <row r="62" spans="2:20" x14ac:dyDescent="0.25">
      <c r="C62" t="s">
        <v>1</v>
      </c>
      <c r="D62" t="s">
        <v>277</v>
      </c>
      <c r="E62" t="s">
        <v>275</v>
      </c>
      <c r="F62" s="19">
        <v>40716</v>
      </c>
      <c r="G62">
        <v>0</v>
      </c>
      <c r="H62" t="s">
        <v>276</v>
      </c>
      <c r="O62" s="4" t="s">
        <v>125</v>
      </c>
      <c r="P62" s="4" t="s">
        <v>338</v>
      </c>
      <c r="Q62" s="4" t="s">
        <v>118</v>
      </c>
      <c r="R62" s="30">
        <v>5</v>
      </c>
      <c r="S62" s="30">
        <v>6</v>
      </c>
      <c r="T62" s="4">
        <v>0</v>
      </c>
    </row>
    <row r="63" spans="2:20" x14ac:dyDescent="0.25">
      <c r="C63" t="s">
        <v>1</v>
      </c>
      <c r="D63" t="s">
        <v>278</v>
      </c>
      <c r="E63" t="s">
        <v>275</v>
      </c>
      <c r="F63" s="19">
        <v>40718</v>
      </c>
      <c r="G63">
        <v>0</v>
      </c>
      <c r="H63" t="s">
        <v>276</v>
      </c>
      <c r="O63" s="4" t="s">
        <v>125</v>
      </c>
      <c r="P63" s="4" t="s">
        <v>339</v>
      </c>
      <c r="Q63" s="4" t="s">
        <v>118</v>
      </c>
      <c r="R63" s="30">
        <v>5</v>
      </c>
      <c r="S63" s="30">
        <v>6</v>
      </c>
      <c r="T63" s="4">
        <v>0</v>
      </c>
    </row>
    <row r="64" spans="2:20" x14ac:dyDescent="0.25">
      <c r="C64" t="s">
        <v>240</v>
      </c>
      <c r="D64" t="s">
        <v>279</v>
      </c>
      <c r="E64" t="s">
        <v>275</v>
      </c>
      <c r="F64" s="19">
        <v>40680</v>
      </c>
      <c r="G64">
        <v>0</v>
      </c>
      <c r="H64" t="s">
        <v>276</v>
      </c>
      <c r="O64" s="4" t="s">
        <v>125</v>
      </c>
      <c r="P64" s="4" t="s">
        <v>340</v>
      </c>
      <c r="Q64" s="4" t="s">
        <v>118</v>
      </c>
      <c r="R64" s="30">
        <v>2</v>
      </c>
      <c r="S64" s="30">
        <v>3</v>
      </c>
      <c r="T64" s="34">
        <v>1</v>
      </c>
    </row>
    <row r="65" spans="3:20" x14ac:dyDescent="0.25">
      <c r="C65" t="s">
        <v>0</v>
      </c>
      <c r="D65" s="2" t="s">
        <v>280</v>
      </c>
      <c r="E65" t="s">
        <v>275</v>
      </c>
      <c r="F65" s="19">
        <v>40738</v>
      </c>
      <c r="G65">
        <v>1</v>
      </c>
      <c r="H65" t="s">
        <v>281</v>
      </c>
      <c r="O65" s="4" t="s">
        <v>125</v>
      </c>
      <c r="P65" s="4" t="s">
        <v>341</v>
      </c>
      <c r="Q65" s="4" t="s">
        <v>118</v>
      </c>
      <c r="R65" s="30">
        <v>2</v>
      </c>
      <c r="S65" s="30">
        <v>3</v>
      </c>
      <c r="T65" s="35"/>
    </row>
    <row r="66" spans="3:20" x14ac:dyDescent="0.25">
      <c r="C66" s="21" t="s">
        <v>0</v>
      </c>
      <c r="D66" s="27" t="s">
        <v>272</v>
      </c>
      <c r="E66" s="21" t="s">
        <v>275</v>
      </c>
      <c r="F66" s="22">
        <v>40738</v>
      </c>
      <c r="G66" s="20" t="s">
        <v>282</v>
      </c>
      <c r="H66" s="20"/>
      <c r="O66" s="4" t="s">
        <v>125</v>
      </c>
      <c r="P66" s="4" t="s">
        <v>342</v>
      </c>
      <c r="Q66" s="4" t="s">
        <v>118</v>
      </c>
      <c r="R66" s="30">
        <v>5</v>
      </c>
      <c r="S66" s="30">
        <v>6</v>
      </c>
      <c r="T66" s="4">
        <v>0</v>
      </c>
    </row>
    <row r="67" spans="3:20" x14ac:dyDescent="0.25">
      <c r="C67" t="s">
        <v>0</v>
      </c>
      <c r="D67" s="2" t="s">
        <v>283</v>
      </c>
      <c r="E67" t="s">
        <v>275</v>
      </c>
      <c r="F67" s="19">
        <v>40738</v>
      </c>
      <c r="G67">
        <v>1</v>
      </c>
      <c r="H67" t="s">
        <v>281</v>
      </c>
      <c r="O67" s="4" t="s">
        <v>125</v>
      </c>
      <c r="P67" s="4" t="s">
        <v>343</v>
      </c>
      <c r="Q67" s="4" t="s">
        <v>118</v>
      </c>
      <c r="R67" s="30">
        <v>5</v>
      </c>
      <c r="S67" s="30">
        <v>6</v>
      </c>
      <c r="T67" s="4">
        <v>0</v>
      </c>
    </row>
    <row r="68" spans="3:20" x14ac:dyDescent="0.25">
      <c r="C68" t="s">
        <v>0</v>
      </c>
      <c r="D68" s="2" t="s">
        <v>284</v>
      </c>
      <c r="E68" t="s">
        <v>275</v>
      </c>
      <c r="F68" s="19">
        <v>40738</v>
      </c>
      <c r="G68">
        <v>1</v>
      </c>
      <c r="H68" t="s">
        <v>281</v>
      </c>
      <c r="O68" s="4" t="s">
        <v>124</v>
      </c>
      <c r="P68" s="4" t="s">
        <v>344</v>
      </c>
      <c r="Q68" s="4" t="s">
        <v>118</v>
      </c>
      <c r="R68" s="30">
        <v>2</v>
      </c>
      <c r="S68" s="30">
        <v>3</v>
      </c>
      <c r="T68" s="4">
        <v>1</v>
      </c>
    </row>
    <row r="69" spans="3:20" x14ac:dyDescent="0.25">
      <c r="C69" t="s">
        <v>0</v>
      </c>
      <c r="D69" s="2" t="s">
        <v>285</v>
      </c>
      <c r="E69" t="s">
        <v>275</v>
      </c>
      <c r="F69" s="19">
        <v>40738</v>
      </c>
      <c r="G69">
        <v>1</v>
      </c>
      <c r="H69" t="s">
        <v>281</v>
      </c>
      <c r="O69" s="4"/>
      <c r="P69" s="4"/>
      <c r="Q69" s="4"/>
      <c r="R69" s="30"/>
      <c r="S69" s="30"/>
      <c r="T69" s="4"/>
    </row>
    <row r="70" spans="3:20" x14ac:dyDescent="0.25">
      <c r="C70" t="s">
        <v>0</v>
      </c>
      <c r="D70" s="2" t="s">
        <v>286</v>
      </c>
      <c r="E70" t="s">
        <v>275</v>
      </c>
      <c r="F70" s="19">
        <v>40738</v>
      </c>
      <c r="G70">
        <v>1</v>
      </c>
      <c r="H70" t="s">
        <v>281</v>
      </c>
      <c r="O70" s="4"/>
      <c r="P70" s="4"/>
      <c r="Q70" s="4"/>
      <c r="R70" s="30"/>
      <c r="S70" s="30"/>
      <c r="T70" s="4"/>
    </row>
    <row r="71" spans="3:20" x14ac:dyDescent="0.25">
      <c r="C71" t="s">
        <v>0</v>
      </c>
      <c r="D71" s="2" t="s">
        <v>287</v>
      </c>
      <c r="E71" t="s">
        <v>275</v>
      </c>
      <c r="F71" s="19">
        <v>40758</v>
      </c>
      <c r="G71">
        <v>1</v>
      </c>
      <c r="H71" t="s">
        <v>281</v>
      </c>
      <c r="O71" s="4"/>
      <c r="P71" s="4"/>
      <c r="Q71" s="4"/>
      <c r="R71" s="30"/>
      <c r="S71" s="30"/>
      <c r="T71" s="4"/>
    </row>
    <row r="72" spans="3:20" x14ac:dyDescent="0.25">
      <c r="C72" t="s">
        <v>2</v>
      </c>
      <c r="D72" t="s">
        <v>288</v>
      </c>
      <c r="E72" t="s">
        <v>275</v>
      </c>
      <c r="F72" s="19">
        <v>40758</v>
      </c>
      <c r="G72">
        <v>0</v>
      </c>
      <c r="H72" t="s">
        <v>276</v>
      </c>
      <c r="O72" s="4" t="s">
        <v>121</v>
      </c>
      <c r="P72" s="4" t="s">
        <v>345</v>
      </c>
      <c r="Q72" s="4" t="s">
        <v>119</v>
      </c>
      <c r="R72" s="30">
        <v>1</v>
      </c>
      <c r="S72" s="30">
        <v>2</v>
      </c>
      <c r="T72" s="4">
        <v>0</v>
      </c>
    </row>
    <row r="73" spans="3:20" x14ac:dyDescent="0.25">
      <c r="C73" t="s">
        <v>249</v>
      </c>
      <c r="D73" t="s">
        <v>289</v>
      </c>
      <c r="E73" t="s">
        <v>275</v>
      </c>
      <c r="F73" s="19">
        <v>40787</v>
      </c>
      <c r="G73">
        <v>1</v>
      </c>
      <c r="H73" t="s">
        <v>281</v>
      </c>
      <c r="O73" s="4" t="s">
        <v>121</v>
      </c>
      <c r="P73" s="4" t="s">
        <v>346</v>
      </c>
      <c r="Q73" s="4" t="s">
        <v>119</v>
      </c>
      <c r="R73" s="30">
        <v>2</v>
      </c>
      <c r="S73" s="30">
        <v>3</v>
      </c>
      <c r="T73" s="4">
        <v>0</v>
      </c>
    </row>
    <row r="74" spans="3:20" ht="26.25" x14ac:dyDescent="0.25">
      <c r="C74" t="s">
        <v>249</v>
      </c>
      <c r="D74" t="s">
        <v>290</v>
      </c>
      <c r="E74" t="s">
        <v>275</v>
      </c>
      <c r="F74" s="19">
        <v>40787</v>
      </c>
      <c r="G74">
        <v>1</v>
      </c>
      <c r="H74" t="s">
        <v>281</v>
      </c>
      <c r="O74" s="4" t="s">
        <v>121</v>
      </c>
      <c r="P74" s="4" t="s">
        <v>347</v>
      </c>
      <c r="Q74" s="4" t="s">
        <v>119</v>
      </c>
      <c r="R74" s="30">
        <v>2</v>
      </c>
      <c r="S74" s="30">
        <v>3</v>
      </c>
      <c r="T74" s="4">
        <v>0</v>
      </c>
    </row>
    <row r="75" spans="3:20" ht="26.25" x14ac:dyDescent="0.25">
      <c r="C75" t="s">
        <v>249</v>
      </c>
      <c r="D75" t="s">
        <v>291</v>
      </c>
      <c r="E75" t="s">
        <v>275</v>
      </c>
      <c r="F75" s="19">
        <v>40787</v>
      </c>
      <c r="G75">
        <v>1</v>
      </c>
      <c r="H75" t="s">
        <v>281</v>
      </c>
      <c r="O75" s="4" t="s">
        <v>121</v>
      </c>
      <c r="P75" s="4" t="s">
        <v>348</v>
      </c>
      <c r="Q75" s="4" t="s">
        <v>119</v>
      </c>
      <c r="R75" s="30">
        <v>2</v>
      </c>
      <c r="S75" s="30">
        <v>3</v>
      </c>
      <c r="T75" s="4">
        <v>0</v>
      </c>
    </row>
    <row r="76" spans="3:20" x14ac:dyDescent="0.25">
      <c r="C76" t="s">
        <v>5</v>
      </c>
      <c r="D76">
        <v>140</v>
      </c>
      <c r="E76" t="s">
        <v>292</v>
      </c>
      <c r="F76" s="19">
        <v>40788</v>
      </c>
      <c r="G76">
        <v>1</v>
      </c>
      <c r="H76" t="s">
        <v>281</v>
      </c>
      <c r="O76" s="4" t="s">
        <v>121</v>
      </c>
      <c r="P76" s="4" t="s">
        <v>349</v>
      </c>
      <c r="Q76" s="4" t="s">
        <v>119</v>
      </c>
      <c r="R76" s="30">
        <v>2</v>
      </c>
      <c r="S76" s="30">
        <v>3</v>
      </c>
      <c r="T76" s="4">
        <v>0</v>
      </c>
    </row>
    <row r="77" spans="3:20" x14ac:dyDescent="0.25">
      <c r="G77">
        <f>SUM(G61:G76)</f>
        <v>10</v>
      </c>
      <c r="H77">
        <f>(G77/15)*100</f>
        <v>66.666666666666657</v>
      </c>
      <c r="O77" s="4" t="s">
        <v>122</v>
      </c>
      <c r="P77" s="4" t="s">
        <v>350</v>
      </c>
      <c r="Q77" s="4" t="s">
        <v>119</v>
      </c>
      <c r="R77" s="30">
        <v>5</v>
      </c>
      <c r="S77" s="30">
        <v>6</v>
      </c>
      <c r="T77" s="4">
        <v>1</v>
      </c>
    </row>
    <row r="78" spans="3:20" x14ac:dyDescent="0.25">
      <c r="O78" s="4" t="s">
        <v>123</v>
      </c>
      <c r="P78" s="4" t="s">
        <v>351</v>
      </c>
      <c r="Q78" s="4" t="s">
        <v>119</v>
      </c>
      <c r="R78" s="30">
        <v>3</v>
      </c>
      <c r="S78" s="30">
        <v>4</v>
      </c>
      <c r="T78" s="4">
        <v>0</v>
      </c>
    </row>
    <row r="79" spans="3:20" ht="26.25" x14ac:dyDescent="0.25">
      <c r="O79" s="4" t="s">
        <v>123</v>
      </c>
      <c r="P79" s="4" t="s">
        <v>352</v>
      </c>
      <c r="Q79" s="4" t="s">
        <v>119</v>
      </c>
      <c r="R79" s="30">
        <v>3</v>
      </c>
      <c r="S79" s="30">
        <v>4</v>
      </c>
      <c r="T79" s="4">
        <v>0</v>
      </c>
    </row>
    <row r="80" spans="3:20" x14ac:dyDescent="0.25">
      <c r="O80" s="4" t="s">
        <v>123</v>
      </c>
      <c r="P80" s="4" t="s">
        <v>353</v>
      </c>
      <c r="Q80" s="4" t="s">
        <v>119</v>
      </c>
      <c r="R80" s="30">
        <v>3</v>
      </c>
      <c r="S80" s="30">
        <v>4</v>
      </c>
      <c r="T80" s="4">
        <v>1</v>
      </c>
    </row>
    <row r="81" spans="15:20" ht="26.25" x14ac:dyDescent="0.25">
      <c r="O81" s="4" t="s">
        <v>123</v>
      </c>
      <c r="P81" s="4" t="s">
        <v>354</v>
      </c>
      <c r="Q81" s="4" t="s">
        <v>119</v>
      </c>
      <c r="R81" s="30">
        <v>3</v>
      </c>
      <c r="S81" s="30">
        <v>4</v>
      </c>
      <c r="T81" s="4">
        <v>1</v>
      </c>
    </row>
    <row r="82" spans="15:20" x14ac:dyDescent="0.25">
      <c r="O82" s="4" t="s">
        <v>125</v>
      </c>
      <c r="P82" s="4" t="s">
        <v>355</v>
      </c>
      <c r="Q82" s="4" t="s">
        <v>119</v>
      </c>
      <c r="R82" s="30">
        <v>2</v>
      </c>
      <c r="S82" s="30">
        <v>3</v>
      </c>
      <c r="T82" s="4">
        <v>1</v>
      </c>
    </row>
    <row r="83" spans="15:20" x14ac:dyDescent="0.25">
      <c r="O83" s="4" t="s">
        <v>125</v>
      </c>
      <c r="P83" s="4" t="s">
        <v>356</v>
      </c>
      <c r="Q83" s="4" t="s">
        <v>119</v>
      </c>
      <c r="R83" s="30">
        <v>2</v>
      </c>
      <c r="S83" s="30">
        <v>3</v>
      </c>
      <c r="T83" s="4">
        <v>1</v>
      </c>
    </row>
  </sheetData>
  <mergeCells count="3">
    <mergeCell ref="T27:T28"/>
    <mergeCell ref="T35:T37"/>
    <mergeCell ref="T64:T65"/>
  </mergeCells>
  <phoneticPr fontId="9" type="noConversion"/>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Disease Prevalence</vt:lpstr>
      <vt:lpstr>2012 Incidence of tagged coloni</vt:lpstr>
      <vt:lpstr>Partial Mortality of Tagged col</vt:lpstr>
      <vt:lpstr>Mitigation Expt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Miller</dc:creator>
  <cp:lastModifiedBy>Margaret Miller</cp:lastModifiedBy>
  <cp:lastPrinted>2014-06-20T17:20:30Z</cp:lastPrinted>
  <dcterms:created xsi:type="dcterms:W3CDTF">2014-06-09T20:07:28Z</dcterms:created>
  <dcterms:modified xsi:type="dcterms:W3CDTF">2014-06-24T20:29:59Z</dcterms:modified>
</cp:coreProperties>
</file>