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320" windowWidth="15080" windowHeight="924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5" i="1"/>
  <c r="K28"/>
  <c r="F74"/>
  <c r="K11"/>
  <c r="H11"/>
  <c r="E11"/>
  <c r="J39"/>
  <c r="I39"/>
  <c r="G39"/>
  <c r="F39"/>
  <c r="D39"/>
  <c r="K38"/>
  <c r="K37"/>
  <c r="K36"/>
  <c r="E35"/>
  <c r="H34"/>
  <c r="E34"/>
  <c r="E33"/>
  <c r="E32"/>
  <c r="H31"/>
  <c r="E31"/>
  <c r="E30"/>
  <c r="H29"/>
  <c r="H39"/>
  <c r="J6"/>
  <c r="I6"/>
  <c r="G6"/>
  <c r="F6"/>
  <c r="D6"/>
  <c r="H5"/>
  <c r="E5"/>
  <c r="K4"/>
  <c r="H4"/>
  <c r="E4"/>
  <c r="E6"/>
  <c r="J10"/>
  <c r="I10"/>
  <c r="G10"/>
  <c r="F10"/>
  <c r="D10"/>
  <c r="K9"/>
  <c r="H9"/>
  <c r="E9"/>
  <c r="K8"/>
  <c r="H8"/>
  <c r="H7"/>
  <c r="H10"/>
  <c r="E8"/>
  <c r="K7"/>
  <c r="E7"/>
  <c r="J96"/>
  <c r="I96"/>
  <c r="G96"/>
  <c r="F96"/>
  <c r="D96"/>
  <c r="E95"/>
  <c r="E94"/>
  <c r="K93"/>
  <c r="K92"/>
  <c r="K91"/>
  <c r="K90"/>
  <c r="E90"/>
  <c r="E96"/>
  <c r="K89"/>
  <c r="K88"/>
  <c r="H88"/>
  <c r="H96"/>
  <c r="J112"/>
  <c r="I112"/>
  <c r="G112"/>
  <c r="F112"/>
  <c r="D112"/>
  <c r="K111"/>
  <c r="H111"/>
  <c r="E111"/>
  <c r="K110"/>
  <c r="H110"/>
  <c r="E110"/>
  <c r="K109"/>
  <c r="H109"/>
  <c r="E109"/>
  <c r="K108"/>
  <c r="H108"/>
  <c r="H112"/>
  <c r="E108"/>
  <c r="J18"/>
  <c r="I18"/>
  <c r="G18"/>
  <c r="F18"/>
  <c r="D18"/>
  <c r="K17"/>
  <c r="K16"/>
  <c r="K18"/>
  <c r="H17"/>
  <c r="E17"/>
  <c r="H16"/>
  <c r="H18"/>
  <c r="E16"/>
  <c r="E18"/>
  <c r="K3"/>
  <c r="H3"/>
  <c r="E3"/>
  <c r="J15"/>
  <c r="I15"/>
  <c r="G15"/>
  <c r="F15"/>
  <c r="D15"/>
  <c r="K14"/>
  <c r="H14"/>
  <c r="E14"/>
  <c r="K13"/>
  <c r="H13"/>
  <c r="H12"/>
  <c r="H15"/>
  <c r="E13"/>
  <c r="K12"/>
  <c r="E12"/>
  <c r="J65"/>
  <c r="I65"/>
  <c r="G65"/>
  <c r="F65"/>
  <c r="D65"/>
  <c r="K64"/>
  <c r="K63"/>
  <c r="K65"/>
  <c r="H64"/>
  <c r="E64"/>
  <c r="H63"/>
  <c r="H65"/>
  <c r="E63"/>
  <c r="K81"/>
  <c r="H81"/>
  <c r="E81"/>
  <c r="J113"/>
  <c r="I113"/>
  <c r="H114"/>
  <c r="H113"/>
  <c r="G113"/>
  <c r="F113"/>
  <c r="E114"/>
  <c r="E112"/>
  <c r="E113"/>
  <c r="D113"/>
  <c r="K114"/>
  <c r="K112"/>
  <c r="K113"/>
  <c r="K107"/>
  <c r="J107"/>
  <c r="I107"/>
  <c r="H107"/>
  <c r="G107"/>
  <c r="F107"/>
  <c r="E107"/>
  <c r="D107"/>
  <c r="K104"/>
  <c r="J104"/>
  <c r="I104"/>
  <c r="H104"/>
  <c r="G104"/>
  <c r="F104"/>
  <c r="E104"/>
  <c r="D104"/>
  <c r="K100"/>
  <c r="J100"/>
  <c r="I100"/>
  <c r="H100"/>
  <c r="G100"/>
  <c r="F100"/>
  <c r="E100"/>
  <c r="D100"/>
  <c r="J80"/>
  <c r="J84"/>
  <c r="I80"/>
  <c r="I84"/>
  <c r="G80"/>
  <c r="G84"/>
  <c r="F80"/>
  <c r="F84"/>
  <c r="D80"/>
  <c r="D84"/>
  <c r="K87"/>
  <c r="K80"/>
  <c r="K84"/>
  <c r="H87"/>
  <c r="H80"/>
  <c r="H84"/>
  <c r="E87"/>
  <c r="E80"/>
  <c r="E84"/>
  <c r="J70"/>
  <c r="I70"/>
  <c r="G70"/>
  <c r="F70"/>
  <c r="D70"/>
  <c r="K68"/>
  <c r="H68"/>
  <c r="E68"/>
  <c r="K67"/>
  <c r="K70"/>
  <c r="H67"/>
  <c r="H70"/>
  <c r="E67"/>
  <c r="E70"/>
  <c r="K62"/>
  <c r="J62"/>
  <c r="I62"/>
  <c r="H62"/>
  <c r="G62"/>
  <c r="F62"/>
  <c r="E62"/>
  <c r="D62"/>
  <c r="J57"/>
  <c r="I57"/>
  <c r="G57"/>
  <c r="F57"/>
  <c r="D57"/>
  <c r="K56"/>
  <c r="K54"/>
  <c r="K55"/>
  <c r="K57"/>
  <c r="H56"/>
  <c r="E56"/>
  <c r="H55"/>
  <c r="E55"/>
  <c r="H54"/>
  <c r="E54"/>
  <c r="E57"/>
  <c r="K53"/>
  <c r="J53"/>
  <c r="I53"/>
  <c r="H53"/>
  <c r="G53"/>
  <c r="F53"/>
  <c r="E53"/>
  <c r="D53"/>
  <c r="K46"/>
  <c r="J46"/>
  <c r="I46"/>
  <c r="H46"/>
  <c r="G46"/>
  <c r="F46"/>
  <c r="E46"/>
  <c r="D46"/>
  <c r="K43"/>
  <c r="K42"/>
  <c r="J42"/>
  <c r="I42"/>
  <c r="H42"/>
  <c r="G42"/>
  <c r="F42"/>
  <c r="E42"/>
  <c r="D42"/>
  <c r="J28"/>
  <c r="I28"/>
  <c r="H28"/>
  <c r="G28"/>
  <c r="F28"/>
  <c r="E28"/>
  <c r="D28"/>
  <c r="K74"/>
  <c r="J74"/>
  <c r="I74"/>
  <c r="H74"/>
  <c r="G74"/>
  <c r="E74"/>
  <c r="D74"/>
  <c r="J23"/>
  <c r="I23"/>
  <c r="G23"/>
  <c r="F23"/>
  <c r="E21"/>
  <c r="E22"/>
  <c r="E23"/>
  <c r="D23"/>
  <c r="K22"/>
  <c r="K21"/>
  <c r="K23"/>
  <c r="H22"/>
  <c r="H21"/>
  <c r="H23"/>
  <c r="E10"/>
  <c r="H6"/>
  <c r="E15"/>
  <c r="K15"/>
  <c r="K6"/>
  <c r="E39"/>
  <c r="K96"/>
  <c r="K10"/>
  <c r="H57"/>
  <c r="E65"/>
  <c r="K39"/>
</calcChain>
</file>

<file path=xl/sharedStrings.xml><?xml version="1.0" encoding="utf-8"?>
<sst xmlns="http://schemas.openxmlformats.org/spreadsheetml/2006/main" count="297" uniqueCount="167">
  <si>
    <t>Note that grey rows contain input variables for regressions</t>
    <phoneticPr fontId="4" type="noConversion"/>
  </si>
  <si>
    <t>m2 mesiodistal length (mm)</t>
    <phoneticPr fontId="4" type="noConversion"/>
  </si>
  <si>
    <t>m2 buccolingual width (mm)</t>
    <phoneticPr fontId="4" type="noConversion"/>
  </si>
  <si>
    <t>ln m2 area</t>
    <phoneticPr fontId="4" type="noConversion"/>
  </si>
  <si>
    <t>Mirza coquereli mean</t>
  </si>
  <si>
    <t>Prolemur simus</t>
    <phoneticPr fontId="4" type="noConversion"/>
  </si>
  <si>
    <t>Genus and species</t>
    <phoneticPr fontId="4" type="noConversion"/>
  </si>
  <si>
    <t>Specimen number</t>
    <phoneticPr fontId="4" type="noConversion"/>
  </si>
  <si>
    <r>
      <t xml:space="preserve">Archaeolemur </t>
    </r>
    <r>
      <rPr>
        <sz val="10"/>
        <rFont val="Arial"/>
      </rPr>
      <t>sp.</t>
    </r>
    <phoneticPr fontId="4" type="noConversion"/>
  </si>
  <si>
    <r>
      <t xml:space="preserve">Avahi laniger </t>
    </r>
    <r>
      <rPr>
        <sz val="10"/>
        <color indexed="8"/>
        <rFont val="Arial"/>
      </rPr>
      <t>mean</t>
    </r>
  </si>
  <si>
    <r>
      <t xml:space="preserve">Cynocephalus volans </t>
    </r>
    <r>
      <rPr>
        <sz val="10"/>
        <color indexed="8"/>
        <rFont val="Arial"/>
      </rPr>
      <t>mean</t>
    </r>
    <phoneticPr fontId="4" type="noConversion"/>
  </si>
  <si>
    <r>
      <t>Eulemur fulvus rufus</t>
    </r>
    <r>
      <rPr>
        <sz val="10"/>
        <rFont val="Arial"/>
      </rPr>
      <t xml:space="preserve"> mean</t>
    </r>
  </si>
  <si>
    <r>
      <t>Galago senegalensis</t>
    </r>
    <r>
      <rPr>
        <sz val="10"/>
        <rFont val="Arial"/>
      </rPr>
      <t xml:space="preserve"> mean</t>
    </r>
  </si>
  <si>
    <r>
      <t>Galagoides demidoff</t>
    </r>
    <r>
      <rPr>
        <sz val="10"/>
        <color indexed="8"/>
        <rFont val="Arial"/>
      </rPr>
      <t xml:space="preserve"> mean</t>
    </r>
  </si>
  <si>
    <r>
      <t xml:space="preserve">Hapalemur griseus griseus </t>
    </r>
    <r>
      <rPr>
        <sz val="10"/>
        <rFont val="Arial"/>
      </rPr>
      <t>mean</t>
    </r>
    <phoneticPr fontId="4" type="noConversion"/>
  </si>
  <si>
    <r>
      <t xml:space="preserve">Lemur catta </t>
    </r>
    <r>
      <rPr>
        <sz val="10"/>
        <rFont val="Arial"/>
      </rPr>
      <t>mean</t>
    </r>
  </si>
  <si>
    <t>Lepilemur mustelinus leucopus</t>
    <phoneticPr fontId="4" type="noConversion"/>
  </si>
  <si>
    <r>
      <t xml:space="preserve">Lepilemur mustelinus leucopus </t>
    </r>
    <r>
      <rPr>
        <sz val="10"/>
        <rFont val="Arial"/>
      </rPr>
      <t>mean</t>
    </r>
    <phoneticPr fontId="4" type="noConversion"/>
  </si>
  <si>
    <r>
      <t xml:space="preserve">Loris tardigradus </t>
    </r>
    <r>
      <rPr>
        <sz val="10"/>
        <rFont val="Arial"/>
      </rPr>
      <t>mean</t>
    </r>
  </si>
  <si>
    <r>
      <t>Microcebus griseorufus</t>
    </r>
    <r>
      <rPr>
        <sz val="10"/>
        <rFont val="Arial"/>
      </rPr>
      <t xml:space="preserve"> mean</t>
    </r>
  </si>
  <si>
    <r>
      <t xml:space="preserve">Nycticebus coucang </t>
    </r>
    <r>
      <rPr>
        <sz val="10"/>
        <rFont val="Arial"/>
      </rPr>
      <t>mean</t>
    </r>
  </si>
  <si>
    <t>Otolemur crassicaudatus</t>
    <phoneticPr fontId="4" type="noConversion"/>
  </si>
  <si>
    <r>
      <t xml:space="preserve">Otolemur crassicaudatus </t>
    </r>
    <r>
      <rPr>
        <sz val="10"/>
        <rFont val="Arial"/>
      </rPr>
      <t>mean</t>
    </r>
    <phoneticPr fontId="4" type="noConversion"/>
  </si>
  <si>
    <r>
      <t xml:space="preserve">Perodicticus potto </t>
    </r>
    <r>
      <rPr>
        <sz val="10"/>
        <rFont val="Arial"/>
      </rPr>
      <t>mean</t>
    </r>
  </si>
  <si>
    <r>
      <t xml:space="preserve">Propithecus verreauxi </t>
    </r>
    <r>
      <rPr>
        <sz val="10"/>
        <rFont val="Arial"/>
      </rPr>
      <t>mean</t>
    </r>
  </si>
  <si>
    <r>
      <t xml:space="preserve">Ptilocercus lowii </t>
    </r>
    <r>
      <rPr>
        <sz val="10"/>
        <color indexed="8"/>
        <rFont val="Arial"/>
      </rPr>
      <t>mean</t>
    </r>
  </si>
  <si>
    <r>
      <t xml:space="preserve">Tarsius bancanus </t>
    </r>
    <r>
      <rPr>
        <sz val="10"/>
        <rFont val="Arial"/>
      </rPr>
      <t>mean</t>
    </r>
  </si>
  <si>
    <r>
      <t xml:space="preserve">Tarsius spectrum </t>
    </r>
    <r>
      <rPr>
        <sz val="10"/>
        <rFont val="Arial"/>
      </rPr>
      <t>mean</t>
    </r>
    <phoneticPr fontId="4" type="noConversion"/>
  </si>
  <si>
    <r>
      <t xml:space="preserve">Tarsius syrichta </t>
    </r>
    <r>
      <rPr>
        <sz val="10"/>
        <rFont val="Arial"/>
      </rPr>
      <t>mean</t>
    </r>
  </si>
  <si>
    <r>
      <t xml:space="preserve">Tupaia glis </t>
    </r>
    <r>
      <rPr>
        <sz val="10"/>
        <color indexed="8"/>
        <rFont val="Arial"/>
      </rPr>
      <t>mean</t>
    </r>
  </si>
  <si>
    <r>
      <t xml:space="preserve">Varecia variegata </t>
    </r>
    <r>
      <rPr>
        <sz val="10"/>
        <rFont val="Arial"/>
      </rPr>
      <t>mean</t>
    </r>
    <phoneticPr fontId="4" type="noConversion"/>
  </si>
  <si>
    <r>
      <t xml:space="preserve">Varecia variegata </t>
    </r>
    <r>
      <rPr>
        <sz val="10"/>
        <rFont val="Arial"/>
      </rPr>
      <t>ssp.</t>
    </r>
    <phoneticPr fontId="4" type="noConversion"/>
  </si>
  <si>
    <r>
      <t>Arctocebus calabarensis</t>
    </r>
    <r>
      <rPr>
        <sz val="10"/>
        <color indexed="8"/>
        <rFont val="Arial"/>
      </rPr>
      <t xml:space="preserve"> mean</t>
    </r>
    <phoneticPr fontId="4" type="noConversion"/>
  </si>
  <si>
    <r>
      <t>Cheirogaleus medius</t>
    </r>
    <r>
      <rPr>
        <sz val="10"/>
        <color indexed="8"/>
        <rFont val="Arial"/>
      </rPr>
      <t xml:space="preserve"> mean</t>
    </r>
    <phoneticPr fontId="4" type="noConversion"/>
  </si>
  <si>
    <t>Trochlear width (mm)</t>
    <phoneticPr fontId="4" type="noConversion"/>
  </si>
  <si>
    <t>ln(Trochlear width)</t>
    <phoneticPr fontId="4" type="noConversion"/>
  </si>
  <si>
    <t>Cuboid facet width (mm)</t>
    <phoneticPr fontId="4" type="noConversion"/>
  </si>
  <si>
    <t>Cuboid facet depth (mm)</t>
    <phoneticPr fontId="4" type="noConversion"/>
  </si>
  <si>
    <t>Cynocephalus volans</t>
    <phoneticPr fontId="4" type="noConversion"/>
  </si>
  <si>
    <t>Daubentonia madagascariensis</t>
    <phoneticPr fontId="4" type="noConversion"/>
  </si>
  <si>
    <t>Euoticus elegantulus</t>
    <phoneticPr fontId="4" type="noConversion"/>
  </si>
  <si>
    <t>AMNH 109368</t>
  </si>
  <si>
    <t>Tarsius syrichta</t>
  </si>
  <si>
    <t>AMNH 203296</t>
  </si>
  <si>
    <t>AMNH 203297</t>
  </si>
  <si>
    <t>AMNH 201384</t>
  </si>
  <si>
    <t>Varecia variegata variegata</t>
  </si>
  <si>
    <t>AMNH 100512</t>
  </si>
  <si>
    <t>Varecia variegata rubra</t>
  </si>
  <si>
    <t>DPC 050</t>
  </si>
  <si>
    <t>AMNH 185643</t>
  </si>
  <si>
    <t>DPC 9925</t>
  </si>
  <si>
    <t>Mirza coquereli</t>
  </si>
  <si>
    <t>DPC 0137</t>
  </si>
  <si>
    <t>DPC 1139</t>
  </si>
  <si>
    <t>Cheirogaleus medius</t>
  </si>
  <si>
    <t>DPC 1023</t>
  </si>
  <si>
    <t>DPC 031</t>
  </si>
  <si>
    <t>DPC 1010</t>
  </si>
  <si>
    <t>DPC 9905</t>
  </si>
  <si>
    <t>FMNH 61032</t>
  </si>
  <si>
    <t>BAA NN</t>
  </si>
  <si>
    <t>Tupaia glis</t>
  </si>
  <si>
    <t>YPM MAM 010169</t>
  </si>
  <si>
    <t>YPM MAM 010518</t>
  </si>
  <si>
    <t>YPM MAM 010601</t>
  </si>
  <si>
    <t>YPM MAM 010602</t>
  </si>
  <si>
    <t>Ptilocercus lowii</t>
  </si>
  <si>
    <t>YPM MAM 010179</t>
  </si>
  <si>
    <t>--</t>
  </si>
  <si>
    <t>USNM 488061</t>
  </si>
  <si>
    <t>USNM 488055</t>
  </si>
  <si>
    <t>USNM 488054</t>
  </si>
  <si>
    <t>USNM 488059</t>
  </si>
  <si>
    <t>USNM 488060</t>
  </si>
  <si>
    <t>USNM 481106</t>
  </si>
  <si>
    <t>USNM 488058</t>
  </si>
  <si>
    <t>Avahi laniger</t>
  </si>
  <si>
    <t>USNM 83650</t>
  </si>
  <si>
    <t>USNM 83652</t>
  </si>
  <si>
    <t>AMNH 170461</t>
  </si>
  <si>
    <t>Arctocebus calabarensis</t>
  </si>
  <si>
    <t>AMNH 207949</t>
  </si>
  <si>
    <t>AMNH 212576</t>
  </si>
  <si>
    <t>Galagoides demidoff</t>
  </si>
  <si>
    <t>AMNH 212958</t>
  </si>
  <si>
    <t>AMNH 150413 L</t>
  </si>
  <si>
    <t>AMNH 212956</t>
  </si>
  <si>
    <t>AMNH 212957 L</t>
  </si>
  <si>
    <t>AMNH 215180 L</t>
  </si>
  <si>
    <t>AMNH 241121 L</t>
  </si>
  <si>
    <t>AMNH 241121 R</t>
  </si>
  <si>
    <t>AMNH119810</t>
  </si>
  <si>
    <t>AMNH 241124</t>
  </si>
  <si>
    <t>AMNH 239438</t>
  </si>
  <si>
    <t>Cheirogaleus major</t>
  </si>
  <si>
    <t>AMNH 100640</t>
  </si>
  <si>
    <t>n/species</t>
  </si>
  <si>
    <t>6,3,3</t>
  </si>
  <si>
    <t>3,6,3</t>
  </si>
  <si>
    <t>Eulemur fulvus fulvus</t>
  </si>
  <si>
    <t>AMNH 31254</t>
  </si>
  <si>
    <t>Eulemur mongoz</t>
  </si>
  <si>
    <t>AMNH 17403</t>
  </si>
  <si>
    <t>Eulemur fulvus rufus</t>
  </si>
  <si>
    <t>DPC 0101</t>
  </si>
  <si>
    <t>DPC 0104</t>
  </si>
  <si>
    <t>AMNH 269914</t>
  </si>
  <si>
    <t>AMNH 216239</t>
  </si>
  <si>
    <t>AMNH 216244</t>
  </si>
  <si>
    <t>Galago senegalensis</t>
  </si>
  <si>
    <t>AMNH 119521</t>
  </si>
  <si>
    <t>AMNH 244100</t>
  </si>
  <si>
    <t>Hapalemur griseus griseus</t>
  </si>
  <si>
    <t>AMNH 170689</t>
  </si>
  <si>
    <t>AMNH 61589</t>
  </si>
  <si>
    <t>Indri indri</t>
  </si>
  <si>
    <t>AMNH 100504</t>
  </si>
  <si>
    <t>Lemur catta</t>
  </si>
  <si>
    <t>AMNH 22912</t>
  </si>
  <si>
    <t>AMNH 170739</t>
  </si>
  <si>
    <t>AMNH 170569</t>
  </si>
  <si>
    <t>AMNH 170568</t>
  </si>
  <si>
    <t>AMNH 170556</t>
  </si>
  <si>
    <t>AMNH 170559</t>
  </si>
  <si>
    <t>AMNH 170560</t>
  </si>
  <si>
    <t>AMNH 170565</t>
  </si>
  <si>
    <t>Loris tardigradus</t>
  </si>
  <si>
    <t>DPC 042</t>
  </si>
  <si>
    <t>BAA 153</t>
  </si>
  <si>
    <t>BAA 152</t>
  </si>
  <si>
    <t>Microcebus griseorufus</t>
  </si>
  <si>
    <t>AMNH 174430</t>
  </si>
  <si>
    <t>AMNH 174415</t>
  </si>
  <si>
    <t>AMNH 174472</t>
  </si>
  <si>
    <t>AMNH 174383</t>
  </si>
  <si>
    <t>Nycticebus coucang</t>
  </si>
  <si>
    <t>AMNH 90381</t>
  </si>
  <si>
    <t>DPC 040</t>
  </si>
  <si>
    <t>BAA 179</t>
  </si>
  <si>
    <t>Nycticebus coucang javanicus</t>
  </si>
  <si>
    <t>AMNH 102027</t>
  </si>
  <si>
    <t>Nycticebus coucang menagensis</t>
  </si>
  <si>
    <t>AMNH 16591</t>
  </si>
  <si>
    <t>Perodicticus potto</t>
  </si>
  <si>
    <t>AMNH 184597</t>
  </si>
  <si>
    <t>AMNH 269851</t>
  </si>
  <si>
    <t>AMNH 269907</t>
  </si>
  <si>
    <t>AMNH 52698</t>
  </si>
  <si>
    <t>AMNH 86898</t>
  </si>
  <si>
    <t>Propithecus verreauxi verreauxi</t>
  </si>
  <si>
    <t>AMNH 170491</t>
  </si>
  <si>
    <t>AMNH 170474</t>
  </si>
  <si>
    <t>Propithecus verrauxi coquereli</t>
  </si>
  <si>
    <t>AMNH 208991</t>
  </si>
  <si>
    <t>DPC 052</t>
  </si>
  <si>
    <t>Propithecus diadema edwardsi</t>
  </si>
  <si>
    <t>AMNH 100633</t>
  </si>
  <si>
    <t>Tarsius bancanus bancanus</t>
  </si>
  <si>
    <t>AMNH 106754</t>
  </si>
  <si>
    <t>AMNH 106649</t>
  </si>
  <si>
    <t>Tarsius bancanus borneanus</t>
  </si>
  <si>
    <t>AMNH 106010</t>
  </si>
  <si>
    <t>Tarsius spectrum</t>
  </si>
  <si>
    <t>AMNH 109367</t>
  </si>
  <si>
    <t>AMNH 109369</t>
  </si>
  <si>
    <t>ln (Cuboid facet area)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</si>
</sst>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0"/>
      <name val="Arial"/>
    </font>
    <font>
      <sz val="10"/>
      <name val="Verdana"/>
    </font>
    <font>
      <sz val="8"/>
      <name val="Verdana"/>
    </font>
    <font>
      <b/>
      <sz val="10"/>
      <color indexed="8"/>
      <name val="Arial"/>
    </font>
    <font>
      <sz val="10"/>
      <color indexed="8"/>
      <name val="Arial"/>
    </font>
    <font>
      <b/>
      <sz val="10"/>
      <name val="Arial"/>
    </font>
    <font>
      <i/>
      <sz val="10"/>
      <name val="Arial"/>
    </font>
    <font>
      <i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 textRotation="90"/>
    </xf>
    <xf numFmtId="0" fontId="5" fillId="0" borderId="0" xfId="0" applyFont="1" applyFill="1" applyAlignment="1">
      <alignment horizontal="center" textRotation="9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2" borderId="0" xfId="0" applyFont="1" applyFill="1"/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2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2" fontId="8" fillId="0" borderId="0" xfId="1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9" fillId="0" borderId="0" xfId="0" applyFont="1" applyAlignment="1">
      <alignment vertical="center"/>
    </xf>
    <xf numFmtId="0" fontId="6" fillId="0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9" fillId="0" borderId="0" xfId="0" quotePrefix="1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5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2" fontId="6" fillId="2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</cellXfs>
  <cellStyles count="3">
    <cellStyle name="Normal" xfId="0" builtinId="0"/>
    <cellStyle name="Normal 11" xfId="1"/>
    <cellStyle name="Normal_Prosimian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125"/>
  <sheetViews>
    <sheetView tabSelected="1" workbookViewId="0">
      <selection activeCell="A2" sqref="A2"/>
    </sheetView>
  </sheetViews>
  <sheetFormatPr baseColWidth="10" defaultColWidth="8.83203125" defaultRowHeight="15"/>
  <cols>
    <col min="1" max="1" width="29.1640625" style="1" bestFit="1" customWidth="1"/>
    <col min="2" max="2" width="15.83203125" style="1" bestFit="1" customWidth="1"/>
    <col min="3" max="3" width="8.83203125" style="2" bestFit="1" customWidth="1"/>
    <col min="4" max="4" width="6.1640625" style="1" bestFit="1" customWidth="1"/>
    <col min="5" max="5" width="4.5" style="1" bestFit="1" customWidth="1"/>
    <col min="6" max="8" width="6.1640625" style="1" bestFit="1" customWidth="1"/>
    <col min="9" max="10" width="5.1640625" style="1" bestFit="1" customWidth="1"/>
    <col min="11" max="11" width="4.5" style="1" bestFit="1" customWidth="1"/>
    <col min="12" max="16384" width="8.83203125" style="1"/>
  </cols>
  <sheetData>
    <row r="1" spans="1:21" s="5" customFormat="1" ht="12">
      <c r="A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  <c r="Q1" s="7"/>
    </row>
    <row r="2" spans="1:21" s="5" customFormat="1" ht="144">
      <c r="A2" s="8" t="s">
        <v>6</v>
      </c>
      <c r="B2" s="8" t="s">
        <v>7</v>
      </c>
      <c r="C2" s="9" t="s">
        <v>97</v>
      </c>
      <c r="D2" s="3" t="s">
        <v>34</v>
      </c>
      <c r="E2" s="3" t="s">
        <v>35</v>
      </c>
      <c r="F2" s="4" t="s">
        <v>36</v>
      </c>
      <c r="G2" s="3" t="s">
        <v>37</v>
      </c>
      <c r="H2" s="3" t="s">
        <v>166</v>
      </c>
      <c r="I2" s="3" t="s">
        <v>1</v>
      </c>
      <c r="J2" s="3" t="s">
        <v>2</v>
      </c>
      <c r="K2" s="3" t="s">
        <v>3</v>
      </c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5" customFormat="1" ht="12">
      <c r="A3" s="10" t="s">
        <v>8</v>
      </c>
      <c r="B3" s="11" t="s">
        <v>59</v>
      </c>
      <c r="C3" s="12">
        <v>1</v>
      </c>
      <c r="D3" s="13">
        <v>12.47</v>
      </c>
      <c r="E3" s="14">
        <f>LN(D3)</f>
        <v>2.5233257596919452</v>
      </c>
      <c r="F3" s="15">
        <v>14.48</v>
      </c>
      <c r="G3" s="15">
        <v>9.23</v>
      </c>
      <c r="H3" s="13">
        <f>LN(F3*G3)</f>
        <v>4.8952274354723313</v>
      </c>
      <c r="I3" s="13">
        <v>8.74</v>
      </c>
      <c r="J3" s="13">
        <v>8.68</v>
      </c>
      <c r="K3" s="13">
        <f>LN(I3*J3)</f>
        <v>4.3289317183397031</v>
      </c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5" customFormat="1" ht="12">
      <c r="A4" s="17" t="s">
        <v>81</v>
      </c>
      <c r="B4" s="17" t="s">
        <v>82</v>
      </c>
      <c r="C4" s="18"/>
      <c r="D4" s="19">
        <v>2.76</v>
      </c>
      <c r="E4" s="20">
        <f>LN(D4)</f>
        <v>1.0152306797290584</v>
      </c>
      <c r="F4" s="19">
        <v>3.21</v>
      </c>
      <c r="G4" s="19">
        <v>1.8</v>
      </c>
      <c r="H4" s="21">
        <f>LN(F4*G4)</f>
        <v>1.7540576020440435</v>
      </c>
      <c r="I4" s="18">
        <v>3.36</v>
      </c>
      <c r="J4" s="18">
        <v>2.4900000000000002</v>
      </c>
      <c r="K4" s="22">
        <f>LN(I4*J4)</f>
        <v>2.1242236844517293</v>
      </c>
    </row>
    <row r="5" spans="1:21" s="5" customFormat="1" ht="12">
      <c r="A5" s="17" t="s">
        <v>81</v>
      </c>
      <c r="B5" s="17" t="s">
        <v>83</v>
      </c>
      <c r="C5" s="18"/>
      <c r="D5" s="19">
        <v>2.91</v>
      </c>
      <c r="E5" s="20">
        <f>LN(D5)</f>
        <v>1.0681530811834012</v>
      </c>
      <c r="F5" s="19">
        <v>2.96</v>
      </c>
      <c r="G5" s="19">
        <v>1.92</v>
      </c>
      <c r="H5" s="21">
        <f>LN(F5*G5)</f>
        <v>1.7375144543756591</v>
      </c>
      <c r="I5" s="18">
        <v>3.37</v>
      </c>
      <c r="J5" s="18">
        <v>2.58</v>
      </c>
      <c r="K5" s="22">
        <f>LN(I5*J5)</f>
        <v>2.1627021432977966</v>
      </c>
    </row>
    <row r="6" spans="1:21" s="5" customFormat="1" ht="12">
      <c r="A6" s="27" t="s">
        <v>32</v>
      </c>
      <c r="B6" s="23"/>
      <c r="C6" s="12">
        <v>2</v>
      </c>
      <c r="D6" s="13">
        <f t="shared" ref="D6:K6" si="0">AVERAGE(D4:D5)</f>
        <v>2.835</v>
      </c>
      <c r="E6" s="13">
        <f t="shared" si="0"/>
        <v>1.0416918804562298</v>
      </c>
      <c r="F6" s="13">
        <f t="shared" si="0"/>
        <v>3.085</v>
      </c>
      <c r="G6" s="13">
        <f t="shared" si="0"/>
        <v>1.8599999999999999</v>
      </c>
      <c r="H6" s="13">
        <f t="shared" si="0"/>
        <v>1.7457860282098512</v>
      </c>
      <c r="I6" s="13">
        <f t="shared" si="0"/>
        <v>3.3650000000000002</v>
      </c>
      <c r="J6" s="13">
        <f t="shared" si="0"/>
        <v>2.5350000000000001</v>
      </c>
      <c r="K6" s="13">
        <f t="shared" si="0"/>
        <v>2.143462913874763</v>
      </c>
    </row>
    <row r="7" spans="1:21" s="5" customFormat="1" ht="12">
      <c r="A7" s="24" t="s">
        <v>77</v>
      </c>
      <c r="B7" s="17" t="s">
        <v>78</v>
      </c>
      <c r="C7" s="18"/>
      <c r="D7" s="18">
        <v>5.03</v>
      </c>
      <c r="E7" s="20">
        <f>LN(D7)</f>
        <v>1.6154199841116479</v>
      </c>
      <c r="F7" s="18">
        <v>5.45</v>
      </c>
      <c r="G7" s="18">
        <v>4.32</v>
      </c>
      <c r="H7" s="21">
        <f>LN(F7*G7)</f>
        <v>3.158871010931172</v>
      </c>
      <c r="I7" s="18">
        <v>3.91</v>
      </c>
      <c r="J7" s="18">
        <v>2.83</v>
      </c>
      <c r="K7" s="22">
        <f>LN(I7*J7)</f>
        <v>2.4038140856524208</v>
      </c>
      <c r="R7" s="16"/>
      <c r="S7" s="16"/>
      <c r="T7" s="16"/>
      <c r="U7" s="16"/>
    </row>
    <row r="8" spans="1:21" s="5" customFormat="1" ht="12">
      <c r="A8" s="24" t="s">
        <v>77</v>
      </c>
      <c r="B8" s="17" t="s">
        <v>79</v>
      </c>
      <c r="C8" s="18"/>
      <c r="D8" s="18">
        <v>5.66</v>
      </c>
      <c r="E8" s="20">
        <f>LN(D8)</f>
        <v>1.7334238922150915</v>
      </c>
      <c r="F8" s="18">
        <v>5.61</v>
      </c>
      <c r="G8" s="18">
        <v>4.3899999999999997</v>
      </c>
      <c r="H8" s="21">
        <f>LN(F8*G8)</f>
        <v>3.2038799466216847</v>
      </c>
      <c r="I8" s="18">
        <v>4.17</v>
      </c>
      <c r="J8" s="18">
        <v>3.04</v>
      </c>
      <c r="K8" s="22">
        <f>LN(I8*J8)</f>
        <v>2.5397735512288406</v>
      </c>
      <c r="N8" s="3"/>
      <c r="O8" s="3"/>
      <c r="P8" s="4"/>
      <c r="Q8" s="3"/>
      <c r="R8" s="3"/>
      <c r="S8" s="3"/>
      <c r="T8" s="3"/>
      <c r="U8" s="3"/>
    </row>
    <row r="9" spans="1:21" s="5" customFormat="1" ht="12">
      <c r="A9" s="24" t="s">
        <v>77</v>
      </c>
      <c r="B9" s="17" t="s">
        <v>80</v>
      </c>
      <c r="C9" s="18"/>
      <c r="D9" s="18">
        <v>5.0999999999999996</v>
      </c>
      <c r="E9" s="20">
        <f>LN(D9)</f>
        <v>1.62924053973028</v>
      </c>
      <c r="F9" s="19">
        <v>5.29</v>
      </c>
      <c r="G9" s="19">
        <v>4.37</v>
      </c>
      <c r="H9" s="21">
        <f>LN(F9*G9)</f>
        <v>3.140581254977707</v>
      </c>
      <c r="I9" s="18">
        <v>3.8</v>
      </c>
      <c r="J9" s="18">
        <v>3.05</v>
      </c>
      <c r="K9" s="22">
        <f>LN(I9*J9)</f>
        <v>2.4501426573516603</v>
      </c>
      <c r="R9" s="25"/>
      <c r="S9" s="25"/>
      <c r="T9" s="25"/>
      <c r="U9" s="25"/>
    </row>
    <row r="10" spans="1:21" s="5" customFormat="1" ht="12">
      <c r="A10" s="26" t="s">
        <v>9</v>
      </c>
      <c r="B10" s="23"/>
      <c r="C10" s="12">
        <v>3</v>
      </c>
      <c r="D10" s="13">
        <f t="shared" ref="D10:K10" si="1">AVERAGE(D7:D9)</f>
        <v>5.2633333333333336</v>
      </c>
      <c r="E10" s="13">
        <f t="shared" si="1"/>
        <v>1.6593614720190066</v>
      </c>
      <c r="F10" s="13">
        <f t="shared" si="1"/>
        <v>5.45</v>
      </c>
      <c r="G10" s="13">
        <f t="shared" si="1"/>
        <v>4.3600000000000003</v>
      </c>
      <c r="H10" s="13">
        <f t="shared" si="1"/>
        <v>3.1677774041768547</v>
      </c>
      <c r="I10" s="13">
        <f t="shared" si="1"/>
        <v>3.9599999999999995</v>
      </c>
      <c r="J10" s="13">
        <f t="shared" si="1"/>
        <v>2.9733333333333332</v>
      </c>
      <c r="K10" s="13">
        <f t="shared" si="1"/>
        <v>2.4645767647443075</v>
      </c>
    </row>
    <row r="11" spans="1:21" s="5" customFormat="1" ht="12">
      <c r="A11" s="27" t="s">
        <v>95</v>
      </c>
      <c r="B11" s="23" t="s">
        <v>96</v>
      </c>
      <c r="C11" s="12">
        <v>1</v>
      </c>
      <c r="D11" s="12">
        <v>3.89</v>
      </c>
      <c r="E11" s="14">
        <f>LN(D11)</f>
        <v>1.358409157630355</v>
      </c>
      <c r="F11" s="28">
        <v>3.38</v>
      </c>
      <c r="G11" s="28">
        <v>2.38</v>
      </c>
      <c r="H11" s="13">
        <f>LN(F11*G11)</f>
        <v>2.0849761971783107</v>
      </c>
      <c r="I11" s="12">
        <v>3.15</v>
      </c>
      <c r="J11" s="12">
        <v>2.73</v>
      </c>
      <c r="K11" s="29">
        <f>LN(I11*J11)</f>
        <v>2.1517040620344101</v>
      </c>
    </row>
    <row r="12" spans="1:21" s="5" customFormat="1" ht="12">
      <c r="A12" s="17" t="s">
        <v>55</v>
      </c>
      <c r="B12" s="30" t="s">
        <v>56</v>
      </c>
      <c r="C12" s="18"/>
      <c r="D12" s="21">
        <v>2.67</v>
      </c>
      <c r="E12" s="20">
        <f>LN(D12)</f>
        <v>0.98207847241215818</v>
      </c>
      <c r="F12" s="31">
        <v>2.61</v>
      </c>
      <c r="G12" s="31">
        <v>1.85</v>
      </c>
      <c r="H12" s="21">
        <f>LN(F12*G12)</f>
        <v>1.5745358604248354</v>
      </c>
      <c r="I12" s="21">
        <v>2.52</v>
      </c>
      <c r="J12" s="21">
        <v>1.87</v>
      </c>
      <c r="K12" s="21">
        <f>LN(I12*J12)</f>
        <v>1.5501973323898273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5" customFormat="1" ht="12">
      <c r="A13" s="17" t="s">
        <v>55</v>
      </c>
      <c r="B13" s="30" t="s">
        <v>57</v>
      </c>
      <c r="C13" s="18"/>
      <c r="D13" s="21">
        <v>2.68</v>
      </c>
      <c r="E13" s="20">
        <f>LN(D13)</f>
        <v>0.98581679452276538</v>
      </c>
      <c r="F13" s="31">
        <v>2.5299999999999998</v>
      </c>
      <c r="G13" s="31">
        <v>1.83</v>
      </c>
      <c r="H13" s="21">
        <f>LN(F13*G13)</f>
        <v>1.5325352695927585</v>
      </c>
      <c r="I13" s="21">
        <v>2.54</v>
      </c>
      <c r="J13" s="21">
        <v>2.1</v>
      </c>
      <c r="K13" s="21">
        <f>LN(I13*J13)</f>
        <v>1.6741014257598226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5" customFormat="1" ht="12">
      <c r="A14" s="17" t="s">
        <v>55</v>
      </c>
      <c r="B14" s="30" t="s">
        <v>58</v>
      </c>
      <c r="C14" s="18"/>
      <c r="D14" s="21">
        <v>2.5299999999999998</v>
      </c>
      <c r="E14" s="20">
        <f>LN(D14)</f>
        <v>0.92821930273942876</v>
      </c>
      <c r="F14" s="31">
        <v>2.58</v>
      </c>
      <c r="G14" s="31">
        <v>1.83</v>
      </c>
      <c r="H14" s="21">
        <f>LN(F14*G14)</f>
        <v>1.5521053657868555</v>
      </c>
      <c r="I14" s="21">
        <v>2.46</v>
      </c>
      <c r="J14" s="21">
        <v>2.0099999999999998</v>
      </c>
      <c r="K14" s="21">
        <f>LN(I14*J14)</f>
        <v>1.5982960720152557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5" customFormat="1" ht="12">
      <c r="A15" s="27" t="s">
        <v>33</v>
      </c>
      <c r="B15" s="11"/>
      <c r="C15" s="32">
        <v>3</v>
      </c>
      <c r="D15" s="13">
        <f t="shared" ref="D15:K15" si="2">AVERAGE(D12:D14)</f>
        <v>2.6266666666666665</v>
      </c>
      <c r="E15" s="13">
        <f t="shared" si="2"/>
        <v>0.96537152322478403</v>
      </c>
      <c r="F15" s="13">
        <f t="shared" si="2"/>
        <v>2.5733333333333333</v>
      </c>
      <c r="G15" s="13">
        <f t="shared" si="2"/>
        <v>1.8366666666666667</v>
      </c>
      <c r="H15" s="13">
        <f t="shared" si="2"/>
        <v>1.5530588319348164</v>
      </c>
      <c r="I15" s="13">
        <f t="shared" si="2"/>
        <v>2.5066666666666668</v>
      </c>
      <c r="J15" s="13">
        <f t="shared" si="2"/>
        <v>1.9933333333333334</v>
      </c>
      <c r="K15" s="13">
        <f t="shared" si="2"/>
        <v>1.6075316100549684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5" customFormat="1" ht="12">
      <c r="A16" s="17" t="s">
        <v>38</v>
      </c>
      <c r="B16" s="17" t="s">
        <v>60</v>
      </c>
      <c r="C16" s="33"/>
      <c r="D16" s="18">
        <v>5.2</v>
      </c>
      <c r="E16" s="20">
        <f>LN(D16)</f>
        <v>1.6486586255873816</v>
      </c>
      <c r="F16" s="18">
        <v>5.3</v>
      </c>
      <c r="G16" s="18">
        <v>3.85</v>
      </c>
      <c r="H16" s="21">
        <f>LN(F16*G16)</f>
        <v>3.0157799688577689</v>
      </c>
      <c r="I16" s="18">
        <v>3.99</v>
      </c>
      <c r="J16" s="18">
        <v>3.67</v>
      </c>
      <c r="K16" s="22">
        <f>LN(I16*J16)</f>
        <v>2.6839828929682512</v>
      </c>
      <c r="R16" s="16"/>
      <c r="S16" s="16"/>
      <c r="T16" s="16"/>
      <c r="U16" s="16"/>
    </row>
    <row r="17" spans="1:21" s="5" customFormat="1" ht="12">
      <c r="A17" s="17" t="s">
        <v>38</v>
      </c>
      <c r="B17" s="17" t="s">
        <v>61</v>
      </c>
      <c r="C17" s="33"/>
      <c r="D17" s="18">
        <v>5.0749999999999993</v>
      </c>
      <c r="E17" s="20">
        <f>LN(D17)</f>
        <v>1.6243265249278509</v>
      </c>
      <c r="F17" s="18">
        <v>4.5250000000000004</v>
      </c>
      <c r="G17" s="18">
        <v>3.6550000000000002</v>
      </c>
      <c r="H17" s="21">
        <f>LN(F17*G17)</f>
        <v>2.8057136703536312</v>
      </c>
      <c r="I17" s="18">
        <v>3.91</v>
      </c>
      <c r="J17" s="18">
        <v>3.49</v>
      </c>
      <c r="K17" s="22">
        <f>LN(I17*J17)</f>
        <v>2.6134391102116101</v>
      </c>
      <c r="R17" s="16"/>
      <c r="S17" s="16"/>
      <c r="T17" s="16"/>
      <c r="U17" s="16"/>
    </row>
    <row r="18" spans="1:21" s="5" customFormat="1" ht="12">
      <c r="A18" s="27" t="s">
        <v>10</v>
      </c>
      <c r="B18" s="11"/>
      <c r="C18" s="32">
        <v>2</v>
      </c>
      <c r="D18" s="13">
        <f t="shared" ref="D18:K18" si="3">AVERAGE(D16:D17)</f>
        <v>5.1374999999999993</v>
      </c>
      <c r="E18" s="13">
        <f t="shared" si="3"/>
        <v>1.6364925752576163</v>
      </c>
      <c r="F18" s="13">
        <f t="shared" si="3"/>
        <v>4.9124999999999996</v>
      </c>
      <c r="G18" s="13">
        <f t="shared" si="3"/>
        <v>3.7525000000000004</v>
      </c>
      <c r="H18" s="13">
        <f t="shared" si="3"/>
        <v>2.9107468196057003</v>
      </c>
      <c r="I18" s="13">
        <f t="shared" si="3"/>
        <v>3.95</v>
      </c>
      <c r="J18" s="13">
        <f t="shared" si="3"/>
        <v>3.58</v>
      </c>
      <c r="K18" s="13">
        <f t="shared" si="3"/>
        <v>2.6487110015899304</v>
      </c>
      <c r="R18" s="16"/>
      <c r="S18" s="16"/>
      <c r="T18" s="16"/>
      <c r="U18" s="16"/>
    </row>
    <row r="19" spans="1:21" s="5" customFormat="1" ht="12">
      <c r="A19" s="10" t="s">
        <v>39</v>
      </c>
      <c r="B19" s="11" t="s">
        <v>50</v>
      </c>
      <c r="C19" s="12">
        <v>1</v>
      </c>
      <c r="D19" s="13">
        <v>6.6050000000000004</v>
      </c>
      <c r="E19" s="14">
        <v>1.8878269379742887</v>
      </c>
      <c r="F19" s="15">
        <v>7.74</v>
      </c>
      <c r="G19" s="15">
        <v>4.99</v>
      </c>
      <c r="H19" s="13">
        <v>3.653837597365063</v>
      </c>
      <c r="I19" s="13">
        <v>4.8499999999999996</v>
      </c>
      <c r="J19" s="13">
        <v>3.88</v>
      </c>
      <c r="K19" s="29">
        <v>2.9348138585845738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5" customFormat="1" ht="12">
      <c r="A20" s="10" t="s">
        <v>100</v>
      </c>
      <c r="B20" s="11" t="s">
        <v>101</v>
      </c>
      <c r="C20" s="32">
        <v>1</v>
      </c>
      <c r="D20" s="14">
        <v>6.71</v>
      </c>
      <c r="E20" s="14">
        <v>1.9035989509835904</v>
      </c>
      <c r="F20" s="15">
        <v>6.43</v>
      </c>
      <c r="G20" s="15">
        <v>4.54</v>
      </c>
      <c r="H20" s="13">
        <v>3.3739015503027847</v>
      </c>
      <c r="I20" s="13">
        <v>6.06</v>
      </c>
      <c r="J20" s="13">
        <v>3.7</v>
      </c>
      <c r="K20" s="29">
        <v>3.1100426197314017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5" customFormat="1" ht="12">
      <c r="A21" s="34" t="s">
        <v>104</v>
      </c>
      <c r="B21" s="30" t="s">
        <v>105</v>
      </c>
      <c r="C21" s="33"/>
      <c r="D21" s="20">
        <v>5.95</v>
      </c>
      <c r="E21" s="20">
        <f>LN(D21)</f>
        <v>1.7833912195575383</v>
      </c>
      <c r="F21" s="31">
        <v>6.61</v>
      </c>
      <c r="G21" s="31">
        <v>5.17</v>
      </c>
      <c r="H21" s="21">
        <f>LN(F21*G21)</f>
        <v>3.5314563423839327</v>
      </c>
      <c r="I21" s="21">
        <v>6.02</v>
      </c>
      <c r="J21" s="21">
        <v>3.56</v>
      </c>
      <c r="K21" s="21">
        <f>LN(I21*J21)</f>
        <v>3.064847804184669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s="5" customFormat="1" ht="12">
      <c r="A22" s="34" t="s">
        <v>104</v>
      </c>
      <c r="B22" s="30" t="s">
        <v>106</v>
      </c>
      <c r="C22" s="33"/>
      <c r="D22" s="20">
        <v>6.79</v>
      </c>
      <c r="E22" s="20">
        <f>LN(D22)</f>
        <v>1.9154509415706047</v>
      </c>
      <c r="F22" s="31">
        <v>7.24</v>
      </c>
      <c r="G22" s="31">
        <v>6.28</v>
      </c>
      <c r="H22" s="21">
        <f>LN(F22*G22)</f>
        <v>3.8169911868777326</v>
      </c>
      <c r="I22" s="21">
        <v>5.97</v>
      </c>
      <c r="J22" s="21">
        <v>3.96</v>
      </c>
      <c r="K22" s="21">
        <f>LN(I22*J22)</f>
        <v>3.1629909526708997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5" customFormat="1" ht="12">
      <c r="A23" s="10" t="s">
        <v>11</v>
      </c>
      <c r="B23" s="11"/>
      <c r="C23" s="32">
        <v>2</v>
      </c>
      <c r="D23" s="13">
        <f t="shared" ref="D23:K23" si="4">AVERAGE(D21:D22)</f>
        <v>6.37</v>
      </c>
      <c r="E23" s="13">
        <f t="shared" si="4"/>
        <v>1.8494210805640714</v>
      </c>
      <c r="F23" s="13">
        <f t="shared" si="4"/>
        <v>6.9250000000000007</v>
      </c>
      <c r="G23" s="13">
        <f t="shared" si="4"/>
        <v>5.7249999999999996</v>
      </c>
      <c r="H23" s="13">
        <f t="shared" si="4"/>
        <v>3.6742237646308329</v>
      </c>
      <c r="I23" s="13">
        <f t="shared" si="4"/>
        <v>5.9949999999999992</v>
      </c>
      <c r="J23" s="13">
        <f t="shared" si="4"/>
        <v>3.76</v>
      </c>
      <c r="K23" s="13">
        <f t="shared" si="4"/>
        <v>3.1139193784277843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5" customFormat="1" ht="12">
      <c r="A24" s="10" t="s">
        <v>102</v>
      </c>
      <c r="B24" s="11" t="s">
        <v>103</v>
      </c>
      <c r="C24" s="32">
        <v>1</v>
      </c>
      <c r="D24" s="14">
        <v>5.49</v>
      </c>
      <c r="E24" s="14">
        <v>1.7029282555214393</v>
      </c>
      <c r="F24" s="15">
        <v>5.7</v>
      </c>
      <c r="G24" s="15">
        <v>4.6399999999999997</v>
      </c>
      <c r="H24" s="13">
        <v>3.2751805410786683</v>
      </c>
      <c r="I24" s="13">
        <v>5.36</v>
      </c>
      <c r="J24" s="13">
        <v>3.47</v>
      </c>
      <c r="K24" s="29">
        <v>2.9231185690414785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s="5" customFormat="1" ht="12">
      <c r="A25" s="35" t="s">
        <v>40</v>
      </c>
      <c r="B25" s="36" t="s">
        <v>107</v>
      </c>
      <c r="C25" s="37">
        <v>1</v>
      </c>
      <c r="D25" s="13">
        <v>3.49</v>
      </c>
      <c r="E25" s="14">
        <v>1.2499017362143359</v>
      </c>
      <c r="F25" s="15">
        <v>3.27</v>
      </c>
      <c r="G25" s="15">
        <v>2.57</v>
      </c>
      <c r="H25" s="13">
        <v>2.1286958838162904</v>
      </c>
      <c r="I25" s="29">
        <v>2.4300000000000002</v>
      </c>
      <c r="J25" s="29">
        <v>1.81</v>
      </c>
      <c r="K25" s="29">
        <v>1.4812181026301916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5" customFormat="1" ht="12">
      <c r="A26" s="34" t="s">
        <v>110</v>
      </c>
      <c r="B26" s="30" t="s">
        <v>111</v>
      </c>
      <c r="C26" s="33"/>
      <c r="D26" s="20">
        <v>3.1</v>
      </c>
      <c r="E26" s="20">
        <v>1.1314021114911006</v>
      </c>
      <c r="F26" s="31">
        <v>2.6</v>
      </c>
      <c r="G26" s="31">
        <v>2.58</v>
      </c>
      <c r="H26" s="21">
        <v>1.9033008439609624</v>
      </c>
      <c r="I26" s="22">
        <v>2.21</v>
      </c>
      <c r="J26" s="22">
        <v>1.81</v>
      </c>
      <c r="K26" s="22">
        <v>1.3863193608073958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5" customFormat="1" ht="12">
      <c r="A27" s="34" t="s">
        <v>110</v>
      </c>
      <c r="B27" s="30" t="s">
        <v>112</v>
      </c>
      <c r="C27" s="33"/>
      <c r="D27" s="21">
        <v>3.5259999999999998</v>
      </c>
      <c r="E27" s="20">
        <v>1.2601640839756785</v>
      </c>
      <c r="F27" s="33">
        <v>2.8</v>
      </c>
      <c r="G27" s="33">
        <v>2</v>
      </c>
      <c r="H27" s="21">
        <v>1.7227665977411035</v>
      </c>
      <c r="I27" s="22">
        <v>2.38</v>
      </c>
      <c r="J27" s="22">
        <v>2.08</v>
      </c>
      <c r="K27" s="22">
        <v>1.59946838139661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5" customFormat="1" ht="12">
      <c r="A28" s="10" t="s">
        <v>12</v>
      </c>
      <c r="B28" s="11"/>
      <c r="C28" s="32">
        <v>2</v>
      </c>
      <c r="D28" s="13">
        <f t="shared" ref="D28:K28" si="5">AVERAGE(D26:D27)</f>
        <v>3.3129999999999997</v>
      </c>
      <c r="E28" s="13">
        <f t="shared" si="5"/>
        <v>1.1957830977333894</v>
      </c>
      <c r="F28" s="13">
        <f t="shared" si="5"/>
        <v>2.7</v>
      </c>
      <c r="G28" s="13">
        <f t="shared" si="5"/>
        <v>2.29</v>
      </c>
      <c r="H28" s="13">
        <f t="shared" si="5"/>
        <v>1.813033720851033</v>
      </c>
      <c r="I28" s="13">
        <f t="shared" si="5"/>
        <v>2.2949999999999999</v>
      </c>
      <c r="J28" s="13">
        <f t="shared" si="5"/>
        <v>1.9450000000000001</v>
      </c>
      <c r="K28" s="13">
        <f t="shared" si="5"/>
        <v>1.492893871102003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5" customFormat="1" ht="12">
      <c r="A29" s="17" t="s">
        <v>84</v>
      </c>
      <c r="B29" s="24" t="s">
        <v>85</v>
      </c>
      <c r="C29" s="19"/>
      <c r="D29" s="38" t="s">
        <v>69</v>
      </c>
      <c r="E29" s="38" t="s">
        <v>69</v>
      </c>
      <c r="F29" s="19">
        <v>1.75</v>
      </c>
      <c r="G29" s="19">
        <v>1.21</v>
      </c>
      <c r="H29" s="21">
        <f>LN(F29*G29)</f>
        <v>0.75023614754407231</v>
      </c>
      <c r="I29" s="38" t="s">
        <v>69</v>
      </c>
      <c r="J29" s="38" t="s">
        <v>69</v>
      </c>
      <c r="K29" s="38" t="s">
        <v>69</v>
      </c>
    </row>
    <row r="30" spans="1:21" s="5" customFormat="1" ht="12">
      <c r="A30" s="17" t="s">
        <v>84</v>
      </c>
      <c r="B30" s="24" t="s">
        <v>86</v>
      </c>
      <c r="C30" s="18"/>
      <c r="D30" s="19">
        <v>2.0699999999999998</v>
      </c>
      <c r="E30" s="20">
        <f t="shared" ref="E30:E35" si="6">LN(D30)</f>
        <v>0.72754860727727766</v>
      </c>
      <c r="F30" s="38" t="s">
        <v>69</v>
      </c>
      <c r="G30" s="38" t="s">
        <v>69</v>
      </c>
      <c r="H30" s="38" t="s">
        <v>69</v>
      </c>
      <c r="I30" s="38" t="s">
        <v>69</v>
      </c>
      <c r="J30" s="38" t="s">
        <v>69</v>
      </c>
      <c r="K30" s="38" t="s">
        <v>69</v>
      </c>
    </row>
    <row r="31" spans="1:21" s="5" customFormat="1" ht="12">
      <c r="A31" s="17" t="s">
        <v>84</v>
      </c>
      <c r="B31" s="24" t="s">
        <v>87</v>
      </c>
      <c r="C31" s="18"/>
      <c r="D31" s="19">
        <v>2</v>
      </c>
      <c r="E31" s="20">
        <f t="shared" si="6"/>
        <v>0.69314718055994529</v>
      </c>
      <c r="F31" s="19">
        <v>2.15</v>
      </c>
      <c r="G31" s="19">
        <v>1.42</v>
      </c>
      <c r="H31" s="21">
        <f>LN(F31*G31)</f>
        <v>1.1161247137527408</v>
      </c>
      <c r="I31" s="38" t="s">
        <v>69</v>
      </c>
      <c r="J31" s="38" t="s">
        <v>69</v>
      </c>
      <c r="K31" s="38" t="s">
        <v>69</v>
      </c>
    </row>
    <row r="32" spans="1:21" s="5" customFormat="1" ht="12">
      <c r="A32" s="17" t="s">
        <v>84</v>
      </c>
      <c r="B32" s="24" t="s">
        <v>88</v>
      </c>
      <c r="C32" s="18"/>
      <c r="D32" s="19">
        <v>2.11</v>
      </c>
      <c r="E32" s="20">
        <f t="shared" si="6"/>
        <v>0.74668794748797507</v>
      </c>
      <c r="F32" s="38" t="s">
        <v>69</v>
      </c>
      <c r="G32" s="38" t="s">
        <v>69</v>
      </c>
      <c r="H32" s="38" t="s">
        <v>69</v>
      </c>
      <c r="I32" s="38" t="s">
        <v>69</v>
      </c>
      <c r="J32" s="38" t="s">
        <v>69</v>
      </c>
      <c r="K32" s="38" t="s">
        <v>69</v>
      </c>
    </row>
    <row r="33" spans="1:21" s="5" customFormat="1" ht="12">
      <c r="A33" s="17" t="s">
        <v>84</v>
      </c>
      <c r="B33" s="24" t="s">
        <v>89</v>
      </c>
      <c r="C33" s="18"/>
      <c r="D33" s="19">
        <v>2.2200000000000002</v>
      </c>
      <c r="E33" s="20">
        <f t="shared" si="6"/>
        <v>0.79750719588418817</v>
      </c>
      <c r="F33" s="38" t="s">
        <v>69</v>
      </c>
      <c r="G33" s="38" t="s">
        <v>69</v>
      </c>
      <c r="H33" s="38" t="s">
        <v>69</v>
      </c>
      <c r="I33" s="38" t="s">
        <v>69</v>
      </c>
      <c r="J33" s="38" t="s">
        <v>69</v>
      </c>
      <c r="K33" s="38" t="s">
        <v>69</v>
      </c>
    </row>
    <row r="34" spans="1:21" s="5" customFormat="1" ht="12">
      <c r="A34" s="17" t="s">
        <v>84</v>
      </c>
      <c r="B34" s="24" t="s">
        <v>90</v>
      </c>
      <c r="C34" s="18"/>
      <c r="D34" s="19">
        <v>2.21</v>
      </c>
      <c r="E34" s="20">
        <f t="shared" si="6"/>
        <v>0.79299251552966143</v>
      </c>
      <c r="F34" s="19">
        <v>2.17</v>
      </c>
      <c r="G34" s="19">
        <v>1.43</v>
      </c>
      <c r="H34" s="21">
        <f>LN(F34*G34)</f>
        <v>1.1324016118241842</v>
      </c>
      <c r="I34" s="38" t="s">
        <v>69</v>
      </c>
      <c r="J34" s="38" t="s">
        <v>69</v>
      </c>
      <c r="K34" s="38" t="s">
        <v>69</v>
      </c>
    </row>
    <row r="35" spans="1:21" s="5" customFormat="1" ht="12">
      <c r="A35" s="17" t="s">
        <v>84</v>
      </c>
      <c r="B35" s="24" t="s">
        <v>91</v>
      </c>
      <c r="C35" s="18"/>
      <c r="D35" s="19">
        <v>2.23</v>
      </c>
      <c r="E35" s="20">
        <f t="shared" si="6"/>
        <v>0.80200158547202738</v>
      </c>
      <c r="F35" s="39" t="s">
        <v>69</v>
      </c>
      <c r="G35" s="39" t="s">
        <v>69</v>
      </c>
      <c r="H35" s="39" t="s">
        <v>69</v>
      </c>
      <c r="I35" s="38" t="s">
        <v>69</v>
      </c>
      <c r="J35" s="38" t="s">
        <v>69</v>
      </c>
      <c r="K35" s="38" t="s">
        <v>69</v>
      </c>
    </row>
    <row r="36" spans="1:21" s="5" customFormat="1" ht="12">
      <c r="A36" s="17" t="s">
        <v>84</v>
      </c>
      <c r="B36" s="24" t="s">
        <v>92</v>
      </c>
      <c r="C36" s="6"/>
      <c r="D36" s="39" t="s">
        <v>69</v>
      </c>
      <c r="E36" s="39" t="s">
        <v>69</v>
      </c>
      <c r="F36" s="39" t="s">
        <v>69</v>
      </c>
      <c r="G36" s="39" t="s">
        <v>69</v>
      </c>
      <c r="H36" s="39" t="s">
        <v>69</v>
      </c>
      <c r="I36" s="18">
        <v>1.68</v>
      </c>
      <c r="J36" s="18">
        <v>1.44</v>
      </c>
      <c r="K36" s="22">
        <f>LN(I36*J36)</f>
        <v>0.88343690700307687</v>
      </c>
    </row>
    <row r="37" spans="1:21" s="5" customFormat="1" ht="12">
      <c r="A37" s="17" t="s">
        <v>84</v>
      </c>
      <c r="B37" s="24" t="s">
        <v>93</v>
      </c>
      <c r="C37" s="6"/>
      <c r="D37" s="39" t="s">
        <v>69</v>
      </c>
      <c r="E37" s="39" t="s">
        <v>69</v>
      </c>
      <c r="F37" s="39" t="s">
        <v>69</v>
      </c>
      <c r="G37" s="39" t="s">
        <v>69</v>
      </c>
      <c r="H37" s="39" t="s">
        <v>69</v>
      </c>
      <c r="I37" s="18">
        <v>2.04</v>
      </c>
      <c r="J37" s="18">
        <v>1.57</v>
      </c>
      <c r="K37" s="22">
        <f>LN(I37*J37)</f>
        <v>1.1640254272163417</v>
      </c>
    </row>
    <row r="38" spans="1:21" s="5" customFormat="1" ht="12">
      <c r="A38" s="17" t="s">
        <v>84</v>
      </c>
      <c r="B38" s="24" t="s">
        <v>94</v>
      </c>
      <c r="C38" s="6"/>
      <c r="D38" s="39" t="s">
        <v>69</v>
      </c>
      <c r="E38" s="39" t="s">
        <v>69</v>
      </c>
      <c r="F38" s="39" t="s">
        <v>69</v>
      </c>
      <c r="G38" s="39" t="s">
        <v>69</v>
      </c>
      <c r="H38" s="39" t="s">
        <v>69</v>
      </c>
      <c r="I38" s="18">
        <v>2.0099999999999998</v>
      </c>
      <c r="J38" s="18">
        <v>1.76</v>
      </c>
      <c r="K38" s="22">
        <f>LN(I38*J38)</f>
        <v>1.2634485311210448</v>
      </c>
    </row>
    <row r="39" spans="1:21" s="5" customFormat="1" ht="12">
      <c r="A39" s="27" t="s">
        <v>13</v>
      </c>
      <c r="B39" s="23"/>
      <c r="C39" s="12" t="s">
        <v>99</v>
      </c>
      <c r="D39" s="40">
        <f t="shared" ref="D39:K39" si="7">AVERAGE(D29:D38)</f>
        <v>2.14</v>
      </c>
      <c r="E39" s="40">
        <f t="shared" si="7"/>
        <v>0.75998083870184585</v>
      </c>
      <c r="F39" s="40">
        <f t="shared" si="7"/>
        <v>2.0233333333333334</v>
      </c>
      <c r="G39" s="40">
        <f t="shared" si="7"/>
        <v>1.3533333333333333</v>
      </c>
      <c r="H39" s="40">
        <f t="shared" si="7"/>
        <v>0.99958749104033251</v>
      </c>
      <c r="I39" s="40">
        <f t="shared" si="7"/>
        <v>1.91</v>
      </c>
      <c r="J39" s="40">
        <f t="shared" si="7"/>
        <v>1.5899999999999999</v>
      </c>
      <c r="K39" s="40">
        <f t="shared" si="7"/>
        <v>1.1036369551134879</v>
      </c>
    </row>
    <row r="40" spans="1:21" s="5" customFormat="1" ht="12">
      <c r="A40" s="34" t="s">
        <v>113</v>
      </c>
      <c r="B40" s="30" t="s">
        <v>114</v>
      </c>
      <c r="C40" s="33"/>
      <c r="D40" s="20">
        <v>4.7949999999999999</v>
      </c>
      <c r="E40" s="20">
        <v>1.5675737083354015</v>
      </c>
      <c r="F40" s="31">
        <v>4.53</v>
      </c>
      <c r="G40" s="31">
        <v>3.39</v>
      </c>
      <c r="H40" s="21">
        <v>2.7315518608873015</v>
      </c>
      <c r="I40" s="21">
        <v>4.91</v>
      </c>
      <c r="J40" s="21">
        <v>3.86</v>
      </c>
      <c r="K40" s="22">
        <v>2.9419411252831686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s="5" customFormat="1" ht="12">
      <c r="A41" s="34" t="s">
        <v>113</v>
      </c>
      <c r="B41" s="30" t="s">
        <v>115</v>
      </c>
      <c r="C41" s="33"/>
      <c r="D41" s="20">
        <v>4.68</v>
      </c>
      <c r="E41" s="20">
        <v>1.5432981099295553</v>
      </c>
      <c r="F41" s="31">
        <v>4.8600000000000003</v>
      </c>
      <c r="G41" s="31">
        <v>2.86</v>
      </c>
      <c r="H41" s="21">
        <v>2.6318600627441637</v>
      </c>
      <c r="I41" s="21">
        <v>4.5199999999999996</v>
      </c>
      <c r="J41" s="21">
        <v>3.32</v>
      </c>
      <c r="K41" s="22">
        <v>2.7084767767725366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s="5" customFormat="1" ht="12">
      <c r="A42" s="10" t="s">
        <v>14</v>
      </c>
      <c r="B42" s="11"/>
      <c r="C42" s="32">
        <v>2</v>
      </c>
      <c r="D42" s="13">
        <f t="shared" ref="D42:K42" si="8">AVERAGE(D40:D41)</f>
        <v>4.7374999999999998</v>
      </c>
      <c r="E42" s="13">
        <f t="shared" si="8"/>
        <v>1.5554359091324783</v>
      </c>
      <c r="F42" s="13">
        <f t="shared" si="8"/>
        <v>4.6950000000000003</v>
      </c>
      <c r="G42" s="13">
        <f t="shared" si="8"/>
        <v>3.125</v>
      </c>
      <c r="H42" s="13">
        <f t="shared" si="8"/>
        <v>2.6817059618157328</v>
      </c>
      <c r="I42" s="13">
        <f t="shared" si="8"/>
        <v>4.7149999999999999</v>
      </c>
      <c r="J42" s="13">
        <f t="shared" si="8"/>
        <v>3.59</v>
      </c>
      <c r="K42" s="13">
        <f t="shared" si="8"/>
        <v>2.8252089510278529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s="5" customFormat="1" ht="12">
      <c r="A43" s="10" t="s">
        <v>116</v>
      </c>
      <c r="B43" s="11" t="s">
        <v>117</v>
      </c>
      <c r="C43" s="32">
        <v>1</v>
      </c>
      <c r="D43" s="13">
        <v>9.3840000000000003</v>
      </c>
      <c r="E43" s="14">
        <v>2.2390061113511743</v>
      </c>
      <c r="F43" s="15">
        <v>9.15</v>
      </c>
      <c r="G43" s="15">
        <v>7.69</v>
      </c>
      <c r="H43" s="13">
        <v>4.2536746628049826</v>
      </c>
      <c r="I43" s="29">
        <v>7.17</v>
      </c>
      <c r="J43" s="29">
        <v>5.27</v>
      </c>
      <c r="K43" s="41">
        <f>LN(I43*J43)</f>
        <v>3.6319360171647999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s="5" customFormat="1" ht="12">
      <c r="A44" s="34" t="s">
        <v>118</v>
      </c>
      <c r="B44" s="30" t="s">
        <v>119</v>
      </c>
      <c r="C44" s="33"/>
      <c r="D44" s="20">
        <v>6.33</v>
      </c>
      <c r="E44" s="20">
        <v>1.8453002361560848</v>
      </c>
      <c r="F44" s="31">
        <v>7.3</v>
      </c>
      <c r="G44" s="31">
        <v>4.5199999999999996</v>
      </c>
      <c r="H44" s="21">
        <v>3.4963863419984853</v>
      </c>
      <c r="I44" s="22">
        <v>5.12</v>
      </c>
      <c r="J44" s="22">
        <v>3.68</v>
      </c>
      <c r="K44" s="22">
        <v>2.9360671912322558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s="5" customFormat="1" ht="12">
      <c r="A45" s="34" t="s">
        <v>118</v>
      </c>
      <c r="B45" s="30" t="s">
        <v>120</v>
      </c>
      <c r="C45" s="33"/>
      <c r="D45" s="20">
        <v>7.83</v>
      </c>
      <c r="E45" s="20">
        <v>2.0579625100027119</v>
      </c>
      <c r="F45" s="31">
        <v>7.58</v>
      </c>
      <c r="G45" s="31">
        <v>4.46</v>
      </c>
      <c r="H45" s="21">
        <v>3.5206619656862532</v>
      </c>
      <c r="I45" s="21">
        <v>5.16</v>
      </c>
      <c r="J45" s="21">
        <v>3.61</v>
      </c>
      <c r="K45" s="22">
        <v>2.924644351838261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s="42" customFormat="1" ht="12">
      <c r="A46" s="10" t="s">
        <v>15</v>
      </c>
      <c r="B46" s="11"/>
      <c r="C46" s="32">
        <v>2</v>
      </c>
      <c r="D46" s="14">
        <f t="shared" ref="D46:K46" si="9">AVERAGE(D44:D45)</f>
        <v>7.08</v>
      </c>
      <c r="E46" s="14">
        <f t="shared" si="9"/>
        <v>1.9516313730793984</v>
      </c>
      <c r="F46" s="14">
        <f t="shared" si="9"/>
        <v>7.4399999999999995</v>
      </c>
      <c r="G46" s="14">
        <f t="shared" si="9"/>
        <v>4.49</v>
      </c>
      <c r="H46" s="14">
        <f t="shared" si="9"/>
        <v>3.5085241538423695</v>
      </c>
      <c r="I46" s="14">
        <f t="shared" si="9"/>
        <v>5.1400000000000006</v>
      </c>
      <c r="J46" s="14">
        <f t="shared" si="9"/>
        <v>3.645</v>
      </c>
      <c r="K46" s="14">
        <f t="shared" si="9"/>
        <v>2.9303557715352584</v>
      </c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5" customFormat="1" ht="12">
      <c r="A47" s="34" t="s">
        <v>16</v>
      </c>
      <c r="B47" s="30" t="s">
        <v>121</v>
      </c>
      <c r="C47" s="33"/>
      <c r="D47" s="20">
        <v>4.2240000000000002</v>
      </c>
      <c r="E47" s="20">
        <v>1.4407825464039603</v>
      </c>
      <c r="F47" s="31">
        <v>4.7300000000000004</v>
      </c>
      <c r="G47" s="31">
        <v>3.25</v>
      </c>
      <c r="H47" s="21">
        <v>2.7325801988454881</v>
      </c>
      <c r="I47" s="21">
        <v>3.46</v>
      </c>
      <c r="J47" s="21">
        <v>2.17</v>
      </c>
      <c r="K47" s="22">
        <v>2.0159957566220008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5" customFormat="1" ht="12">
      <c r="A48" s="34" t="s">
        <v>16</v>
      </c>
      <c r="B48" s="30" t="s">
        <v>122</v>
      </c>
      <c r="C48" s="33"/>
      <c r="D48" s="20">
        <v>4.8369999999999997</v>
      </c>
      <c r="E48" s="20">
        <v>1.5762946938408462</v>
      </c>
      <c r="F48" s="31">
        <v>4.7</v>
      </c>
      <c r="G48" s="31">
        <v>3.25</v>
      </c>
      <c r="H48" s="21">
        <v>2.7262175050576589</v>
      </c>
      <c r="I48" s="21">
        <v>3.56</v>
      </c>
      <c r="J48" s="21">
        <v>2.5</v>
      </c>
      <c r="K48" s="22">
        <v>2.1860512767380942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5" customFormat="1" ht="12">
      <c r="A49" s="43" t="s">
        <v>16</v>
      </c>
      <c r="B49" s="44" t="s">
        <v>123</v>
      </c>
      <c r="C49" s="45"/>
      <c r="D49" s="21">
        <v>4.51</v>
      </c>
      <c r="E49" s="20">
        <v>1.506297153514587</v>
      </c>
      <c r="F49" s="31">
        <v>4.53</v>
      </c>
      <c r="G49" s="31">
        <v>3.54</v>
      </c>
      <c r="H49" s="21">
        <v>2.7748486666406258</v>
      </c>
      <c r="I49" s="22">
        <v>3.78</v>
      </c>
      <c r="J49" s="22">
        <v>2.4500000000000002</v>
      </c>
      <c r="K49" s="22">
        <v>2.2258120341881322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s="5" customFormat="1" ht="12">
      <c r="A50" s="43" t="s">
        <v>16</v>
      </c>
      <c r="B50" s="44" t="s">
        <v>124</v>
      </c>
      <c r="C50" s="45"/>
      <c r="D50" s="21">
        <v>4.2569999999999997</v>
      </c>
      <c r="E50" s="20">
        <v>1.4485646868460151</v>
      </c>
      <c r="F50" s="31">
        <v>4.53</v>
      </c>
      <c r="G50" s="31">
        <v>2.86</v>
      </c>
      <c r="H50" s="21">
        <v>2.5615435643267039</v>
      </c>
      <c r="I50" s="22">
        <v>3.87</v>
      </c>
      <c r="J50" s="22">
        <v>2.36</v>
      </c>
      <c r="K50" s="22">
        <v>2.2119161260792093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5" customFormat="1" ht="12">
      <c r="A51" s="43" t="s">
        <v>16</v>
      </c>
      <c r="B51" s="46" t="s">
        <v>125</v>
      </c>
      <c r="C51" s="33"/>
      <c r="D51" s="21">
        <v>4.6879999999999997</v>
      </c>
      <c r="E51" s="20">
        <v>1.5450060522747113</v>
      </c>
      <c r="F51" s="31">
        <v>4.51</v>
      </c>
      <c r="G51" s="31">
        <v>3.13</v>
      </c>
      <c r="H51" s="21">
        <v>2.6473301580666488</v>
      </c>
      <c r="I51" s="22">
        <v>3.86</v>
      </c>
      <c r="J51" s="22">
        <v>2.5499999999999998</v>
      </c>
      <c r="K51" s="22">
        <v>2.2867605426470741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s="5" customFormat="1" ht="12">
      <c r="A52" s="34" t="s">
        <v>16</v>
      </c>
      <c r="B52" s="30" t="s">
        <v>126</v>
      </c>
      <c r="C52" s="33"/>
      <c r="D52" s="20">
        <v>3.8410000000000002</v>
      </c>
      <c r="E52" s="20">
        <v>1.3457327493637679</v>
      </c>
      <c r="F52" s="33">
        <v>3.6</v>
      </c>
      <c r="G52" s="33">
        <v>2.8</v>
      </c>
      <c r="H52" s="21">
        <v>2.3105532626432224</v>
      </c>
      <c r="I52" s="22">
        <v>3.32</v>
      </c>
      <c r="J52" s="22">
        <v>2.35</v>
      </c>
      <c r="K52" s="22">
        <v>2.0543801110844648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s="42" customFormat="1" ht="12">
      <c r="A53" s="10" t="s">
        <v>17</v>
      </c>
      <c r="B53" s="11"/>
      <c r="C53" s="32">
        <v>6</v>
      </c>
      <c r="D53" s="14">
        <f t="shared" ref="D53:K53" si="10">AVERAGE(D47:D52)</f>
        <v>4.3928333333333329</v>
      </c>
      <c r="E53" s="14">
        <f t="shared" si="10"/>
        <v>1.4771129803739813</v>
      </c>
      <c r="F53" s="14">
        <f t="shared" si="10"/>
        <v>4.4333333333333336</v>
      </c>
      <c r="G53" s="14">
        <f t="shared" si="10"/>
        <v>3.1383333333333332</v>
      </c>
      <c r="H53" s="14">
        <f t="shared" si="10"/>
        <v>2.6255122259300578</v>
      </c>
      <c r="I53" s="14">
        <f t="shared" si="10"/>
        <v>3.6416666666666662</v>
      </c>
      <c r="J53" s="14">
        <f t="shared" si="10"/>
        <v>2.3966666666666669</v>
      </c>
      <c r="K53" s="14">
        <f t="shared" si="10"/>
        <v>2.1634859745598294</v>
      </c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s="42" customFormat="1" ht="12">
      <c r="A54" s="34" t="s">
        <v>127</v>
      </c>
      <c r="B54" s="30" t="s">
        <v>128</v>
      </c>
      <c r="C54" s="33"/>
      <c r="D54" s="20">
        <v>2.63</v>
      </c>
      <c r="E54" s="20">
        <f>LN(D54)</f>
        <v>0.96698384618967315</v>
      </c>
      <c r="F54" s="20">
        <v>2.77</v>
      </c>
      <c r="G54" s="20">
        <v>1.78</v>
      </c>
      <c r="H54" s="21">
        <f>LN(F54*G54)</f>
        <v>1.5954606845032409</v>
      </c>
      <c r="I54" s="20">
        <v>3.11</v>
      </c>
      <c r="J54" s="20">
        <v>2.2799999999999998</v>
      </c>
      <c r="K54" s="21">
        <f>LN(I54*J54)</f>
        <v>1.9587981691574921</v>
      </c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42" customFormat="1" ht="12">
      <c r="A55" s="34" t="s">
        <v>127</v>
      </c>
      <c r="B55" s="30" t="s">
        <v>129</v>
      </c>
      <c r="C55" s="33"/>
      <c r="D55" s="20">
        <v>3.3</v>
      </c>
      <c r="E55" s="20">
        <f>LN(D55)</f>
        <v>1.1939224684724346</v>
      </c>
      <c r="F55" s="20">
        <v>3.27</v>
      </c>
      <c r="G55" s="20">
        <v>2.2200000000000002</v>
      </c>
      <c r="H55" s="21">
        <f>LN(F55*G55)</f>
        <v>1.98229718079335</v>
      </c>
      <c r="I55" s="20">
        <v>2.83</v>
      </c>
      <c r="J55" s="21">
        <v>2.39</v>
      </c>
      <c r="K55" s="21">
        <f>LN(I55*J55)</f>
        <v>1.9115700775985658</v>
      </c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s="42" customFormat="1" ht="12">
      <c r="A56" s="34" t="s">
        <v>127</v>
      </c>
      <c r="B56" s="30" t="s">
        <v>130</v>
      </c>
      <c r="C56" s="33"/>
      <c r="D56" s="20">
        <v>3.25</v>
      </c>
      <c r="E56" s="20">
        <f>LN(D56)</f>
        <v>1.1786549963416462</v>
      </c>
      <c r="F56" s="20">
        <v>3.63</v>
      </c>
      <c r="G56" s="20">
        <v>2.63</v>
      </c>
      <c r="H56" s="21">
        <f>LN(F56*G56)</f>
        <v>2.2562164944664325</v>
      </c>
      <c r="I56" s="20">
        <v>3.6</v>
      </c>
      <c r="J56" s="20">
        <v>2.44</v>
      </c>
      <c r="K56" s="21">
        <f>LN(I56*J56)</f>
        <v>2.1729318847671748</v>
      </c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s="42" customFormat="1" ht="12">
      <c r="A57" s="10" t="s">
        <v>18</v>
      </c>
      <c r="B57" s="11"/>
      <c r="C57" s="32">
        <v>3</v>
      </c>
      <c r="D57" s="14">
        <f t="shared" ref="D57:K57" si="11">AVERAGE(D54:D56)</f>
        <v>3.06</v>
      </c>
      <c r="E57" s="14">
        <f t="shared" si="11"/>
        <v>1.113187103667918</v>
      </c>
      <c r="F57" s="14">
        <f t="shared" si="11"/>
        <v>3.2233333333333332</v>
      </c>
      <c r="G57" s="14">
        <f t="shared" si="11"/>
        <v>2.21</v>
      </c>
      <c r="H57" s="14">
        <f t="shared" si="11"/>
        <v>1.9446581199210078</v>
      </c>
      <c r="I57" s="14">
        <f t="shared" si="11"/>
        <v>3.1799999999999997</v>
      </c>
      <c r="J57" s="14">
        <f t="shared" si="11"/>
        <v>2.3699999999999997</v>
      </c>
      <c r="K57" s="14">
        <f t="shared" si="11"/>
        <v>2.0144333771744107</v>
      </c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s="5" customFormat="1" ht="12">
      <c r="A58" s="43" t="s">
        <v>131</v>
      </c>
      <c r="B58" s="44" t="s">
        <v>132</v>
      </c>
      <c r="C58" s="45"/>
      <c r="D58" s="21">
        <v>1.62</v>
      </c>
      <c r="E58" s="20">
        <v>0.48242614924429278</v>
      </c>
      <c r="F58" s="31">
        <v>1.51</v>
      </c>
      <c r="G58" s="31">
        <v>1.66</v>
      </c>
      <c r="H58" s="21">
        <v>0.91892725319528468</v>
      </c>
      <c r="I58" s="22">
        <v>1.57</v>
      </c>
      <c r="J58" s="22">
        <v>1.39</v>
      </c>
      <c r="K58" s="22">
        <v>0.78037936650281714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s="5" customFormat="1" ht="12">
      <c r="A59" s="43" t="s">
        <v>131</v>
      </c>
      <c r="B59" s="46" t="s">
        <v>133</v>
      </c>
      <c r="C59" s="33"/>
      <c r="D59" s="21">
        <v>1.706</v>
      </c>
      <c r="E59" s="20">
        <v>0.53415144906948731</v>
      </c>
      <c r="F59" s="31">
        <v>1.71</v>
      </c>
      <c r="G59" s="31">
        <v>1.32</v>
      </c>
      <c r="H59" s="21">
        <v>0.81412510711284802</v>
      </c>
      <c r="I59" s="22">
        <v>1.55</v>
      </c>
      <c r="J59" s="22">
        <v>1.3</v>
      </c>
      <c r="K59" s="22">
        <v>0.70061919539864637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5" customFormat="1" ht="12">
      <c r="A60" s="34" t="s">
        <v>131</v>
      </c>
      <c r="B60" s="46" t="s">
        <v>134</v>
      </c>
      <c r="C60" s="33"/>
      <c r="D60" s="21">
        <v>1.6839999999999999</v>
      </c>
      <c r="E60" s="20">
        <v>0.521171915820135</v>
      </c>
      <c r="F60" s="31">
        <v>1.57</v>
      </c>
      <c r="G60" s="31">
        <v>1.36</v>
      </c>
      <c r="H60" s="21">
        <v>0.75856031910817745</v>
      </c>
      <c r="I60" s="22">
        <v>1.6</v>
      </c>
      <c r="J60" s="22">
        <v>1.31</v>
      </c>
      <c r="K60" s="22">
        <v>0.74003076645879573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5" customFormat="1" ht="12">
      <c r="A61" s="34" t="s">
        <v>131</v>
      </c>
      <c r="B61" s="46" t="s">
        <v>135</v>
      </c>
      <c r="C61" s="33"/>
      <c r="D61" s="21">
        <v>1.67</v>
      </c>
      <c r="E61" s="20">
        <v>0.51282362642866375</v>
      </c>
      <c r="F61" s="31">
        <v>1.73</v>
      </c>
      <c r="G61" s="31">
        <v>1.5</v>
      </c>
      <c r="H61" s="21">
        <v>0.95358651661785188</v>
      </c>
      <c r="I61" s="21">
        <v>1.86</v>
      </c>
      <c r="J61" s="21">
        <v>1.35</v>
      </c>
      <c r="K61" s="22">
        <v>0.92068108017544803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42" customFormat="1" ht="12">
      <c r="A62" s="10" t="s">
        <v>19</v>
      </c>
      <c r="B62" s="47"/>
      <c r="C62" s="32">
        <v>4</v>
      </c>
      <c r="D62" s="13">
        <f t="shared" ref="D62:K62" si="12">AVERAGE(D58:D61)</f>
        <v>1.67</v>
      </c>
      <c r="E62" s="13">
        <f t="shared" si="12"/>
        <v>0.51264328514064472</v>
      </c>
      <c r="F62" s="13">
        <f t="shared" si="12"/>
        <v>1.63</v>
      </c>
      <c r="G62" s="13">
        <f t="shared" si="12"/>
        <v>1.46</v>
      </c>
      <c r="H62" s="13">
        <f t="shared" si="12"/>
        <v>0.86129979900854048</v>
      </c>
      <c r="I62" s="13">
        <f t="shared" si="12"/>
        <v>1.6450000000000002</v>
      </c>
      <c r="J62" s="13">
        <f t="shared" si="12"/>
        <v>1.3374999999999999</v>
      </c>
      <c r="K62" s="13">
        <f t="shared" si="12"/>
        <v>0.78542760213392693</v>
      </c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s="5" customFormat="1" ht="12">
      <c r="A63" s="17" t="s">
        <v>52</v>
      </c>
      <c r="B63" s="17" t="s">
        <v>53</v>
      </c>
      <c r="C63" s="18"/>
      <c r="D63" s="18">
        <v>3.26</v>
      </c>
      <c r="E63" s="20">
        <f>LN(D63)</f>
        <v>1.1817271953786161</v>
      </c>
      <c r="F63" s="18">
        <v>2.72</v>
      </c>
      <c r="G63" s="18">
        <v>2.66</v>
      </c>
      <c r="H63" s="21">
        <f>LN(F63*G63)</f>
        <v>1.9789580031015137</v>
      </c>
      <c r="I63" s="18">
        <v>2.5</v>
      </c>
      <c r="J63" s="18">
        <v>2.21</v>
      </c>
      <c r="K63" s="21">
        <f>LN(I63*J63)</f>
        <v>1.7092832474038167</v>
      </c>
    </row>
    <row r="64" spans="1:21" s="5" customFormat="1" ht="12">
      <c r="A64" s="17" t="s">
        <v>52</v>
      </c>
      <c r="B64" s="30" t="s">
        <v>54</v>
      </c>
      <c r="C64" s="18"/>
      <c r="D64" s="21">
        <v>3.15</v>
      </c>
      <c r="E64" s="20">
        <f>LN(D64)</f>
        <v>1.1474024528375417</v>
      </c>
      <c r="F64" s="31">
        <v>2.72</v>
      </c>
      <c r="G64" s="31">
        <v>2.56</v>
      </c>
      <c r="H64" s="21">
        <f>LN(F64*G64)</f>
        <v>1.9406391387993771</v>
      </c>
      <c r="I64" s="21">
        <v>2.92</v>
      </c>
      <c r="J64" s="21">
        <v>2.0699999999999998</v>
      </c>
      <c r="K64" s="21">
        <f>LN(I64*J64)</f>
        <v>1.799132223557468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s="5" customFormat="1" ht="12">
      <c r="A65" s="23" t="s">
        <v>4</v>
      </c>
      <c r="B65" s="11"/>
      <c r="C65" s="12">
        <v>2</v>
      </c>
      <c r="D65" s="13">
        <f t="shared" ref="D65:K65" si="13">AVERAGE(D63:D64)</f>
        <v>3.2050000000000001</v>
      </c>
      <c r="E65" s="13">
        <f t="shared" si="13"/>
        <v>1.164564824108079</v>
      </c>
      <c r="F65" s="13">
        <f t="shared" si="13"/>
        <v>2.72</v>
      </c>
      <c r="G65" s="13">
        <f t="shared" si="13"/>
        <v>2.6100000000000003</v>
      </c>
      <c r="H65" s="13">
        <f t="shared" si="13"/>
        <v>1.9597985709504453</v>
      </c>
      <c r="I65" s="13">
        <f t="shared" si="13"/>
        <v>2.71</v>
      </c>
      <c r="J65" s="13">
        <f t="shared" si="13"/>
        <v>2.1399999999999997</v>
      </c>
      <c r="K65" s="13">
        <f t="shared" si="13"/>
        <v>1.7542077354806422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5" customFormat="1" ht="12">
      <c r="A66" s="34" t="s">
        <v>136</v>
      </c>
      <c r="B66" s="30" t="s">
        <v>137</v>
      </c>
      <c r="C66" s="33"/>
      <c r="D66" s="21">
        <v>3.62</v>
      </c>
      <c r="E66" s="20">
        <v>1.2864740258376797</v>
      </c>
      <c r="F66" s="31">
        <v>3.96</v>
      </c>
      <c r="G66" s="31">
        <v>2.68</v>
      </c>
      <c r="H66" s="21">
        <v>2.3620608197891544</v>
      </c>
      <c r="I66" s="22">
        <v>3.06</v>
      </c>
      <c r="J66" s="22">
        <v>2.44</v>
      </c>
      <c r="K66" s="22">
        <v>2.0104129552694001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5" customFormat="1" ht="12">
      <c r="A67" s="34" t="s">
        <v>136</v>
      </c>
      <c r="B67" s="30" t="s">
        <v>138</v>
      </c>
      <c r="C67" s="33"/>
      <c r="D67" s="21">
        <v>4.18</v>
      </c>
      <c r="E67" s="20">
        <f>LN(D67)</f>
        <v>1.430311246536665</v>
      </c>
      <c r="F67" s="31">
        <v>4.3600000000000003</v>
      </c>
      <c r="G67" s="31">
        <v>3.12</v>
      </c>
      <c r="H67" s="21">
        <f>LN(F67*G67)</f>
        <v>2.610305059182334</v>
      </c>
      <c r="I67" s="22">
        <v>3.8</v>
      </c>
      <c r="J67" s="22">
        <v>2.86</v>
      </c>
      <c r="K67" s="21">
        <f>LN(I67*J67)</f>
        <v>2.3858226915641012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5" customFormat="1" ht="12">
      <c r="A68" s="34" t="s">
        <v>136</v>
      </c>
      <c r="B68" s="30" t="s">
        <v>139</v>
      </c>
      <c r="C68" s="33"/>
      <c r="D68" s="21">
        <v>4.2699999999999996</v>
      </c>
      <c r="E68" s="20">
        <f>LN(D68)</f>
        <v>1.451613827240533</v>
      </c>
      <c r="F68" s="31">
        <v>4.71</v>
      </c>
      <c r="G68" s="31">
        <v>3.37</v>
      </c>
      <c r="H68" s="21">
        <f>LN(F68*G68)</f>
        <v>2.7646006523925966</v>
      </c>
      <c r="I68" s="22">
        <v>3.8</v>
      </c>
      <c r="J68" s="22">
        <v>2.95</v>
      </c>
      <c r="K68" s="21">
        <f>LN(I68*J68)</f>
        <v>2.4168062370840686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5" customFormat="1" ht="12">
      <c r="A69" s="10" t="s">
        <v>140</v>
      </c>
      <c r="B69" s="11" t="s">
        <v>141</v>
      </c>
      <c r="C69" s="32">
        <v>1</v>
      </c>
      <c r="D69" s="14">
        <v>3.97</v>
      </c>
      <c r="E69" s="14">
        <v>1.3787660946990992</v>
      </c>
      <c r="F69" s="15">
        <v>5.03</v>
      </c>
      <c r="G69" s="15">
        <v>2.58</v>
      </c>
      <c r="H69" s="13">
        <v>2.5632093830451739</v>
      </c>
      <c r="I69" s="29">
        <v>3.1</v>
      </c>
      <c r="J69" s="29">
        <v>2.2999999999999998</v>
      </c>
      <c r="K69" s="29">
        <v>1.9643112344262046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5" customFormat="1" ht="12">
      <c r="A70" s="10" t="s">
        <v>20</v>
      </c>
      <c r="B70" s="11"/>
      <c r="C70" s="32">
        <v>3</v>
      </c>
      <c r="D70" s="13">
        <f>AVERAGE(D67:D69)</f>
        <v>4.1399999999999997</v>
      </c>
      <c r="E70" s="13">
        <f>AVERAGE(E67:E68)</f>
        <v>1.440962536888599</v>
      </c>
      <c r="F70" s="13">
        <f>AVERAGE(F67:F69)</f>
        <v>4.7</v>
      </c>
      <c r="G70" s="13">
        <f>AVERAGE(G67:G69)</f>
        <v>3.0233333333333334</v>
      </c>
      <c r="H70" s="13">
        <f>AVERAGE(H67:H68)</f>
        <v>2.6874528557874653</v>
      </c>
      <c r="I70" s="13">
        <f>AVERAGE(I67:I69)</f>
        <v>3.5666666666666664</v>
      </c>
      <c r="J70" s="13">
        <f>AVERAGE(J67:J69)</f>
        <v>2.7033333333333331</v>
      </c>
      <c r="K70" s="13">
        <f>AVERAGE(K67:K68)</f>
        <v>2.4013144643240851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5" customFormat="1" ht="12">
      <c r="A71" s="10" t="s">
        <v>142</v>
      </c>
      <c r="B71" s="11" t="s">
        <v>143</v>
      </c>
      <c r="C71" s="32">
        <v>1</v>
      </c>
      <c r="D71" s="14">
        <v>3.43</v>
      </c>
      <c r="E71" s="14">
        <v>1.2325602611778486</v>
      </c>
      <c r="F71" s="15">
        <v>2.71</v>
      </c>
      <c r="G71" s="15">
        <v>3.84</v>
      </c>
      <c r="H71" s="13">
        <v>2.3424210014912448</v>
      </c>
      <c r="I71" s="29">
        <v>2.8</v>
      </c>
      <c r="J71" s="29">
        <v>2.8</v>
      </c>
      <c r="K71" s="29">
        <v>2.0592388343623163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5" customFormat="1" ht="12">
      <c r="A72" s="34" t="s">
        <v>21</v>
      </c>
      <c r="B72" s="30" t="s">
        <v>108</v>
      </c>
      <c r="C72" s="33"/>
      <c r="D72" s="21">
        <v>5.45</v>
      </c>
      <c r="E72" s="20">
        <v>1.6956156086751528</v>
      </c>
      <c r="F72" s="31">
        <v>5.93</v>
      </c>
      <c r="G72" s="31">
        <v>4.26</v>
      </c>
      <c r="H72" s="21">
        <v>3.229293373290913</v>
      </c>
      <c r="I72" s="21">
        <v>3.79</v>
      </c>
      <c r="J72" s="21">
        <v>3.27</v>
      </c>
      <c r="K72" s="22">
        <v>2.517156004003497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5" customFormat="1" ht="12">
      <c r="A73" s="34" t="s">
        <v>21</v>
      </c>
      <c r="B73" s="30" t="s">
        <v>109</v>
      </c>
      <c r="C73" s="33"/>
      <c r="D73" s="21">
        <v>5.4</v>
      </c>
      <c r="E73" s="20">
        <v>1.6863989535702288</v>
      </c>
      <c r="F73" s="31">
        <v>5.9</v>
      </c>
      <c r="G73" s="31">
        <v>4.41</v>
      </c>
      <c r="H73" s="21">
        <v>3.2588270403704285</v>
      </c>
      <c r="I73" s="21">
        <v>3.78</v>
      </c>
      <c r="J73" s="21">
        <v>3.05</v>
      </c>
      <c r="K73" s="22">
        <v>2.4448656002508162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5" customFormat="1" ht="12">
      <c r="A74" s="10" t="s">
        <v>22</v>
      </c>
      <c r="B74" s="11"/>
      <c r="C74" s="32">
        <v>2</v>
      </c>
      <c r="D74" s="13">
        <f t="shared" ref="D74:K74" si="14">AVERAGE(D72:D73)</f>
        <v>5.4250000000000007</v>
      </c>
      <c r="E74" s="13">
        <f t="shared" si="14"/>
        <v>1.6910072811226908</v>
      </c>
      <c r="F74" s="13">
        <f t="shared" si="14"/>
        <v>5.915</v>
      </c>
      <c r="G74" s="13">
        <f t="shared" si="14"/>
        <v>4.335</v>
      </c>
      <c r="H74" s="13">
        <f t="shared" si="14"/>
        <v>3.244060206830671</v>
      </c>
      <c r="I74" s="13">
        <f t="shared" si="14"/>
        <v>3.7850000000000001</v>
      </c>
      <c r="J74" s="13">
        <f t="shared" si="14"/>
        <v>3.16</v>
      </c>
      <c r="K74" s="13">
        <f t="shared" si="14"/>
        <v>2.4810108021271566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5" customFormat="1" ht="12">
      <c r="A75" s="34" t="s">
        <v>144</v>
      </c>
      <c r="B75" s="30" t="s">
        <v>145</v>
      </c>
      <c r="C75" s="33"/>
      <c r="D75" s="21">
        <v>4.54</v>
      </c>
      <c r="E75" s="20">
        <v>1.5129270120532565</v>
      </c>
      <c r="F75" s="31">
        <v>4.75</v>
      </c>
      <c r="G75" s="31">
        <v>3.71</v>
      </c>
      <c r="H75" s="21">
        <v>2.8691764946658935</v>
      </c>
      <c r="I75" s="21">
        <v>3.62</v>
      </c>
      <c r="J75" s="21">
        <v>2.56</v>
      </c>
      <c r="K75" s="22">
        <v>2.226481284329151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5" customFormat="1" ht="12">
      <c r="A76" s="34" t="s">
        <v>144</v>
      </c>
      <c r="B76" s="30" t="s">
        <v>146</v>
      </c>
      <c r="C76" s="33"/>
      <c r="D76" s="20">
        <v>4.63</v>
      </c>
      <c r="E76" s="20">
        <v>1.5325568680981427</v>
      </c>
      <c r="F76" s="31">
        <v>4.5</v>
      </c>
      <c r="G76" s="31">
        <v>3.3</v>
      </c>
      <c r="H76" s="21">
        <v>2.6979998652487085</v>
      </c>
      <c r="I76" s="22">
        <v>3.6</v>
      </c>
      <c r="J76" s="22">
        <v>2.8</v>
      </c>
      <c r="K76" s="22">
        <v>2.3105532626432224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s="5" customFormat="1" ht="12">
      <c r="A77" s="34" t="s">
        <v>144</v>
      </c>
      <c r="B77" s="30" t="s">
        <v>147</v>
      </c>
      <c r="C77" s="33"/>
      <c r="D77" s="20">
        <v>5.04</v>
      </c>
      <c r="E77" s="20">
        <v>1.6174060820832772</v>
      </c>
      <c r="F77" s="31">
        <v>5.03</v>
      </c>
      <c r="G77" s="31">
        <v>3.48</v>
      </c>
      <c r="H77" s="21">
        <v>2.862452277898031</v>
      </c>
      <c r="I77" s="21">
        <v>3.55</v>
      </c>
      <c r="J77" s="21">
        <v>2.72</v>
      </c>
      <c r="K77" s="22">
        <v>2.2675794837952306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5" customFormat="1" ht="12">
      <c r="A78" s="43" t="s">
        <v>144</v>
      </c>
      <c r="B78" s="46" t="s">
        <v>148</v>
      </c>
      <c r="C78" s="33"/>
      <c r="D78" s="20">
        <v>4.38</v>
      </c>
      <c r="E78" s="20">
        <v>1.4770487243883548</v>
      </c>
      <c r="F78" s="31">
        <v>5.29</v>
      </c>
      <c r="G78" s="31">
        <v>3.76</v>
      </c>
      <c r="H78" s="21">
        <v>2.9902372032720113</v>
      </c>
      <c r="I78" s="21">
        <v>3.21</v>
      </c>
      <c r="J78" s="21">
        <v>2.72</v>
      </c>
      <c r="K78" s="22">
        <v>2.1669028174498304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5" customFormat="1" ht="12">
      <c r="A79" s="43" t="s">
        <v>144</v>
      </c>
      <c r="B79" s="48" t="s">
        <v>149</v>
      </c>
      <c r="C79" s="49"/>
      <c r="D79" s="50">
        <v>3.77</v>
      </c>
      <c r="E79" s="51">
        <v>1.3270750014599193</v>
      </c>
      <c r="F79" s="52">
        <v>4.4000000000000004</v>
      </c>
      <c r="G79" s="52">
        <v>3.7</v>
      </c>
      <c r="H79" s="50">
        <v>2.7899373605743945</v>
      </c>
      <c r="I79" s="53">
        <v>3.59</v>
      </c>
      <c r="J79" s="53">
        <v>2.98</v>
      </c>
      <c r="K79" s="53">
        <v>2.3700755030175005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5" customFormat="1" ht="12">
      <c r="A80" s="35" t="s">
        <v>23</v>
      </c>
      <c r="B80" s="36"/>
      <c r="C80" s="37">
        <v>5</v>
      </c>
      <c r="D80" s="13">
        <f t="shared" ref="D80:K80" si="15">AVERAGE(D75:D79)</f>
        <v>4.4719999999999995</v>
      </c>
      <c r="E80" s="13">
        <f t="shared" si="15"/>
        <v>1.4934027376165901</v>
      </c>
      <c r="F80" s="13">
        <f t="shared" si="15"/>
        <v>4.7939999999999996</v>
      </c>
      <c r="G80" s="13">
        <f t="shared" si="15"/>
        <v>3.59</v>
      </c>
      <c r="H80" s="13">
        <f t="shared" si="15"/>
        <v>2.8419606403318078</v>
      </c>
      <c r="I80" s="13">
        <f t="shared" si="15"/>
        <v>3.5140000000000002</v>
      </c>
      <c r="J80" s="13">
        <f t="shared" si="15"/>
        <v>2.7560000000000002</v>
      </c>
      <c r="K80" s="13">
        <f t="shared" si="15"/>
        <v>2.2683184702469874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s="5" customFormat="1" ht="12">
      <c r="A81" s="10" t="s">
        <v>5</v>
      </c>
      <c r="B81" s="11" t="s">
        <v>51</v>
      </c>
      <c r="C81" s="12">
        <v>1</v>
      </c>
      <c r="D81" s="13">
        <v>6.76</v>
      </c>
      <c r="E81" s="14">
        <f>LN(D81)</f>
        <v>1.9110228900548727</v>
      </c>
      <c r="F81" s="15">
        <v>6.58</v>
      </c>
      <c r="G81" s="15">
        <v>4.96</v>
      </c>
      <c r="H81" s="13">
        <f>LN(F81*G81)</f>
        <v>3.485440486074062</v>
      </c>
      <c r="I81" s="13">
        <v>5.77</v>
      </c>
      <c r="J81" s="13">
        <v>5.26</v>
      </c>
      <c r="K81" s="13">
        <f>LN(I81*J81)</f>
        <v>3.4128031072696268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s="5" customFormat="1" ht="12">
      <c r="A82" s="35" t="s">
        <v>156</v>
      </c>
      <c r="B82" s="47" t="s">
        <v>157</v>
      </c>
      <c r="C82" s="32">
        <v>1</v>
      </c>
      <c r="D82" s="13">
        <v>10.930999999999999</v>
      </c>
      <c r="E82" s="14">
        <v>2.3916027893116985</v>
      </c>
      <c r="F82" s="32">
        <v>9</v>
      </c>
      <c r="G82" s="32">
        <v>7.5</v>
      </c>
      <c r="H82" s="13">
        <v>4.2121275978784842</v>
      </c>
      <c r="I82" s="29">
        <v>7.3</v>
      </c>
      <c r="J82" s="29">
        <v>5.2</v>
      </c>
      <c r="K82" s="29">
        <v>3.6365329737417271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s="5" customFormat="1" ht="12">
      <c r="A83" s="34" t="s">
        <v>153</v>
      </c>
      <c r="B83" s="44" t="s">
        <v>154</v>
      </c>
      <c r="C83" s="45"/>
      <c r="D83" s="21">
        <v>8.2989999999999995</v>
      </c>
      <c r="E83" s="20">
        <v>2.1161350256163107</v>
      </c>
      <c r="F83" s="33">
        <v>7</v>
      </c>
      <c r="G83" s="33">
        <v>5.7</v>
      </c>
      <c r="H83" s="21">
        <v>3.6863763238958178</v>
      </c>
      <c r="I83" s="22">
        <v>6.39</v>
      </c>
      <c r="J83" s="22">
        <v>4.46</v>
      </c>
      <c r="K83" s="22">
        <v>3.3498830344214161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s="5" customFormat="1" ht="12">
      <c r="A84" s="35" t="s">
        <v>24</v>
      </c>
      <c r="B84" s="36"/>
      <c r="C84" s="12">
        <v>4</v>
      </c>
      <c r="D84" s="14">
        <f t="shared" ref="D84:K84" si="16">AVERAGE(D80:D83)</f>
        <v>7.615499999999999</v>
      </c>
      <c r="E84" s="14">
        <f t="shared" si="16"/>
        <v>1.9780408606498681</v>
      </c>
      <c r="F84" s="14">
        <f t="shared" si="16"/>
        <v>6.8434999999999997</v>
      </c>
      <c r="G84" s="14">
        <f t="shared" si="16"/>
        <v>5.4375</v>
      </c>
      <c r="H84" s="14">
        <f t="shared" si="16"/>
        <v>3.556476262045043</v>
      </c>
      <c r="I84" s="14">
        <f t="shared" si="16"/>
        <v>5.7435</v>
      </c>
      <c r="J84" s="14">
        <f t="shared" si="16"/>
        <v>4.4190000000000005</v>
      </c>
      <c r="K84" s="14">
        <f t="shared" si="16"/>
        <v>3.1668843964199391</v>
      </c>
    </row>
    <row r="85" spans="1:21" s="5" customFormat="1" ht="12">
      <c r="A85" s="34" t="s">
        <v>150</v>
      </c>
      <c r="B85" s="30" t="s">
        <v>151</v>
      </c>
      <c r="C85" s="33"/>
      <c r="D85" s="20">
        <v>8.02</v>
      </c>
      <c r="E85" s="20">
        <v>2.0819384218784229</v>
      </c>
      <c r="F85" s="31">
        <v>6.62</v>
      </c>
      <c r="G85" s="31">
        <v>5.05</v>
      </c>
      <c r="H85" s="21">
        <v>3.5094836132361853</v>
      </c>
      <c r="I85" s="21">
        <v>5.76</v>
      </c>
      <c r="J85" s="21">
        <v>3.81</v>
      </c>
      <c r="K85" s="22">
        <v>3.0885666638464095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s="5" customFormat="1" ht="12">
      <c r="A86" s="43" t="s">
        <v>150</v>
      </c>
      <c r="B86" s="44" t="s">
        <v>152</v>
      </c>
      <c r="C86" s="45"/>
      <c r="D86" s="21">
        <v>7.7359999999999998</v>
      </c>
      <c r="E86" s="20">
        <v>2.0458847581509931</v>
      </c>
      <c r="F86" s="31">
        <v>6.95</v>
      </c>
      <c r="G86" s="31">
        <v>5.19</v>
      </c>
      <c r="H86" s="21">
        <v>3.5854753567544981</v>
      </c>
      <c r="I86" s="22">
        <v>6.36</v>
      </c>
      <c r="J86" s="22">
        <v>4.26</v>
      </c>
      <c r="K86" s="22">
        <v>3.2992975376333096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5" customFormat="1" ht="12">
      <c r="A87" s="43" t="s">
        <v>150</v>
      </c>
      <c r="B87" s="44" t="s">
        <v>155</v>
      </c>
      <c r="C87" s="45"/>
      <c r="D87" s="21">
        <v>8.2899999999999991</v>
      </c>
      <c r="E87" s="20">
        <f>LN(D87)</f>
        <v>2.1150499691472033</v>
      </c>
      <c r="F87" s="33">
        <v>7.9</v>
      </c>
      <c r="G87" s="33">
        <v>6.6</v>
      </c>
      <c r="H87" s="21">
        <f>LN(F87*G87)</f>
        <v>3.9539324085053558</v>
      </c>
      <c r="I87" s="22">
        <v>6.55</v>
      </c>
      <c r="J87" s="22">
        <v>4.67</v>
      </c>
      <c r="K87" s="21">
        <f t="shared" ref="K87:K93" si="17">LN(I87*J87)</f>
        <v>3.4206241213279664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s="5" customFormat="1" ht="12">
      <c r="A88" s="17" t="s">
        <v>67</v>
      </c>
      <c r="B88" s="17" t="s">
        <v>68</v>
      </c>
      <c r="C88" s="52"/>
      <c r="D88" s="39" t="s">
        <v>69</v>
      </c>
      <c r="E88" s="39" t="s">
        <v>69</v>
      </c>
      <c r="F88" s="6">
        <v>1.44</v>
      </c>
      <c r="G88" s="6">
        <v>1.0900000000000001</v>
      </c>
      <c r="H88" s="50">
        <f>LN(F88*G88)</f>
        <v>0.45082080982896167</v>
      </c>
      <c r="I88" s="6">
        <v>2.42</v>
      </c>
      <c r="J88" s="6">
        <v>1.59</v>
      </c>
      <c r="K88" s="53">
        <f t="shared" si="17"/>
        <v>1.3475015564007351</v>
      </c>
      <c r="R88" s="16"/>
      <c r="S88" s="16"/>
      <c r="T88" s="16"/>
      <c r="U88" s="16"/>
    </row>
    <row r="89" spans="1:21" s="5" customFormat="1" ht="12">
      <c r="A89" s="17" t="s">
        <v>67</v>
      </c>
      <c r="B89" s="44" t="s">
        <v>70</v>
      </c>
      <c r="C89" s="6"/>
      <c r="D89" s="39" t="s">
        <v>69</v>
      </c>
      <c r="E89" s="39" t="s">
        <v>69</v>
      </c>
      <c r="F89" s="39" t="s">
        <v>69</v>
      </c>
      <c r="G89" s="39" t="s">
        <v>69</v>
      </c>
      <c r="H89" s="39" t="s">
        <v>69</v>
      </c>
      <c r="I89" s="54">
        <v>2.59</v>
      </c>
      <c r="J89" s="54">
        <v>1.76</v>
      </c>
      <c r="K89" s="53">
        <f t="shared" si="17"/>
        <v>1.5169716847615067</v>
      </c>
      <c r="R89" s="16"/>
      <c r="S89" s="16"/>
      <c r="T89" s="16"/>
      <c r="U89" s="16"/>
    </row>
    <row r="90" spans="1:21" s="5" customFormat="1" ht="12">
      <c r="A90" s="17" t="s">
        <v>67</v>
      </c>
      <c r="B90" s="44" t="s">
        <v>71</v>
      </c>
      <c r="C90" s="6"/>
      <c r="D90" s="6">
        <v>1.43</v>
      </c>
      <c r="E90" s="51">
        <f>LN(D90)</f>
        <v>0.35767444427181588</v>
      </c>
      <c r="F90" s="55">
        <v>1.36</v>
      </c>
      <c r="G90" s="55">
        <v>1.19</v>
      </c>
      <c r="H90" s="55">
        <v>0.48099999999999998</v>
      </c>
      <c r="I90" s="54">
        <v>2.54</v>
      </c>
      <c r="J90" s="54">
        <v>1.81</v>
      </c>
      <c r="K90" s="53">
        <f t="shared" si="17"/>
        <v>1.5254909263081797</v>
      </c>
      <c r="R90" s="16"/>
      <c r="S90" s="16"/>
      <c r="T90" s="16"/>
      <c r="U90" s="16"/>
    </row>
    <row r="91" spans="1:21" s="5" customFormat="1" ht="12">
      <c r="A91" s="17" t="s">
        <v>67</v>
      </c>
      <c r="B91" s="44" t="s">
        <v>72</v>
      </c>
      <c r="C91" s="6"/>
      <c r="D91" s="39" t="s">
        <v>69</v>
      </c>
      <c r="E91" s="39" t="s">
        <v>69</v>
      </c>
      <c r="F91" s="39" t="s">
        <v>69</v>
      </c>
      <c r="G91" s="39" t="s">
        <v>69</v>
      </c>
      <c r="H91" s="39" t="s">
        <v>69</v>
      </c>
      <c r="I91" s="54">
        <v>2.73</v>
      </c>
      <c r="J91" s="54">
        <v>1.79</v>
      </c>
      <c r="K91" s="53">
        <f t="shared" si="17"/>
        <v>1.586517229049532</v>
      </c>
      <c r="R91" s="16"/>
      <c r="S91" s="16"/>
      <c r="T91" s="16"/>
      <c r="U91" s="16"/>
    </row>
    <row r="92" spans="1:21" s="5" customFormat="1" ht="12">
      <c r="A92" s="17" t="s">
        <v>67</v>
      </c>
      <c r="B92" s="44" t="s">
        <v>73</v>
      </c>
      <c r="C92" s="6"/>
      <c r="D92" s="39" t="s">
        <v>69</v>
      </c>
      <c r="E92" s="39" t="s">
        <v>69</v>
      </c>
      <c r="F92" s="39" t="s">
        <v>69</v>
      </c>
      <c r="G92" s="39" t="s">
        <v>69</v>
      </c>
      <c r="H92" s="39" t="s">
        <v>69</v>
      </c>
      <c r="I92" s="54">
        <v>2.54</v>
      </c>
      <c r="J92" s="54">
        <v>1.75</v>
      </c>
      <c r="K92" s="53">
        <f t="shared" si="17"/>
        <v>1.4917798689658679</v>
      </c>
      <c r="R92" s="16"/>
      <c r="S92" s="16"/>
      <c r="T92" s="16"/>
      <c r="U92" s="16"/>
    </row>
    <row r="93" spans="1:21" s="5" customFormat="1" ht="12">
      <c r="A93" s="17" t="s">
        <v>67</v>
      </c>
      <c r="B93" s="44" t="s">
        <v>74</v>
      </c>
      <c r="C93" s="6"/>
      <c r="D93" s="39" t="s">
        <v>69</v>
      </c>
      <c r="E93" s="39" t="s">
        <v>69</v>
      </c>
      <c r="F93" s="39" t="s">
        <v>69</v>
      </c>
      <c r="G93" s="39" t="s">
        <v>69</v>
      </c>
      <c r="H93" s="39" t="s">
        <v>69</v>
      </c>
      <c r="I93" s="54">
        <v>2.68</v>
      </c>
      <c r="J93" s="54">
        <v>1.71</v>
      </c>
      <c r="K93" s="53">
        <f t="shared" si="17"/>
        <v>1.5223101650373336</v>
      </c>
      <c r="R93" s="16"/>
      <c r="S93" s="16"/>
      <c r="T93" s="16"/>
      <c r="U93" s="16"/>
    </row>
    <row r="94" spans="1:21" s="5" customFormat="1" ht="12">
      <c r="A94" s="17" t="s">
        <v>67</v>
      </c>
      <c r="B94" s="17" t="s">
        <v>75</v>
      </c>
      <c r="C94" s="6"/>
      <c r="D94" s="6">
        <v>1.45</v>
      </c>
      <c r="E94" s="51">
        <f>LN(D94)</f>
        <v>0.37156355643248301</v>
      </c>
      <c r="F94" s="55">
        <v>1.34</v>
      </c>
      <c r="G94" s="55">
        <v>1.26</v>
      </c>
      <c r="H94" s="55">
        <v>0.52400000000000002</v>
      </c>
      <c r="I94" s="39" t="s">
        <v>69</v>
      </c>
      <c r="J94" s="39" t="s">
        <v>69</v>
      </c>
      <c r="K94" s="39" t="s">
        <v>69</v>
      </c>
      <c r="R94" s="16"/>
      <c r="S94" s="16"/>
      <c r="T94" s="16"/>
      <c r="U94" s="16"/>
    </row>
    <row r="95" spans="1:21" s="5" customFormat="1" ht="12">
      <c r="A95" s="17" t="s">
        <v>67</v>
      </c>
      <c r="B95" s="17" t="s">
        <v>76</v>
      </c>
      <c r="C95" s="6"/>
      <c r="D95" s="6">
        <v>1.47</v>
      </c>
      <c r="E95" s="51">
        <f>LN(D95)</f>
        <v>0.38526240079064489</v>
      </c>
      <c r="F95" s="55">
        <v>1.37</v>
      </c>
      <c r="G95" s="55">
        <v>1.1200000000000001</v>
      </c>
      <c r="H95" s="55">
        <v>0.42799999999999999</v>
      </c>
      <c r="I95" s="39" t="s">
        <v>69</v>
      </c>
      <c r="J95" s="39" t="s">
        <v>69</v>
      </c>
      <c r="K95" s="39" t="s">
        <v>69</v>
      </c>
      <c r="R95" s="16"/>
      <c r="S95" s="16"/>
      <c r="T95" s="16"/>
      <c r="U95" s="16"/>
    </row>
    <row r="96" spans="1:21" s="5" customFormat="1" ht="12">
      <c r="A96" s="27" t="s">
        <v>25</v>
      </c>
      <c r="B96" s="11"/>
      <c r="C96" s="32" t="s">
        <v>98</v>
      </c>
      <c r="D96" s="56">
        <f t="shared" ref="D96:K96" si="18">AVERAGE(D88:D95)</f>
        <v>1.45</v>
      </c>
      <c r="E96" s="56">
        <f t="shared" si="18"/>
        <v>0.37150013383164793</v>
      </c>
      <c r="F96" s="56">
        <f t="shared" si="18"/>
        <v>1.3774999999999999</v>
      </c>
      <c r="G96" s="56">
        <f t="shared" si="18"/>
        <v>1.165</v>
      </c>
      <c r="H96" s="56">
        <f t="shared" si="18"/>
        <v>0.47095520245724043</v>
      </c>
      <c r="I96" s="56">
        <f t="shared" si="18"/>
        <v>2.5833333333333335</v>
      </c>
      <c r="J96" s="56">
        <f t="shared" si="18"/>
        <v>1.7350000000000001</v>
      </c>
      <c r="K96" s="56">
        <f t="shared" si="18"/>
        <v>1.4984285717538592</v>
      </c>
      <c r="R96" s="16"/>
      <c r="S96" s="16"/>
      <c r="T96" s="16"/>
      <c r="U96" s="16"/>
    </row>
    <row r="97" spans="1:21" s="5" customFormat="1" ht="12">
      <c r="A97" s="43" t="s">
        <v>158</v>
      </c>
      <c r="B97" s="43" t="s">
        <v>159</v>
      </c>
      <c r="C97" s="57"/>
      <c r="D97" s="21">
        <v>3.3580000000000001</v>
      </c>
      <c r="E97" s="20">
        <v>1.2113455586553492</v>
      </c>
      <c r="F97" s="31">
        <v>2.38</v>
      </c>
      <c r="G97" s="31">
        <v>1.78</v>
      </c>
      <c r="H97" s="21">
        <v>1.4437138519873771</v>
      </c>
      <c r="I97" s="21">
        <v>2.67</v>
      </c>
      <c r="J97" s="22">
        <v>2.41</v>
      </c>
      <c r="K97" s="22">
        <v>1.8617052199147219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s="5" customFormat="1" ht="12">
      <c r="A98" s="43" t="s">
        <v>158</v>
      </c>
      <c r="B98" s="43" t="s">
        <v>160</v>
      </c>
      <c r="C98" s="57"/>
      <c r="D98" s="21">
        <v>3.1829999999999998</v>
      </c>
      <c r="E98" s="20">
        <v>1.1578241482999556</v>
      </c>
      <c r="F98" s="31">
        <v>2.34</v>
      </c>
      <c r="G98" s="31">
        <v>1.72</v>
      </c>
      <c r="H98" s="21">
        <v>1.3924752201949717</v>
      </c>
      <c r="I98" s="21">
        <v>2.4</v>
      </c>
      <c r="J98" s="21">
        <v>2.4300000000000002</v>
      </c>
      <c r="K98" s="22">
        <v>1.763359994706357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s="5" customFormat="1" ht="12">
      <c r="A99" s="43" t="s">
        <v>161</v>
      </c>
      <c r="B99" s="43" t="s">
        <v>162</v>
      </c>
      <c r="C99" s="57"/>
      <c r="D99" s="21">
        <v>3.274</v>
      </c>
      <c r="E99" s="20">
        <v>1.1860124789489432</v>
      </c>
      <c r="F99" s="31">
        <v>2.27</v>
      </c>
      <c r="G99" s="31">
        <v>1.93</v>
      </c>
      <c r="H99" s="21">
        <v>1.4772998344101056</v>
      </c>
      <c r="I99" s="21">
        <v>2.91</v>
      </c>
      <c r="J99" s="21">
        <v>2.63</v>
      </c>
      <c r="K99" s="22">
        <v>2.0351369273730744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s="5" customFormat="1" ht="12">
      <c r="A100" s="35" t="s">
        <v>26</v>
      </c>
      <c r="B100" s="58"/>
      <c r="C100" s="59">
        <v>3</v>
      </c>
      <c r="D100" s="14">
        <f t="shared" ref="D100:K100" si="19">AVERAGE(D97:D99)</f>
        <v>3.2716666666666669</v>
      </c>
      <c r="E100" s="14">
        <f t="shared" si="19"/>
        <v>1.1850607286347492</v>
      </c>
      <c r="F100" s="14">
        <f t="shared" si="19"/>
        <v>2.33</v>
      </c>
      <c r="G100" s="14">
        <f t="shared" si="19"/>
        <v>1.8099999999999998</v>
      </c>
      <c r="H100" s="14">
        <f t="shared" si="19"/>
        <v>1.4378296355308182</v>
      </c>
      <c r="I100" s="14">
        <f t="shared" si="19"/>
        <v>2.66</v>
      </c>
      <c r="J100" s="14">
        <f t="shared" si="19"/>
        <v>2.4899999999999998</v>
      </c>
      <c r="K100" s="14">
        <f t="shared" si="19"/>
        <v>1.8867340473313845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s="5" customFormat="1" ht="12">
      <c r="A101" s="43" t="s">
        <v>163</v>
      </c>
      <c r="B101" s="43" t="s">
        <v>164</v>
      </c>
      <c r="C101" s="57"/>
      <c r="D101" s="21">
        <v>3.1070000000000002</v>
      </c>
      <c r="E101" s="20">
        <v>1.1336576304109105</v>
      </c>
      <c r="F101" s="31">
        <v>2.52</v>
      </c>
      <c r="G101" s="31">
        <v>1.91</v>
      </c>
      <c r="H101" s="21">
        <v>1.5713621435818705</v>
      </c>
      <c r="I101" s="21">
        <v>2.35</v>
      </c>
      <c r="J101" s="22">
        <v>2.2799999999999998</v>
      </c>
      <c r="K101" s="22">
        <v>1.6785907711224168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s="5" customFormat="1" ht="12">
      <c r="A102" s="43" t="s">
        <v>163</v>
      </c>
      <c r="B102" s="43" t="s">
        <v>165</v>
      </c>
      <c r="C102" s="57"/>
      <c r="D102" s="21">
        <v>3.1072000000000002</v>
      </c>
      <c r="E102" s="20">
        <v>1.1337219991148688</v>
      </c>
      <c r="F102" s="31">
        <v>2.42</v>
      </c>
      <c r="G102" s="31">
        <v>2.04</v>
      </c>
      <c r="H102" s="21">
        <v>1.5967173480247201</v>
      </c>
      <c r="I102" s="21">
        <v>2.2999999999999998</v>
      </c>
      <c r="J102" s="22">
        <v>2.5</v>
      </c>
      <c r="K102" s="22">
        <v>1.7491998548092591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s="5" customFormat="1" ht="12">
      <c r="A103" s="43" t="s">
        <v>163</v>
      </c>
      <c r="B103" s="43" t="s">
        <v>41</v>
      </c>
      <c r="C103" s="57"/>
      <c r="D103" s="21">
        <v>3.222</v>
      </c>
      <c r="E103" s="20">
        <v>1.1700022847547826</v>
      </c>
      <c r="F103" s="31">
        <v>2.4500000000000002</v>
      </c>
      <c r="G103" s="31">
        <v>1.85</v>
      </c>
      <c r="H103" s="21">
        <v>1.5112736636468691</v>
      </c>
      <c r="I103" s="21">
        <v>2.41</v>
      </c>
      <c r="J103" s="22">
        <v>2.37</v>
      </c>
      <c r="K103" s="22">
        <v>1.7425167026496036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s="5" customFormat="1" ht="12">
      <c r="A104" s="35" t="s">
        <v>27</v>
      </c>
      <c r="B104" s="58"/>
      <c r="C104" s="59">
        <v>3</v>
      </c>
      <c r="D104" s="14">
        <f t="shared" ref="D104:K104" si="20">AVERAGE(D101:D103)</f>
        <v>3.1454</v>
      </c>
      <c r="E104" s="14">
        <f t="shared" si="20"/>
        <v>1.1457939714268539</v>
      </c>
      <c r="F104" s="14">
        <f t="shared" si="20"/>
        <v>2.4633333333333334</v>
      </c>
      <c r="G104" s="14">
        <f t="shared" si="20"/>
        <v>1.9333333333333336</v>
      </c>
      <c r="H104" s="14">
        <f t="shared" si="20"/>
        <v>1.5597843850844866</v>
      </c>
      <c r="I104" s="14">
        <f t="shared" si="20"/>
        <v>2.3533333333333335</v>
      </c>
      <c r="J104" s="14">
        <f t="shared" si="20"/>
        <v>2.3833333333333333</v>
      </c>
      <c r="K104" s="14">
        <f t="shared" si="20"/>
        <v>1.72343577619376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s="5" customFormat="1" ht="12">
      <c r="A105" s="43" t="s">
        <v>42</v>
      </c>
      <c r="B105" s="43" t="s">
        <v>43</v>
      </c>
      <c r="C105" s="57"/>
      <c r="D105" s="21">
        <v>3.2029999999999998</v>
      </c>
      <c r="E105" s="20">
        <v>1.164087870627021</v>
      </c>
      <c r="F105" s="31">
        <v>2.38</v>
      </c>
      <c r="G105" s="31">
        <v>1.825</v>
      </c>
      <c r="H105" s="21">
        <v>1.4686804747178381</v>
      </c>
      <c r="I105" s="21">
        <v>2.64</v>
      </c>
      <c r="J105" s="22">
        <v>2.38</v>
      </c>
      <c r="K105" s="22">
        <v>1.8378794048416081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s="5" customFormat="1" ht="12">
      <c r="A106" s="43" t="s">
        <v>42</v>
      </c>
      <c r="B106" s="43" t="s">
        <v>44</v>
      </c>
      <c r="C106" s="57"/>
      <c r="D106" s="21">
        <v>3.1509999999999998</v>
      </c>
      <c r="E106" s="20">
        <v>1.1477198627751375</v>
      </c>
      <c r="F106" s="31">
        <v>2.2599999999999998</v>
      </c>
      <c r="G106" s="31">
        <v>1.91</v>
      </c>
      <c r="H106" s="21">
        <v>1.4624680553427329</v>
      </c>
      <c r="I106" s="21">
        <v>2.66</v>
      </c>
      <c r="J106" s="22">
        <v>2.4</v>
      </c>
      <c r="K106" s="22">
        <v>1.8537948601475076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s="5" customFormat="1" ht="12">
      <c r="A107" s="35" t="s">
        <v>28</v>
      </c>
      <c r="B107" s="58"/>
      <c r="C107" s="59">
        <v>2</v>
      </c>
      <c r="D107" s="13">
        <f t="shared" ref="D107:K107" si="21">AVERAGE(D105:D106)</f>
        <v>3.1769999999999996</v>
      </c>
      <c r="E107" s="13">
        <f t="shared" si="21"/>
        <v>1.1559038667010793</v>
      </c>
      <c r="F107" s="13">
        <f t="shared" si="21"/>
        <v>2.3199999999999998</v>
      </c>
      <c r="G107" s="13">
        <f t="shared" si="21"/>
        <v>1.8674999999999999</v>
      </c>
      <c r="H107" s="13">
        <f t="shared" si="21"/>
        <v>1.4655742650302854</v>
      </c>
      <c r="I107" s="13">
        <f t="shared" si="21"/>
        <v>2.6500000000000004</v>
      </c>
      <c r="J107" s="13">
        <f t="shared" si="21"/>
        <v>2.3899999999999997</v>
      </c>
      <c r="K107" s="13">
        <f t="shared" si="21"/>
        <v>1.8458371324945579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s="5" customFormat="1" ht="12">
      <c r="A108" s="17" t="s">
        <v>62</v>
      </c>
      <c r="B108" s="17" t="s">
        <v>63</v>
      </c>
      <c r="C108" s="33"/>
      <c r="D108" s="18">
        <v>2.74</v>
      </c>
      <c r="E108" s="20">
        <f>LN(D108)</f>
        <v>1.0079579203999789</v>
      </c>
      <c r="F108" s="18">
        <v>2.5</v>
      </c>
      <c r="G108" s="18">
        <v>2.4300000000000002</v>
      </c>
      <c r="H108" s="21">
        <f>LN(F108*G108)</f>
        <v>1.8041819892266122</v>
      </c>
      <c r="I108" s="18">
        <v>3.37</v>
      </c>
      <c r="J108" s="18">
        <v>2.41</v>
      </c>
      <c r="K108" s="22">
        <f>LN(I108*J108)</f>
        <v>2.0945394918668341</v>
      </c>
      <c r="R108" s="16"/>
      <c r="S108" s="16"/>
      <c r="T108" s="16"/>
      <c r="U108" s="16"/>
    </row>
    <row r="109" spans="1:21" s="5" customFormat="1" ht="12">
      <c r="A109" s="17" t="s">
        <v>62</v>
      </c>
      <c r="B109" s="17" t="s">
        <v>64</v>
      </c>
      <c r="C109" s="33"/>
      <c r="D109" s="18">
        <v>2.93</v>
      </c>
      <c r="E109" s="20">
        <f>LN(D109)</f>
        <v>1.0750024230289761</v>
      </c>
      <c r="F109" s="18">
        <v>2.59</v>
      </c>
      <c r="G109" s="18">
        <v>2.48</v>
      </c>
      <c r="H109" s="21">
        <f>LN(F109*G109)</f>
        <v>1.8599164358883371</v>
      </c>
      <c r="I109" s="18">
        <v>3.27</v>
      </c>
      <c r="J109" s="18">
        <v>2.23</v>
      </c>
      <c r="K109" s="22">
        <f>LN(I109*J109)</f>
        <v>1.9867915703811894</v>
      </c>
      <c r="R109" s="16"/>
      <c r="S109" s="16"/>
      <c r="T109" s="16"/>
      <c r="U109" s="16"/>
    </row>
    <row r="110" spans="1:21" s="5" customFormat="1" ht="12">
      <c r="A110" s="17" t="s">
        <v>62</v>
      </c>
      <c r="B110" s="17" t="s">
        <v>65</v>
      </c>
      <c r="C110" s="33"/>
      <c r="D110" s="18">
        <v>2.5099999999999998</v>
      </c>
      <c r="E110" s="20">
        <f>LN(D110)</f>
        <v>0.92028275314369246</v>
      </c>
      <c r="F110" s="18">
        <v>2.3199999999999998</v>
      </c>
      <c r="G110" s="18">
        <v>2.2999999999999998</v>
      </c>
      <c r="H110" s="21">
        <f>LN(F110*G110)</f>
        <v>1.6744763086133225</v>
      </c>
      <c r="I110" s="18">
        <v>3.06</v>
      </c>
      <c r="J110" s="18">
        <v>2.09</v>
      </c>
      <c r="K110" s="22">
        <f>LN(I110*J110)</f>
        <v>1.8555789819410089</v>
      </c>
      <c r="R110" s="16"/>
      <c r="S110" s="16"/>
      <c r="T110" s="16"/>
      <c r="U110" s="16"/>
    </row>
    <row r="111" spans="1:21" s="5" customFormat="1" ht="12">
      <c r="A111" s="17" t="s">
        <v>62</v>
      </c>
      <c r="B111" s="17" t="s">
        <v>66</v>
      </c>
      <c r="C111" s="33"/>
      <c r="D111" s="18">
        <v>2.83</v>
      </c>
      <c r="E111" s="20">
        <f>LN(D111)</f>
        <v>1.0402767116551463</v>
      </c>
      <c r="F111" s="18">
        <v>2.2799999999999998</v>
      </c>
      <c r="G111" s="18">
        <v>2.4</v>
      </c>
      <c r="H111" s="21">
        <f>LN(F111*G111)</f>
        <v>1.6996441803202493</v>
      </c>
      <c r="I111" s="18">
        <v>3.28</v>
      </c>
      <c r="J111" s="18">
        <v>2.33</v>
      </c>
      <c r="K111" s="22">
        <f>LN(I111*J111)</f>
        <v>2.0337116899736616</v>
      </c>
      <c r="R111" s="16"/>
      <c r="S111" s="16"/>
      <c r="T111" s="16"/>
      <c r="U111" s="16"/>
    </row>
    <row r="112" spans="1:21" s="5" customFormat="1" ht="12">
      <c r="A112" s="27" t="s">
        <v>29</v>
      </c>
      <c r="B112" s="47"/>
      <c r="C112" s="32">
        <v>4</v>
      </c>
      <c r="D112" s="13">
        <f t="shared" ref="D112:K112" si="22">AVERAGE(D108:D111)</f>
        <v>2.7524999999999999</v>
      </c>
      <c r="E112" s="13">
        <f t="shared" si="22"/>
        <v>1.0108799520569485</v>
      </c>
      <c r="F112" s="13">
        <f t="shared" si="22"/>
        <v>2.4224999999999999</v>
      </c>
      <c r="G112" s="13">
        <f t="shared" si="22"/>
        <v>2.4024999999999999</v>
      </c>
      <c r="H112" s="13">
        <f t="shared" si="22"/>
        <v>1.7595547285121305</v>
      </c>
      <c r="I112" s="13">
        <f t="shared" si="22"/>
        <v>3.2450000000000001</v>
      </c>
      <c r="J112" s="13">
        <f t="shared" si="22"/>
        <v>2.2650000000000001</v>
      </c>
      <c r="K112" s="13">
        <f t="shared" si="22"/>
        <v>1.9926554335406734</v>
      </c>
      <c r="R112" s="16"/>
      <c r="S112" s="16"/>
      <c r="T112" s="16"/>
      <c r="U112" s="16"/>
    </row>
    <row r="113" spans="1:21" s="5" customFormat="1" ht="12">
      <c r="A113" s="10" t="s">
        <v>30</v>
      </c>
      <c r="B113" s="11"/>
      <c r="C113" s="32">
        <v>3</v>
      </c>
      <c r="D113" s="13">
        <f t="shared" ref="D113:K113" si="23">AVERAGE(D110:D112)</f>
        <v>2.6974999999999998</v>
      </c>
      <c r="E113" s="13">
        <f t="shared" si="23"/>
        <v>0.99047980561859583</v>
      </c>
      <c r="F113" s="13">
        <f t="shared" si="23"/>
        <v>2.3408333333333329</v>
      </c>
      <c r="G113" s="13">
        <f t="shared" si="23"/>
        <v>2.3674999999999997</v>
      </c>
      <c r="H113" s="13">
        <f t="shared" si="23"/>
        <v>1.7112250724819009</v>
      </c>
      <c r="I113" s="13">
        <f t="shared" si="23"/>
        <v>3.1950000000000003</v>
      </c>
      <c r="J113" s="13">
        <f t="shared" si="23"/>
        <v>2.2283333333333335</v>
      </c>
      <c r="K113" s="13">
        <f t="shared" si="23"/>
        <v>1.960648701818448</v>
      </c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s="5" customFormat="1" ht="12">
      <c r="A114" s="43" t="s">
        <v>48</v>
      </c>
      <c r="B114" s="30" t="s">
        <v>49</v>
      </c>
      <c r="C114" s="33"/>
      <c r="D114" s="21">
        <v>7.92</v>
      </c>
      <c r="E114" s="20">
        <f>LN(D114)</f>
        <v>2.0693912058263346</v>
      </c>
      <c r="F114" s="31">
        <v>8.18</v>
      </c>
      <c r="G114" s="31">
        <v>6.31</v>
      </c>
      <c r="H114" s="21">
        <f>LN(F114*G114)</f>
        <v>3.9438278271677771</v>
      </c>
      <c r="I114" s="21">
        <v>6.95</v>
      </c>
      <c r="J114" s="21">
        <v>4.55</v>
      </c>
      <c r="K114" s="21">
        <f>LN(I114*J114)</f>
        <v>3.45386889253956</v>
      </c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s="5" customFormat="1" ht="12">
      <c r="A115" s="43" t="s">
        <v>31</v>
      </c>
      <c r="B115" s="44" t="s">
        <v>45</v>
      </c>
      <c r="C115" s="45"/>
      <c r="D115" s="21">
        <v>7.931</v>
      </c>
      <c r="E115" s="20">
        <v>2.0707791311011827</v>
      </c>
      <c r="F115" s="31">
        <v>9.23</v>
      </c>
      <c r="G115" s="31">
        <v>5.58</v>
      </c>
      <c r="H115" s="21">
        <v>3.9416478249079803</v>
      </c>
      <c r="I115" s="22">
        <v>6.8</v>
      </c>
      <c r="J115" s="22">
        <v>4.75</v>
      </c>
      <c r="K115" s="22">
        <v>3.475067230228611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s="5" customFormat="1" ht="12">
      <c r="A116" s="34" t="s">
        <v>46</v>
      </c>
      <c r="B116" s="30" t="s">
        <v>47</v>
      </c>
      <c r="C116" s="33"/>
      <c r="D116" s="21">
        <v>8.4429999999999996</v>
      </c>
      <c r="E116" s="20">
        <v>2.1333376956873629</v>
      </c>
      <c r="F116" s="31">
        <v>8.56</v>
      </c>
      <c r="G116" s="31">
        <v>5.39</v>
      </c>
      <c r="H116" s="21">
        <v>3.8316455750745564</v>
      </c>
      <c r="I116" s="21">
        <v>7.19</v>
      </c>
      <c r="J116" s="21">
        <v>5.0599999999999996</v>
      </c>
      <c r="K116" s="22">
        <v>3.5940576550323295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s="5" customFormat="1" ht="12">
      <c r="C117" s="6"/>
    </row>
    <row r="118" spans="1:21" s="5" customFormat="1" ht="12">
      <c r="C118" s="6"/>
    </row>
    <row r="119" spans="1:21" s="5" customFormat="1" ht="12">
      <c r="C119" s="6"/>
    </row>
    <row r="120" spans="1:21" s="5" customFormat="1" ht="12">
      <c r="C120" s="6"/>
    </row>
    <row r="121" spans="1:21" s="5" customFormat="1" ht="12">
      <c r="C121" s="6"/>
    </row>
    <row r="122" spans="1:21" s="5" customFormat="1" ht="12">
      <c r="C122" s="6"/>
    </row>
    <row r="123" spans="1:21" s="5" customFormat="1" ht="12">
      <c r="C123" s="6"/>
    </row>
    <row r="124" spans="1:21" s="5" customFormat="1" ht="12">
      <c r="C124" s="6"/>
    </row>
    <row r="125" spans="1:21" s="5" customFormat="1" ht="12">
      <c r="C125" s="6"/>
    </row>
  </sheetData>
  <sortState ref="A3:XFD116">
    <sortCondition ref="A3:A116"/>
  </sortState>
  <phoneticPr fontId="4" type="noConversion"/>
  <pageMargins left="0.7" right="0.7" top="0.75" bottom="0.75" header="0.3" footer="0.3"/>
  <ignoredErrors>
    <ignoredError sqref="D6 F6:G6 I6:J6 D15 D23 F23:G23 I23:J23 D28:K28 D46:J46 D70 F70:G70 I70:J70 D74:K74" formulaRange="1"/>
    <ignoredError sqref="E6 H6 K6 E15 H15 K15 E70 H70 E10 H10 K10" formula="1"/>
    <ignoredError sqref="F15:G15 I15:J15" formula="1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Duke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Boyer, Ph.D.</dc:creator>
  <cp:lastModifiedBy>Erik Seiffert</cp:lastModifiedBy>
  <dcterms:created xsi:type="dcterms:W3CDTF">2015-04-27T17:54:46Z</dcterms:created>
  <dcterms:modified xsi:type="dcterms:W3CDTF">2015-04-29T12:02:46Z</dcterms:modified>
</cp:coreProperties>
</file>