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on\Dropbox\Uni\Publications\"/>
    </mc:Choice>
  </mc:AlternateContent>
  <bookViews>
    <workbookView xWindow="120" yWindow="1092" windowWidth="19032" windowHeight="9948" tabRatio="961"/>
  </bookViews>
  <sheets>
    <sheet name="RESULTSx20" sheetId="29" r:id="rId1"/>
    <sheet name="Comet_Mn" sheetId="24" r:id="rId2"/>
    <sheet name="COMET_ALL" sheetId="28" r:id="rId3"/>
    <sheet name="006" sheetId="25" r:id="rId4"/>
    <sheet name="008" sheetId="4" r:id="rId5"/>
    <sheet name="009" sheetId="5" r:id="rId6"/>
    <sheet name="010" sheetId="6" r:id="rId7"/>
    <sheet name="011" sheetId="7" r:id="rId8"/>
    <sheet name="013" sheetId="8" r:id="rId9"/>
    <sheet name="014" sheetId="9" r:id="rId10"/>
    <sheet name="015" sheetId="10" r:id="rId11"/>
    <sheet name="016" sheetId="11" r:id="rId12"/>
    <sheet name="017" sheetId="12" r:id="rId13"/>
    <sheet name="018" sheetId="13" r:id="rId14"/>
    <sheet name="019" sheetId="14" r:id="rId15"/>
    <sheet name="020" sheetId="15" r:id="rId16"/>
    <sheet name="021" sheetId="16" r:id="rId17"/>
    <sheet name="022" sheetId="17" r:id="rId18"/>
    <sheet name="023" sheetId="18" r:id="rId19"/>
    <sheet name="024" sheetId="19" r:id="rId20"/>
    <sheet name="025" sheetId="20" r:id="rId21"/>
    <sheet name="026" sheetId="21" r:id="rId22"/>
    <sheet name="027" sheetId="22" r:id="rId23"/>
    <sheet name="028" sheetId="23" r:id="rId24"/>
    <sheet name="MedD-Units" sheetId="26" r:id="rId25"/>
    <sheet name="MDsvsCHANGE" sheetId="37" r:id="rId26"/>
    <sheet name="mMDietAdScore" sheetId="27" r:id="rId27"/>
    <sheet name="MedAdh-Adj" sheetId="30" r:id="rId28"/>
    <sheet name="FoodWx0M" sheetId="31" r:id="rId29"/>
    <sheet name="FoodWx3M" sheetId="32" r:id="rId30"/>
    <sheet name="FwxChange" sheetId="33" r:id="rId31"/>
  </sheets>
  <definedNames>
    <definedName name="_xlnm._FilterDatabase" localSheetId="0" hidden="1">RESULTSx20!$A$1:$AN$25</definedName>
  </definedNames>
  <calcPr calcId="152511"/>
</workbook>
</file>

<file path=xl/calcChain.xml><?xml version="1.0" encoding="utf-8"?>
<calcChain xmlns="http://schemas.openxmlformats.org/spreadsheetml/2006/main">
  <c r="N3" i="15" l="1"/>
  <c r="N2" i="15"/>
  <c r="AN25" i="26" l="1"/>
  <c r="X25" i="26"/>
  <c r="AN24" i="26"/>
  <c r="AM24" i="26"/>
  <c r="X24" i="26"/>
  <c r="W24" i="26"/>
  <c r="N24" i="26" l="1"/>
  <c r="M24" i="26"/>
  <c r="AL22" i="31" l="1"/>
  <c r="AP22" i="32" l="1"/>
  <c r="AO22" i="32"/>
  <c r="AN22" i="32"/>
  <c r="AM22" i="32"/>
  <c r="AL22" i="32"/>
  <c r="AK22" i="32"/>
  <c r="AJ22" i="32"/>
  <c r="AI22" i="32"/>
  <c r="AH22" i="32"/>
  <c r="AG22" i="32"/>
  <c r="AF22" i="32"/>
  <c r="AE22" i="32"/>
  <c r="AD22" i="32"/>
  <c r="AC22" i="32"/>
  <c r="AB22" i="32"/>
  <c r="AA22" i="32"/>
  <c r="Z22" i="32"/>
  <c r="Y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AC22" i="31"/>
  <c r="AB22" i="31"/>
  <c r="AA22" i="31"/>
  <c r="Z22" i="31"/>
  <c r="Y22" i="31"/>
  <c r="X22" i="31"/>
  <c r="W22" i="31"/>
  <c r="V22" i="31"/>
  <c r="U22" i="31"/>
  <c r="T22" i="31"/>
  <c r="S22" i="31"/>
  <c r="R22" i="31"/>
  <c r="Q22" i="31"/>
  <c r="P22" i="31"/>
  <c r="O22" i="31"/>
  <c r="N22" i="31"/>
  <c r="M22" i="31"/>
  <c r="L22" i="31"/>
  <c r="K22" i="31"/>
  <c r="J22" i="31"/>
  <c r="AQ22" i="31"/>
  <c r="AP22" i="31"/>
  <c r="AO22" i="31"/>
  <c r="AN22" i="31"/>
  <c r="AM22" i="31"/>
  <c r="AK22" i="31"/>
  <c r="AJ22" i="31"/>
  <c r="AI22" i="31"/>
  <c r="AH22" i="31"/>
  <c r="AG22" i="31"/>
  <c r="X22" i="32" l="1"/>
  <c r="AF22" i="31"/>
  <c r="AE22" i="31"/>
  <c r="AD22" i="31"/>
  <c r="AP21" i="27" l="1"/>
  <c r="AC4" i="33"/>
  <c r="P4" i="33"/>
  <c r="AS21" i="33" l="1"/>
  <c r="AS20" i="33"/>
  <c r="AS19" i="33"/>
  <c r="AS18" i="33"/>
  <c r="AS17" i="33"/>
  <c r="AS16" i="33"/>
  <c r="AS15" i="33"/>
  <c r="AS14" i="33"/>
  <c r="AS13" i="33"/>
  <c r="AS12" i="33"/>
  <c r="AS11" i="33"/>
  <c r="AS10" i="33"/>
  <c r="AS9" i="33"/>
  <c r="AS8" i="33"/>
  <c r="AS7" i="33"/>
  <c r="AS6" i="33"/>
  <c r="AS5" i="33"/>
  <c r="AS4" i="33"/>
  <c r="AS3" i="33"/>
  <c r="AS2" i="33"/>
  <c r="L23" i="26"/>
  <c r="L22" i="26"/>
  <c r="L21" i="26"/>
  <c r="L20" i="26"/>
  <c r="L19" i="26"/>
  <c r="L18" i="26"/>
  <c r="L17" i="26"/>
  <c r="L16" i="26"/>
  <c r="L15" i="26"/>
  <c r="L14" i="26"/>
  <c r="L13" i="26"/>
  <c r="L12" i="26"/>
  <c r="L11" i="26"/>
  <c r="L10" i="26"/>
  <c r="L9" i="26"/>
  <c r="L8" i="26"/>
  <c r="L7" i="26"/>
  <c r="L6" i="26"/>
  <c r="L5" i="26"/>
  <c r="L4" i="26"/>
  <c r="V21" i="37" l="1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E21" i="37"/>
  <c r="V20" i="37"/>
  <c r="U20" i="37"/>
  <c r="T20" i="37"/>
  <c r="S20" i="37"/>
  <c r="R20" i="37"/>
  <c r="Q20" i="37"/>
  <c r="P20" i="37"/>
  <c r="O20" i="37"/>
  <c r="N20" i="37"/>
  <c r="M20" i="37"/>
  <c r="L20" i="37"/>
  <c r="K20" i="37"/>
  <c r="J20" i="37"/>
  <c r="I20" i="37"/>
  <c r="H20" i="37"/>
  <c r="G20" i="37"/>
  <c r="E20" i="37"/>
  <c r="V19" i="37"/>
  <c r="U19" i="37"/>
  <c r="T19" i="37"/>
  <c r="S19" i="37"/>
  <c r="R19" i="37"/>
  <c r="Q19" i="37"/>
  <c r="P19" i="37"/>
  <c r="O19" i="37"/>
  <c r="N19" i="37"/>
  <c r="M19" i="37"/>
  <c r="L19" i="37"/>
  <c r="K19" i="37"/>
  <c r="J19" i="37"/>
  <c r="I19" i="37"/>
  <c r="H19" i="37"/>
  <c r="G19" i="37"/>
  <c r="E19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E18" i="37"/>
  <c r="V17" i="37"/>
  <c r="U17" i="37"/>
  <c r="T17" i="37"/>
  <c r="S17" i="37"/>
  <c r="R17" i="37"/>
  <c r="Q17" i="37"/>
  <c r="P17" i="37"/>
  <c r="O17" i="37"/>
  <c r="N17" i="37"/>
  <c r="M17" i="37"/>
  <c r="L17" i="37"/>
  <c r="K17" i="37"/>
  <c r="J17" i="37"/>
  <c r="I17" i="37"/>
  <c r="H17" i="37"/>
  <c r="G17" i="37"/>
  <c r="E17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E16" i="37"/>
  <c r="V15" i="37"/>
  <c r="U15" i="37"/>
  <c r="T15" i="37"/>
  <c r="S15" i="37"/>
  <c r="R15" i="37"/>
  <c r="Q15" i="37"/>
  <c r="P15" i="37"/>
  <c r="O15" i="37"/>
  <c r="N15" i="37"/>
  <c r="M15" i="37"/>
  <c r="L15" i="37"/>
  <c r="K15" i="37"/>
  <c r="J15" i="37"/>
  <c r="I15" i="37"/>
  <c r="H15" i="37"/>
  <c r="G15" i="37"/>
  <c r="E15" i="37"/>
  <c r="V14" i="37"/>
  <c r="U14" i="37"/>
  <c r="T14" i="37"/>
  <c r="S14" i="37"/>
  <c r="R14" i="37"/>
  <c r="Q14" i="37"/>
  <c r="P14" i="37"/>
  <c r="O14" i="37"/>
  <c r="N14" i="37"/>
  <c r="M14" i="37"/>
  <c r="L14" i="37"/>
  <c r="K14" i="37"/>
  <c r="J14" i="37"/>
  <c r="I14" i="37"/>
  <c r="H14" i="37"/>
  <c r="G14" i="37"/>
  <c r="E14" i="37"/>
  <c r="V13" i="37"/>
  <c r="U13" i="37"/>
  <c r="T13" i="37"/>
  <c r="S13" i="37"/>
  <c r="R13" i="37"/>
  <c r="Q13" i="37"/>
  <c r="P13" i="37"/>
  <c r="O13" i="37"/>
  <c r="N13" i="37"/>
  <c r="M13" i="37"/>
  <c r="L13" i="37"/>
  <c r="K13" i="37"/>
  <c r="J13" i="37"/>
  <c r="I13" i="37"/>
  <c r="H13" i="37"/>
  <c r="G13" i="37"/>
  <c r="E13" i="37"/>
  <c r="V12" i="37"/>
  <c r="U12" i="37"/>
  <c r="T12" i="37"/>
  <c r="S12" i="37"/>
  <c r="R12" i="37"/>
  <c r="Q12" i="37"/>
  <c r="P12" i="37"/>
  <c r="O12" i="37"/>
  <c r="N12" i="37"/>
  <c r="M12" i="37"/>
  <c r="L12" i="37"/>
  <c r="K12" i="37"/>
  <c r="J12" i="37"/>
  <c r="I12" i="37"/>
  <c r="H12" i="37"/>
  <c r="G12" i="37"/>
  <c r="E12" i="37"/>
  <c r="V11" i="37"/>
  <c r="U11" i="37"/>
  <c r="T11" i="37"/>
  <c r="S11" i="37"/>
  <c r="R11" i="37"/>
  <c r="Q11" i="37"/>
  <c r="P11" i="37"/>
  <c r="O11" i="37"/>
  <c r="N11" i="37"/>
  <c r="M11" i="37"/>
  <c r="L11" i="37"/>
  <c r="K11" i="37"/>
  <c r="J11" i="37"/>
  <c r="I11" i="37"/>
  <c r="H11" i="37"/>
  <c r="G11" i="37"/>
  <c r="E11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E10" i="37"/>
  <c r="V9" i="37"/>
  <c r="U9" i="37"/>
  <c r="T9" i="37"/>
  <c r="S9" i="37"/>
  <c r="R9" i="37"/>
  <c r="Q9" i="37"/>
  <c r="P9" i="37"/>
  <c r="O9" i="37"/>
  <c r="N9" i="37"/>
  <c r="M9" i="37"/>
  <c r="L9" i="37"/>
  <c r="K9" i="37"/>
  <c r="J9" i="37"/>
  <c r="I9" i="37"/>
  <c r="H9" i="37"/>
  <c r="G9" i="37"/>
  <c r="E9" i="37"/>
  <c r="V8" i="37"/>
  <c r="U8" i="37"/>
  <c r="T8" i="37"/>
  <c r="S8" i="37"/>
  <c r="R8" i="37"/>
  <c r="Q8" i="37"/>
  <c r="P8" i="37"/>
  <c r="O8" i="37"/>
  <c r="N8" i="37"/>
  <c r="M8" i="37"/>
  <c r="L8" i="37"/>
  <c r="K8" i="37"/>
  <c r="J8" i="37"/>
  <c r="I8" i="37"/>
  <c r="H8" i="37"/>
  <c r="G8" i="37"/>
  <c r="E8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E7" i="37"/>
  <c r="V6" i="37"/>
  <c r="U6" i="37"/>
  <c r="T6" i="37"/>
  <c r="S6" i="37"/>
  <c r="R6" i="37"/>
  <c r="Q6" i="37"/>
  <c r="P6" i="37"/>
  <c r="O6" i="37"/>
  <c r="N6" i="37"/>
  <c r="M6" i="37"/>
  <c r="L6" i="37"/>
  <c r="K6" i="37"/>
  <c r="J6" i="37"/>
  <c r="I6" i="37"/>
  <c r="H6" i="37"/>
  <c r="G6" i="37"/>
  <c r="E6" i="37"/>
  <c r="V5" i="37"/>
  <c r="U5" i="37"/>
  <c r="T5" i="37"/>
  <c r="S5" i="37"/>
  <c r="R5" i="37"/>
  <c r="Q5" i="37"/>
  <c r="P5" i="37"/>
  <c r="O5" i="37"/>
  <c r="N5" i="37"/>
  <c r="M5" i="37"/>
  <c r="L5" i="37"/>
  <c r="K5" i="37"/>
  <c r="J5" i="37"/>
  <c r="I5" i="37"/>
  <c r="H5" i="37"/>
  <c r="G5" i="37"/>
  <c r="E5" i="37"/>
  <c r="V4" i="37"/>
  <c r="U4" i="37"/>
  <c r="T4" i="37"/>
  <c r="S4" i="37"/>
  <c r="R4" i="37"/>
  <c r="Q4" i="37"/>
  <c r="P4" i="37"/>
  <c r="O4" i="37"/>
  <c r="N4" i="37"/>
  <c r="M4" i="37"/>
  <c r="L4" i="37"/>
  <c r="K4" i="37"/>
  <c r="J4" i="37"/>
  <c r="I4" i="37"/>
  <c r="H4" i="37"/>
  <c r="G4" i="37"/>
  <c r="E4" i="37"/>
  <c r="V3" i="37"/>
  <c r="U3" i="37"/>
  <c r="T3" i="37"/>
  <c r="S3" i="37"/>
  <c r="R3" i="37"/>
  <c r="Q3" i="37"/>
  <c r="P3" i="37"/>
  <c r="O3" i="37"/>
  <c r="N3" i="37"/>
  <c r="M3" i="37"/>
  <c r="L3" i="37"/>
  <c r="K3" i="37"/>
  <c r="J3" i="37"/>
  <c r="I3" i="37"/>
  <c r="H3" i="37"/>
  <c r="G3" i="37"/>
  <c r="E3" i="37"/>
  <c r="V2" i="37"/>
  <c r="U2" i="37"/>
  <c r="T2" i="37"/>
  <c r="S2" i="37"/>
  <c r="R2" i="37"/>
  <c r="Q2" i="37"/>
  <c r="P2" i="37"/>
  <c r="O2" i="37"/>
  <c r="N2" i="37"/>
  <c r="M2" i="37"/>
  <c r="L2" i="37"/>
  <c r="K2" i="37"/>
  <c r="J2" i="37"/>
  <c r="I2" i="37"/>
  <c r="H2" i="37"/>
  <c r="G2" i="37"/>
  <c r="E2" i="37"/>
  <c r="D21" i="37"/>
  <c r="F21" i="37" s="1"/>
  <c r="D20" i="37"/>
  <c r="D19" i="37"/>
  <c r="F19" i="37" s="1"/>
  <c r="D18" i="37"/>
  <c r="F18" i="37" s="1"/>
  <c r="D17" i="37"/>
  <c r="F17" i="37" s="1"/>
  <c r="D16" i="37"/>
  <c r="D15" i="37"/>
  <c r="F15" i="37" s="1"/>
  <c r="D14" i="37"/>
  <c r="F14" i="37" s="1"/>
  <c r="D13" i="37"/>
  <c r="F13" i="37" s="1"/>
  <c r="D12" i="37"/>
  <c r="D11" i="37"/>
  <c r="F11" i="37" s="1"/>
  <c r="D10" i="37"/>
  <c r="F10" i="37" s="1"/>
  <c r="D9" i="37"/>
  <c r="F9" i="37" s="1"/>
  <c r="D8" i="37"/>
  <c r="D7" i="37"/>
  <c r="F7" i="37" s="1"/>
  <c r="D6" i="37"/>
  <c r="F6" i="37" s="1"/>
  <c r="D5" i="37"/>
  <c r="F5" i="37" s="1"/>
  <c r="D4" i="37"/>
  <c r="D3" i="37"/>
  <c r="D2" i="37"/>
  <c r="F2" i="37" s="1"/>
  <c r="C21" i="37"/>
  <c r="C20" i="37"/>
  <c r="C19" i="37"/>
  <c r="C18" i="37"/>
  <c r="C17" i="37"/>
  <c r="C16" i="37"/>
  <c r="C15" i="37"/>
  <c r="C14" i="37"/>
  <c r="C13" i="37"/>
  <c r="C12" i="37"/>
  <c r="C11" i="37"/>
  <c r="C10" i="37"/>
  <c r="C9" i="37"/>
  <c r="C8" i="37"/>
  <c r="C7" i="37"/>
  <c r="C6" i="37"/>
  <c r="C5" i="37"/>
  <c r="C4" i="37"/>
  <c r="C3" i="37"/>
  <c r="C2" i="37"/>
  <c r="B21" i="37"/>
  <c r="B20" i="37"/>
  <c r="B19" i="37"/>
  <c r="B18" i="37"/>
  <c r="B17" i="37"/>
  <c r="B16" i="37"/>
  <c r="B15" i="37"/>
  <c r="B14" i="37"/>
  <c r="B13" i="37"/>
  <c r="B12" i="37"/>
  <c r="B11" i="37"/>
  <c r="B10" i="37"/>
  <c r="B9" i="37"/>
  <c r="B8" i="37"/>
  <c r="B7" i="37"/>
  <c r="B6" i="37"/>
  <c r="B5" i="37"/>
  <c r="B4" i="37"/>
  <c r="B3" i="37"/>
  <c r="B2" i="37"/>
  <c r="AR21" i="33"/>
  <c r="AR20" i="33"/>
  <c r="AR19" i="33"/>
  <c r="AR18" i="33"/>
  <c r="AR17" i="33"/>
  <c r="AR16" i="33"/>
  <c r="AR15" i="33"/>
  <c r="AR14" i="33"/>
  <c r="AR13" i="33"/>
  <c r="AR12" i="33"/>
  <c r="AR11" i="33"/>
  <c r="AR10" i="33"/>
  <c r="AR9" i="33"/>
  <c r="AR8" i="33"/>
  <c r="AR7" i="33"/>
  <c r="AR6" i="33"/>
  <c r="AR5" i="33"/>
  <c r="AR4" i="33"/>
  <c r="AR3" i="33"/>
  <c r="AR2" i="33"/>
  <c r="AQ21" i="33"/>
  <c r="AP21" i="33"/>
  <c r="AO21" i="33"/>
  <c r="AN21" i="33"/>
  <c r="AM21" i="33"/>
  <c r="AL21" i="33"/>
  <c r="AK21" i="33"/>
  <c r="AJ21" i="33"/>
  <c r="AI21" i="33"/>
  <c r="AH21" i="33"/>
  <c r="AG21" i="33"/>
  <c r="AF21" i="33"/>
  <c r="AE21" i="33"/>
  <c r="AD21" i="33"/>
  <c r="AC21" i="33"/>
  <c r="AB21" i="33"/>
  <c r="AA21" i="33"/>
  <c r="Z21" i="33"/>
  <c r="Y21" i="33"/>
  <c r="X21" i="33"/>
  <c r="W21" i="33"/>
  <c r="V21" i="33"/>
  <c r="U21" i="33"/>
  <c r="T21" i="33"/>
  <c r="S21" i="33"/>
  <c r="R21" i="33"/>
  <c r="Q21" i="33"/>
  <c r="P21" i="33"/>
  <c r="O21" i="33"/>
  <c r="N21" i="33"/>
  <c r="M21" i="33"/>
  <c r="L21" i="33"/>
  <c r="K21" i="33"/>
  <c r="J21" i="33"/>
  <c r="I21" i="33"/>
  <c r="H21" i="33"/>
  <c r="G21" i="33"/>
  <c r="F21" i="33"/>
  <c r="AQ20" i="33"/>
  <c r="AP20" i="33"/>
  <c r="AO20" i="33"/>
  <c r="AN20" i="33"/>
  <c r="AM20" i="33"/>
  <c r="AL20" i="33"/>
  <c r="AK20" i="33"/>
  <c r="AJ20" i="33"/>
  <c r="AI20" i="33"/>
  <c r="AH20" i="33"/>
  <c r="AG20" i="33"/>
  <c r="AF20" i="33"/>
  <c r="AE20" i="33"/>
  <c r="AD20" i="33"/>
  <c r="AC20" i="33"/>
  <c r="AB20" i="33"/>
  <c r="AA20" i="33"/>
  <c r="Z20" i="33"/>
  <c r="Y20" i="33"/>
  <c r="X20" i="33"/>
  <c r="W20" i="33"/>
  <c r="V20" i="33"/>
  <c r="U20" i="33"/>
  <c r="T20" i="33"/>
  <c r="S20" i="33"/>
  <c r="R20" i="33"/>
  <c r="Q20" i="33"/>
  <c r="P20" i="33"/>
  <c r="O20" i="33"/>
  <c r="N20" i="33"/>
  <c r="M20" i="33"/>
  <c r="L20" i="33"/>
  <c r="K20" i="33"/>
  <c r="J20" i="33"/>
  <c r="I20" i="33"/>
  <c r="H20" i="33"/>
  <c r="G20" i="33"/>
  <c r="F20" i="33"/>
  <c r="AQ19" i="33"/>
  <c r="AP19" i="33"/>
  <c r="AO19" i="33"/>
  <c r="AN19" i="33"/>
  <c r="AM19" i="33"/>
  <c r="AL19" i="33"/>
  <c r="AK19" i="33"/>
  <c r="AJ19" i="33"/>
  <c r="AI19" i="33"/>
  <c r="AH19" i="33"/>
  <c r="AG19" i="33"/>
  <c r="AF19" i="33"/>
  <c r="AE19" i="33"/>
  <c r="AD19" i="33"/>
  <c r="AC19" i="33"/>
  <c r="AB19" i="33"/>
  <c r="AA19" i="33"/>
  <c r="Z19" i="33"/>
  <c r="Y19" i="33"/>
  <c r="X19" i="33"/>
  <c r="W19" i="33"/>
  <c r="V19" i="33"/>
  <c r="U19" i="33"/>
  <c r="T19" i="33"/>
  <c r="S19" i="33"/>
  <c r="R19" i="33"/>
  <c r="Q19" i="33"/>
  <c r="P19" i="33"/>
  <c r="O19" i="33"/>
  <c r="N19" i="33"/>
  <c r="M19" i="33"/>
  <c r="L19" i="33"/>
  <c r="K19" i="33"/>
  <c r="J19" i="33"/>
  <c r="I19" i="33"/>
  <c r="H19" i="33"/>
  <c r="G19" i="33"/>
  <c r="F19" i="33"/>
  <c r="AQ18" i="33"/>
  <c r="AP18" i="33"/>
  <c r="AO18" i="33"/>
  <c r="AN18" i="33"/>
  <c r="AM18" i="33"/>
  <c r="AL18" i="33"/>
  <c r="AK18" i="33"/>
  <c r="AJ18" i="33"/>
  <c r="AI18" i="33"/>
  <c r="AH18" i="33"/>
  <c r="AG18" i="33"/>
  <c r="AF18" i="33"/>
  <c r="AE18" i="33"/>
  <c r="AD18" i="33"/>
  <c r="AC18" i="33"/>
  <c r="AB18" i="33"/>
  <c r="AA18" i="33"/>
  <c r="Z18" i="33"/>
  <c r="Y18" i="33"/>
  <c r="X18" i="33"/>
  <c r="W18" i="33"/>
  <c r="V18" i="33"/>
  <c r="U18" i="33"/>
  <c r="T18" i="33"/>
  <c r="S18" i="33"/>
  <c r="R18" i="33"/>
  <c r="Q18" i="33"/>
  <c r="P18" i="33"/>
  <c r="O18" i="33"/>
  <c r="N18" i="33"/>
  <c r="M18" i="33"/>
  <c r="L18" i="33"/>
  <c r="K18" i="33"/>
  <c r="J18" i="33"/>
  <c r="I18" i="33"/>
  <c r="H18" i="33"/>
  <c r="G18" i="33"/>
  <c r="F18" i="33"/>
  <c r="AQ17" i="33"/>
  <c r="AP17" i="33"/>
  <c r="AO17" i="33"/>
  <c r="AN17" i="33"/>
  <c r="AM17" i="33"/>
  <c r="AL17" i="33"/>
  <c r="AK17" i="33"/>
  <c r="AJ17" i="33"/>
  <c r="AI17" i="33"/>
  <c r="AH17" i="33"/>
  <c r="AG17" i="33"/>
  <c r="AF17" i="33"/>
  <c r="AE17" i="33"/>
  <c r="AD17" i="33"/>
  <c r="AC17" i="33"/>
  <c r="AB17" i="33"/>
  <c r="AA17" i="33"/>
  <c r="Z17" i="33"/>
  <c r="Y17" i="33"/>
  <c r="X17" i="33"/>
  <c r="W17" i="33"/>
  <c r="V17" i="33"/>
  <c r="U17" i="33"/>
  <c r="T17" i="33"/>
  <c r="S17" i="33"/>
  <c r="R17" i="33"/>
  <c r="Q17" i="33"/>
  <c r="P17" i="33"/>
  <c r="O17" i="33"/>
  <c r="N17" i="33"/>
  <c r="M17" i="33"/>
  <c r="L17" i="33"/>
  <c r="K17" i="33"/>
  <c r="J17" i="33"/>
  <c r="I17" i="33"/>
  <c r="H17" i="33"/>
  <c r="G17" i="33"/>
  <c r="F17" i="33"/>
  <c r="AQ16" i="33"/>
  <c r="AP16" i="33"/>
  <c r="AO16" i="33"/>
  <c r="AN16" i="33"/>
  <c r="AM16" i="33"/>
  <c r="AL16" i="33"/>
  <c r="AK16" i="33"/>
  <c r="AJ16" i="33"/>
  <c r="AI16" i="33"/>
  <c r="AH16" i="33"/>
  <c r="AG16" i="33"/>
  <c r="AF16" i="33"/>
  <c r="AE16" i="33"/>
  <c r="AD16" i="33"/>
  <c r="AC16" i="33"/>
  <c r="AB16" i="33"/>
  <c r="AA16" i="33"/>
  <c r="Z16" i="33"/>
  <c r="Y16" i="33"/>
  <c r="X16" i="33"/>
  <c r="W16" i="33"/>
  <c r="V16" i="33"/>
  <c r="U16" i="33"/>
  <c r="T16" i="33"/>
  <c r="S16" i="33"/>
  <c r="R16" i="33"/>
  <c r="Q16" i="33"/>
  <c r="P16" i="33"/>
  <c r="O16" i="33"/>
  <c r="N16" i="33"/>
  <c r="M16" i="33"/>
  <c r="L16" i="33"/>
  <c r="K16" i="33"/>
  <c r="J16" i="33"/>
  <c r="I16" i="33"/>
  <c r="H16" i="33"/>
  <c r="G16" i="33"/>
  <c r="F16" i="33"/>
  <c r="AQ15" i="33"/>
  <c r="AP15" i="33"/>
  <c r="AO15" i="33"/>
  <c r="AN15" i="33"/>
  <c r="AM15" i="33"/>
  <c r="AL15" i="33"/>
  <c r="AK15" i="33"/>
  <c r="AJ15" i="33"/>
  <c r="AI15" i="33"/>
  <c r="AH15" i="33"/>
  <c r="AG15" i="33"/>
  <c r="AF15" i="33"/>
  <c r="AE15" i="33"/>
  <c r="AD15" i="33"/>
  <c r="AC15" i="33"/>
  <c r="AB15" i="33"/>
  <c r="AA15" i="33"/>
  <c r="Z15" i="33"/>
  <c r="Y15" i="33"/>
  <c r="X15" i="33"/>
  <c r="W15" i="33"/>
  <c r="V15" i="33"/>
  <c r="U15" i="33"/>
  <c r="T15" i="33"/>
  <c r="S15" i="33"/>
  <c r="R15" i="33"/>
  <c r="Q15" i="33"/>
  <c r="P15" i="33"/>
  <c r="O15" i="33"/>
  <c r="N15" i="33"/>
  <c r="M15" i="33"/>
  <c r="L15" i="33"/>
  <c r="K15" i="33"/>
  <c r="J15" i="33"/>
  <c r="I15" i="33"/>
  <c r="H15" i="33"/>
  <c r="G15" i="33"/>
  <c r="F15" i="33"/>
  <c r="AQ14" i="33"/>
  <c r="AP14" i="33"/>
  <c r="AO14" i="33"/>
  <c r="AN14" i="33"/>
  <c r="AM14" i="33"/>
  <c r="AL14" i="33"/>
  <c r="AK14" i="33"/>
  <c r="AJ14" i="33"/>
  <c r="AI14" i="33"/>
  <c r="AH14" i="33"/>
  <c r="AG14" i="33"/>
  <c r="AF14" i="33"/>
  <c r="AE14" i="33"/>
  <c r="AD14" i="33"/>
  <c r="AC14" i="33"/>
  <c r="AB14" i="33"/>
  <c r="AA14" i="33"/>
  <c r="Z14" i="33"/>
  <c r="Y14" i="33"/>
  <c r="X14" i="33"/>
  <c r="W14" i="33"/>
  <c r="V14" i="33"/>
  <c r="U14" i="33"/>
  <c r="T14" i="33"/>
  <c r="S14" i="33"/>
  <c r="R14" i="33"/>
  <c r="Q14" i="33"/>
  <c r="P14" i="33"/>
  <c r="O14" i="33"/>
  <c r="N14" i="33"/>
  <c r="M14" i="33"/>
  <c r="L14" i="33"/>
  <c r="K14" i="33"/>
  <c r="J14" i="33"/>
  <c r="I14" i="33"/>
  <c r="H14" i="33"/>
  <c r="G14" i="33"/>
  <c r="F14" i="33"/>
  <c r="AQ13" i="33"/>
  <c r="AP13" i="33"/>
  <c r="AO13" i="33"/>
  <c r="AN13" i="33"/>
  <c r="AM13" i="33"/>
  <c r="AL13" i="33"/>
  <c r="AK13" i="33"/>
  <c r="AJ13" i="33"/>
  <c r="AI13" i="33"/>
  <c r="AH13" i="33"/>
  <c r="AG13" i="33"/>
  <c r="AF13" i="33"/>
  <c r="AE13" i="33"/>
  <c r="AD13" i="33"/>
  <c r="AC13" i="33"/>
  <c r="AB13" i="33"/>
  <c r="AA13" i="33"/>
  <c r="Z13" i="33"/>
  <c r="Y13" i="33"/>
  <c r="X13" i="33"/>
  <c r="W13" i="33"/>
  <c r="V13" i="33"/>
  <c r="U13" i="33"/>
  <c r="T13" i="33"/>
  <c r="S13" i="33"/>
  <c r="R13" i="33"/>
  <c r="Q13" i="33"/>
  <c r="P13" i="33"/>
  <c r="O13" i="33"/>
  <c r="N13" i="33"/>
  <c r="M13" i="33"/>
  <c r="L13" i="33"/>
  <c r="K13" i="33"/>
  <c r="J13" i="33"/>
  <c r="I13" i="33"/>
  <c r="H13" i="33"/>
  <c r="G13" i="33"/>
  <c r="F13" i="33"/>
  <c r="AQ12" i="33"/>
  <c r="AP12" i="33"/>
  <c r="AO12" i="33"/>
  <c r="AN12" i="33"/>
  <c r="AM12" i="33"/>
  <c r="AL12" i="33"/>
  <c r="AK12" i="33"/>
  <c r="AJ12" i="33"/>
  <c r="AI12" i="33"/>
  <c r="AH12" i="33"/>
  <c r="AG12" i="33"/>
  <c r="AF12" i="33"/>
  <c r="AE12" i="33"/>
  <c r="AD12" i="33"/>
  <c r="AC12" i="33"/>
  <c r="AB12" i="33"/>
  <c r="AA12" i="33"/>
  <c r="Z12" i="33"/>
  <c r="Y12" i="33"/>
  <c r="X12" i="33"/>
  <c r="W12" i="33"/>
  <c r="V12" i="33"/>
  <c r="U12" i="33"/>
  <c r="T12" i="33"/>
  <c r="S12" i="33"/>
  <c r="R12" i="33"/>
  <c r="Q12" i="33"/>
  <c r="P12" i="33"/>
  <c r="O12" i="33"/>
  <c r="N12" i="33"/>
  <c r="M12" i="33"/>
  <c r="L12" i="33"/>
  <c r="K12" i="33"/>
  <c r="J12" i="33"/>
  <c r="I12" i="33"/>
  <c r="H12" i="33"/>
  <c r="G12" i="33"/>
  <c r="F12" i="33"/>
  <c r="AQ11" i="33"/>
  <c r="AP11" i="33"/>
  <c r="AO11" i="33"/>
  <c r="AN11" i="33"/>
  <c r="AM11" i="33"/>
  <c r="AL11" i="33"/>
  <c r="AK11" i="33"/>
  <c r="AJ11" i="33"/>
  <c r="AI11" i="33"/>
  <c r="AH11" i="33"/>
  <c r="AG11" i="33"/>
  <c r="AF11" i="33"/>
  <c r="AE11" i="33"/>
  <c r="AD11" i="33"/>
  <c r="AC11" i="33"/>
  <c r="AB11" i="33"/>
  <c r="AA11" i="33"/>
  <c r="Z11" i="33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AQ10" i="33"/>
  <c r="AP10" i="33"/>
  <c r="AO10" i="33"/>
  <c r="AN10" i="33"/>
  <c r="AM10" i="33"/>
  <c r="AL10" i="33"/>
  <c r="AK10" i="33"/>
  <c r="AJ10" i="33"/>
  <c r="AI10" i="33"/>
  <c r="AH10" i="33"/>
  <c r="AG10" i="33"/>
  <c r="AF10" i="33"/>
  <c r="AE10" i="33"/>
  <c r="AD10" i="33"/>
  <c r="AC10" i="33"/>
  <c r="AB10" i="33"/>
  <c r="AA10" i="33"/>
  <c r="Z10" i="33"/>
  <c r="Y10" i="33"/>
  <c r="X10" i="33"/>
  <c r="W10" i="33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F10" i="33"/>
  <c r="AQ9" i="33"/>
  <c r="AP9" i="33"/>
  <c r="AO9" i="33"/>
  <c r="AN9" i="33"/>
  <c r="AM9" i="33"/>
  <c r="AL9" i="33"/>
  <c r="AK9" i="33"/>
  <c r="AJ9" i="33"/>
  <c r="AI9" i="33"/>
  <c r="AH9" i="33"/>
  <c r="AG9" i="33"/>
  <c r="AF9" i="33"/>
  <c r="AE9" i="33"/>
  <c r="AD9" i="33"/>
  <c r="AC9" i="33"/>
  <c r="AB9" i="33"/>
  <c r="AA9" i="33"/>
  <c r="Z9" i="33"/>
  <c r="Y9" i="33"/>
  <c r="X9" i="33"/>
  <c r="W9" i="33"/>
  <c r="V9" i="33"/>
  <c r="U9" i="33"/>
  <c r="T9" i="33"/>
  <c r="S9" i="33"/>
  <c r="R9" i="33"/>
  <c r="Q9" i="33"/>
  <c r="P9" i="33"/>
  <c r="O9" i="33"/>
  <c r="N9" i="33"/>
  <c r="M9" i="33"/>
  <c r="L9" i="33"/>
  <c r="K9" i="33"/>
  <c r="J9" i="33"/>
  <c r="I9" i="33"/>
  <c r="H9" i="33"/>
  <c r="G9" i="33"/>
  <c r="F9" i="33"/>
  <c r="AQ8" i="33"/>
  <c r="AP8" i="33"/>
  <c r="AO8" i="33"/>
  <c r="AN8" i="33"/>
  <c r="AM8" i="33"/>
  <c r="AL8" i="33"/>
  <c r="AK8" i="33"/>
  <c r="AJ8" i="33"/>
  <c r="AI8" i="33"/>
  <c r="AH8" i="33"/>
  <c r="AG8" i="33"/>
  <c r="AF8" i="33"/>
  <c r="AE8" i="33"/>
  <c r="AD8" i="33"/>
  <c r="AC8" i="33"/>
  <c r="AB8" i="33"/>
  <c r="AA8" i="33"/>
  <c r="Z8" i="33"/>
  <c r="Y8" i="33"/>
  <c r="X8" i="33"/>
  <c r="W8" i="33"/>
  <c r="V8" i="33"/>
  <c r="U8" i="33"/>
  <c r="T8" i="33"/>
  <c r="S8" i="33"/>
  <c r="R8" i="33"/>
  <c r="Q8" i="33"/>
  <c r="P8" i="33"/>
  <c r="O8" i="33"/>
  <c r="N8" i="33"/>
  <c r="M8" i="33"/>
  <c r="L8" i="33"/>
  <c r="K8" i="33"/>
  <c r="J8" i="33"/>
  <c r="I8" i="33"/>
  <c r="H8" i="33"/>
  <c r="G8" i="33"/>
  <c r="F8" i="33"/>
  <c r="AQ7" i="33"/>
  <c r="AP7" i="33"/>
  <c r="AO7" i="33"/>
  <c r="AN7" i="33"/>
  <c r="AM7" i="33"/>
  <c r="AL7" i="33"/>
  <c r="AK7" i="33"/>
  <c r="AJ7" i="33"/>
  <c r="AI7" i="33"/>
  <c r="AH7" i="33"/>
  <c r="AG7" i="33"/>
  <c r="AF7" i="33"/>
  <c r="AE7" i="33"/>
  <c r="AD7" i="33"/>
  <c r="AC7" i="33"/>
  <c r="AB7" i="33"/>
  <c r="AA7" i="33"/>
  <c r="Z7" i="33"/>
  <c r="Y7" i="33"/>
  <c r="X7" i="33"/>
  <c r="W7" i="33"/>
  <c r="V7" i="33"/>
  <c r="U7" i="33"/>
  <c r="T7" i="33"/>
  <c r="S7" i="33"/>
  <c r="R7" i="33"/>
  <c r="Q7" i="33"/>
  <c r="P7" i="33"/>
  <c r="O7" i="33"/>
  <c r="N7" i="33"/>
  <c r="M7" i="33"/>
  <c r="L7" i="33"/>
  <c r="K7" i="33"/>
  <c r="J7" i="33"/>
  <c r="I7" i="33"/>
  <c r="H7" i="33"/>
  <c r="G7" i="33"/>
  <c r="F7" i="33"/>
  <c r="AQ6" i="33"/>
  <c r="AP6" i="33"/>
  <c r="AO6" i="33"/>
  <c r="AN6" i="33"/>
  <c r="AM6" i="33"/>
  <c r="AL6" i="33"/>
  <c r="AK6" i="33"/>
  <c r="AJ6" i="33"/>
  <c r="AI6" i="33"/>
  <c r="AH6" i="33"/>
  <c r="AG6" i="33"/>
  <c r="AF6" i="33"/>
  <c r="AE6" i="33"/>
  <c r="AD6" i="33"/>
  <c r="AC6" i="33"/>
  <c r="AB6" i="33"/>
  <c r="AA6" i="33"/>
  <c r="Z6" i="33"/>
  <c r="Y6" i="33"/>
  <c r="X6" i="33"/>
  <c r="W6" i="33"/>
  <c r="V6" i="33"/>
  <c r="U6" i="33"/>
  <c r="T6" i="33"/>
  <c r="S6" i="33"/>
  <c r="R6" i="33"/>
  <c r="Q6" i="33"/>
  <c r="P6" i="33"/>
  <c r="O6" i="33"/>
  <c r="N6" i="33"/>
  <c r="M6" i="33"/>
  <c r="L6" i="33"/>
  <c r="K6" i="33"/>
  <c r="J6" i="33"/>
  <c r="I6" i="33"/>
  <c r="H6" i="33"/>
  <c r="G6" i="33"/>
  <c r="F6" i="33"/>
  <c r="AQ5" i="33"/>
  <c r="AP5" i="33"/>
  <c r="AO5" i="33"/>
  <c r="AN5" i="33"/>
  <c r="AM5" i="33"/>
  <c r="AL5" i="33"/>
  <c r="AK5" i="33"/>
  <c r="AJ5" i="33"/>
  <c r="AI5" i="33"/>
  <c r="AH5" i="33"/>
  <c r="AG5" i="33"/>
  <c r="AF5" i="33"/>
  <c r="AE5" i="33"/>
  <c r="AD5" i="33"/>
  <c r="AC5" i="33"/>
  <c r="AB5" i="33"/>
  <c r="AA5" i="33"/>
  <c r="Z5" i="33"/>
  <c r="Y5" i="33"/>
  <c r="X5" i="33"/>
  <c r="W5" i="33"/>
  <c r="V5" i="33"/>
  <c r="U5" i="33"/>
  <c r="T5" i="33"/>
  <c r="S5" i="33"/>
  <c r="R5" i="33"/>
  <c r="Q5" i="33"/>
  <c r="P5" i="33"/>
  <c r="O5" i="33"/>
  <c r="N5" i="33"/>
  <c r="M5" i="33"/>
  <c r="L5" i="33"/>
  <c r="K5" i="33"/>
  <c r="J5" i="33"/>
  <c r="I5" i="33"/>
  <c r="H5" i="33"/>
  <c r="G5" i="33"/>
  <c r="F5" i="33"/>
  <c r="AQ4" i="33"/>
  <c r="AP4" i="33"/>
  <c r="AO4" i="33"/>
  <c r="AN4" i="33"/>
  <c r="AM4" i="33"/>
  <c r="AL4" i="33"/>
  <c r="AK4" i="33"/>
  <c r="AJ4" i="33"/>
  <c r="AI4" i="33"/>
  <c r="AH4" i="33"/>
  <c r="AG4" i="33"/>
  <c r="AF4" i="33"/>
  <c r="AE4" i="33"/>
  <c r="AD4" i="33"/>
  <c r="AB4" i="33"/>
  <c r="AA4" i="33"/>
  <c r="Z4" i="33"/>
  <c r="Y4" i="33"/>
  <c r="X4" i="33"/>
  <c r="W4" i="33"/>
  <c r="V4" i="33"/>
  <c r="U4" i="33"/>
  <c r="T4" i="33"/>
  <c r="S4" i="33"/>
  <c r="R4" i="33"/>
  <c r="Q4" i="33"/>
  <c r="O4" i="33"/>
  <c r="N4" i="33"/>
  <c r="M4" i="33"/>
  <c r="L4" i="33"/>
  <c r="K4" i="33"/>
  <c r="J4" i="33"/>
  <c r="I4" i="33"/>
  <c r="H4" i="33"/>
  <c r="G4" i="33"/>
  <c r="F4" i="33"/>
  <c r="AQ3" i="33"/>
  <c r="AP3" i="33"/>
  <c r="AO3" i="33"/>
  <c r="AN3" i="33"/>
  <c r="AM3" i="33"/>
  <c r="AL3" i="33"/>
  <c r="AK3" i="33"/>
  <c r="AJ3" i="33"/>
  <c r="AI3" i="33"/>
  <c r="AH3" i="33"/>
  <c r="AG3" i="33"/>
  <c r="AF3" i="33"/>
  <c r="AE3" i="33"/>
  <c r="AD3" i="33"/>
  <c r="AC3" i="33"/>
  <c r="AB3" i="33"/>
  <c r="AA3" i="33"/>
  <c r="Z3" i="33"/>
  <c r="Y3" i="33"/>
  <c r="X3" i="33"/>
  <c r="W3" i="33"/>
  <c r="V3" i="33"/>
  <c r="U3" i="33"/>
  <c r="T3" i="33"/>
  <c r="S3" i="33"/>
  <c r="R3" i="33"/>
  <c r="Q3" i="33"/>
  <c r="P3" i="33"/>
  <c r="O3" i="33"/>
  <c r="N3" i="33"/>
  <c r="M3" i="33"/>
  <c r="L3" i="33"/>
  <c r="K3" i="33"/>
  <c r="J3" i="33"/>
  <c r="I3" i="33"/>
  <c r="H3" i="33"/>
  <c r="G3" i="33"/>
  <c r="F3" i="33"/>
  <c r="AQ2" i="33"/>
  <c r="AP2" i="33"/>
  <c r="AO2" i="33"/>
  <c r="AN2" i="33"/>
  <c r="AM2" i="33"/>
  <c r="AL2" i="33"/>
  <c r="AK2" i="33"/>
  <c r="AJ2" i="33"/>
  <c r="AI2" i="33"/>
  <c r="AH2" i="33"/>
  <c r="AG2" i="33"/>
  <c r="AF2" i="33"/>
  <c r="AE2" i="33"/>
  <c r="AD2" i="33"/>
  <c r="AC2" i="33"/>
  <c r="AB2" i="33"/>
  <c r="AA2" i="33"/>
  <c r="Z2" i="33"/>
  <c r="Y2" i="33"/>
  <c r="X2" i="33"/>
  <c r="W2" i="33"/>
  <c r="V2" i="33"/>
  <c r="U2" i="33"/>
  <c r="T2" i="33"/>
  <c r="S2" i="33"/>
  <c r="R2" i="33"/>
  <c r="Q2" i="33"/>
  <c r="P2" i="33"/>
  <c r="O2" i="33"/>
  <c r="N2" i="33"/>
  <c r="M2" i="33"/>
  <c r="L2" i="33"/>
  <c r="K2" i="33"/>
  <c r="J2" i="33"/>
  <c r="I2" i="33"/>
  <c r="H2" i="33"/>
  <c r="G2" i="33"/>
  <c r="F2" i="33"/>
  <c r="F3" i="37" l="1"/>
  <c r="F4" i="37"/>
  <c r="F8" i="37"/>
  <c r="F12" i="37"/>
  <c r="F16" i="37"/>
  <c r="F20" i="37"/>
  <c r="AV23" i="26"/>
  <c r="AU23" i="26"/>
  <c r="AV22" i="26"/>
  <c r="W20" i="37" s="1"/>
  <c r="AU22" i="26"/>
  <c r="AV21" i="26"/>
  <c r="AU21" i="26"/>
  <c r="AV20" i="26"/>
  <c r="W18" i="37" s="1"/>
  <c r="AU20" i="26"/>
  <c r="AV19" i="26"/>
  <c r="AU19" i="26"/>
  <c r="AV18" i="26"/>
  <c r="W16" i="37" s="1"/>
  <c r="AU18" i="26"/>
  <c r="AV17" i="26"/>
  <c r="AU17" i="26"/>
  <c r="AV16" i="26"/>
  <c r="W14" i="37" s="1"/>
  <c r="AU16" i="26"/>
  <c r="AV15" i="26"/>
  <c r="AU15" i="26"/>
  <c r="AV14" i="26"/>
  <c r="W12" i="37" s="1"/>
  <c r="AU14" i="26"/>
  <c r="AV13" i="26"/>
  <c r="AU13" i="26"/>
  <c r="AV12" i="26"/>
  <c r="W10" i="37" s="1"/>
  <c r="AU12" i="26"/>
  <c r="AV11" i="26"/>
  <c r="AU11" i="26"/>
  <c r="AV10" i="26"/>
  <c r="W8" i="37" s="1"/>
  <c r="AU10" i="26"/>
  <c r="AV9" i="26"/>
  <c r="AU9" i="26"/>
  <c r="AV8" i="26"/>
  <c r="W6" i="37" s="1"/>
  <c r="AU8" i="26"/>
  <c r="AV7" i="26"/>
  <c r="AU7" i="26"/>
  <c r="AV6" i="26"/>
  <c r="W4" i="37" s="1"/>
  <c r="AU6" i="26"/>
  <c r="AV5" i="26"/>
  <c r="AU5" i="26"/>
  <c r="AV4" i="26"/>
  <c r="W2" i="37" s="1"/>
  <c r="AU4" i="26"/>
  <c r="W3" i="37" l="1"/>
  <c r="W7" i="37"/>
  <c r="W11" i="37"/>
  <c r="W15" i="37"/>
  <c r="W17" i="37"/>
  <c r="W19" i="37"/>
  <c r="W21" i="37"/>
  <c r="W5" i="37"/>
  <c r="W9" i="37"/>
  <c r="W13" i="37"/>
  <c r="C54" i="22"/>
  <c r="C53" i="22"/>
  <c r="D52" i="22"/>
  <c r="D51" i="22"/>
  <c r="D50" i="22"/>
  <c r="D49" i="22"/>
  <c r="D48" i="22"/>
  <c r="D47" i="22"/>
  <c r="D46" i="22"/>
  <c r="D45" i="22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24" i="22"/>
  <c r="D23" i="22"/>
  <c r="D22" i="22"/>
  <c r="D21" i="22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D6" i="22"/>
  <c r="D5" i="22"/>
  <c r="D4" i="22"/>
  <c r="D3" i="22"/>
  <c r="D53" i="22" s="1"/>
  <c r="H54" i="19"/>
  <c r="H53" i="19"/>
  <c r="I52" i="19"/>
  <c r="I51" i="19"/>
  <c r="I50" i="19"/>
  <c r="I49" i="19"/>
  <c r="I48" i="19"/>
  <c r="I47" i="19"/>
  <c r="I46" i="19"/>
  <c r="I45" i="19"/>
  <c r="I44" i="19"/>
  <c r="I43" i="19"/>
  <c r="I42" i="19"/>
  <c r="I41" i="19"/>
  <c r="I40" i="19"/>
  <c r="I39" i="19"/>
  <c r="I38" i="19"/>
  <c r="I37" i="19"/>
  <c r="I36" i="19"/>
  <c r="I35" i="19"/>
  <c r="I34" i="19"/>
  <c r="I33" i="19"/>
  <c r="I32" i="19"/>
  <c r="I31" i="19"/>
  <c r="I30" i="19"/>
  <c r="I29" i="19"/>
  <c r="I28" i="19"/>
  <c r="I27" i="19"/>
  <c r="I26" i="19"/>
  <c r="I25" i="19"/>
  <c r="I24" i="19"/>
  <c r="I23" i="19"/>
  <c r="I22" i="19"/>
  <c r="I21" i="19"/>
  <c r="I20" i="19"/>
  <c r="I19" i="19"/>
  <c r="I18" i="19"/>
  <c r="I17" i="19"/>
  <c r="I16" i="19"/>
  <c r="I15" i="19"/>
  <c r="I14" i="19"/>
  <c r="I13" i="19"/>
  <c r="I12" i="19"/>
  <c r="I11" i="19"/>
  <c r="I10" i="19"/>
  <c r="I9" i="19"/>
  <c r="I8" i="19"/>
  <c r="I7" i="19"/>
  <c r="I6" i="19"/>
  <c r="I5" i="19"/>
  <c r="I4" i="19"/>
  <c r="I3" i="19"/>
  <c r="C54" i="18"/>
  <c r="C53" i="18"/>
  <c r="D52" i="18"/>
  <c r="D51" i="18"/>
  <c r="D50" i="18"/>
  <c r="D49" i="18"/>
  <c r="D48" i="18"/>
  <c r="D47" i="18"/>
  <c r="D46" i="18"/>
  <c r="D45" i="18"/>
  <c r="D4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8" i="18"/>
  <c r="D27" i="18"/>
  <c r="D26" i="18"/>
  <c r="D25" i="18"/>
  <c r="D24" i="18"/>
  <c r="D23" i="18"/>
  <c r="D22" i="18"/>
  <c r="D21" i="18"/>
  <c r="D20" i="18"/>
  <c r="D19" i="18"/>
  <c r="D18" i="18"/>
  <c r="D17" i="18"/>
  <c r="D16" i="18"/>
  <c r="D15" i="18"/>
  <c r="D14" i="18"/>
  <c r="D13" i="18"/>
  <c r="D12" i="18"/>
  <c r="D11" i="18"/>
  <c r="D10" i="18"/>
  <c r="D9" i="18"/>
  <c r="D8" i="18"/>
  <c r="D7" i="18"/>
  <c r="D6" i="18"/>
  <c r="D5" i="18"/>
  <c r="D4" i="18"/>
  <c r="D3" i="18"/>
  <c r="D54" i="18" s="1"/>
  <c r="D55" i="18" s="1"/>
  <c r="C54" i="17"/>
  <c r="C53" i="17"/>
  <c r="D52" i="17"/>
  <c r="D51" i="17"/>
  <c r="D50" i="17"/>
  <c r="D49" i="17"/>
  <c r="D48" i="17"/>
  <c r="D47" i="17"/>
  <c r="D46" i="17"/>
  <c r="D45" i="17"/>
  <c r="D44" i="17"/>
  <c r="D43" i="17"/>
  <c r="D42" i="17"/>
  <c r="D41" i="17"/>
  <c r="D40" i="17"/>
  <c r="D39" i="17"/>
  <c r="D38" i="17"/>
  <c r="D37" i="17"/>
  <c r="D36" i="17"/>
  <c r="D35" i="17"/>
  <c r="D34" i="17"/>
  <c r="D33" i="17"/>
  <c r="D32" i="17"/>
  <c r="D31" i="17"/>
  <c r="D30" i="17"/>
  <c r="D29" i="17"/>
  <c r="D28" i="17"/>
  <c r="D27" i="17"/>
  <c r="D26" i="17"/>
  <c r="D25" i="17"/>
  <c r="D24" i="17"/>
  <c r="D23" i="17"/>
  <c r="D22" i="17"/>
  <c r="D21" i="17"/>
  <c r="D20" i="17"/>
  <c r="D19" i="17"/>
  <c r="D18" i="17"/>
  <c r="D17" i="17"/>
  <c r="D16" i="17"/>
  <c r="D15" i="17"/>
  <c r="D14" i="17"/>
  <c r="D13" i="17"/>
  <c r="D12" i="17"/>
  <c r="D11" i="17"/>
  <c r="D10" i="17"/>
  <c r="D9" i="17"/>
  <c r="D8" i="17"/>
  <c r="D7" i="17"/>
  <c r="D6" i="17"/>
  <c r="D5" i="17"/>
  <c r="D4" i="17"/>
  <c r="D3" i="17"/>
  <c r="H54" i="16"/>
  <c r="H53" i="16"/>
  <c r="I52" i="16"/>
  <c r="I51" i="16"/>
  <c r="I50" i="16"/>
  <c r="I49" i="16"/>
  <c r="I48" i="16"/>
  <c r="I47" i="16"/>
  <c r="I46" i="16"/>
  <c r="I45" i="16"/>
  <c r="I44" i="16"/>
  <c r="I43" i="16"/>
  <c r="I42" i="16"/>
  <c r="I41" i="16"/>
  <c r="I40" i="16"/>
  <c r="I39" i="16"/>
  <c r="I38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I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4" i="16"/>
  <c r="I3" i="16"/>
  <c r="H54" i="8"/>
  <c r="H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I6" i="8"/>
  <c r="I5" i="8"/>
  <c r="I4" i="8"/>
  <c r="I3" i="8"/>
  <c r="F54" i="8"/>
  <c r="F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G7" i="8"/>
  <c r="G6" i="8"/>
  <c r="G5" i="8"/>
  <c r="G4" i="8"/>
  <c r="G3" i="8"/>
  <c r="H54" i="7"/>
  <c r="H53" i="7"/>
  <c r="F54" i="7"/>
  <c r="F53" i="7"/>
  <c r="C54" i="7"/>
  <c r="C53" i="7"/>
  <c r="A54" i="7"/>
  <c r="A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A54" i="6"/>
  <c r="A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4" i="6"/>
  <c r="B3" i="6"/>
  <c r="B54" i="6" s="1"/>
  <c r="B55" i="6" s="1"/>
  <c r="H54" i="6"/>
  <c r="H53" i="6"/>
  <c r="I52" i="6"/>
  <c r="I51" i="6"/>
  <c r="I50" i="6"/>
  <c r="I49" i="6"/>
  <c r="I48" i="6"/>
  <c r="I47" i="6"/>
  <c r="I46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I4" i="6"/>
  <c r="I3" i="6"/>
  <c r="I54" i="6" s="1"/>
  <c r="I55" i="6" s="1"/>
  <c r="B53" i="6" l="1"/>
  <c r="I54" i="19"/>
  <c r="I55" i="19" s="1"/>
  <c r="G54" i="8"/>
  <c r="G55" i="8" s="1"/>
  <c r="I54" i="8"/>
  <c r="I55" i="8" s="1"/>
  <c r="I54" i="16"/>
  <c r="I55" i="16" s="1"/>
  <c r="G53" i="8"/>
  <c r="D54" i="22"/>
  <c r="D55" i="22" s="1"/>
  <c r="B54" i="7"/>
  <c r="B55" i="7" s="1"/>
  <c r="I53" i="19"/>
  <c r="D53" i="18"/>
  <c r="I53" i="16"/>
  <c r="I53" i="8"/>
  <c r="B53" i="7"/>
  <c r="I53" i="6"/>
  <c r="M19" i="24" l="1"/>
  <c r="M16" i="24"/>
  <c r="M9" i="24"/>
  <c r="M8" i="24"/>
  <c r="M7" i="24"/>
  <c r="F54" i="19"/>
  <c r="F53" i="19"/>
  <c r="L19" i="24" s="1"/>
  <c r="L9" i="24"/>
  <c r="N9" i="24" s="1"/>
  <c r="L8" i="24"/>
  <c r="C54" i="16"/>
  <c r="C53" i="16"/>
  <c r="J16" i="24" s="1"/>
  <c r="C54" i="8"/>
  <c r="C53" i="8"/>
  <c r="J9" i="24" s="1"/>
  <c r="J22" i="24"/>
  <c r="J18" i="24"/>
  <c r="J17" i="24"/>
  <c r="J8" i="24"/>
  <c r="J5" i="24"/>
  <c r="I8" i="24"/>
  <c r="I7" i="24"/>
  <c r="N19" i="24" l="1"/>
  <c r="N8" i="24"/>
  <c r="K8" i="24"/>
  <c r="AQ21" i="27" l="1"/>
  <c r="AR21" i="27" s="1"/>
  <c r="AQ20" i="27"/>
  <c r="AQ19" i="27"/>
  <c r="AQ18" i="27"/>
  <c r="AQ17" i="27"/>
  <c r="AQ16" i="27"/>
  <c r="AQ15" i="27"/>
  <c r="AQ14" i="27"/>
  <c r="AQ13" i="27"/>
  <c r="AQ12" i="27"/>
  <c r="AQ11" i="27"/>
  <c r="AQ10" i="27"/>
  <c r="AQ9" i="27"/>
  <c r="AQ8" i="27"/>
  <c r="AQ7" i="27"/>
  <c r="AQ6" i="27"/>
  <c r="AQ5" i="27"/>
  <c r="AQ4" i="27"/>
  <c r="AQ3" i="27"/>
  <c r="AQ2" i="27"/>
  <c r="AP20" i="27"/>
  <c r="AP19" i="27"/>
  <c r="AP18" i="27"/>
  <c r="AP17" i="27"/>
  <c r="AP16" i="27"/>
  <c r="AP15" i="27"/>
  <c r="AP14" i="27"/>
  <c r="AP13" i="27"/>
  <c r="AP12" i="27"/>
  <c r="AP11" i="27"/>
  <c r="AP10" i="27"/>
  <c r="AP9" i="27"/>
  <c r="AP8" i="27"/>
  <c r="AP7" i="27"/>
  <c r="AP6" i="27"/>
  <c r="AP5" i="27"/>
  <c r="AP4" i="27"/>
  <c r="AP3" i="27"/>
  <c r="AP2" i="27"/>
  <c r="H54" i="4"/>
  <c r="H53" i="4"/>
  <c r="M5" i="24" s="1"/>
  <c r="F54" i="4"/>
  <c r="F53" i="4"/>
  <c r="L5" i="24" s="1"/>
  <c r="C54" i="4"/>
  <c r="C53" i="4"/>
  <c r="A54" i="4"/>
  <c r="A53" i="4"/>
  <c r="I5" i="24" s="1"/>
  <c r="K5" i="24" s="1"/>
  <c r="AR3" i="27" l="1"/>
  <c r="AR7" i="27"/>
  <c r="AR11" i="27"/>
  <c r="AR15" i="27"/>
  <c r="N5" i="24"/>
  <c r="AR4" i="27"/>
  <c r="AR8" i="27"/>
  <c r="AR12" i="27"/>
  <c r="AR16" i="27"/>
  <c r="AR5" i="27"/>
  <c r="AR9" i="27"/>
  <c r="AR13" i="27"/>
  <c r="AR2" i="27"/>
  <c r="AR6" i="27"/>
  <c r="AR10" i="27"/>
  <c r="AR14" i="27"/>
  <c r="AR18" i="27"/>
  <c r="AR19" i="27"/>
  <c r="AR20" i="27"/>
  <c r="AR17" i="27"/>
  <c r="H1002" i="28"/>
  <c r="I1002" i="28" s="1"/>
  <c r="I1004" i="28" s="1"/>
  <c r="H1001" i="28"/>
  <c r="I1001" i="28" s="1"/>
  <c r="H1000" i="28"/>
  <c r="I1000" i="28" s="1"/>
  <c r="H999" i="28"/>
  <c r="H998" i="28"/>
  <c r="H997" i="28"/>
  <c r="H996" i="28"/>
  <c r="H995" i="28"/>
  <c r="H994" i="28"/>
  <c r="H993" i="28"/>
  <c r="H992" i="28"/>
  <c r="H991" i="28"/>
  <c r="H990" i="28"/>
  <c r="H989" i="28"/>
  <c r="H988" i="28"/>
  <c r="H987" i="28"/>
  <c r="H986" i="28"/>
  <c r="H985" i="28"/>
  <c r="H984" i="28"/>
  <c r="H983" i="28"/>
  <c r="H982" i="28"/>
  <c r="H981" i="28"/>
  <c r="H980" i="28"/>
  <c r="H979" i="28"/>
  <c r="H978" i="28"/>
  <c r="H977" i="28"/>
  <c r="H976" i="28"/>
  <c r="H975" i="28"/>
  <c r="H974" i="28"/>
  <c r="H973" i="28"/>
  <c r="H972" i="28"/>
  <c r="H971" i="28"/>
  <c r="H970" i="28"/>
  <c r="H969" i="28"/>
  <c r="H968" i="28"/>
  <c r="H967" i="28"/>
  <c r="H966" i="28"/>
  <c r="H965" i="28"/>
  <c r="H964" i="28"/>
  <c r="H963" i="28"/>
  <c r="H962" i="28"/>
  <c r="H961" i="28"/>
  <c r="H960" i="28"/>
  <c r="H959" i="28"/>
  <c r="H958" i="28"/>
  <c r="H957" i="28"/>
  <c r="H956" i="28"/>
  <c r="H955" i="28"/>
  <c r="H954" i="28"/>
  <c r="H953" i="28"/>
  <c r="H952" i="28"/>
  <c r="H951" i="28"/>
  <c r="H950" i="28"/>
  <c r="H949" i="28"/>
  <c r="H948" i="28"/>
  <c r="H947" i="28"/>
  <c r="H946" i="28"/>
  <c r="H945" i="28"/>
  <c r="H944" i="28"/>
  <c r="H943" i="28"/>
  <c r="H942" i="28"/>
  <c r="H941" i="28"/>
  <c r="H940" i="28"/>
  <c r="H939" i="28"/>
  <c r="H938" i="28"/>
  <c r="H937" i="28"/>
  <c r="H936" i="28"/>
  <c r="H935" i="28"/>
  <c r="H934" i="28"/>
  <c r="H933" i="28"/>
  <c r="H932" i="28"/>
  <c r="H931" i="28"/>
  <c r="H930" i="28"/>
  <c r="H929" i="28"/>
  <c r="H928" i="28"/>
  <c r="H927" i="28"/>
  <c r="H926" i="28"/>
  <c r="H925" i="28"/>
  <c r="H924" i="28"/>
  <c r="H923" i="28"/>
  <c r="H922" i="28"/>
  <c r="H921" i="28"/>
  <c r="H920" i="28"/>
  <c r="H919" i="28"/>
  <c r="H918" i="28"/>
  <c r="H917" i="28"/>
  <c r="H916" i="28"/>
  <c r="H915" i="28"/>
  <c r="H914" i="28"/>
  <c r="H913" i="28"/>
  <c r="H912" i="28"/>
  <c r="H911" i="28"/>
  <c r="H910" i="28"/>
  <c r="H909" i="28"/>
  <c r="H908" i="28"/>
  <c r="H907" i="28"/>
  <c r="H906" i="28"/>
  <c r="H905" i="28"/>
  <c r="H904" i="28"/>
  <c r="H903" i="28"/>
  <c r="H902" i="28"/>
  <c r="H901" i="28"/>
  <c r="H900" i="28"/>
  <c r="H899" i="28"/>
  <c r="H898" i="28"/>
  <c r="H897" i="28"/>
  <c r="H896" i="28"/>
  <c r="H895" i="28"/>
  <c r="H894" i="28"/>
  <c r="H893" i="28"/>
  <c r="H892" i="28"/>
  <c r="H891" i="28"/>
  <c r="H890" i="28"/>
  <c r="H889" i="28"/>
  <c r="H888" i="28"/>
  <c r="H887" i="28"/>
  <c r="H886" i="28"/>
  <c r="H885" i="28"/>
  <c r="H884" i="28"/>
  <c r="H883" i="28"/>
  <c r="H882" i="28"/>
  <c r="H881" i="28"/>
  <c r="H880" i="28"/>
  <c r="H879" i="28"/>
  <c r="H878" i="28"/>
  <c r="H877" i="28"/>
  <c r="H876" i="28"/>
  <c r="H875" i="28"/>
  <c r="H874" i="28"/>
  <c r="H873" i="28"/>
  <c r="H872" i="28"/>
  <c r="H871" i="28"/>
  <c r="H870" i="28"/>
  <c r="H869" i="28"/>
  <c r="H868" i="28"/>
  <c r="H867" i="28"/>
  <c r="H866" i="28"/>
  <c r="H865" i="28"/>
  <c r="H864" i="28"/>
  <c r="H863" i="28"/>
  <c r="H862" i="28"/>
  <c r="H861" i="28"/>
  <c r="H860" i="28"/>
  <c r="H859" i="28"/>
  <c r="H858" i="28"/>
  <c r="H857" i="28"/>
  <c r="H856" i="28"/>
  <c r="H855" i="28"/>
  <c r="H854" i="28"/>
  <c r="H853" i="28"/>
  <c r="H852" i="28"/>
  <c r="H851" i="28"/>
  <c r="H850" i="28"/>
  <c r="H849" i="28"/>
  <c r="H848" i="28"/>
  <c r="H847" i="28"/>
  <c r="H846" i="28"/>
  <c r="H845" i="28"/>
  <c r="H844" i="28"/>
  <c r="H843" i="28"/>
  <c r="H842" i="28"/>
  <c r="H841" i="28"/>
  <c r="H840" i="28"/>
  <c r="H839" i="28"/>
  <c r="H838" i="28"/>
  <c r="H837" i="28"/>
  <c r="H836" i="28"/>
  <c r="H835" i="28"/>
  <c r="H834" i="28"/>
  <c r="H833" i="28"/>
  <c r="H832" i="28"/>
  <c r="H831" i="28"/>
  <c r="H830" i="28"/>
  <c r="H829" i="28"/>
  <c r="H828" i="28"/>
  <c r="H827" i="28"/>
  <c r="H826" i="28"/>
  <c r="H825" i="28"/>
  <c r="H824" i="28"/>
  <c r="H823" i="28"/>
  <c r="H822" i="28"/>
  <c r="H821" i="28"/>
  <c r="H820" i="28"/>
  <c r="H819" i="28"/>
  <c r="H818" i="28"/>
  <c r="H817" i="28"/>
  <c r="H816" i="28"/>
  <c r="H815" i="28"/>
  <c r="H814" i="28"/>
  <c r="H813" i="28"/>
  <c r="H812" i="28"/>
  <c r="H811" i="28"/>
  <c r="H810" i="28"/>
  <c r="H809" i="28"/>
  <c r="H808" i="28"/>
  <c r="H807" i="28"/>
  <c r="H806" i="28"/>
  <c r="H805" i="28"/>
  <c r="H804" i="28"/>
  <c r="H803" i="28"/>
  <c r="H802" i="28"/>
  <c r="H801" i="28"/>
  <c r="H800" i="28"/>
  <c r="H799" i="28"/>
  <c r="H798" i="28"/>
  <c r="H797" i="28"/>
  <c r="H796" i="28"/>
  <c r="H795" i="28"/>
  <c r="H794" i="28"/>
  <c r="H793" i="28"/>
  <c r="H792" i="28"/>
  <c r="H791" i="28"/>
  <c r="H790" i="28"/>
  <c r="H789" i="28"/>
  <c r="H788" i="28"/>
  <c r="H787" i="28"/>
  <c r="H786" i="28"/>
  <c r="H785" i="28"/>
  <c r="H784" i="28"/>
  <c r="H783" i="28"/>
  <c r="H782" i="28"/>
  <c r="H781" i="28"/>
  <c r="H780" i="28"/>
  <c r="H779" i="28"/>
  <c r="H778" i="28"/>
  <c r="H777" i="28"/>
  <c r="H776" i="28"/>
  <c r="H775" i="28"/>
  <c r="H774" i="28"/>
  <c r="H773" i="28"/>
  <c r="H772" i="28"/>
  <c r="H771" i="28"/>
  <c r="H770" i="28"/>
  <c r="H769" i="28"/>
  <c r="H768" i="28"/>
  <c r="H767" i="28"/>
  <c r="H766" i="28"/>
  <c r="H765" i="28"/>
  <c r="H764" i="28"/>
  <c r="H763" i="28"/>
  <c r="H762" i="28"/>
  <c r="H761" i="28"/>
  <c r="H760" i="28"/>
  <c r="H759" i="28"/>
  <c r="H758" i="28"/>
  <c r="H757" i="28"/>
  <c r="H756" i="28"/>
  <c r="H755" i="28"/>
  <c r="H754" i="28"/>
  <c r="H753" i="28"/>
  <c r="H752" i="28"/>
  <c r="H751" i="28"/>
  <c r="H750" i="28"/>
  <c r="H749" i="28"/>
  <c r="H748" i="28"/>
  <c r="H747" i="28"/>
  <c r="H746" i="28"/>
  <c r="H745" i="28"/>
  <c r="H744" i="28"/>
  <c r="H743" i="28"/>
  <c r="H742" i="28"/>
  <c r="H741" i="28"/>
  <c r="H740" i="28"/>
  <c r="H739" i="28"/>
  <c r="H738" i="28"/>
  <c r="H737" i="28"/>
  <c r="H736" i="28"/>
  <c r="H735" i="28"/>
  <c r="H734" i="28"/>
  <c r="H733" i="28"/>
  <c r="H732" i="28"/>
  <c r="H731" i="28"/>
  <c r="H730" i="28"/>
  <c r="H729" i="28"/>
  <c r="H728" i="28"/>
  <c r="H727" i="28"/>
  <c r="H726" i="28"/>
  <c r="H725" i="28"/>
  <c r="H724" i="28"/>
  <c r="H723" i="28"/>
  <c r="H722" i="28"/>
  <c r="H721" i="28"/>
  <c r="H720" i="28"/>
  <c r="H719" i="28"/>
  <c r="H718" i="28"/>
  <c r="H717" i="28"/>
  <c r="H716" i="28"/>
  <c r="H715" i="28"/>
  <c r="H714" i="28"/>
  <c r="H713" i="28"/>
  <c r="H712" i="28"/>
  <c r="H711" i="28"/>
  <c r="H710" i="28"/>
  <c r="H709" i="28"/>
  <c r="H708" i="28"/>
  <c r="H707" i="28"/>
  <c r="H706" i="28"/>
  <c r="H705" i="28"/>
  <c r="H704" i="28"/>
  <c r="H703" i="28"/>
  <c r="H702" i="28"/>
  <c r="H701" i="28"/>
  <c r="H700" i="28"/>
  <c r="H699" i="28"/>
  <c r="H698" i="28"/>
  <c r="H697" i="28"/>
  <c r="H696" i="28"/>
  <c r="H695" i="28"/>
  <c r="H694" i="28"/>
  <c r="H693" i="28"/>
  <c r="H692" i="28"/>
  <c r="H691" i="28"/>
  <c r="H690" i="28"/>
  <c r="H689" i="28"/>
  <c r="H688" i="28"/>
  <c r="H687" i="28"/>
  <c r="H686" i="28"/>
  <c r="H685" i="28"/>
  <c r="H684" i="28"/>
  <c r="H683" i="28"/>
  <c r="H682" i="28"/>
  <c r="H681" i="28"/>
  <c r="H680" i="28"/>
  <c r="H679" i="28"/>
  <c r="H678" i="28"/>
  <c r="H677" i="28"/>
  <c r="H676" i="28"/>
  <c r="H675" i="28"/>
  <c r="H674" i="28"/>
  <c r="H673" i="28"/>
  <c r="H672" i="28"/>
  <c r="H671" i="28"/>
  <c r="H670" i="28"/>
  <c r="H669" i="28"/>
  <c r="H668" i="28"/>
  <c r="H667" i="28"/>
  <c r="H666" i="28"/>
  <c r="H665" i="28"/>
  <c r="H664" i="28"/>
  <c r="H663" i="28"/>
  <c r="H662" i="28"/>
  <c r="H661" i="28"/>
  <c r="H660" i="28"/>
  <c r="H659" i="28"/>
  <c r="H658" i="28"/>
  <c r="H657" i="28"/>
  <c r="H656" i="28"/>
  <c r="H655" i="28"/>
  <c r="H654" i="28"/>
  <c r="H653" i="28"/>
  <c r="H652" i="28"/>
  <c r="H651" i="28"/>
  <c r="H650" i="28"/>
  <c r="H649" i="28"/>
  <c r="H648" i="28"/>
  <c r="H647" i="28"/>
  <c r="H646" i="28"/>
  <c r="H645" i="28"/>
  <c r="H644" i="28"/>
  <c r="H643" i="28"/>
  <c r="H642" i="28"/>
  <c r="H641" i="28"/>
  <c r="H640" i="28"/>
  <c r="H639" i="28"/>
  <c r="H638" i="28"/>
  <c r="H637" i="28"/>
  <c r="H636" i="28"/>
  <c r="H635" i="28"/>
  <c r="H634" i="28"/>
  <c r="H633" i="28"/>
  <c r="H632" i="28"/>
  <c r="H631" i="28"/>
  <c r="H630" i="28"/>
  <c r="H629" i="28"/>
  <c r="H628" i="28"/>
  <c r="H627" i="28"/>
  <c r="H626" i="28"/>
  <c r="H625" i="28"/>
  <c r="H624" i="28"/>
  <c r="H623" i="28"/>
  <c r="H622" i="28"/>
  <c r="H621" i="28"/>
  <c r="H620" i="28"/>
  <c r="H619" i="28"/>
  <c r="H618" i="28"/>
  <c r="H617" i="28"/>
  <c r="H616" i="28"/>
  <c r="H615" i="28"/>
  <c r="H614" i="28"/>
  <c r="H613" i="28"/>
  <c r="H612" i="28"/>
  <c r="H611" i="28"/>
  <c r="H610" i="28"/>
  <c r="H609" i="28"/>
  <c r="H608" i="28"/>
  <c r="H607" i="28"/>
  <c r="H606" i="28"/>
  <c r="H605" i="28"/>
  <c r="H604" i="28"/>
  <c r="H603" i="28"/>
  <c r="H602" i="28"/>
  <c r="H601" i="28"/>
  <c r="H600" i="28"/>
  <c r="H599" i="28"/>
  <c r="H598" i="28"/>
  <c r="H597" i="28"/>
  <c r="H596" i="28"/>
  <c r="H595" i="28"/>
  <c r="H594" i="28"/>
  <c r="H593" i="28"/>
  <c r="H592" i="28"/>
  <c r="H591" i="28"/>
  <c r="H590" i="28"/>
  <c r="H589" i="28"/>
  <c r="H588" i="28"/>
  <c r="H587" i="28"/>
  <c r="H586" i="28"/>
  <c r="H585" i="28"/>
  <c r="H584" i="28"/>
  <c r="H583" i="28"/>
  <c r="H582" i="28"/>
  <c r="H581" i="28"/>
  <c r="H580" i="28"/>
  <c r="H579" i="28"/>
  <c r="H578" i="28"/>
  <c r="H577" i="28"/>
  <c r="H576" i="28"/>
  <c r="H575" i="28"/>
  <c r="H574" i="28"/>
  <c r="H573" i="28"/>
  <c r="H572" i="28"/>
  <c r="H571" i="28"/>
  <c r="H570" i="28"/>
  <c r="H569" i="28"/>
  <c r="H568" i="28"/>
  <c r="H567" i="28"/>
  <c r="H566" i="28"/>
  <c r="H565" i="28"/>
  <c r="H564" i="28"/>
  <c r="H563" i="28"/>
  <c r="H562" i="28"/>
  <c r="H561" i="28"/>
  <c r="H560" i="28"/>
  <c r="H559" i="28"/>
  <c r="H558" i="28"/>
  <c r="H557" i="28"/>
  <c r="H556" i="28"/>
  <c r="H555" i="28"/>
  <c r="H554" i="28"/>
  <c r="H553" i="28"/>
  <c r="H552" i="28"/>
  <c r="H551" i="28"/>
  <c r="H550" i="28"/>
  <c r="H549" i="28"/>
  <c r="H548" i="28"/>
  <c r="H547" i="28"/>
  <c r="H546" i="28"/>
  <c r="H545" i="28"/>
  <c r="H544" i="28"/>
  <c r="H543" i="28"/>
  <c r="H542" i="28"/>
  <c r="H541" i="28"/>
  <c r="H540" i="28"/>
  <c r="H539" i="28"/>
  <c r="H538" i="28"/>
  <c r="H537" i="28"/>
  <c r="H536" i="28"/>
  <c r="H535" i="28"/>
  <c r="H534" i="28"/>
  <c r="H533" i="28"/>
  <c r="H532" i="28"/>
  <c r="H531" i="28"/>
  <c r="H530" i="28"/>
  <c r="H529" i="28"/>
  <c r="H528" i="28"/>
  <c r="H527" i="28"/>
  <c r="H526" i="28"/>
  <c r="H525" i="28"/>
  <c r="H524" i="28"/>
  <c r="H523" i="28"/>
  <c r="H522" i="28"/>
  <c r="H521" i="28"/>
  <c r="H520" i="28"/>
  <c r="H519" i="28"/>
  <c r="H518" i="28"/>
  <c r="H517" i="28"/>
  <c r="H516" i="28"/>
  <c r="H515" i="28"/>
  <c r="H514" i="28"/>
  <c r="H513" i="28"/>
  <c r="H512" i="28"/>
  <c r="H511" i="28"/>
  <c r="H510" i="28"/>
  <c r="H509" i="28"/>
  <c r="H508" i="28"/>
  <c r="H507" i="28"/>
  <c r="H506" i="28"/>
  <c r="H505" i="28"/>
  <c r="H504" i="28"/>
  <c r="H503" i="28"/>
  <c r="H502" i="28"/>
  <c r="H501" i="28"/>
  <c r="H500" i="28"/>
  <c r="H499" i="28"/>
  <c r="H498" i="28"/>
  <c r="H497" i="28"/>
  <c r="H496" i="28"/>
  <c r="H495" i="28"/>
  <c r="H494" i="28"/>
  <c r="H493" i="28"/>
  <c r="H492" i="28"/>
  <c r="H491" i="28"/>
  <c r="H490" i="28"/>
  <c r="H489" i="28"/>
  <c r="H488" i="28"/>
  <c r="H487" i="28"/>
  <c r="H486" i="28"/>
  <c r="H485" i="28"/>
  <c r="H484" i="28"/>
  <c r="H483" i="28"/>
  <c r="H482" i="28"/>
  <c r="H481" i="28"/>
  <c r="H480" i="28"/>
  <c r="H479" i="28"/>
  <c r="H478" i="28"/>
  <c r="H477" i="28"/>
  <c r="H476" i="28"/>
  <c r="H475" i="28"/>
  <c r="H474" i="28"/>
  <c r="H473" i="28"/>
  <c r="H472" i="28"/>
  <c r="H471" i="28"/>
  <c r="H470" i="28"/>
  <c r="H469" i="28"/>
  <c r="H468" i="28"/>
  <c r="H467" i="28"/>
  <c r="H466" i="28"/>
  <c r="H465" i="28"/>
  <c r="H464" i="28"/>
  <c r="H463" i="28"/>
  <c r="H462" i="28"/>
  <c r="H461" i="28"/>
  <c r="H460" i="28"/>
  <c r="H459" i="28"/>
  <c r="H458" i="28"/>
  <c r="H457" i="28"/>
  <c r="H456" i="28"/>
  <c r="H455" i="28"/>
  <c r="H454" i="28"/>
  <c r="H453" i="28"/>
  <c r="H452" i="28"/>
  <c r="H451" i="28"/>
  <c r="H450" i="28"/>
  <c r="H449" i="28"/>
  <c r="H448" i="28"/>
  <c r="H447" i="28"/>
  <c r="H446" i="28"/>
  <c r="H445" i="28"/>
  <c r="H444" i="28"/>
  <c r="H443" i="28"/>
  <c r="H442" i="28"/>
  <c r="H441" i="28"/>
  <c r="H440" i="28"/>
  <c r="H439" i="28"/>
  <c r="H438" i="28"/>
  <c r="H437" i="28"/>
  <c r="H436" i="28"/>
  <c r="H435" i="28"/>
  <c r="H434" i="28"/>
  <c r="H433" i="28"/>
  <c r="H432" i="28"/>
  <c r="H431" i="28"/>
  <c r="H430" i="28"/>
  <c r="H429" i="28"/>
  <c r="H428" i="28"/>
  <c r="H427" i="28"/>
  <c r="H426" i="28"/>
  <c r="H425" i="28"/>
  <c r="H424" i="28"/>
  <c r="H423" i="28"/>
  <c r="H422" i="28"/>
  <c r="H421" i="28"/>
  <c r="H420" i="28"/>
  <c r="H419" i="28"/>
  <c r="H418" i="28"/>
  <c r="H417" i="28"/>
  <c r="H416" i="28"/>
  <c r="H415" i="28"/>
  <c r="H414" i="28"/>
  <c r="H413" i="28"/>
  <c r="H412" i="28"/>
  <c r="H411" i="28"/>
  <c r="H410" i="28"/>
  <c r="H409" i="28"/>
  <c r="H408" i="28"/>
  <c r="H407" i="28"/>
  <c r="H406" i="28"/>
  <c r="H405" i="28"/>
  <c r="H404" i="28"/>
  <c r="H403" i="28"/>
  <c r="H402" i="28"/>
  <c r="H401" i="28"/>
  <c r="H400" i="28"/>
  <c r="H399" i="28"/>
  <c r="H398" i="28"/>
  <c r="H397" i="28"/>
  <c r="H396" i="28"/>
  <c r="H395" i="28"/>
  <c r="H394" i="28"/>
  <c r="H393" i="28"/>
  <c r="H392" i="28"/>
  <c r="H391" i="28"/>
  <c r="H390" i="28"/>
  <c r="H389" i="28"/>
  <c r="H388" i="28"/>
  <c r="H387" i="28"/>
  <c r="H386" i="28"/>
  <c r="H385" i="28"/>
  <c r="H384" i="28"/>
  <c r="H383" i="28"/>
  <c r="H382" i="28"/>
  <c r="H381" i="28"/>
  <c r="H380" i="28"/>
  <c r="H379" i="28"/>
  <c r="H378" i="28"/>
  <c r="H377" i="28"/>
  <c r="H376" i="28"/>
  <c r="H375" i="28"/>
  <c r="H374" i="28"/>
  <c r="H373" i="28"/>
  <c r="H372" i="28"/>
  <c r="H371" i="28"/>
  <c r="H370" i="28"/>
  <c r="H369" i="28"/>
  <c r="H368" i="28"/>
  <c r="H367" i="28"/>
  <c r="H366" i="28"/>
  <c r="H365" i="28"/>
  <c r="H364" i="28"/>
  <c r="H363" i="28"/>
  <c r="H362" i="28"/>
  <c r="H361" i="28"/>
  <c r="H360" i="28"/>
  <c r="H359" i="28"/>
  <c r="H358" i="28"/>
  <c r="H357" i="28"/>
  <c r="H356" i="28"/>
  <c r="H355" i="28"/>
  <c r="H354" i="28"/>
  <c r="H353" i="28"/>
  <c r="H352" i="28"/>
  <c r="H351" i="28"/>
  <c r="H350" i="28"/>
  <c r="H349" i="28"/>
  <c r="H348" i="28"/>
  <c r="H347" i="28"/>
  <c r="H346" i="28"/>
  <c r="H345" i="28"/>
  <c r="H344" i="28"/>
  <c r="H343" i="28"/>
  <c r="H342" i="28"/>
  <c r="H341" i="28"/>
  <c r="H340" i="28"/>
  <c r="H339" i="28"/>
  <c r="H338" i="28"/>
  <c r="H337" i="28"/>
  <c r="H336" i="28"/>
  <c r="H335" i="28"/>
  <c r="H334" i="28"/>
  <c r="H333" i="28"/>
  <c r="H332" i="28"/>
  <c r="H331" i="28"/>
  <c r="H330" i="28"/>
  <c r="H329" i="28"/>
  <c r="H328" i="28"/>
  <c r="H327" i="28"/>
  <c r="H326" i="28"/>
  <c r="H325" i="28"/>
  <c r="H324" i="28"/>
  <c r="H323" i="28"/>
  <c r="H322" i="28"/>
  <c r="H321" i="28"/>
  <c r="H320" i="28"/>
  <c r="H319" i="28"/>
  <c r="H318" i="28"/>
  <c r="H317" i="28"/>
  <c r="H316" i="28"/>
  <c r="H315" i="28"/>
  <c r="H314" i="28"/>
  <c r="H313" i="28"/>
  <c r="H312" i="28"/>
  <c r="H311" i="28"/>
  <c r="H310" i="28"/>
  <c r="H309" i="28"/>
  <c r="H308" i="28"/>
  <c r="H307" i="28"/>
  <c r="H306" i="28"/>
  <c r="H305" i="28"/>
  <c r="H304" i="28"/>
  <c r="H303" i="28"/>
  <c r="H302" i="28"/>
  <c r="H301" i="28"/>
  <c r="H300" i="28"/>
  <c r="H299" i="28"/>
  <c r="H298" i="28"/>
  <c r="H297" i="28"/>
  <c r="H296" i="28"/>
  <c r="H295" i="28"/>
  <c r="H294" i="28"/>
  <c r="H293" i="28"/>
  <c r="H292" i="28"/>
  <c r="H291" i="28"/>
  <c r="H290" i="28"/>
  <c r="H289" i="28"/>
  <c r="H288" i="28"/>
  <c r="H287" i="28"/>
  <c r="H286" i="28"/>
  <c r="H285" i="28"/>
  <c r="H284" i="28"/>
  <c r="H283" i="28"/>
  <c r="H282" i="28"/>
  <c r="H281" i="28"/>
  <c r="H280" i="28"/>
  <c r="H279" i="28"/>
  <c r="H278" i="28"/>
  <c r="H277" i="28"/>
  <c r="H276" i="28"/>
  <c r="H275" i="28"/>
  <c r="H274" i="28"/>
  <c r="H273" i="28"/>
  <c r="H272" i="28"/>
  <c r="H271" i="28"/>
  <c r="H270" i="28"/>
  <c r="H269" i="28"/>
  <c r="H268" i="28"/>
  <c r="H267" i="28"/>
  <c r="H266" i="28"/>
  <c r="H265" i="28"/>
  <c r="H264" i="28"/>
  <c r="H263" i="28"/>
  <c r="H262" i="28"/>
  <c r="H261" i="28"/>
  <c r="H260" i="28"/>
  <c r="H259" i="28"/>
  <c r="H258" i="28"/>
  <c r="H257" i="28"/>
  <c r="H256" i="28"/>
  <c r="H255" i="28"/>
  <c r="H254" i="28"/>
  <c r="H253" i="28"/>
  <c r="H252" i="28"/>
  <c r="H251" i="28"/>
  <c r="H250" i="28"/>
  <c r="H249" i="28"/>
  <c r="H248" i="28"/>
  <c r="H247" i="28"/>
  <c r="H246" i="28"/>
  <c r="H245" i="28"/>
  <c r="H244" i="28"/>
  <c r="H243" i="28"/>
  <c r="H242" i="28"/>
  <c r="H241" i="28"/>
  <c r="H240" i="28"/>
  <c r="H239" i="28"/>
  <c r="H238" i="28"/>
  <c r="H237" i="28"/>
  <c r="H236" i="28"/>
  <c r="H235" i="28"/>
  <c r="H234" i="28"/>
  <c r="H233" i="28"/>
  <c r="H232" i="28"/>
  <c r="H231" i="28"/>
  <c r="H230" i="28"/>
  <c r="H229" i="28"/>
  <c r="H228" i="28"/>
  <c r="H227" i="28"/>
  <c r="H226" i="28"/>
  <c r="H225" i="28"/>
  <c r="H224" i="28"/>
  <c r="H223" i="28"/>
  <c r="H222" i="28"/>
  <c r="H221" i="28"/>
  <c r="H220" i="28"/>
  <c r="H219" i="28"/>
  <c r="H218" i="28"/>
  <c r="H217" i="28"/>
  <c r="H216" i="28"/>
  <c r="H215" i="28"/>
  <c r="H214" i="28"/>
  <c r="H213" i="28"/>
  <c r="H212" i="28"/>
  <c r="H211" i="28"/>
  <c r="H210" i="28"/>
  <c r="H209" i="28"/>
  <c r="H208" i="28"/>
  <c r="H207" i="28"/>
  <c r="H206" i="28"/>
  <c r="H205" i="28"/>
  <c r="H204" i="28"/>
  <c r="H203" i="28"/>
  <c r="H202" i="28"/>
  <c r="H201" i="28"/>
  <c r="H200" i="28"/>
  <c r="H199" i="28"/>
  <c r="H198" i="28"/>
  <c r="H197" i="28"/>
  <c r="H196" i="28"/>
  <c r="H195" i="28"/>
  <c r="H194" i="28"/>
  <c r="H193" i="28"/>
  <c r="H192" i="28"/>
  <c r="H191" i="28"/>
  <c r="H190" i="28"/>
  <c r="H189" i="28"/>
  <c r="H188" i="28"/>
  <c r="H187" i="28"/>
  <c r="H186" i="28"/>
  <c r="H185" i="28"/>
  <c r="H184" i="28"/>
  <c r="H183" i="28"/>
  <c r="H182" i="28"/>
  <c r="H181" i="28"/>
  <c r="H180" i="28"/>
  <c r="H179" i="28"/>
  <c r="H178" i="28"/>
  <c r="H177" i="28"/>
  <c r="H176" i="28"/>
  <c r="H175" i="28"/>
  <c r="H174" i="28"/>
  <c r="H173" i="28"/>
  <c r="H172" i="28"/>
  <c r="H171" i="28"/>
  <c r="H170" i="28"/>
  <c r="H169" i="28"/>
  <c r="H168" i="28"/>
  <c r="H167" i="28"/>
  <c r="H166" i="28"/>
  <c r="H165" i="28"/>
  <c r="H164" i="28"/>
  <c r="H163" i="28"/>
  <c r="H162" i="28"/>
  <c r="H161" i="28"/>
  <c r="H160" i="28"/>
  <c r="H159" i="28"/>
  <c r="H158" i="28"/>
  <c r="H157" i="28"/>
  <c r="H156" i="28"/>
  <c r="H155" i="28"/>
  <c r="H154" i="28"/>
  <c r="H153" i="28"/>
  <c r="H152" i="28"/>
  <c r="H151" i="28"/>
  <c r="H150" i="28"/>
  <c r="H149" i="28"/>
  <c r="H148" i="28"/>
  <c r="H147" i="28"/>
  <c r="H146" i="28"/>
  <c r="H145" i="28"/>
  <c r="H144" i="28"/>
  <c r="H143" i="28"/>
  <c r="H142" i="28"/>
  <c r="H141" i="28"/>
  <c r="H140" i="28"/>
  <c r="H139" i="28"/>
  <c r="H138" i="28"/>
  <c r="H137" i="28"/>
  <c r="H136" i="28"/>
  <c r="H135" i="28"/>
  <c r="H134" i="28"/>
  <c r="H133" i="28"/>
  <c r="H132" i="28"/>
  <c r="H131" i="28"/>
  <c r="H130" i="28"/>
  <c r="H129" i="28"/>
  <c r="H128" i="28"/>
  <c r="H127" i="28"/>
  <c r="H126" i="28"/>
  <c r="H125" i="28"/>
  <c r="H124" i="28"/>
  <c r="H123" i="28"/>
  <c r="H122" i="28"/>
  <c r="H121" i="28"/>
  <c r="H120" i="28"/>
  <c r="H119" i="28"/>
  <c r="H118" i="28"/>
  <c r="H117" i="28"/>
  <c r="H116" i="28"/>
  <c r="H115" i="28"/>
  <c r="H114" i="28"/>
  <c r="H113" i="28"/>
  <c r="H112" i="28"/>
  <c r="H111" i="28"/>
  <c r="H110" i="28"/>
  <c r="H109" i="28"/>
  <c r="H108" i="28"/>
  <c r="H107" i="28"/>
  <c r="H106" i="28"/>
  <c r="H105" i="28"/>
  <c r="H104" i="28"/>
  <c r="H103" i="28"/>
  <c r="H102" i="28"/>
  <c r="H101" i="28"/>
  <c r="H100" i="28"/>
  <c r="H99" i="28"/>
  <c r="H98" i="28"/>
  <c r="H97" i="28"/>
  <c r="H96" i="28"/>
  <c r="H95" i="28"/>
  <c r="H94" i="28"/>
  <c r="H93" i="28"/>
  <c r="H92" i="28"/>
  <c r="H91" i="28"/>
  <c r="H90" i="28"/>
  <c r="H89" i="28"/>
  <c r="H88" i="28"/>
  <c r="H87" i="28"/>
  <c r="H86" i="28"/>
  <c r="H85" i="28"/>
  <c r="H84" i="28"/>
  <c r="H83" i="28"/>
  <c r="H82" i="28"/>
  <c r="H81" i="28"/>
  <c r="H80" i="28"/>
  <c r="H79" i="28"/>
  <c r="H78" i="28"/>
  <c r="H77" i="28"/>
  <c r="H76" i="28"/>
  <c r="H75" i="28"/>
  <c r="H74" i="28"/>
  <c r="H73" i="28"/>
  <c r="H72" i="28"/>
  <c r="H71" i="28"/>
  <c r="H70" i="28"/>
  <c r="H69" i="28"/>
  <c r="H68" i="28"/>
  <c r="H67" i="28"/>
  <c r="H66" i="28"/>
  <c r="H65" i="28"/>
  <c r="H64" i="28"/>
  <c r="H63" i="28"/>
  <c r="H62" i="28"/>
  <c r="H61" i="28"/>
  <c r="H60" i="28"/>
  <c r="H59" i="28"/>
  <c r="H58" i="28"/>
  <c r="H57" i="28"/>
  <c r="H56" i="28"/>
  <c r="H55" i="28"/>
  <c r="H54" i="28"/>
  <c r="H53" i="28"/>
  <c r="H52" i="28"/>
  <c r="H51" i="28"/>
  <c r="H50" i="28"/>
  <c r="H49" i="28"/>
  <c r="H48" i="28"/>
  <c r="H47" i="28"/>
  <c r="H46" i="28"/>
  <c r="H45" i="28"/>
  <c r="H44" i="28"/>
  <c r="H43" i="28"/>
  <c r="H42" i="28"/>
  <c r="H41" i="28"/>
  <c r="H40" i="28"/>
  <c r="H39" i="28"/>
  <c r="H38" i="28"/>
  <c r="H37" i="28"/>
  <c r="H36" i="28"/>
  <c r="H35" i="28"/>
  <c r="H34" i="28"/>
  <c r="H33" i="28"/>
  <c r="H32" i="28"/>
  <c r="H31" i="28"/>
  <c r="H30" i="28"/>
  <c r="H29" i="28"/>
  <c r="H28" i="28"/>
  <c r="H27" i="28"/>
  <c r="H26" i="28"/>
  <c r="H25" i="28"/>
  <c r="H24" i="28"/>
  <c r="H23" i="28"/>
  <c r="H22" i="28"/>
  <c r="H21" i="28"/>
  <c r="H20" i="28"/>
  <c r="H19" i="28"/>
  <c r="H18" i="28"/>
  <c r="H17" i="28"/>
  <c r="H16" i="28"/>
  <c r="H15" i="28"/>
  <c r="H14" i="28"/>
  <c r="H13" i="28"/>
  <c r="H12" i="28"/>
  <c r="H11" i="28"/>
  <c r="H10" i="28"/>
  <c r="H9" i="28"/>
  <c r="H8" i="28"/>
  <c r="H7" i="28"/>
  <c r="H6" i="28"/>
  <c r="H5" i="28"/>
  <c r="H4" i="28"/>
  <c r="H3" i="28"/>
  <c r="F1002" i="28"/>
  <c r="G1002" i="28" s="1"/>
  <c r="G1004" i="28" s="1"/>
  <c r="F1001" i="28"/>
  <c r="G1001" i="28" s="1"/>
  <c r="F1000" i="28"/>
  <c r="G1000" i="28" s="1"/>
  <c r="F999" i="28"/>
  <c r="F998" i="28"/>
  <c r="F997" i="28"/>
  <c r="F996" i="28"/>
  <c r="F995" i="28"/>
  <c r="F994" i="28"/>
  <c r="F993" i="28"/>
  <c r="F992" i="28"/>
  <c r="F991" i="28"/>
  <c r="F990" i="28"/>
  <c r="F989" i="28"/>
  <c r="F988" i="28"/>
  <c r="F987" i="28"/>
  <c r="F986" i="28"/>
  <c r="F985" i="28"/>
  <c r="F984" i="28"/>
  <c r="F983" i="28"/>
  <c r="F982" i="28"/>
  <c r="F981" i="28"/>
  <c r="F980" i="28"/>
  <c r="F979" i="28"/>
  <c r="F978" i="28"/>
  <c r="F977" i="28"/>
  <c r="F976" i="28"/>
  <c r="F975" i="28"/>
  <c r="F974" i="28"/>
  <c r="F973" i="28"/>
  <c r="F972" i="28"/>
  <c r="F971" i="28"/>
  <c r="F970" i="28"/>
  <c r="F969" i="28"/>
  <c r="F968" i="28"/>
  <c r="F967" i="28"/>
  <c r="F966" i="28"/>
  <c r="F965" i="28"/>
  <c r="F964" i="28"/>
  <c r="F963" i="28"/>
  <c r="F962" i="28"/>
  <c r="F961" i="28"/>
  <c r="F960" i="28"/>
  <c r="F959" i="28"/>
  <c r="F958" i="28"/>
  <c r="F957" i="28"/>
  <c r="F956" i="28"/>
  <c r="F955" i="28"/>
  <c r="F954" i="28"/>
  <c r="F953" i="28"/>
  <c r="F952" i="28"/>
  <c r="F951" i="28"/>
  <c r="F950" i="28"/>
  <c r="F949" i="28"/>
  <c r="F948" i="28"/>
  <c r="F947" i="28"/>
  <c r="F946" i="28"/>
  <c r="F945" i="28"/>
  <c r="F944" i="28"/>
  <c r="F943" i="28"/>
  <c r="F942" i="28"/>
  <c r="F941" i="28"/>
  <c r="F940" i="28"/>
  <c r="F939" i="28"/>
  <c r="F938" i="28"/>
  <c r="F937" i="28"/>
  <c r="F936" i="28"/>
  <c r="F935" i="28"/>
  <c r="F934" i="28"/>
  <c r="F933" i="28"/>
  <c r="F932" i="28"/>
  <c r="F931" i="28"/>
  <c r="F930" i="28"/>
  <c r="F929" i="28"/>
  <c r="F928" i="28"/>
  <c r="F927" i="28"/>
  <c r="F926" i="28"/>
  <c r="F925" i="28"/>
  <c r="F924" i="28"/>
  <c r="F923" i="28"/>
  <c r="F922" i="28"/>
  <c r="F921" i="28"/>
  <c r="F920" i="28"/>
  <c r="F919" i="28"/>
  <c r="F918" i="28"/>
  <c r="F917" i="28"/>
  <c r="F916" i="28"/>
  <c r="F915" i="28"/>
  <c r="F914" i="28"/>
  <c r="F913" i="28"/>
  <c r="F912" i="28"/>
  <c r="F911" i="28"/>
  <c r="F910" i="28"/>
  <c r="F909" i="28"/>
  <c r="F908" i="28"/>
  <c r="F907" i="28"/>
  <c r="F906" i="28"/>
  <c r="F905" i="28"/>
  <c r="F904" i="28"/>
  <c r="F903" i="28"/>
  <c r="F902" i="28"/>
  <c r="F901" i="28"/>
  <c r="F900" i="28"/>
  <c r="F899" i="28"/>
  <c r="F898" i="28"/>
  <c r="F897" i="28"/>
  <c r="F896" i="28"/>
  <c r="F895" i="28"/>
  <c r="F894" i="28"/>
  <c r="F893" i="28"/>
  <c r="F892" i="28"/>
  <c r="F891" i="28"/>
  <c r="F890" i="28"/>
  <c r="F889" i="28"/>
  <c r="F888" i="28"/>
  <c r="F887" i="28"/>
  <c r="F886" i="28"/>
  <c r="F885" i="28"/>
  <c r="F884" i="28"/>
  <c r="F883" i="28"/>
  <c r="F882" i="28"/>
  <c r="F881" i="28"/>
  <c r="F880" i="28"/>
  <c r="F879" i="28"/>
  <c r="F878" i="28"/>
  <c r="F877" i="28"/>
  <c r="F876" i="28"/>
  <c r="F875" i="28"/>
  <c r="F874" i="28"/>
  <c r="F873" i="28"/>
  <c r="F872" i="28"/>
  <c r="F871" i="28"/>
  <c r="F870" i="28"/>
  <c r="F869" i="28"/>
  <c r="F868" i="28"/>
  <c r="F867" i="28"/>
  <c r="F866" i="28"/>
  <c r="F865" i="28"/>
  <c r="F864" i="28"/>
  <c r="F863" i="28"/>
  <c r="F862" i="28"/>
  <c r="F861" i="28"/>
  <c r="F860" i="28"/>
  <c r="F859" i="28"/>
  <c r="F858" i="28"/>
  <c r="F857" i="28"/>
  <c r="F856" i="28"/>
  <c r="F855" i="28"/>
  <c r="F854" i="28"/>
  <c r="F853" i="28"/>
  <c r="F852" i="28"/>
  <c r="F851" i="28"/>
  <c r="F850" i="28"/>
  <c r="F849" i="28"/>
  <c r="F848" i="28"/>
  <c r="F847" i="28"/>
  <c r="F846" i="28"/>
  <c r="F845" i="28"/>
  <c r="F844" i="28"/>
  <c r="F843" i="28"/>
  <c r="F842" i="28"/>
  <c r="F841" i="28"/>
  <c r="F840" i="28"/>
  <c r="F839" i="28"/>
  <c r="F838" i="28"/>
  <c r="F837" i="28"/>
  <c r="F836" i="28"/>
  <c r="F835" i="28"/>
  <c r="F834" i="28"/>
  <c r="F833" i="28"/>
  <c r="F832" i="28"/>
  <c r="F831" i="28"/>
  <c r="F830" i="28"/>
  <c r="F829" i="28"/>
  <c r="F828" i="28"/>
  <c r="F827" i="28"/>
  <c r="F826" i="28"/>
  <c r="F825" i="28"/>
  <c r="F824" i="28"/>
  <c r="F823" i="28"/>
  <c r="F822" i="28"/>
  <c r="F821" i="28"/>
  <c r="F820" i="28"/>
  <c r="F819" i="28"/>
  <c r="F818" i="28"/>
  <c r="F817" i="28"/>
  <c r="F816" i="28"/>
  <c r="F815" i="28"/>
  <c r="F814" i="28"/>
  <c r="F813" i="28"/>
  <c r="F812" i="28"/>
  <c r="F811" i="28"/>
  <c r="F810" i="28"/>
  <c r="F809" i="28"/>
  <c r="F808" i="28"/>
  <c r="F807" i="28"/>
  <c r="F806" i="28"/>
  <c r="F805" i="28"/>
  <c r="F804" i="28"/>
  <c r="F803" i="28"/>
  <c r="F802" i="28"/>
  <c r="F801" i="28"/>
  <c r="F800" i="28"/>
  <c r="F799" i="28"/>
  <c r="F798" i="28"/>
  <c r="F797" i="28"/>
  <c r="F796" i="28"/>
  <c r="F795" i="28"/>
  <c r="F794" i="28"/>
  <c r="F793" i="28"/>
  <c r="F792" i="28"/>
  <c r="F791" i="28"/>
  <c r="F790" i="28"/>
  <c r="F789" i="28"/>
  <c r="F788" i="28"/>
  <c r="F787" i="28"/>
  <c r="F786" i="28"/>
  <c r="F785" i="28"/>
  <c r="F784" i="28"/>
  <c r="F783" i="28"/>
  <c r="F782" i="28"/>
  <c r="F781" i="28"/>
  <c r="F780" i="28"/>
  <c r="F779" i="28"/>
  <c r="F778" i="28"/>
  <c r="F777" i="28"/>
  <c r="F776" i="28"/>
  <c r="F775" i="28"/>
  <c r="F774" i="28"/>
  <c r="F773" i="28"/>
  <c r="F772" i="28"/>
  <c r="F771" i="28"/>
  <c r="F770" i="28"/>
  <c r="F769" i="28"/>
  <c r="F768" i="28"/>
  <c r="F767" i="28"/>
  <c r="F766" i="28"/>
  <c r="F765" i="28"/>
  <c r="F764" i="28"/>
  <c r="F763" i="28"/>
  <c r="F762" i="28"/>
  <c r="F761" i="28"/>
  <c r="F760" i="28"/>
  <c r="F759" i="28"/>
  <c r="F758" i="28"/>
  <c r="F757" i="28"/>
  <c r="F756" i="28"/>
  <c r="F755" i="28"/>
  <c r="F754" i="28"/>
  <c r="F753" i="28"/>
  <c r="F752" i="28"/>
  <c r="F751" i="28"/>
  <c r="F750" i="28"/>
  <c r="F749" i="28"/>
  <c r="F748" i="28"/>
  <c r="F747" i="28"/>
  <c r="F746" i="28"/>
  <c r="F745" i="28"/>
  <c r="F744" i="28"/>
  <c r="F743" i="28"/>
  <c r="F742" i="28"/>
  <c r="F741" i="28"/>
  <c r="F740" i="28"/>
  <c r="F739" i="28"/>
  <c r="F738" i="28"/>
  <c r="F737" i="28"/>
  <c r="F736" i="28"/>
  <c r="F735" i="28"/>
  <c r="F734" i="28"/>
  <c r="F733" i="28"/>
  <c r="F732" i="28"/>
  <c r="F731" i="28"/>
  <c r="F730" i="28"/>
  <c r="F729" i="28"/>
  <c r="F728" i="28"/>
  <c r="F727" i="28"/>
  <c r="F726" i="28"/>
  <c r="F725" i="28"/>
  <c r="F724" i="28"/>
  <c r="F723" i="28"/>
  <c r="F722" i="28"/>
  <c r="F721" i="28"/>
  <c r="F720" i="28"/>
  <c r="F719" i="28"/>
  <c r="F718" i="28"/>
  <c r="F717" i="28"/>
  <c r="F716" i="28"/>
  <c r="F715" i="28"/>
  <c r="F714" i="28"/>
  <c r="F713" i="28"/>
  <c r="F712" i="28"/>
  <c r="F711" i="28"/>
  <c r="F710" i="28"/>
  <c r="F709" i="28"/>
  <c r="F708" i="28"/>
  <c r="F707" i="28"/>
  <c r="F706" i="28"/>
  <c r="F705" i="28"/>
  <c r="F704" i="28"/>
  <c r="F703" i="28"/>
  <c r="F702" i="28"/>
  <c r="F701" i="28"/>
  <c r="F700" i="28"/>
  <c r="F699" i="28"/>
  <c r="F698" i="28"/>
  <c r="F697" i="28"/>
  <c r="F696" i="28"/>
  <c r="F695" i="28"/>
  <c r="F694" i="28"/>
  <c r="F693" i="28"/>
  <c r="F692" i="28"/>
  <c r="F691" i="28"/>
  <c r="F690" i="28"/>
  <c r="F689" i="28"/>
  <c r="F688" i="28"/>
  <c r="F687" i="28"/>
  <c r="F686" i="28"/>
  <c r="F685" i="28"/>
  <c r="F684" i="28"/>
  <c r="F683" i="28"/>
  <c r="F682" i="28"/>
  <c r="F681" i="28"/>
  <c r="F680" i="28"/>
  <c r="F679" i="28"/>
  <c r="F678" i="28"/>
  <c r="F677" i="28"/>
  <c r="F676" i="28"/>
  <c r="F675" i="28"/>
  <c r="F674" i="28"/>
  <c r="F673" i="28"/>
  <c r="F672" i="28"/>
  <c r="F671" i="28"/>
  <c r="F670" i="28"/>
  <c r="F669" i="28"/>
  <c r="F668" i="28"/>
  <c r="F667" i="28"/>
  <c r="F666" i="28"/>
  <c r="F665" i="28"/>
  <c r="F664" i="28"/>
  <c r="F663" i="28"/>
  <c r="F662" i="28"/>
  <c r="F661" i="28"/>
  <c r="F660" i="28"/>
  <c r="F659" i="28"/>
  <c r="F658" i="28"/>
  <c r="F657" i="28"/>
  <c r="F656" i="28"/>
  <c r="F655" i="28"/>
  <c r="F654" i="28"/>
  <c r="F653" i="28"/>
  <c r="F652" i="28"/>
  <c r="F651" i="28"/>
  <c r="F650" i="28"/>
  <c r="F649" i="28"/>
  <c r="F648" i="28"/>
  <c r="F647" i="28"/>
  <c r="F646" i="28"/>
  <c r="F645" i="28"/>
  <c r="F644" i="28"/>
  <c r="F643" i="28"/>
  <c r="F642" i="28"/>
  <c r="F641" i="28"/>
  <c r="F640" i="28"/>
  <c r="F639" i="28"/>
  <c r="F638" i="28"/>
  <c r="F637" i="28"/>
  <c r="F636" i="28"/>
  <c r="F635" i="28"/>
  <c r="F634" i="28"/>
  <c r="F633" i="28"/>
  <c r="F632" i="28"/>
  <c r="F631" i="28"/>
  <c r="F630" i="28"/>
  <c r="F629" i="28"/>
  <c r="F628" i="28"/>
  <c r="F627" i="28"/>
  <c r="F626" i="28"/>
  <c r="F625" i="28"/>
  <c r="F624" i="28"/>
  <c r="F623" i="28"/>
  <c r="F622" i="28"/>
  <c r="F621" i="28"/>
  <c r="F620" i="28"/>
  <c r="F619" i="28"/>
  <c r="F618" i="28"/>
  <c r="F617" i="28"/>
  <c r="F616" i="28"/>
  <c r="F615" i="28"/>
  <c r="F614" i="28"/>
  <c r="F613" i="28"/>
  <c r="F612" i="28"/>
  <c r="F611" i="28"/>
  <c r="F610" i="28"/>
  <c r="F609" i="28"/>
  <c r="F608" i="28"/>
  <c r="F607" i="28"/>
  <c r="F606" i="28"/>
  <c r="F605" i="28"/>
  <c r="F604" i="28"/>
  <c r="F603" i="28"/>
  <c r="F602" i="28"/>
  <c r="F601" i="28"/>
  <c r="F600" i="28"/>
  <c r="F599" i="28"/>
  <c r="F598" i="28"/>
  <c r="F597" i="28"/>
  <c r="F596" i="28"/>
  <c r="F595" i="28"/>
  <c r="F594" i="28"/>
  <c r="F593" i="28"/>
  <c r="F592" i="28"/>
  <c r="F591" i="28"/>
  <c r="F590" i="28"/>
  <c r="F589" i="28"/>
  <c r="F588" i="28"/>
  <c r="F587" i="28"/>
  <c r="F586" i="28"/>
  <c r="F585" i="28"/>
  <c r="F584" i="28"/>
  <c r="F583" i="28"/>
  <c r="F582" i="28"/>
  <c r="F581" i="28"/>
  <c r="F580" i="28"/>
  <c r="F579" i="28"/>
  <c r="F578" i="28"/>
  <c r="F577" i="28"/>
  <c r="F576" i="28"/>
  <c r="F575" i="28"/>
  <c r="F574" i="28"/>
  <c r="F573" i="28"/>
  <c r="F572" i="28"/>
  <c r="F571" i="28"/>
  <c r="F570" i="28"/>
  <c r="F569" i="28"/>
  <c r="F568" i="28"/>
  <c r="F567" i="28"/>
  <c r="F566" i="28"/>
  <c r="F565" i="28"/>
  <c r="F564" i="28"/>
  <c r="F563" i="28"/>
  <c r="F562" i="28"/>
  <c r="F561" i="28"/>
  <c r="F560" i="28"/>
  <c r="F559" i="28"/>
  <c r="F558" i="28"/>
  <c r="F557" i="28"/>
  <c r="F556" i="28"/>
  <c r="F555" i="28"/>
  <c r="F554" i="28"/>
  <c r="F553" i="28"/>
  <c r="F552" i="28"/>
  <c r="F551" i="28"/>
  <c r="F550" i="28"/>
  <c r="F549" i="28"/>
  <c r="F548" i="28"/>
  <c r="F547" i="28"/>
  <c r="F546" i="28"/>
  <c r="F545" i="28"/>
  <c r="F544" i="28"/>
  <c r="F543" i="28"/>
  <c r="F542" i="28"/>
  <c r="F541" i="28"/>
  <c r="F540" i="28"/>
  <c r="F539" i="28"/>
  <c r="F538" i="28"/>
  <c r="F537" i="28"/>
  <c r="F536" i="28"/>
  <c r="F535" i="28"/>
  <c r="F534" i="28"/>
  <c r="F533" i="28"/>
  <c r="F532" i="28"/>
  <c r="F531" i="28"/>
  <c r="F530" i="28"/>
  <c r="F529" i="28"/>
  <c r="F528" i="28"/>
  <c r="F527" i="28"/>
  <c r="F526" i="28"/>
  <c r="F525" i="28"/>
  <c r="F524" i="28"/>
  <c r="F523" i="28"/>
  <c r="F522" i="28"/>
  <c r="F521" i="28"/>
  <c r="F520" i="28"/>
  <c r="F519" i="28"/>
  <c r="F518" i="28"/>
  <c r="F517" i="28"/>
  <c r="F516" i="28"/>
  <c r="F515" i="28"/>
  <c r="F514" i="28"/>
  <c r="F513" i="28"/>
  <c r="F512" i="28"/>
  <c r="F511" i="28"/>
  <c r="F510" i="28"/>
  <c r="F509" i="28"/>
  <c r="F508" i="28"/>
  <c r="F507" i="28"/>
  <c r="F506" i="28"/>
  <c r="F505" i="28"/>
  <c r="F504" i="28"/>
  <c r="F503" i="28"/>
  <c r="F502" i="28"/>
  <c r="F501" i="28"/>
  <c r="F500" i="28"/>
  <c r="F499" i="28"/>
  <c r="F498" i="28"/>
  <c r="F497" i="28"/>
  <c r="F496" i="28"/>
  <c r="F495" i="28"/>
  <c r="F494" i="28"/>
  <c r="F493" i="28"/>
  <c r="F492" i="28"/>
  <c r="F491" i="28"/>
  <c r="F490" i="28"/>
  <c r="F489" i="28"/>
  <c r="F488" i="28"/>
  <c r="F487" i="28"/>
  <c r="F486" i="28"/>
  <c r="F485" i="28"/>
  <c r="F484" i="28"/>
  <c r="F483" i="28"/>
  <c r="F482" i="28"/>
  <c r="F481" i="28"/>
  <c r="F480" i="28"/>
  <c r="F479" i="28"/>
  <c r="F478" i="28"/>
  <c r="F477" i="28"/>
  <c r="F476" i="28"/>
  <c r="F475" i="28"/>
  <c r="F474" i="28"/>
  <c r="F473" i="28"/>
  <c r="F472" i="28"/>
  <c r="F471" i="28"/>
  <c r="F470" i="28"/>
  <c r="F469" i="28"/>
  <c r="F468" i="28"/>
  <c r="F467" i="28"/>
  <c r="F466" i="28"/>
  <c r="F465" i="28"/>
  <c r="F464" i="28"/>
  <c r="F463" i="28"/>
  <c r="F462" i="28"/>
  <c r="F461" i="28"/>
  <c r="F460" i="28"/>
  <c r="F459" i="28"/>
  <c r="F458" i="28"/>
  <c r="F457" i="28"/>
  <c r="F456" i="28"/>
  <c r="F455" i="28"/>
  <c r="F454" i="28"/>
  <c r="F453" i="28"/>
  <c r="F452" i="28"/>
  <c r="F451" i="28"/>
  <c r="F450" i="28"/>
  <c r="F449" i="28"/>
  <c r="F448" i="28"/>
  <c r="F447" i="28"/>
  <c r="F446" i="28"/>
  <c r="F445" i="28"/>
  <c r="F444" i="28"/>
  <c r="F443" i="28"/>
  <c r="F442" i="28"/>
  <c r="F441" i="28"/>
  <c r="F440" i="28"/>
  <c r="F439" i="28"/>
  <c r="F438" i="28"/>
  <c r="F437" i="28"/>
  <c r="F436" i="28"/>
  <c r="F435" i="28"/>
  <c r="F434" i="28"/>
  <c r="F433" i="28"/>
  <c r="F432" i="28"/>
  <c r="F431" i="28"/>
  <c r="F430" i="28"/>
  <c r="F429" i="28"/>
  <c r="F428" i="28"/>
  <c r="F427" i="28"/>
  <c r="F426" i="28"/>
  <c r="F425" i="28"/>
  <c r="F424" i="28"/>
  <c r="F423" i="28"/>
  <c r="F422" i="28"/>
  <c r="F421" i="28"/>
  <c r="F420" i="28"/>
  <c r="F419" i="28"/>
  <c r="F418" i="28"/>
  <c r="F417" i="28"/>
  <c r="F416" i="28"/>
  <c r="F415" i="28"/>
  <c r="F414" i="28"/>
  <c r="F413" i="28"/>
  <c r="F412" i="28"/>
  <c r="F411" i="28"/>
  <c r="F410" i="28"/>
  <c r="F409" i="28"/>
  <c r="F408" i="28"/>
  <c r="F407" i="28"/>
  <c r="F406" i="28"/>
  <c r="F405" i="28"/>
  <c r="F404" i="28"/>
  <c r="F403" i="28"/>
  <c r="F402" i="28"/>
  <c r="F401" i="28"/>
  <c r="F400" i="28"/>
  <c r="F399" i="28"/>
  <c r="F398" i="28"/>
  <c r="F397" i="28"/>
  <c r="F396" i="28"/>
  <c r="F395" i="28"/>
  <c r="F394" i="28"/>
  <c r="F393" i="28"/>
  <c r="F392" i="28"/>
  <c r="F391" i="28"/>
  <c r="F390" i="28"/>
  <c r="F389" i="28"/>
  <c r="F388" i="28"/>
  <c r="F387" i="28"/>
  <c r="F386" i="28"/>
  <c r="F385" i="28"/>
  <c r="F384" i="28"/>
  <c r="F383" i="28"/>
  <c r="F382" i="28"/>
  <c r="F381" i="28"/>
  <c r="F380" i="28"/>
  <c r="F379" i="28"/>
  <c r="F378" i="28"/>
  <c r="F377" i="28"/>
  <c r="F376" i="28"/>
  <c r="F375" i="28"/>
  <c r="F374" i="28"/>
  <c r="F373" i="28"/>
  <c r="F372" i="28"/>
  <c r="F371" i="28"/>
  <c r="F370" i="28"/>
  <c r="F369" i="28"/>
  <c r="F368" i="28"/>
  <c r="F367" i="28"/>
  <c r="F366" i="28"/>
  <c r="F365" i="28"/>
  <c r="F364" i="28"/>
  <c r="F363" i="28"/>
  <c r="F362" i="28"/>
  <c r="F361" i="28"/>
  <c r="F360" i="28"/>
  <c r="F359" i="28"/>
  <c r="F358" i="28"/>
  <c r="F357" i="28"/>
  <c r="F356" i="28"/>
  <c r="F355" i="28"/>
  <c r="F354" i="28"/>
  <c r="F353" i="28"/>
  <c r="F352" i="28"/>
  <c r="F351" i="28"/>
  <c r="F350" i="28"/>
  <c r="F349" i="28"/>
  <c r="F348" i="28"/>
  <c r="F347" i="28"/>
  <c r="F346" i="28"/>
  <c r="F345" i="28"/>
  <c r="F344" i="28"/>
  <c r="F343" i="28"/>
  <c r="F342" i="28"/>
  <c r="F341" i="28"/>
  <c r="F340" i="28"/>
  <c r="F339" i="28"/>
  <c r="F338" i="28"/>
  <c r="F337" i="28"/>
  <c r="F336" i="28"/>
  <c r="F335" i="28"/>
  <c r="F334" i="28"/>
  <c r="F333" i="28"/>
  <c r="F332" i="28"/>
  <c r="F331" i="28"/>
  <c r="F330" i="28"/>
  <c r="F329" i="28"/>
  <c r="F328" i="28"/>
  <c r="F327" i="28"/>
  <c r="F326" i="28"/>
  <c r="F325" i="28"/>
  <c r="F324" i="28"/>
  <c r="F323" i="28"/>
  <c r="F322" i="28"/>
  <c r="F321" i="28"/>
  <c r="F320" i="28"/>
  <c r="F319" i="28"/>
  <c r="F318" i="28"/>
  <c r="F317" i="28"/>
  <c r="F316" i="28"/>
  <c r="F315" i="28"/>
  <c r="F314" i="28"/>
  <c r="F313" i="28"/>
  <c r="F312" i="28"/>
  <c r="F311" i="28"/>
  <c r="F310" i="28"/>
  <c r="F309" i="28"/>
  <c r="F308" i="28"/>
  <c r="F307" i="28"/>
  <c r="F306" i="28"/>
  <c r="F305" i="28"/>
  <c r="F304" i="28"/>
  <c r="F303" i="28"/>
  <c r="F302" i="28"/>
  <c r="F301" i="28"/>
  <c r="F300" i="28"/>
  <c r="F299" i="28"/>
  <c r="F298" i="28"/>
  <c r="F297" i="28"/>
  <c r="F296" i="28"/>
  <c r="F295" i="28"/>
  <c r="F294" i="28"/>
  <c r="F293" i="28"/>
  <c r="F292" i="28"/>
  <c r="F291" i="28"/>
  <c r="F290" i="28"/>
  <c r="F289" i="28"/>
  <c r="F288" i="28"/>
  <c r="F287" i="28"/>
  <c r="F286" i="28"/>
  <c r="F285" i="28"/>
  <c r="F284" i="28"/>
  <c r="F283" i="28"/>
  <c r="F282" i="28"/>
  <c r="F281" i="28"/>
  <c r="F280" i="28"/>
  <c r="F279" i="28"/>
  <c r="F278" i="28"/>
  <c r="F277" i="28"/>
  <c r="F276" i="28"/>
  <c r="F275" i="28"/>
  <c r="F274" i="28"/>
  <c r="F273" i="28"/>
  <c r="F272" i="28"/>
  <c r="F271" i="28"/>
  <c r="F270" i="28"/>
  <c r="F269" i="28"/>
  <c r="F268" i="28"/>
  <c r="F267" i="28"/>
  <c r="F266" i="28"/>
  <c r="F265" i="28"/>
  <c r="F264" i="28"/>
  <c r="F263" i="28"/>
  <c r="F262" i="28"/>
  <c r="F261" i="28"/>
  <c r="F260" i="28"/>
  <c r="F259" i="28"/>
  <c r="F258" i="28"/>
  <c r="F257" i="28"/>
  <c r="F256" i="28"/>
  <c r="F255" i="28"/>
  <c r="F254" i="28"/>
  <c r="F253" i="28"/>
  <c r="F252" i="28"/>
  <c r="F251" i="28"/>
  <c r="F250" i="28"/>
  <c r="F249" i="28"/>
  <c r="F248" i="28"/>
  <c r="F247" i="28"/>
  <c r="F246" i="28"/>
  <c r="F245" i="28"/>
  <c r="F244" i="28"/>
  <c r="F243" i="28"/>
  <c r="F242" i="28"/>
  <c r="F241" i="28"/>
  <c r="F240" i="28"/>
  <c r="F239" i="28"/>
  <c r="F238" i="28"/>
  <c r="F237" i="28"/>
  <c r="F236" i="28"/>
  <c r="F235" i="28"/>
  <c r="F234" i="28"/>
  <c r="F233" i="28"/>
  <c r="F232" i="28"/>
  <c r="F231" i="28"/>
  <c r="F230" i="28"/>
  <c r="F229" i="28"/>
  <c r="F228" i="28"/>
  <c r="F227" i="28"/>
  <c r="F226" i="28"/>
  <c r="F225" i="28"/>
  <c r="F224" i="28"/>
  <c r="F223" i="28"/>
  <c r="F222" i="28"/>
  <c r="F221" i="28"/>
  <c r="F220" i="28"/>
  <c r="F219" i="28"/>
  <c r="F218" i="28"/>
  <c r="F217" i="28"/>
  <c r="F216" i="28"/>
  <c r="F215" i="28"/>
  <c r="F214" i="28"/>
  <c r="F213" i="28"/>
  <c r="F212" i="28"/>
  <c r="F211" i="28"/>
  <c r="F210" i="28"/>
  <c r="F209" i="28"/>
  <c r="F208" i="28"/>
  <c r="F207" i="28"/>
  <c r="F206" i="28"/>
  <c r="F205" i="28"/>
  <c r="F204" i="28"/>
  <c r="F203" i="28"/>
  <c r="F202" i="28"/>
  <c r="F201" i="28"/>
  <c r="F200" i="28"/>
  <c r="F199" i="28"/>
  <c r="F198" i="28"/>
  <c r="F197" i="28"/>
  <c r="F196" i="28"/>
  <c r="F195" i="28"/>
  <c r="F194" i="28"/>
  <c r="F193" i="28"/>
  <c r="F192" i="28"/>
  <c r="F191" i="28"/>
  <c r="F190" i="28"/>
  <c r="F189" i="28"/>
  <c r="F188" i="28"/>
  <c r="F187" i="28"/>
  <c r="F186" i="28"/>
  <c r="F185" i="28"/>
  <c r="F184" i="28"/>
  <c r="F183" i="28"/>
  <c r="F182" i="28"/>
  <c r="F181" i="28"/>
  <c r="F180" i="28"/>
  <c r="F179" i="28"/>
  <c r="F178" i="28"/>
  <c r="F177" i="28"/>
  <c r="F176" i="28"/>
  <c r="F175" i="28"/>
  <c r="F174" i="28"/>
  <c r="F173" i="28"/>
  <c r="F172" i="28"/>
  <c r="F171" i="28"/>
  <c r="F170" i="28"/>
  <c r="F169" i="28"/>
  <c r="F168" i="28"/>
  <c r="F167" i="28"/>
  <c r="F166" i="28"/>
  <c r="F165" i="28"/>
  <c r="F164" i="28"/>
  <c r="F163" i="28"/>
  <c r="F162" i="28"/>
  <c r="F161" i="28"/>
  <c r="F160" i="28"/>
  <c r="F159" i="28"/>
  <c r="F158" i="28"/>
  <c r="F157" i="28"/>
  <c r="F156" i="28"/>
  <c r="F155" i="28"/>
  <c r="F154" i="28"/>
  <c r="F153" i="28"/>
  <c r="F152" i="28"/>
  <c r="F151" i="28"/>
  <c r="F150" i="28"/>
  <c r="F149" i="28"/>
  <c r="F148" i="28"/>
  <c r="F147" i="28"/>
  <c r="F146" i="28"/>
  <c r="F145" i="28"/>
  <c r="F144" i="28"/>
  <c r="F143" i="28"/>
  <c r="F142" i="28"/>
  <c r="F141" i="28"/>
  <c r="F140" i="28"/>
  <c r="F139" i="28"/>
  <c r="F138" i="28"/>
  <c r="F137" i="28"/>
  <c r="F136" i="28"/>
  <c r="F135" i="28"/>
  <c r="F134" i="28"/>
  <c r="F133" i="28"/>
  <c r="F132" i="28"/>
  <c r="F131" i="28"/>
  <c r="F130" i="28"/>
  <c r="F129" i="28"/>
  <c r="F128" i="28"/>
  <c r="F127" i="28"/>
  <c r="F126" i="28"/>
  <c r="F125" i="28"/>
  <c r="F124" i="28"/>
  <c r="F123" i="28"/>
  <c r="F122" i="28"/>
  <c r="F121" i="28"/>
  <c r="F120" i="28"/>
  <c r="F119" i="28"/>
  <c r="F118" i="28"/>
  <c r="F117" i="28"/>
  <c r="F116" i="28"/>
  <c r="F115" i="28"/>
  <c r="F114" i="28"/>
  <c r="F113" i="28"/>
  <c r="F112" i="28"/>
  <c r="F111" i="28"/>
  <c r="F110" i="28"/>
  <c r="F109" i="28"/>
  <c r="F108" i="28"/>
  <c r="F107" i="28"/>
  <c r="F106" i="28"/>
  <c r="F105" i="28"/>
  <c r="F104" i="28"/>
  <c r="F103" i="28"/>
  <c r="F102" i="28"/>
  <c r="F101" i="28"/>
  <c r="F100" i="28"/>
  <c r="F99" i="28"/>
  <c r="F98" i="28"/>
  <c r="F97" i="28"/>
  <c r="F96" i="28"/>
  <c r="F95" i="28"/>
  <c r="F94" i="28"/>
  <c r="F93" i="28"/>
  <c r="F92" i="28"/>
  <c r="F91" i="28"/>
  <c r="F90" i="28"/>
  <c r="F89" i="28"/>
  <c r="F88" i="28"/>
  <c r="F87" i="28"/>
  <c r="F86" i="28"/>
  <c r="F85" i="28"/>
  <c r="F84" i="28"/>
  <c r="F83" i="28"/>
  <c r="F82" i="28"/>
  <c r="F81" i="28"/>
  <c r="F80" i="28"/>
  <c r="F79" i="28"/>
  <c r="F78" i="28"/>
  <c r="F77" i="28"/>
  <c r="F76" i="28"/>
  <c r="F75" i="28"/>
  <c r="F74" i="28"/>
  <c r="F73" i="28"/>
  <c r="F72" i="28"/>
  <c r="F71" i="28"/>
  <c r="F70" i="28"/>
  <c r="F69" i="28"/>
  <c r="F68" i="28"/>
  <c r="F67" i="28"/>
  <c r="F66" i="28"/>
  <c r="F65" i="28"/>
  <c r="F64" i="28"/>
  <c r="F63" i="28"/>
  <c r="F62" i="28"/>
  <c r="F61" i="28"/>
  <c r="F60" i="28"/>
  <c r="F59" i="28"/>
  <c r="F58" i="28"/>
  <c r="F57" i="28"/>
  <c r="F56" i="28"/>
  <c r="F55" i="28"/>
  <c r="F54" i="28"/>
  <c r="F53" i="28"/>
  <c r="F52" i="28"/>
  <c r="F51" i="28"/>
  <c r="F50" i="28"/>
  <c r="F49" i="28"/>
  <c r="F48" i="28"/>
  <c r="F47" i="28"/>
  <c r="F46" i="28"/>
  <c r="F45" i="28"/>
  <c r="F44" i="28"/>
  <c r="F43" i="28"/>
  <c r="F42" i="28"/>
  <c r="F41" i="28"/>
  <c r="F40" i="28"/>
  <c r="F39" i="28"/>
  <c r="F38" i="28"/>
  <c r="F37" i="28"/>
  <c r="F36" i="28"/>
  <c r="F35" i="28"/>
  <c r="F34" i="28"/>
  <c r="F33" i="28"/>
  <c r="F32" i="28"/>
  <c r="F31" i="28"/>
  <c r="F30" i="28"/>
  <c r="F29" i="28"/>
  <c r="F28" i="28"/>
  <c r="F27" i="28"/>
  <c r="F26" i="28"/>
  <c r="F25" i="28"/>
  <c r="F24" i="28"/>
  <c r="F23" i="28"/>
  <c r="F22" i="28"/>
  <c r="F21" i="28"/>
  <c r="F20" i="28"/>
  <c r="F19" i="28"/>
  <c r="F18" i="28"/>
  <c r="F17" i="28"/>
  <c r="F16" i="28"/>
  <c r="F15" i="28"/>
  <c r="F14" i="28"/>
  <c r="F13" i="28"/>
  <c r="F12" i="28"/>
  <c r="F11" i="28"/>
  <c r="F10" i="28"/>
  <c r="F9" i="28"/>
  <c r="F8" i="28"/>
  <c r="F7" i="28"/>
  <c r="F6" i="28"/>
  <c r="F5" i="28"/>
  <c r="F4" i="28"/>
  <c r="F3" i="28"/>
  <c r="C1002" i="28"/>
  <c r="D1002" i="28" s="1"/>
  <c r="D1004" i="28" s="1"/>
  <c r="C1001" i="28"/>
  <c r="D1001" i="28" s="1"/>
  <c r="C1000" i="28"/>
  <c r="D1000" i="28" s="1"/>
  <c r="C999" i="28"/>
  <c r="C998" i="28"/>
  <c r="C997" i="28"/>
  <c r="C996" i="28"/>
  <c r="C995" i="28"/>
  <c r="C994" i="28"/>
  <c r="C993" i="28"/>
  <c r="C992" i="28"/>
  <c r="C991" i="28"/>
  <c r="C990" i="28"/>
  <c r="C989" i="28"/>
  <c r="C988" i="28"/>
  <c r="C987" i="28"/>
  <c r="C986" i="28"/>
  <c r="C985" i="28"/>
  <c r="C984" i="28"/>
  <c r="C983" i="28"/>
  <c r="C982" i="28"/>
  <c r="C981" i="28"/>
  <c r="C980" i="28"/>
  <c r="C979" i="28"/>
  <c r="C978" i="28"/>
  <c r="C977" i="28"/>
  <c r="C976" i="28"/>
  <c r="C975" i="28"/>
  <c r="C974" i="28"/>
  <c r="C973" i="28"/>
  <c r="C972" i="28"/>
  <c r="C971" i="28"/>
  <c r="C970" i="28"/>
  <c r="C969" i="28"/>
  <c r="C968" i="28"/>
  <c r="C967" i="28"/>
  <c r="C966" i="28"/>
  <c r="C965" i="28"/>
  <c r="C964" i="28"/>
  <c r="C963" i="28"/>
  <c r="C962" i="28"/>
  <c r="C961" i="28"/>
  <c r="C960" i="28"/>
  <c r="C959" i="28"/>
  <c r="C958" i="28"/>
  <c r="C957" i="28"/>
  <c r="C956" i="28"/>
  <c r="C955" i="28"/>
  <c r="C954" i="28"/>
  <c r="C953" i="28"/>
  <c r="C952" i="28"/>
  <c r="C951" i="28"/>
  <c r="C950" i="28"/>
  <c r="C949" i="28"/>
  <c r="C948" i="28"/>
  <c r="C947" i="28"/>
  <c r="C946" i="28"/>
  <c r="C945" i="28"/>
  <c r="C944" i="28"/>
  <c r="C943" i="28"/>
  <c r="C942" i="28"/>
  <c r="C941" i="28"/>
  <c r="C940" i="28"/>
  <c r="C939" i="28"/>
  <c r="C938" i="28"/>
  <c r="C937" i="28"/>
  <c r="C936" i="28"/>
  <c r="C935" i="28"/>
  <c r="C934" i="28"/>
  <c r="C933" i="28"/>
  <c r="C932" i="28"/>
  <c r="C931" i="28"/>
  <c r="C930" i="28"/>
  <c r="C929" i="28"/>
  <c r="C928" i="28"/>
  <c r="C927" i="28"/>
  <c r="C926" i="28"/>
  <c r="C925" i="28"/>
  <c r="C924" i="28"/>
  <c r="C923" i="28"/>
  <c r="C922" i="28"/>
  <c r="C921" i="28"/>
  <c r="C920" i="28"/>
  <c r="C919" i="28"/>
  <c r="C918" i="28"/>
  <c r="C917" i="28"/>
  <c r="C916" i="28"/>
  <c r="C915" i="28"/>
  <c r="C914" i="28"/>
  <c r="C913" i="28"/>
  <c r="C912" i="28"/>
  <c r="C911" i="28"/>
  <c r="C910" i="28"/>
  <c r="C909" i="28"/>
  <c r="C908" i="28"/>
  <c r="C907" i="28"/>
  <c r="C906" i="28"/>
  <c r="C905" i="28"/>
  <c r="C904" i="28"/>
  <c r="C903" i="28"/>
  <c r="C902" i="28"/>
  <c r="C901" i="28"/>
  <c r="C900" i="28"/>
  <c r="C899" i="28"/>
  <c r="C898" i="28"/>
  <c r="C897" i="28"/>
  <c r="C896" i="28"/>
  <c r="C895" i="28"/>
  <c r="C894" i="28"/>
  <c r="C893" i="28"/>
  <c r="C892" i="28"/>
  <c r="C891" i="28"/>
  <c r="C890" i="28"/>
  <c r="C889" i="28"/>
  <c r="C888" i="28"/>
  <c r="C887" i="28"/>
  <c r="C886" i="28"/>
  <c r="C885" i="28"/>
  <c r="C884" i="28"/>
  <c r="C883" i="28"/>
  <c r="C882" i="28"/>
  <c r="C881" i="28"/>
  <c r="C880" i="28"/>
  <c r="C879" i="28"/>
  <c r="C878" i="28"/>
  <c r="C877" i="28"/>
  <c r="C876" i="28"/>
  <c r="C875" i="28"/>
  <c r="C874" i="28"/>
  <c r="C873" i="28"/>
  <c r="C872" i="28"/>
  <c r="C871" i="28"/>
  <c r="C870" i="28"/>
  <c r="C869" i="28"/>
  <c r="C868" i="28"/>
  <c r="C867" i="28"/>
  <c r="C866" i="28"/>
  <c r="C865" i="28"/>
  <c r="C864" i="28"/>
  <c r="C863" i="28"/>
  <c r="C862" i="28"/>
  <c r="C861" i="28"/>
  <c r="C860" i="28"/>
  <c r="C859" i="28"/>
  <c r="C858" i="28"/>
  <c r="C857" i="28"/>
  <c r="C856" i="28"/>
  <c r="C855" i="28"/>
  <c r="C854" i="28"/>
  <c r="C853" i="28"/>
  <c r="C852" i="28"/>
  <c r="C851" i="28"/>
  <c r="C850" i="28"/>
  <c r="C849" i="28"/>
  <c r="C848" i="28"/>
  <c r="C847" i="28"/>
  <c r="C846" i="28"/>
  <c r="C845" i="28"/>
  <c r="C844" i="28"/>
  <c r="C843" i="28"/>
  <c r="C842" i="28"/>
  <c r="C841" i="28"/>
  <c r="C840" i="28"/>
  <c r="C839" i="28"/>
  <c r="C838" i="28"/>
  <c r="C837" i="28"/>
  <c r="C836" i="28"/>
  <c r="C835" i="28"/>
  <c r="C834" i="28"/>
  <c r="C833" i="28"/>
  <c r="C832" i="28"/>
  <c r="C831" i="28"/>
  <c r="C830" i="28"/>
  <c r="C829" i="28"/>
  <c r="C828" i="28"/>
  <c r="C827" i="28"/>
  <c r="C826" i="28"/>
  <c r="C825" i="28"/>
  <c r="C824" i="28"/>
  <c r="C823" i="28"/>
  <c r="C822" i="28"/>
  <c r="C821" i="28"/>
  <c r="C820" i="28"/>
  <c r="C819" i="28"/>
  <c r="C818" i="28"/>
  <c r="C817" i="28"/>
  <c r="C816" i="28"/>
  <c r="C815" i="28"/>
  <c r="C814" i="28"/>
  <c r="C813" i="28"/>
  <c r="C812" i="28"/>
  <c r="C811" i="28"/>
  <c r="C810" i="28"/>
  <c r="C809" i="28"/>
  <c r="C808" i="28"/>
  <c r="C807" i="28"/>
  <c r="C806" i="28"/>
  <c r="C805" i="28"/>
  <c r="C804" i="28"/>
  <c r="C803" i="28"/>
  <c r="C802" i="28"/>
  <c r="C801" i="28"/>
  <c r="C800" i="28"/>
  <c r="C799" i="28"/>
  <c r="C798" i="28"/>
  <c r="C797" i="28"/>
  <c r="C796" i="28"/>
  <c r="C795" i="28"/>
  <c r="C794" i="28"/>
  <c r="C793" i="28"/>
  <c r="C792" i="28"/>
  <c r="C791" i="28"/>
  <c r="C790" i="28"/>
  <c r="C789" i="28"/>
  <c r="C788" i="28"/>
  <c r="C787" i="28"/>
  <c r="C786" i="28"/>
  <c r="C785" i="28"/>
  <c r="C784" i="28"/>
  <c r="C783" i="28"/>
  <c r="C782" i="28"/>
  <c r="C781" i="28"/>
  <c r="C780" i="28"/>
  <c r="C779" i="28"/>
  <c r="C778" i="28"/>
  <c r="C777" i="28"/>
  <c r="C776" i="28"/>
  <c r="C775" i="28"/>
  <c r="C774" i="28"/>
  <c r="C773" i="28"/>
  <c r="C772" i="28"/>
  <c r="C771" i="28"/>
  <c r="C770" i="28"/>
  <c r="C769" i="28"/>
  <c r="C768" i="28"/>
  <c r="C767" i="28"/>
  <c r="C766" i="28"/>
  <c r="C765" i="28"/>
  <c r="C764" i="28"/>
  <c r="C763" i="28"/>
  <c r="C762" i="28"/>
  <c r="C761" i="28"/>
  <c r="C760" i="28"/>
  <c r="C759" i="28"/>
  <c r="C758" i="28"/>
  <c r="C757" i="28"/>
  <c r="C756" i="28"/>
  <c r="C755" i="28"/>
  <c r="C754" i="28"/>
  <c r="C753" i="28"/>
  <c r="C752" i="28"/>
  <c r="C751" i="28"/>
  <c r="C750" i="28"/>
  <c r="C749" i="28"/>
  <c r="C748" i="28"/>
  <c r="C747" i="28"/>
  <c r="C746" i="28"/>
  <c r="C745" i="28"/>
  <c r="C744" i="28"/>
  <c r="C743" i="28"/>
  <c r="C742" i="28"/>
  <c r="C741" i="28"/>
  <c r="C740" i="28"/>
  <c r="C739" i="28"/>
  <c r="C738" i="28"/>
  <c r="C737" i="28"/>
  <c r="C736" i="28"/>
  <c r="C735" i="28"/>
  <c r="C734" i="28"/>
  <c r="C733" i="28"/>
  <c r="C732" i="28"/>
  <c r="C731" i="28"/>
  <c r="C730" i="28"/>
  <c r="C729" i="28"/>
  <c r="C728" i="28"/>
  <c r="C727" i="28"/>
  <c r="C726" i="28"/>
  <c r="C725" i="28"/>
  <c r="C724" i="28"/>
  <c r="C723" i="28"/>
  <c r="C722" i="28"/>
  <c r="C721" i="28"/>
  <c r="C720" i="28"/>
  <c r="C719" i="28"/>
  <c r="C718" i="28"/>
  <c r="C717" i="28"/>
  <c r="C716" i="28"/>
  <c r="C715" i="28"/>
  <c r="C714" i="28"/>
  <c r="C713" i="28"/>
  <c r="C712" i="28"/>
  <c r="C711" i="28"/>
  <c r="C710" i="28"/>
  <c r="C709" i="28"/>
  <c r="C708" i="28"/>
  <c r="C707" i="28"/>
  <c r="C706" i="28"/>
  <c r="C705" i="28"/>
  <c r="C704" i="28"/>
  <c r="C703" i="28"/>
  <c r="C702" i="28"/>
  <c r="C701" i="28"/>
  <c r="C700" i="28"/>
  <c r="C699" i="28"/>
  <c r="C698" i="28"/>
  <c r="C697" i="28"/>
  <c r="C696" i="28"/>
  <c r="C695" i="28"/>
  <c r="C694" i="28"/>
  <c r="C693" i="28"/>
  <c r="C692" i="28"/>
  <c r="C691" i="28"/>
  <c r="C690" i="28"/>
  <c r="C689" i="28"/>
  <c r="C688" i="28"/>
  <c r="C687" i="28"/>
  <c r="C686" i="28"/>
  <c r="C685" i="28"/>
  <c r="C684" i="28"/>
  <c r="C683" i="28"/>
  <c r="C682" i="28"/>
  <c r="C681" i="28"/>
  <c r="C680" i="28"/>
  <c r="C679" i="28"/>
  <c r="C678" i="28"/>
  <c r="C677" i="28"/>
  <c r="C676" i="28"/>
  <c r="C675" i="28"/>
  <c r="C674" i="28"/>
  <c r="C673" i="28"/>
  <c r="C672" i="28"/>
  <c r="C671" i="28"/>
  <c r="C670" i="28"/>
  <c r="C669" i="28"/>
  <c r="C668" i="28"/>
  <c r="C667" i="28"/>
  <c r="C666" i="28"/>
  <c r="C665" i="28"/>
  <c r="C664" i="28"/>
  <c r="C663" i="28"/>
  <c r="C662" i="28"/>
  <c r="C661" i="28"/>
  <c r="C660" i="28"/>
  <c r="C659" i="28"/>
  <c r="C658" i="28"/>
  <c r="C657" i="28"/>
  <c r="C656" i="28"/>
  <c r="C655" i="28"/>
  <c r="C654" i="28"/>
  <c r="C653" i="28"/>
  <c r="C652" i="28"/>
  <c r="C651" i="28"/>
  <c r="C650" i="28"/>
  <c r="C649" i="28"/>
  <c r="C648" i="28"/>
  <c r="C647" i="28"/>
  <c r="C646" i="28"/>
  <c r="C645" i="28"/>
  <c r="C644" i="28"/>
  <c r="C643" i="28"/>
  <c r="C642" i="28"/>
  <c r="C641" i="28"/>
  <c r="C640" i="28"/>
  <c r="C639" i="28"/>
  <c r="C638" i="28"/>
  <c r="C637" i="28"/>
  <c r="C636" i="28"/>
  <c r="C635" i="28"/>
  <c r="C634" i="28"/>
  <c r="C633" i="28"/>
  <c r="C632" i="28"/>
  <c r="C631" i="28"/>
  <c r="C630" i="28"/>
  <c r="C629" i="28"/>
  <c r="C628" i="28"/>
  <c r="C627" i="28"/>
  <c r="C626" i="28"/>
  <c r="C625" i="28"/>
  <c r="C624" i="28"/>
  <c r="C623" i="28"/>
  <c r="C622" i="28"/>
  <c r="C621" i="28"/>
  <c r="C620" i="28"/>
  <c r="C619" i="28"/>
  <c r="C618" i="28"/>
  <c r="C617" i="28"/>
  <c r="C616" i="28"/>
  <c r="C615" i="28"/>
  <c r="C614" i="28"/>
  <c r="C613" i="28"/>
  <c r="C612" i="28"/>
  <c r="C611" i="28"/>
  <c r="C610" i="28"/>
  <c r="C609" i="28"/>
  <c r="C608" i="28"/>
  <c r="C607" i="28"/>
  <c r="C606" i="28"/>
  <c r="C605" i="28"/>
  <c r="C604" i="28"/>
  <c r="C603" i="28"/>
  <c r="C602" i="28"/>
  <c r="C601" i="28"/>
  <c r="C600" i="28"/>
  <c r="C599" i="28"/>
  <c r="C598" i="28"/>
  <c r="C597" i="28"/>
  <c r="C596" i="28"/>
  <c r="C595" i="28"/>
  <c r="C594" i="28"/>
  <c r="C593" i="28"/>
  <c r="C592" i="28"/>
  <c r="C591" i="28"/>
  <c r="C590" i="28"/>
  <c r="C589" i="28"/>
  <c r="C588" i="28"/>
  <c r="C587" i="28"/>
  <c r="C586" i="28"/>
  <c r="C585" i="28"/>
  <c r="C584" i="28"/>
  <c r="C583" i="28"/>
  <c r="C582" i="28"/>
  <c r="C581" i="28"/>
  <c r="C580" i="28"/>
  <c r="C579" i="28"/>
  <c r="C578" i="28"/>
  <c r="C577" i="28"/>
  <c r="C576" i="28"/>
  <c r="C575" i="28"/>
  <c r="C574" i="28"/>
  <c r="C573" i="28"/>
  <c r="C572" i="28"/>
  <c r="C571" i="28"/>
  <c r="C570" i="28"/>
  <c r="C569" i="28"/>
  <c r="C568" i="28"/>
  <c r="C567" i="28"/>
  <c r="C566" i="28"/>
  <c r="C565" i="28"/>
  <c r="C564" i="28"/>
  <c r="C563" i="28"/>
  <c r="C562" i="28"/>
  <c r="C561" i="28"/>
  <c r="C560" i="28"/>
  <c r="C559" i="28"/>
  <c r="C558" i="28"/>
  <c r="C557" i="28"/>
  <c r="C556" i="28"/>
  <c r="C555" i="28"/>
  <c r="C554" i="28"/>
  <c r="C553" i="28"/>
  <c r="C552" i="28"/>
  <c r="C551" i="28"/>
  <c r="C550" i="28"/>
  <c r="C549" i="28"/>
  <c r="C548" i="28"/>
  <c r="C547" i="28"/>
  <c r="C546" i="28"/>
  <c r="C545" i="28"/>
  <c r="C544" i="28"/>
  <c r="C543" i="28"/>
  <c r="C542" i="28"/>
  <c r="C541" i="28"/>
  <c r="C540" i="28"/>
  <c r="C539" i="28"/>
  <c r="C538" i="28"/>
  <c r="C537" i="28"/>
  <c r="C536" i="28"/>
  <c r="C535" i="28"/>
  <c r="C534" i="28"/>
  <c r="C533" i="28"/>
  <c r="C532" i="28"/>
  <c r="C531" i="28"/>
  <c r="C530" i="28"/>
  <c r="C529" i="28"/>
  <c r="C528" i="28"/>
  <c r="C527" i="28"/>
  <c r="C526" i="28"/>
  <c r="C525" i="28"/>
  <c r="C524" i="28"/>
  <c r="C523" i="28"/>
  <c r="C522" i="28"/>
  <c r="C521" i="28"/>
  <c r="C520" i="28"/>
  <c r="C519" i="28"/>
  <c r="C518" i="28"/>
  <c r="C517" i="28"/>
  <c r="C516" i="28"/>
  <c r="C515" i="28"/>
  <c r="C514" i="28"/>
  <c r="C513" i="28"/>
  <c r="C512" i="28"/>
  <c r="C511" i="28"/>
  <c r="C510" i="28"/>
  <c r="C509" i="28"/>
  <c r="C508" i="28"/>
  <c r="C507" i="28"/>
  <c r="C506" i="28"/>
  <c r="C505" i="28"/>
  <c r="C504" i="28"/>
  <c r="C503" i="28"/>
  <c r="C502" i="28"/>
  <c r="C501" i="28"/>
  <c r="C500" i="28"/>
  <c r="C499" i="28"/>
  <c r="C498" i="28"/>
  <c r="C497" i="28"/>
  <c r="C496" i="28"/>
  <c r="C495" i="28"/>
  <c r="C494" i="28"/>
  <c r="C493" i="28"/>
  <c r="C492" i="28"/>
  <c r="C491" i="28"/>
  <c r="C490" i="28"/>
  <c r="C489" i="28"/>
  <c r="C488" i="28"/>
  <c r="C487" i="28"/>
  <c r="C486" i="28"/>
  <c r="C485" i="28"/>
  <c r="C484" i="28"/>
  <c r="C483" i="28"/>
  <c r="C482" i="28"/>
  <c r="C481" i="28"/>
  <c r="C480" i="28"/>
  <c r="C479" i="28"/>
  <c r="C478" i="28"/>
  <c r="C477" i="28"/>
  <c r="C476" i="28"/>
  <c r="C475" i="28"/>
  <c r="C474" i="28"/>
  <c r="C473" i="28"/>
  <c r="C472" i="28"/>
  <c r="C471" i="28"/>
  <c r="C470" i="28"/>
  <c r="C469" i="28"/>
  <c r="C468" i="28"/>
  <c r="C467" i="28"/>
  <c r="C466" i="28"/>
  <c r="C465" i="28"/>
  <c r="C464" i="28"/>
  <c r="C463" i="28"/>
  <c r="C462" i="28"/>
  <c r="C461" i="28"/>
  <c r="C460" i="28"/>
  <c r="C459" i="28"/>
  <c r="C458" i="28"/>
  <c r="C457" i="28"/>
  <c r="C456" i="28"/>
  <c r="C455" i="28"/>
  <c r="C454" i="28"/>
  <c r="C453" i="28"/>
  <c r="C452" i="28"/>
  <c r="C451" i="28"/>
  <c r="C450" i="28"/>
  <c r="C449" i="28"/>
  <c r="C448" i="28"/>
  <c r="C447" i="28"/>
  <c r="C446" i="28"/>
  <c r="C445" i="28"/>
  <c r="C444" i="28"/>
  <c r="C443" i="28"/>
  <c r="C442" i="28"/>
  <c r="C441" i="28"/>
  <c r="C440" i="28"/>
  <c r="C439" i="28"/>
  <c r="C438" i="28"/>
  <c r="C437" i="28"/>
  <c r="C436" i="28"/>
  <c r="C435" i="28"/>
  <c r="C434" i="28"/>
  <c r="C433" i="28"/>
  <c r="C432" i="28"/>
  <c r="C431" i="28"/>
  <c r="C430" i="28"/>
  <c r="C429" i="28"/>
  <c r="C428" i="28"/>
  <c r="C427" i="28"/>
  <c r="C426" i="28"/>
  <c r="C425" i="28"/>
  <c r="C424" i="28"/>
  <c r="C423" i="28"/>
  <c r="C422" i="28"/>
  <c r="C421" i="28"/>
  <c r="C420" i="28"/>
  <c r="C419" i="28"/>
  <c r="C418" i="28"/>
  <c r="C417" i="28"/>
  <c r="C416" i="28"/>
  <c r="C415" i="28"/>
  <c r="C414" i="28"/>
  <c r="C413" i="28"/>
  <c r="C412" i="28"/>
  <c r="C411" i="28"/>
  <c r="C410" i="28"/>
  <c r="C409" i="28"/>
  <c r="C408" i="28"/>
  <c r="C407" i="28"/>
  <c r="C406" i="28"/>
  <c r="C405" i="28"/>
  <c r="C404" i="28"/>
  <c r="C403" i="28"/>
  <c r="C402" i="28"/>
  <c r="C401" i="28"/>
  <c r="C400" i="28"/>
  <c r="C399" i="28"/>
  <c r="C398" i="28"/>
  <c r="C397" i="28"/>
  <c r="C396" i="28"/>
  <c r="C395" i="28"/>
  <c r="C394" i="28"/>
  <c r="C393" i="28"/>
  <c r="C392" i="28"/>
  <c r="C391" i="28"/>
  <c r="C390" i="28"/>
  <c r="C389" i="28"/>
  <c r="C388" i="28"/>
  <c r="C387" i="28"/>
  <c r="C386" i="28"/>
  <c r="C385" i="28"/>
  <c r="C384" i="28"/>
  <c r="C383" i="28"/>
  <c r="C382" i="28"/>
  <c r="C381" i="28"/>
  <c r="C380" i="28"/>
  <c r="C379" i="28"/>
  <c r="C378" i="28"/>
  <c r="C377" i="28"/>
  <c r="C376" i="28"/>
  <c r="C375" i="28"/>
  <c r="C374" i="28"/>
  <c r="C373" i="28"/>
  <c r="C372" i="28"/>
  <c r="C371" i="28"/>
  <c r="C370" i="28"/>
  <c r="C369" i="28"/>
  <c r="C368" i="28"/>
  <c r="C367" i="28"/>
  <c r="C366" i="28"/>
  <c r="C365" i="28"/>
  <c r="C364" i="28"/>
  <c r="C363" i="28"/>
  <c r="C362" i="28"/>
  <c r="C361" i="28"/>
  <c r="C360" i="28"/>
  <c r="C359" i="28"/>
  <c r="C358" i="28"/>
  <c r="C357" i="28"/>
  <c r="C356" i="28"/>
  <c r="C355" i="28"/>
  <c r="C354" i="28"/>
  <c r="C353" i="28"/>
  <c r="C352" i="28"/>
  <c r="C351" i="28"/>
  <c r="C350" i="28"/>
  <c r="C349" i="28"/>
  <c r="C348" i="28"/>
  <c r="C347" i="28"/>
  <c r="C346" i="28"/>
  <c r="C345" i="28"/>
  <c r="C344" i="28"/>
  <c r="C343" i="28"/>
  <c r="C342" i="28"/>
  <c r="C341" i="28"/>
  <c r="C340" i="28"/>
  <c r="C339" i="28"/>
  <c r="C338" i="28"/>
  <c r="C337" i="28"/>
  <c r="C336" i="28"/>
  <c r="C335" i="28"/>
  <c r="C334" i="28"/>
  <c r="C333" i="28"/>
  <c r="C332" i="28"/>
  <c r="C331" i="28"/>
  <c r="C330" i="28"/>
  <c r="C329" i="28"/>
  <c r="C328" i="28"/>
  <c r="C327" i="28"/>
  <c r="C326" i="28"/>
  <c r="C325" i="28"/>
  <c r="C324" i="28"/>
  <c r="C323" i="28"/>
  <c r="C322" i="28"/>
  <c r="C321" i="28"/>
  <c r="C320" i="28"/>
  <c r="C319" i="28"/>
  <c r="C318" i="28"/>
  <c r="C317" i="28"/>
  <c r="C316" i="28"/>
  <c r="C315" i="28"/>
  <c r="C314" i="28"/>
  <c r="C313" i="28"/>
  <c r="C312" i="28"/>
  <c r="C311" i="28"/>
  <c r="C310" i="28"/>
  <c r="C309" i="28"/>
  <c r="C308" i="28"/>
  <c r="C307" i="28"/>
  <c r="C306" i="28"/>
  <c r="C305" i="28"/>
  <c r="C304" i="28"/>
  <c r="C303" i="28"/>
  <c r="C302" i="28"/>
  <c r="C301" i="28"/>
  <c r="C300" i="28"/>
  <c r="C299" i="28"/>
  <c r="C298" i="28"/>
  <c r="C297" i="28"/>
  <c r="C296" i="28"/>
  <c r="C295" i="28"/>
  <c r="C294" i="28"/>
  <c r="C293" i="28"/>
  <c r="C292" i="28"/>
  <c r="C291" i="28"/>
  <c r="C290" i="28"/>
  <c r="C289" i="28"/>
  <c r="C288" i="28"/>
  <c r="C287" i="28"/>
  <c r="C286" i="28"/>
  <c r="C285" i="28"/>
  <c r="C284" i="28"/>
  <c r="C283" i="28"/>
  <c r="C282" i="28"/>
  <c r="C281" i="28"/>
  <c r="C280" i="28"/>
  <c r="C279" i="28"/>
  <c r="C278" i="28"/>
  <c r="C277" i="28"/>
  <c r="C276" i="28"/>
  <c r="C275" i="28"/>
  <c r="C274" i="28"/>
  <c r="C273" i="28"/>
  <c r="C272" i="28"/>
  <c r="C271" i="28"/>
  <c r="C270" i="28"/>
  <c r="C269" i="28"/>
  <c r="C268" i="28"/>
  <c r="C267" i="28"/>
  <c r="C266" i="28"/>
  <c r="C265" i="28"/>
  <c r="C264" i="28"/>
  <c r="C263" i="28"/>
  <c r="C262" i="28"/>
  <c r="C261" i="28"/>
  <c r="C260" i="28"/>
  <c r="C259" i="28"/>
  <c r="C258" i="28"/>
  <c r="C257" i="28"/>
  <c r="C256" i="28"/>
  <c r="C255" i="28"/>
  <c r="C254" i="28"/>
  <c r="C253" i="28"/>
  <c r="C252" i="28"/>
  <c r="C251" i="28"/>
  <c r="C250" i="28"/>
  <c r="C249" i="28"/>
  <c r="C248" i="28"/>
  <c r="C247" i="28"/>
  <c r="C246" i="28"/>
  <c r="C245" i="28"/>
  <c r="C244" i="28"/>
  <c r="C243" i="28"/>
  <c r="C242" i="28"/>
  <c r="C241" i="28"/>
  <c r="C240" i="28"/>
  <c r="C239" i="28"/>
  <c r="C238" i="28"/>
  <c r="C237" i="28"/>
  <c r="C236" i="28"/>
  <c r="C235" i="28"/>
  <c r="C234" i="28"/>
  <c r="C233" i="28"/>
  <c r="C232" i="28"/>
  <c r="C231" i="28"/>
  <c r="C230" i="28"/>
  <c r="C229" i="28"/>
  <c r="C228" i="28"/>
  <c r="C227" i="28"/>
  <c r="C226" i="28"/>
  <c r="C225" i="28"/>
  <c r="C224" i="28"/>
  <c r="C223" i="28"/>
  <c r="C222" i="28"/>
  <c r="C221" i="28"/>
  <c r="C220" i="28"/>
  <c r="C219" i="28"/>
  <c r="C218" i="28"/>
  <c r="C217" i="28"/>
  <c r="C216" i="28"/>
  <c r="C215" i="28"/>
  <c r="C214" i="28"/>
  <c r="C213" i="28"/>
  <c r="C212" i="28"/>
  <c r="C211" i="28"/>
  <c r="C210" i="28"/>
  <c r="C209" i="28"/>
  <c r="C208" i="28"/>
  <c r="C207" i="28"/>
  <c r="C206" i="28"/>
  <c r="C205" i="28"/>
  <c r="C204" i="28"/>
  <c r="C203" i="28"/>
  <c r="C202" i="28"/>
  <c r="C201" i="28"/>
  <c r="C200" i="28"/>
  <c r="C199" i="28"/>
  <c r="C198" i="28"/>
  <c r="C197" i="28"/>
  <c r="C196" i="28"/>
  <c r="C195" i="28"/>
  <c r="C194" i="28"/>
  <c r="C193" i="28"/>
  <c r="C192" i="28"/>
  <c r="C191" i="28"/>
  <c r="C190" i="28"/>
  <c r="C189" i="28"/>
  <c r="C188" i="28"/>
  <c r="C187" i="28"/>
  <c r="C186" i="28"/>
  <c r="C185" i="28"/>
  <c r="C184" i="28"/>
  <c r="C183" i="28"/>
  <c r="C182" i="28"/>
  <c r="C181" i="28"/>
  <c r="C180" i="28"/>
  <c r="C179" i="28"/>
  <c r="C178" i="28"/>
  <c r="C177" i="28"/>
  <c r="C176" i="28"/>
  <c r="C175" i="28"/>
  <c r="C174" i="28"/>
  <c r="C173" i="28"/>
  <c r="C172" i="28"/>
  <c r="C171" i="28"/>
  <c r="C170" i="28"/>
  <c r="C169" i="28"/>
  <c r="C168" i="28"/>
  <c r="C167" i="28"/>
  <c r="C166" i="28"/>
  <c r="C165" i="28"/>
  <c r="C164" i="28"/>
  <c r="C163" i="28"/>
  <c r="C162" i="28"/>
  <c r="C161" i="28"/>
  <c r="C160" i="28"/>
  <c r="C159" i="28"/>
  <c r="C158" i="28"/>
  <c r="C157" i="28"/>
  <c r="C156" i="28"/>
  <c r="C155" i="28"/>
  <c r="C154" i="28"/>
  <c r="C153" i="28"/>
  <c r="C152" i="28"/>
  <c r="C151" i="28"/>
  <c r="C150" i="28"/>
  <c r="C149" i="28"/>
  <c r="C148" i="28"/>
  <c r="C147" i="28"/>
  <c r="C146" i="28"/>
  <c r="C145" i="28"/>
  <c r="C144" i="28"/>
  <c r="C143" i="28"/>
  <c r="C142" i="28"/>
  <c r="C141" i="28"/>
  <c r="C140" i="28"/>
  <c r="C139" i="28"/>
  <c r="C138" i="28"/>
  <c r="C137" i="28"/>
  <c r="C136" i="28"/>
  <c r="C135" i="28"/>
  <c r="C134" i="28"/>
  <c r="C133" i="28"/>
  <c r="C132" i="28"/>
  <c r="C131" i="28"/>
  <c r="C130" i="28"/>
  <c r="C129" i="28"/>
  <c r="C128" i="28"/>
  <c r="C127" i="28"/>
  <c r="C126" i="28"/>
  <c r="C125" i="28"/>
  <c r="C124" i="28"/>
  <c r="C123" i="28"/>
  <c r="C122" i="28"/>
  <c r="C121" i="28"/>
  <c r="C120" i="28"/>
  <c r="C119" i="28"/>
  <c r="C118" i="28"/>
  <c r="C117" i="28"/>
  <c r="C116" i="28"/>
  <c r="C115" i="28"/>
  <c r="C114" i="28"/>
  <c r="C113" i="28"/>
  <c r="C112" i="28"/>
  <c r="C111" i="28"/>
  <c r="C110" i="28"/>
  <c r="C109" i="28"/>
  <c r="C108" i="28"/>
  <c r="C107" i="28"/>
  <c r="C106" i="28"/>
  <c r="C105" i="28"/>
  <c r="C104" i="28"/>
  <c r="C103" i="28"/>
  <c r="C102" i="28"/>
  <c r="C101" i="28"/>
  <c r="C100" i="28"/>
  <c r="C99" i="28"/>
  <c r="C98" i="28"/>
  <c r="C97" i="28"/>
  <c r="C96" i="28"/>
  <c r="C95" i="28"/>
  <c r="C94" i="28"/>
  <c r="C93" i="28"/>
  <c r="C92" i="28"/>
  <c r="C91" i="28"/>
  <c r="C90" i="28"/>
  <c r="C89" i="28"/>
  <c r="C88" i="28"/>
  <c r="C87" i="28"/>
  <c r="C86" i="28"/>
  <c r="C85" i="28"/>
  <c r="C84" i="28"/>
  <c r="C83" i="28"/>
  <c r="C82" i="28"/>
  <c r="C81" i="28"/>
  <c r="C80" i="28"/>
  <c r="C79" i="28"/>
  <c r="C78" i="28"/>
  <c r="C77" i="28"/>
  <c r="C76" i="28"/>
  <c r="C75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A1002" i="28"/>
  <c r="B1002" i="28" s="1"/>
  <c r="B1004" i="28" s="1"/>
  <c r="A1001" i="28"/>
  <c r="B1001" i="28" s="1"/>
  <c r="A1000" i="28"/>
  <c r="B1000" i="28" s="1"/>
  <c r="A999" i="28"/>
  <c r="A998" i="28"/>
  <c r="A997" i="28"/>
  <c r="A996" i="28"/>
  <c r="A995" i="28"/>
  <c r="A994" i="28"/>
  <c r="A993" i="28"/>
  <c r="A992" i="28"/>
  <c r="A991" i="28"/>
  <c r="A990" i="28"/>
  <c r="A989" i="28"/>
  <c r="A988" i="28"/>
  <c r="A987" i="28"/>
  <c r="A986" i="28"/>
  <c r="A985" i="28"/>
  <c r="A984" i="28"/>
  <c r="A983" i="28"/>
  <c r="A982" i="28"/>
  <c r="A981" i="28"/>
  <c r="A980" i="28"/>
  <c r="A979" i="28"/>
  <c r="A978" i="28"/>
  <c r="A977" i="28"/>
  <c r="A976" i="28"/>
  <c r="A975" i="28"/>
  <c r="A974" i="28"/>
  <c r="A973" i="28"/>
  <c r="A972" i="28"/>
  <c r="A971" i="28"/>
  <c r="A970" i="28"/>
  <c r="A969" i="28"/>
  <c r="A968" i="28"/>
  <c r="A967" i="28"/>
  <c r="A966" i="28"/>
  <c r="A965" i="28"/>
  <c r="A964" i="28"/>
  <c r="A963" i="28"/>
  <c r="A962" i="28"/>
  <c r="A961" i="28"/>
  <c r="A960" i="28"/>
  <c r="A959" i="28"/>
  <c r="A958" i="28"/>
  <c r="A957" i="28"/>
  <c r="A956" i="28"/>
  <c r="A955" i="28"/>
  <c r="A954" i="28"/>
  <c r="A953" i="28"/>
  <c r="A952" i="28"/>
  <c r="A951" i="28"/>
  <c r="A950" i="28"/>
  <c r="A949" i="28"/>
  <c r="A948" i="28"/>
  <c r="A947" i="28"/>
  <c r="A946" i="28"/>
  <c r="A945" i="28"/>
  <c r="A944" i="28"/>
  <c r="A943" i="28"/>
  <c r="A942" i="28"/>
  <c r="A941" i="28"/>
  <c r="A940" i="28"/>
  <c r="A939" i="28"/>
  <c r="A938" i="28"/>
  <c r="A937" i="28"/>
  <c r="A936" i="28"/>
  <c r="A935" i="28"/>
  <c r="A934" i="28"/>
  <c r="A933" i="28"/>
  <c r="A932" i="28"/>
  <c r="A931" i="28"/>
  <c r="A930" i="28"/>
  <c r="A929" i="28"/>
  <c r="A928" i="28"/>
  <c r="A927" i="28"/>
  <c r="A926" i="28"/>
  <c r="A925" i="28"/>
  <c r="A924" i="28"/>
  <c r="A923" i="28"/>
  <c r="A922" i="28"/>
  <c r="A921" i="28"/>
  <c r="A920" i="28"/>
  <c r="A919" i="28"/>
  <c r="A918" i="28"/>
  <c r="A917" i="28"/>
  <c r="A916" i="28"/>
  <c r="A915" i="28"/>
  <c r="A914" i="28"/>
  <c r="A913" i="28"/>
  <c r="A912" i="28"/>
  <c r="A911" i="28"/>
  <c r="A910" i="28"/>
  <c r="A909" i="28"/>
  <c r="A908" i="28"/>
  <c r="A907" i="28"/>
  <c r="A906" i="28"/>
  <c r="A905" i="28"/>
  <c r="A904" i="28"/>
  <c r="A903" i="28"/>
  <c r="A902" i="28"/>
  <c r="A901" i="28"/>
  <c r="A900" i="28"/>
  <c r="A899" i="28"/>
  <c r="A898" i="28"/>
  <c r="A897" i="28"/>
  <c r="A896" i="28"/>
  <c r="A895" i="28"/>
  <c r="A894" i="28"/>
  <c r="A893" i="28"/>
  <c r="A892" i="28"/>
  <c r="A891" i="28"/>
  <c r="A890" i="28"/>
  <c r="A889" i="28"/>
  <c r="A888" i="28"/>
  <c r="A887" i="28"/>
  <c r="A886" i="28"/>
  <c r="A885" i="28"/>
  <c r="A884" i="28"/>
  <c r="A883" i="28"/>
  <c r="A882" i="28"/>
  <c r="A881" i="28"/>
  <c r="A880" i="28"/>
  <c r="A879" i="28"/>
  <c r="A878" i="28"/>
  <c r="A877" i="28"/>
  <c r="A876" i="28"/>
  <c r="A875" i="28"/>
  <c r="A874" i="28"/>
  <c r="A873" i="28"/>
  <c r="A872" i="28"/>
  <c r="A871" i="28"/>
  <c r="A870" i="28"/>
  <c r="A869" i="28"/>
  <c r="A868" i="28"/>
  <c r="A867" i="28"/>
  <c r="A866" i="28"/>
  <c r="A865" i="28"/>
  <c r="A864" i="28"/>
  <c r="A863" i="28"/>
  <c r="A862" i="28"/>
  <c r="A861" i="28"/>
  <c r="A860" i="28"/>
  <c r="A859" i="28"/>
  <c r="A858" i="28"/>
  <c r="A857" i="28"/>
  <c r="A856" i="28"/>
  <c r="A855" i="28"/>
  <c r="A854" i="28"/>
  <c r="A853" i="28"/>
  <c r="A852" i="28"/>
  <c r="A851" i="28"/>
  <c r="A850" i="28"/>
  <c r="A849" i="28"/>
  <c r="A848" i="28"/>
  <c r="A847" i="28"/>
  <c r="A846" i="28"/>
  <c r="A845" i="28"/>
  <c r="A844" i="28"/>
  <c r="A843" i="28"/>
  <c r="A842" i="28"/>
  <c r="A841" i="28"/>
  <c r="A840" i="28"/>
  <c r="A839" i="28"/>
  <c r="A838" i="28"/>
  <c r="A837" i="28"/>
  <c r="A836" i="28"/>
  <c r="A835" i="28"/>
  <c r="A834" i="28"/>
  <c r="A833" i="28"/>
  <c r="A832" i="28"/>
  <c r="A831" i="28"/>
  <c r="A830" i="28"/>
  <c r="A829" i="28"/>
  <c r="A828" i="28"/>
  <c r="A827" i="28"/>
  <c r="A826" i="28"/>
  <c r="A825" i="28"/>
  <c r="A824" i="28"/>
  <c r="A823" i="28"/>
  <c r="A822" i="28"/>
  <c r="A821" i="28"/>
  <c r="A820" i="28"/>
  <c r="A819" i="28"/>
  <c r="A818" i="28"/>
  <c r="A817" i="28"/>
  <c r="A816" i="28"/>
  <c r="A815" i="28"/>
  <c r="A814" i="28"/>
  <c r="A813" i="28"/>
  <c r="A812" i="28"/>
  <c r="A811" i="28"/>
  <c r="A810" i="28"/>
  <c r="A809" i="28"/>
  <c r="A808" i="28"/>
  <c r="A807" i="28"/>
  <c r="A806" i="28"/>
  <c r="A805" i="28"/>
  <c r="A804" i="28"/>
  <c r="A803" i="28"/>
  <c r="A802" i="28"/>
  <c r="A801" i="28"/>
  <c r="A800" i="28"/>
  <c r="A799" i="28"/>
  <c r="A798" i="28"/>
  <c r="A797" i="28"/>
  <c r="A796" i="28"/>
  <c r="A795" i="28"/>
  <c r="A794" i="28"/>
  <c r="A793" i="28"/>
  <c r="A792" i="28"/>
  <c r="A791" i="28"/>
  <c r="A790" i="28"/>
  <c r="A789" i="28"/>
  <c r="A788" i="28"/>
  <c r="A787" i="28"/>
  <c r="A786" i="28"/>
  <c r="A785" i="28"/>
  <c r="A784" i="28"/>
  <c r="A783" i="28"/>
  <c r="A782" i="28"/>
  <c r="A781" i="28"/>
  <c r="A780" i="28"/>
  <c r="A779" i="28"/>
  <c r="A778" i="28"/>
  <c r="A777" i="28"/>
  <c r="A776" i="28"/>
  <c r="A775" i="28"/>
  <c r="A774" i="28"/>
  <c r="A773" i="28"/>
  <c r="A772" i="28"/>
  <c r="A771" i="28"/>
  <c r="A770" i="28"/>
  <c r="A769" i="28"/>
  <c r="A768" i="28"/>
  <c r="A767" i="28"/>
  <c r="A766" i="28"/>
  <c r="A765" i="28"/>
  <c r="A764" i="28"/>
  <c r="A763" i="28"/>
  <c r="A762" i="28"/>
  <c r="A761" i="28"/>
  <c r="A760" i="28"/>
  <c r="A759" i="28"/>
  <c r="A758" i="28"/>
  <c r="A757" i="28"/>
  <c r="A756" i="28"/>
  <c r="A755" i="28"/>
  <c r="A754" i="28"/>
  <c r="A753" i="28"/>
  <c r="A752" i="28"/>
  <c r="A751" i="28"/>
  <c r="A750" i="28"/>
  <c r="A749" i="28"/>
  <c r="A748" i="28"/>
  <c r="A747" i="28"/>
  <c r="A746" i="28"/>
  <c r="A745" i="28"/>
  <c r="A744" i="28"/>
  <c r="A743" i="28"/>
  <c r="A742" i="28"/>
  <c r="A741" i="28"/>
  <c r="A740" i="28"/>
  <c r="A739" i="28"/>
  <c r="A738" i="28"/>
  <c r="A737" i="28"/>
  <c r="A736" i="28"/>
  <c r="A735" i="28"/>
  <c r="A734" i="28"/>
  <c r="A733" i="28"/>
  <c r="A732" i="28"/>
  <c r="A731" i="28"/>
  <c r="A730" i="28"/>
  <c r="A729" i="28"/>
  <c r="A728" i="28"/>
  <c r="A727" i="28"/>
  <c r="A726" i="28"/>
  <c r="A725" i="28"/>
  <c r="A724" i="28"/>
  <c r="A723" i="28"/>
  <c r="A722" i="28"/>
  <c r="A721" i="28"/>
  <c r="A720" i="28"/>
  <c r="A719" i="28"/>
  <c r="A718" i="28"/>
  <c r="A717" i="28"/>
  <c r="A716" i="28"/>
  <c r="A715" i="28"/>
  <c r="A714" i="28"/>
  <c r="A713" i="28"/>
  <c r="A712" i="28"/>
  <c r="A711" i="28"/>
  <c r="A710" i="28"/>
  <c r="A709" i="28"/>
  <c r="A708" i="28"/>
  <c r="A707" i="28"/>
  <c r="A706" i="28"/>
  <c r="A705" i="28"/>
  <c r="A704" i="28"/>
  <c r="A703" i="28"/>
  <c r="A702" i="28"/>
  <c r="A701" i="28"/>
  <c r="A700" i="28"/>
  <c r="A699" i="28"/>
  <c r="A698" i="28"/>
  <c r="A697" i="28"/>
  <c r="A696" i="28"/>
  <c r="A695" i="28"/>
  <c r="A694" i="28"/>
  <c r="A693" i="28"/>
  <c r="A692" i="28"/>
  <c r="A691" i="28"/>
  <c r="A690" i="28"/>
  <c r="A689" i="28"/>
  <c r="A688" i="28"/>
  <c r="A687" i="28"/>
  <c r="A686" i="28"/>
  <c r="A685" i="28"/>
  <c r="A684" i="28"/>
  <c r="A683" i="28"/>
  <c r="A682" i="28"/>
  <c r="A681" i="28"/>
  <c r="A680" i="28"/>
  <c r="A679" i="28"/>
  <c r="A678" i="28"/>
  <c r="A677" i="28"/>
  <c r="A676" i="28"/>
  <c r="A675" i="28"/>
  <c r="A674" i="28"/>
  <c r="A673" i="28"/>
  <c r="A672" i="28"/>
  <c r="A671" i="28"/>
  <c r="A670" i="28"/>
  <c r="A669" i="28"/>
  <c r="A668" i="28"/>
  <c r="A667" i="28"/>
  <c r="A666" i="28"/>
  <c r="A665" i="28"/>
  <c r="A664" i="28"/>
  <c r="A663" i="28"/>
  <c r="A662" i="28"/>
  <c r="A661" i="28"/>
  <c r="A660" i="28"/>
  <c r="A659" i="28"/>
  <c r="A658" i="28"/>
  <c r="A657" i="28"/>
  <c r="A656" i="28"/>
  <c r="A655" i="28"/>
  <c r="A654" i="28"/>
  <c r="A653" i="28"/>
  <c r="A652" i="28"/>
  <c r="A651" i="28"/>
  <c r="A650" i="28"/>
  <c r="A649" i="28"/>
  <c r="A648" i="28"/>
  <c r="A647" i="28"/>
  <c r="A646" i="28"/>
  <c r="A645" i="28"/>
  <c r="A644" i="28"/>
  <c r="A643" i="28"/>
  <c r="A642" i="28"/>
  <c r="A641" i="28"/>
  <c r="A640" i="28"/>
  <c r="A639" i="28"/>
  <c r="A638" i="28"/>
  <c r="A637" i="28"/>
  <c r="A636" i="28"/>
  <c r="A635" i="28"/>
  <c r="A634" i="28"/>
  <c r="A633" i="28"/>
  <c r="A632" i="28"/>
  <c r="A631" i="28"/>
  <c r="A630" i="28"/>
  <c r="A629" i="28"/>
  <c r="A628" i="28"/>
  <c r="A627" i="28"/>
  <c r="A626" i="28"/>
  <c r="A625" i="28"/>
  <c r="A624" i="28"/>
  <c r="A623" i="28"/>
  <c r="A622" i="28"/>
  <c r="A621" i="28"/>
  <c r="A620" i="28"/>
  <c r="A619" i="28"/>
  <c r="A618" i="28"/>
  <c r="A617" i="28"/>
  <c r="A616" i="28"/>
  <c r="A615" i="28"/>
  <c r="A614" i="28"/>
  <c r="A613" i="28"/>
  <c r="A612" i="28"/>
  <c r="A611" i="28"/>
  <c r="A610" i="28"/>
  <c r="A609" i="28"/>
  <c r="A608" i="28"/>
  <c r="A607" i="28"/>
  <c r="A606" i="28"/>
  <c r="A605" i="28"/>
  <c r="A604" i="28"/>
  <c r="A603" i="28"/>
  <c r="A602" i="28"/>
  <c r="A601" i="28"/>
  <c r="A600" i="28"/>
  <c r="A599" i="28"/>
  <c r="A598" i="28"/>
  <c r="A597" i="28"/>
  <c r="A596" i="28"/>
  <c r="A595" i="28"/>
  <c r="A594" i="28"/>
  <c r="A593" i="28"/>
  <c r="A592" i="28"/>
  <c r="A591" i="28"/>
  <c r="A590" i="28"/>
  <c r="A589" i="28"/>
  <c r="A588" i="28"/>
  <c r="A587" i="28"/>
  <c r="A586" i="28"/>
  <c r="A585" i="28"/>
  <c r="A584" i="28"/>
  <c r="A583" i="28"/>
  <c r="A582" i="28"/>
  <c r="A581" i="28"/>
  <c r="A580" i="28"/>
  <c r="A579" i="28"/>
  <c r="A578" i="28"/>
  <c r="A577" i="28"/>
  <c r="A576" i="28"/>
  <c r="A575" i="28"/>
  <c r="A574" i="28"/>
  <c r="A573" i="28"/>
  <c r="A572" i="28"/>
  <c r="A571" i="28"/>
  <c r="A570" i="28"/>
  <c r="A569" i="28"/>
  <c r="A568" i="28"/>
  <c r="A567" i="28"/>
  <c r="A566" i="28"/>
  <c r="A565" i="28"/>
  <c r="A564" i="28"/>
  <c r="A563" i="28"/>
  <c r="A562" i="28"/>
  <c r="A561" i="28"/>
  <c r="A560" i="28"/>
  <c r="A559" i="28"/>
  <c r="A558" i="28"/>
  <c r="A557" i="28"/>
  <c r="A556" i="28"/>
  <c r="A555" i="28"/>
  <c r="A554" i="28"/>
  <c r="A553" i="28"/>
  <c r="A552" i="28"/>
  <c r="A551" i="28"/>
  <c r="A550" i="28"/>
  <c r="A549" i="28"/>
  <c r="A548" i="28"/>
  <c r="A547" i="28"/>
  <c r="A546" i="28"/>
  <c r="A545" i="28"/>
  <c r="A544" i="28"/>
  <c r="A543" i="28"/>
  <c r="A542" i="28"/>
  <c r="A541" i="28"/>
  <c r="A540" i="28"/>
  <c r="A539" i="28"/>
  <c r="A538" i="28"/>
  <c r="A537" i="28"/>
  <c r="A536" i="28"/>
  <c r="A535" i="28"/>
  <c r="A534" i="28"/>
  <c r="A533" i="28"/>
  <c r="A532" i="28"/>
  <c r="A531" i="28"/>
  <c r="A530" i="28"/>
  <c r="A529" i="28"/>
  <c r="A528" i="28"/>
  <c r="A527" i="28"/>
  <c r="A526" i="28"/>
  <c r="A525" i="28"/>
  <c r="A524" i="28"/>
  <c r="A523" i="28"/>
  <c r="A522" i="28"/>
  <c r="A521" i="28"/>
  <c r="A520" i="28"/>
  <c r="A519" i="28"/>
  <c r="A518" i="28"/>
  <c r="A517" i="28"/>
  <c r="A516" i="28"/>
  <c r="A515" i="28"/>
  <c r="A514" i="28"/>
  <c r="A513" i="28"/>
  <c r="A512" i="28"/>
  <c r="A511" i="28"/>
  <c r="A510" i="28"/>
  <c r="A509" i="28"/>
  <c r="A508" i="28"/>
  <c r="A507" i="28"/>
  <c r="A506" i="28"/>
  <c r="A505" i="28"/>
  <c r="A504" i="28"/>
  <c r="A503" i="28"/>
  <c r="A502" i="28"/>
  <c r="A501" i="28"/>
  <c r="A500" i="28"/>
  <c r="A499" i="28"/>
  <c r="A498" i="28"/>
  <c r="A497" i="28"/>
  <c r="A496" i="28"/>
  <c r="A495" i="28"/>
  <c r="A494" i="28"/>
  <c r="A493" i="28"/>
  <c r="A492" i="28"/>
  <c r="A491" i="28"/>
  <c r="A490" i="28"/>
  <c r="A489" i="28"/>
  <c r="A488" i="28"/>
  <c r="A487" i="28"/>
  <c r="A486" i="28"/>
  <c r="A485" i="28"/>
  <c r="A484" i="28"/>
  <c r="A483" i="28"/>
  <c r="A482" i="28"/>
  <c r="A481" i="28"/>
  <c r="A480" i="28"/>
  <c r="A479" i="28"/>
  <c r="A478" i="28"/>
  <c r="A477" i="28"/>
  <c r="A476" i="28"/>
  <c r="A475" i="28"/>
  <c r="A474" i="28"/>
  <c r="A473" i="28"/>
  <c r="A472" i="28"/>
  <c r="A471" i="28"/>
  <c r="A470" i="28"/>
  <c r="A469" i="28"/>
  <c r="A468" i="28"/>
  <c r="A467" i="28"/>
  <c r="A466" i="28"/>
  <c r="A465" i="28"/>
  <c r="A464" i="28"/>
  <c r="A463" i="28"/>
  <c r="A462" i="28"/>
  <c r="A461" i="28"/>
  <c r="A460" i="28"/>
  <c r="A459" i="28"/>
  <c r="A458" i="28"/>
  <c r="A457" i="28"/>
  <c r="A456" i="28"/>
  <c r="A455" i="28"/>
  <c r="A454" i="28"/>
  <c r="A453" i="28"/>
  <c r="A452" i="28"/>
  <c r="A451" i="28"/>
  <c r="A450" i="28"/>
  <c r="A449" i="28"/>
  <c r="A448" i="28"/>
  <c r="A447" i="28"/>
  <c r="A446" i="28"/>
  <c r="A445" i="28"/>
  <c r="A444" i="28"/>
  <c r="A443" i="28"/>
  <c r="A442" i="28"/>
  <c r="A441" i="28"/>
  <c r="A440" i="28"/>
  <c r="A439" i="28"/>
  <c r="A438" i="28"/>
  <c r="A437" i="28"/>
  <c r="A436" i="28"/>
  <c r="A435" i="28"/>
  <c r="A434" i="28"/>
  <c r="A433" i="28"/>
  <c r="A432" i="28"/>
  <c r="A431" i="28"/>
  <c r="A430" i="28"/>
  <c r="A429" i="28"/>
  <c r="A428" i="28"/>
  <c r="A427" i="28"/>
  <c r="A426" i="28"/>
  <c r="A425" i="28"/>
  <c r="A424" i="28"/>
  <c r="A423" i="28"/>
  <c r="A422" i="28"/>
  <c r="A421" i="28"/>
  <c r="A420" i="28"/>
  <c r="A419" i="28"/>
  <c r="A418" i="28"/>
  <c r="A417" i="28"/>
  <c r="A416" i="28"/>
  <c r="A415" i="28"/>
  <c r="A414" i="28"/>
  <c r="A413" i="28"/>
  <c r="A412" i="28"/>
  <c r="A411" i="28"/>
  <c r="A410" i="28"/>
  <c r="A409" i="28"/>
  <c r="A408" i="28"/>
  <c r="A407" i="28"/>
  <c r="A406" i="28"/>
  <c r="A405" i="28"/>
  <c r="A404" i="28"/>
  <c r="A403" i="28"/>
  <c r="A402" i="28"/>
  <c r="A401" i="28"/>
  <c r="A400" i="28"/>
  <c r="A399" i="28"/>
  <c r="A398" i="28"/>
  <c r="A397" i="28"/>
  <c r="A396" i="28"/>
  <c r="A395" i="28"/>
  <c r="A394" i="28"/>
  <c r="A393" i="28"/>
  <c r="A392" i="28"/>
  <c r="A391" i="28"/>
  <c r="A390" i="28"/>
  <c r="A389" i="28"/>
  <c r="A388" i="28"/>
  <c r="A387" i="28"/>
  <c r="A386" i="28"/>
  <c r="A385" i="28"/>
  <c r="A384" i="28"/>
  <c r="A383" i="28"/>
  <c r="A382" i="28"/>
  <c r="A381" i="28"/>
  <c r="A380" i="28"/>
  <c r="A379" i="28"/>
  <c r="A378" i="28"/>
  <c r="A377" i="28"/>
  <c r="A376" i="28"/>
  <c r="A375" i="28"/>
  <c r="A374" i="28"/>
  <c r="A373" i="28"/>
  <c r="A372" i="28"/>
  <c r="A371" i="28"/>
  <c r="A370" i="28"/>
  <c r="A369" i="28"/>
  <c r="A368" i="28"/>
  <c r="A367" i="28"/>
  <c r="A366" i="28"/>
  <c r="A365" i="28"/>
  <c r="A364" i="28"/>
  <c r="A363" i="28"/>
  <c r="A362" i="28"/>
  <c r="A361" i="28"/>
  <c r="A360" i="28"/>
  <c r="A359" i="28"/>
  <c r="A358" i="28"/>
  <c r="A357" i="28"/>
  <c r="A356" i="28"/>
  <c r="A355" i="28"/>
  <c r="A354" i="28"/>
  <c r="A353" i="28"/>
  <c r="A352" i="28"/>
  <c r="A351" i="28"/>
  <c r="A350" i="28"/>
  <c r="A349" i="28"/>
  <c r="A348" i="28"/>
  <c r="A347" i="28"/>
  <c r="A346" i="28"/>
  <c r="A345" i="28"/>
  <c r="A344" i="28"/>
  <c r="A343" i="28"/>
  <c r="A342" i="28"/>
  <c r="A341" i="28"/>
  <c r="A340" i="28"/>
  <c r="A339" i="28"/>
  <c r="A338" i="28"/>
  <c r="A337" i="28"/>
  <c r="A336" i="28"/>
  <c r="A335" i="28"/>
  <c r="A334" i="28"/>
  <c r="A333" i="28"/>
  <c r="A332" i="28"/>
  <c r="A331" i="28"/>
  <c r="A330" i="28"/>
  <c r="A329" i="28"/>
  <c r="A328" i="28"/>
  <c r="A327" i="28"/>
  <c r="A326" i="28"/>
  <c r="A325" i="28"/>
  <c r="A324" i="28"/>
  <c r="A323" i="28"/>
  <c r="A322" i="28"/>
  <c r="A321" i="28"/>
  <c r="A320" i="28"/>
  <c r="A319" i="28"/>
  <c r="A318" i="28"/>
  <c r="A317" i="28"/>
  <c r="A316" i="28"/>
  <c r="A315" i="28"/>
  <c r="A314" i="28"/>
  <c r="A313" i="28"/>
  <c r="A312" i="28"/>
  <c r="A311" i="28"/>
  <c r="A310" i="28"/>
  <c r="A309" i="28"/>
  <c r="A308" i="28"/>
  <c r="A307" i="28"/>
  <c r="A306" i="28"/>
  <c r="A305" i="28"/>
  <c r="A304" i="28"/>
  <c r="A303" i="28"/>
  <c r="A302" i="28"/>
  <c r="A301" i="28"/>
  <c r="A300" i="28"/>
  <c r="A299" i="28"/>
  <c r="A298" i="28"/>
  <c r="A297" i="28"/>
  <c r="A296" i="28"/>
  <c r="A295" i="28"/>
  <c r="A294" i="28"/>
  <c r="A293" i="28"/>
  <c r="A292" i="28"/>
  <c r="A291" i="28"/>
  <c r="A290" i="28"/>
  <c r="A289" i="28"/>
  <c r="A288" i="28"/>
  <c r="A287" i="28"/>
  <c r="A286" i="28"/>
  <c r="A285" i="28"/>
  <c r="A284" i="28"/>
  <c r="A283" i="28"/>
  <c r="A282" i="28"/>
  <c r="A281" i="28"/>
  <c r="A280" i="28"/>
  <c r="A279" i="28"/>
  <c r="A278" i="28"/>
  <c r="A277" i="28"/>
  <c r="A276" i="28"/>
  <c r="A275" i="28"/>
  <c r="A274" i="28"/>
  <c r="A273" i="28"/>
  <c r="A272" i="28"/>
  <c r="A271" i="28"/>
  <c r="A270" i="28"/>
  <c r="A269" i="28"/>
  <c r="A268" i="28"/>
  <c r="A267" i="28"/>
  <c r="A266" i="28"/>
  <c r="A265" i="28"/>
  <c r="A264" i="28"/>
  <c r="A263" i="28"/>
  <c r="A262" i="28"/>
  <c r="A261" i="28"/>
  <c r="A260" i="28"/>
  <c r="A259" i="28"/>
  <c r="A258" i="28"/>
  <c r="A257" i="28"/>
  <c r="A256" i="28"/>
  <c r="A255" i="28"/>
  <c r="A254" i="28"/>
  <c r="A253" i="28"/>
  <c r="A252" i="28"/>
  <c r="A251" i="28"/>
  <c r="A250" i="28"/>
  <c r="A249" i="28"/>
  <c r="A248" i="28"/>
  <c r="A247" i="28"/>
  <c r="A246" i="28"/>
  <c r="A245" i="28"/>
  <c r="A244" i="28"/>
  <c r="A243" i="28"/>
  <c r="A242" i="28"/>
  <c r="A241" i="28"/>
  <c r="A240" i="28"/>
  <c r="A239" i="28"/>
  <c r="A238" i="28"/>
  <c r="A237" i="28"/>
  <c r="A236" i="28"/>
  <c r="A235" i="28"/>
  <c r="A234" i="28"/>
  <c r="A233" i="28"/>
  <c r="A232" i="28"/>
  <c r="A231" i="28"/>
  <c r="A230" i="28"/>
  <c r="A229" i="28"/>
  <c r="A228" i="28"/>
  <c r="A227" i="28"/>
  <c r="A226" i="28"/>
  <c r="A225" i="28"/>
  <c r="A224" i="28"/>
  <c r="A223" i="28"/>
  <c r="A222" i="28"/>
  <c r="A221" i="28"/>
  <c r="A220" i="28"/>
  <c r="A219" i="28"/>
  <c r="A218" i="28"/>
  <c r="A217" i="28"/>
  <c r="A216" i="28"/>
  <c r="A215" i="28"/>
  <c r="A214" i="28"/>
  <c r="A213" i="28"/>
  <c r="A212" i="28"/>
  <c r="A211" i="28"/>
  <c r="A210" i="28"/>
  <c r="A209" i="28"/>
  <c r="A208" i="28"/>
  <c r="A207" i="28"/>
  <c r="A206" i="28"/>
  <c r="A205" i="28"/>
  <c r="A204" i="28"/>
  <c r="A203" i="28"/>
  <c r="B203" i="28" s="1"/>
  <c r="A202" i="28"/>
  <c r="A201" i="28"/>
  <c r="A200" i="28"/>
  <c r="A199" i="28"/>
  <c r="A198" i="28"/>
  <c r="A197" i="28"/>
  <c r="A196" i="28"/>
  <c r="A195" i="28"/>
  <c r="A194" i="28"/>
  <c r="A193" i="28"/>
  <c r="A192" i="28"/>
  <c r="A191" i="28"/>
  <c r="A190" i="28"/>
  <c r="A189" i="28"/>
  <c r="A188" i="28"/>
  <c r="A187" i="28"/>
  <c r="A186" i="28"/>
  <c r="A185" i="28"/>
  <c r="A184" i="28"/>
  <c r="A183" i="28"/>
  <c r="A182" i="28"/>
  <c r="A181" i="28"/>
  <c r="A180" i="28"/>
  <c r="A179" i="28"/>
  <c r="A178" i="28"/>
  <c r="A177" i="28"/>
  <c r="A176" i="28"/>
  <c r="A175" i="28"/>
  <c r="A174" i="28"/>
  <c r="A173" i="28"/>
  <c r="A172" i="28"/>
  <c r="A171" i="28"/>
  <c r="A170" i="28"/>
  <c r="A169" i="28"/>
  <c r="A168" i="28"/>
  <c r="A167" i="28"/>
  <c r="A166" i="28"/>
  <c r="A165" i="28"/>
  <c r="A164" i="28"/>
  <c r="A163" i="28"/>
  <c r="A162" i="28"/>
  <c r="A161" i="28"/>
  <c r="A160" i="28"/>
  <c r="A159" i="28"/>
  <c r="A158" i="28"/>
  <c r="A157" i="28"/>
  <c r="A156" i="28"/>
  <c r="A155" i="28"/>
  <c r="A154" i="28"/>
  <c r="A153" i="28"/>
  <c r="B194" i="28"/>
  <c r="B193" i="28"/>
  <c r="B192" i="28"/>
  <c r="B191" i="28"/>
  <c r="B190" i="28"/>
  <c r="B189" i="28"/>
  <c r="B188" i="28"/>
  <c r="B187" i="28"/>
  <c r="B186" i="28"/>
  <c r="B185" i="28"/>
  <c r="B184" i="28"/>
  <c r="B183" i="28"/>
  <c r="B182" i="28"/>
  <c r="B181" i="28"/>
  <c r="B180" i="28"/>
  <c r="B179" i="28"/>
  <c r="B178" i="28"/>
  <c r="B177" i="28"/>
  <c r="B176" i="28"/>
  <c r="B175" i="28"/>
  <c r="B174" i="28"/>
  <c r="B173" i="28"/>
  <c r="B172" i="28"/>
  <c r="B171" i="28"/>
  <c r="B170" i="28"/>
  <c r="B169" i="28"/>
  <c r="B168" i="28"/>
  <c r="B167" i="28"/>
  <c r="B166" i="28"/>
  <c r="B165" i="28"/>
  <c r="B164" i="28"/>
  <c r="B163" i="28"/>
  <c r="B162" i="28"/>
  <c r="B161" i="28"/>
  <c r="B160" i="28"/>
  <c r="B159" i="28"/>
  <c r="B158" i="28"/>
  <c r="B157" i="28"/>
  <c r="B156" i="28"/>
  <c r="B155" i="28"/>
  <c r="B154" i="28"/>
  <c r="A152" i="28"/>
  <c r="A151" i="28"/>
  <c r="A150" i="28"/>
  <c r="A149" i="28"/>
  <c r="A148" i="28"/>
  <c r="A147" i="28"/>
  <c r="A146" i="28"/>
  <c r="A145" i="28"/>
  <c r="A144" i="28"/>
  <c r="A143" i="28"/>
  <c r="A142" i="28"/>
  <c r="A141" i="28"/>
  <c r="A140" i="28"/>
  <c r="A139" i="28"/>
  <c r="A138" i="28"/>
  <c r="A137" i="28"/>
  <c r="A136" i="28"/>
  <c r="A135" i="28"/>
  <c r="A134" i="28"/>
  <c r="A133" i="28"/>
  <c r="A132" i="28"/>
  <c r="A131" i="28"/>
  <c r="A130" i="28"/>
  <c r="A129" i="28"/>
  <c r="A128" i="28"/>
  <c r="A127" i="28"/>
  <c r="A126" i="28"/>
  <c r="A125" i="28"/>
  <c r="A124" i="28"/>
  <c r="A123" i="28"/>
  <c r="A122" i="28"/>
  <c r="A121" i="28"/>
  <c r="A120" i="28"/>
  <c r="A119" i="28"/>
  <c r="A118" i="28"/>
  <c r="A117" i="28"/>
  <c r="A116" i="28"/>
  <c r="A115" i="28"/>
  <c r="A114" i="28"/>
  <c r="A113" i="28"/>
  <c r="A112" i="28"/>
  <c r="A111" i="28"/>
  <c r="A110" i="28"/>
  <c r="A109" i="28"/>
  <c r="A108" i="28"/>
  <c r="A107" i="28"/>
  <c r="A106" i="28"/>
  <c r="A105" i="28"/>
  <c r="A104" i="28"/>
  <c r="A103" i="28"/>
  <c r="A102" i="28"/>
  <c r="A101" i="28"/>
  <c r="A100" i="28"/>
  <c r="A99" i="28"/>
  <c r="A98" i="28"/>
  <c r="A97" i="28"/>
  <c r="A96" i="28"/>
  <c r="A95" i="28"/>
  <c r="A94" i="28"/>
  <c r="A93" i="28"/>
  <c r="A92" i="28"/>
  <c r="A91" i="28"/>
  <c r="A90" i="28"/>
  <c r="A89" i="28"/>
  <c r="A88" i="28"/>
  <c r="A87" i="28"/>
  <c r="A86" i="28"/>
  <c r="A85" i="28"/>
  <c r="A84" i="28"/>
  <c r="A83" i="28"/>
  <c r="A82" i="28"/>
  <c r="A81" i="28"/>
  <c r="A80" i="28"/>
  <c r="A79" i="28"/>
  <c r="A78" i="28"/>
  <c r="A77" i="28"/>
  <c r="A76" i="28"/>
  <c r="A75" i="28"/>
  <c r="A74" i="28"/>
  <c r="A73" i="28"/>
  <c r="A72" i="28"/>
  <c r="A71" i="28"/>
  <c r="A70" i="28"/>
  <c r="A69" i="28"/>
  <c r="A68" i="28"/>
  <c r="A67" i="28"/>
  <c r="A66" i="28"/>
  <c r="A65" i="28"/>
  <c r="A64" i="28"/>
  <c r="A63" i="28"/>
  <c r="A62" i="28"/>
  <c r="A61" i="28"/>
  <c r="A60" i="28"/>
  <c r="A59" i="28"/>
  <c r="A58" i="28"/>
  <c r="A57" i="28"/>
  <c r="A56" i="28"/>
  <c r="A55" i="28"/>
  <c r="A54" i="28"/>
  <c r="A53" i="28"/>
  <c r="A52" i="28"/>
  <c r="A51" i="28"/>
  <c r="A50" i="28"/>
  <c r="A49" i="28"/>
  <c r="A48" i="28"/>
  <c r="A47" i="28"/>
  <c r="A46" i="28"/>
  <c r="A45" i="28"/>
  <c r="A44" i="28"/>
  <c r="A43" i="28"/>
  <c r="A42" i="28"/>
  <c r="A41" i="28"/>
  <c r="A40" i="28"/>
  <c r="A39" i="28"/>
  <c r="A38" i="28"/>
  <c r="A37" i="28"/>
  <c r="A36" i="28"/>
  <c r="A35" i="28"/>
  <c r="A34" i="28"/>
  <c r="A33" i="28"/>
  <c r="A32" i="28"/>
  <c r="A31" i="28"/>
  <c r="A30" i="28"/>
  <c r="A29" i="28"/>
  <c r="A28" i="28"/>
  <c r="A27" i="28"/>
  <c r="A26" i="28"/>
  <c r="A25" i="28"/>
  <c r="A24" i="28"/>
  <c r="A23" i="28"/>
  <c r="A22" i="28"/>
  <c r="A21" i="28"/>
  <c r="A20" i="28"/>
  <c r="A19" i="28"/>
  <c r="A18" i="28"/>
  <c r="A17" i="28"/>
  <c r="A16" i="28"/>
  <c r="A15" i="28"/>
  <c r="A14" i="28"/>
  <c r="A13" i="28"/>
  <c r="A12" i="28"/>
  <c r="A11" i="28"/>
  <c r="A10" i="28"/>
  <c r="A9" i="28"/>
  <c r="A8" i="28"/>
  <c r="A7" i="28"/>
  <c r="A6" i="28"/>
  <c r="A5" i="28"/>
  <c r="A4" i="28"/>
  <c r="A3" i="28"/>
  <c r="B3" i="28" s="1"/>
  <c r="F19" i="24"/>
  <c r="F16" i="24"/>
  <c r="F9" i="24"/>
  <c r="F7" i="24"/>
  <c r="C17" i="24"/>
  <c r="E9" i="24"/>
  <c r="C22" i="24"/>
  <c r="C18" i="24"/>
  <c r="B8" i="24"/>
  <c r="B7" i="24"/>
  <c r="M3" i="15"/>
  <c r="N4" i="15"/>
  <c r="M3" i="23"/>
  <c r="M2" i="23"/>
  <c r="M3" i="22"/>
  <c r="M2" i="22"/>
  <c r="M3" i="21"/>
  <c r="M2" i="21"/>
  <c r="M3" i="20"/>
  <c r="M2" i="20"/>
  <c r="M3" i="19"/>
  <c r="M2" i="19"/>
  <c r="M3" i="18"/>
  <c r="M2" i="18"/>
  <c r="M3" i="17"/>
  <c r="M2" i="17"/>
  <c r="M3" i="16"/>
  <c r="M2" i="16"/>
  <c r="M3" i="14"/>
  <c r="M2" i="14"/>
  <c r="M4" i="14" s="1"/>
  <c r="M3" i="13"/>
  <c r="M2" i="13"/>
  <c r="M4" i="13" s="1"/>
  <c r="M3" i="12"/>
  <c r="M2" i="12"/>
  <c r="M4" i="12" s="1"/>
  <c r="M3" i="11"/>
  <c r="M2" i="11"/>
  <c r="M4" i="11" s="1"/>
  <c r="M3" i="10"/>
  <c r="M2" i="10"/>
  <c r="M4" i="10" s="1"/>
  <c r="M3" i="9"/>
  <c r="M2" i="9"/>
  <c r="M4" i="9" s="1"/>
  <c r="N3" i="8"/>
  <c r="M3" i="8"/>
  <c r="M2" i="8"/>
  <c r="M3" i="7"/>
  <c r="M2" i="7"/>
  <c r="M4" i="7" s="1"/>
  <c r="M3" i="6"/>
  <c r="M2" i="6"/>
  <c r="M3" i="5"/>
  <c r="M2" i="5"/>
  <c r="M4" i="5" s="1"/>
  <c r="M36" i="4"/>
  <c r="M35" i="4"/>
  <c r="H54" i="23"/>
  <c r="F54" i="23"/>
  <c r="H53" i="23"/>
  <c r="M23" i="24" s="1"/>
  <c r="F53" i="23"/>
  <c r="L23" i="24" s="1"/>
  <c r="D54" i="23"/>
  <c r="D55" i="23" s="1"/>
  <c r="C23" i="24" s="1"/>
  <c r="C54" i="23"/>
  <c r="A54" i="23"/>
  <c r="D53" i="23"/>
  <c r="C53" i="23"/>
  <c r="J23" i="24" s="1"/>
  <c r="K23" i="24" s="1"/>
  <c r="A53" i="23"/>
  <c r="I23" i="24" s="1"/>
  <c r="I52" i="23"/>
  <c r="G52" i="23"/>
  <c r="D52" i="23"/>
  <c r="B52" i="23"/>
  <c r="I51" i="23"/>
  <c r="G51" i="23"/>
  <c r="D51" i="23"/>
  <c r="B51" i="23"/>
  <c r="I50" i="23"/>
  <c r="G50" i="23"/>
  <c r="D50" i="23"/>
  <c r="B50" i="23"/>
  <c r="I49" i="23"/>
  <c r="G49" i="23"/>
  <c r="D49" i="23"/>
  <c r="B49" i="23"/>
  <c r="I48" i="23"/>
  <c r="G48" i="23"/>
  <c r="D48" i="23"/>
  <c r="B48" i="23"/>
  <c r="I47" i="23"/>
  <c r="G47" i="23"/>
  <c r="D47" i="23"/>
  <c r="B47" i="23"/>
  <c r="I46" i="23"/>
  <c r="G46" i="23"/>
  <c r="D46" i="23"/>
  <c r="B46" i="23"/>
  <c r="I45" i="23"/>
  <c r="G45" i="23"/>
  <c r="D45" i="23"/>
  <c r="B45" i="23"/>
  <c r="I44" i="23"/>
  <c r="G44" i="23"/>
  <c r="D44" i="23"/>
  <c r="B44" i="23"/>
  <c r="I43" i="23"/>
  <c r="G43" i="23"/>
  <c r="D43" i="23"/>
  <c r="B43" i="23"/>
  <c r="I42" i="23"/>
  <c r="G42" i="23"/>
  <c r="D42" i="23"/>
  <c r="B42" i="23"/>
  <c r="I41" i="23"/>
  <c r="G41" i="23"/>
  <c r="D41" i="23"/>
  <c r="B41" i="23"/>
  <c r="I40" i="23"/>
  <c r="G40" i="23"/>
  <c r="D40" i="23"/>
  <c r="B40" i="23"/>
  <c r="I39" i="23"/>
  <c r="G39" i="23"/>
  <c r="D39" i="23"/>
  <c r="B39" i="23"/>
  <c r="I38" i="23"/>
  <c r="G38" i="23"/>
  <c r="D38" i="23"/>
  <c r="B38" i="23"/>
  <c r="I37" i="23"/>
  <c r="G37" i="23"/>
  <c r="D37" i="23"/>
  <c r="B37" i="23"/>
  <c r="I36" i="23"/>
  <c r="G36" i="23"/>
  <c r="D36" i="23"/>
  <c r="B36" i="23"/>
  <c r="I35" i="23"/>
  <c r="G35" i="23"/>
  <c r="D35" i="23"/>
  <c r="B35" i="23"/>
  <c r="I34" i="23"/>
  <c r="G34" i="23"/>
  <c r="D34" i="23"/>
  <c r="B34" i="23"/>
  <c r="I33" i="23"/>
  <c r="G33" i="23"/>
  <c r="D33" i="23"/>
  <c r="B33" i="23"/>
  <c r="I32" i="23"/>
  <c r="G32" i="23"/>
  <c r="D32" i="23"/>
  <c r="B32" i="23"/>
  <c r="I31" i="23"/>
  <c r="G31" i="23"/>
  <c r="D31" i="23"/>
  <c r="B31" i="23"/>
  <c r="I30" i="23"/>
  <c r="G30" i="23"/>
  <c r="D30" i="23"/>
  <c r="B30" i="23"/>
  <c r="I29" i="23"/>
  <c r="G29" i="23"/>
  <c r="D29" i="23"/>
  <c r="B29" i="23"/>
  <c r="I28" i="23"/>
  <c r="G28" i="23"/>
  <c r="D28" i="23"/>
  <c r="B28" i="23"/>
  <c r="I27" i="23"/>
  <c r="G27" i="23"/>
  <c r="D27" i="23"/>
  <c r="B27" i="23"/>
  <c r="I26" i="23"/>
  <c r="G26" i="23"/>
  <c r="D26" i="23"/>
  <c r="B26" i="23"/>
  <c r="I25" i="23"/>
  <c r="G25" i="23"/>
  <c r="D25" i="23"/>
  <c r="B25" i="23"/>
  <c r="I24" i="23"/>
  <c r="G24" i="23"/>
  <c r="D24" i="23"/>
  <c r="B24" i="23"/>
  <c r="I23" i="23"/>
  <c r="G23" i="23"/>
  <c r="D23" i="23"/>
  <c r="B23" i="23"/>
  <c r="I22" i="23"/>
  <c r="G22" i="23"/>
  <c r="D22" i="23"/>
  <c r="B22" i="23"/>
  <c r="I21" i="23"/>
  <c r="G21" i="23"/>
  <c r="D21" i="23"/>
  <c r="B21" i="23"/>
  <c r="I20" i="23"/>
  <c r="G20" i="23"/>
  <c r="D20" i="23"/>
  <c r="B20" i="23"/>
  <c r="I19" i="23"/>
  <c r="G19" i="23"/>
  <c r="D19" i="23"/>
  <c r="B19" i="23"/>
  <c r="I18" i="23"/>
  <c r="G18" i="23"/>
  <c r="D18" i="23"/>
  <c r="B18" i="23"/>
  <c r="I17" i="23"/>
  <c r="G17" i="23"/>
  <c r="D17" i="23"/>
  <c r="B17" i="23"/>
  <c r="I16" i="23"/>
  <c r="G16" i="23"/>
  <c r="D16" i="23"/>
  <c r="B16" i="23"/>
  <c r="I15" i="23"/>
  <c r="G15" i="23"/>
  <c r="D15" i="23"/>
  <c r="B15" i="23"/>
  <c r="I14" i="23"/>
  <c r="G14" i="23"/>
  <c r="D14" i="23"/>
  <c r="B14" i="23"/>
  <c r="I13" i="23"/>
  <c r="G13" i="23"/>
  <c r="D13" i="23"/>
  <c r="B13" i="23"/>
  <c r="I12" i="23"/>
  <c r="G12" i="23"/>
  <c r="D12" i="23"/>
  <c r="B12" i="23"/>
  <c r="I11" i="23"/>
  <c r="G11" i="23"/>
  <c r="D11" i="23"/>
  <c r="B11" i="23"/>
  <c r="I10" i="23"/>
  <c r="G10" i="23"/>
  <c r="D10" i="23"/>
  <c r="B10" i="23"/>
  <c r="I9" i="23"/>
  <c r="G9" i="23"/>
  <c r="D9" i="23"/>
  <c r="B9" i="23"/>
  <c r="I8" i="23"/>
  <c r="G8" i="23"/>
  <c r="D8" i="23"/>
  <c r="B8" i="23"/>
  <c r="I7" i="23"/>
  <c r="G7" i="23"/>
  <c r="D7" i="23"/>
  <c r="B7" i="23"/>
  <c r="I6" i="23"/>
  <c r="G6" i="23"/>
  <c r="D6" i="23"/>
  <c r="B6" i="23"/>
  <c r="I5" i="23"/>
  <c r="G5" i="23"/>
  <c r="D5" i="23"/>
  <c r="B5" i="23"/>
  <c r="I4" i="23"/>
  <c r="G4" i="23"/>
  <c r="D4" i="23"/>
  <c r="B4" i="23"/>
  <c r="I3" i="23"/>
  <c r="I54" i="23" s="1"/>
  <c r="I55" i="23" s="1"/>
  <c r="F23" i="24" s="1"/>
  <c r="G3" i="23"/>
  <c r="N3" i="23" s="1"/>
  <c r="D3" i="23"/>
  <c r="B3" i="23"/>
  <c r="N2" i="23" s="1"/>
  <c r="H54" i="22"/>
  <c r="F54" i="22"/>
  <c r="H53" i="22"/>
  <c r="M22" i="24" s="1"/>
  <c r="F53" i="22"/>
  <c r="L22" i="24" s="1"/>
  <c r="A54" i="22"/>
  <c r="A53" i="22"/>
  <c r="I22" i="24" s="1"/>
  <c r="K22" i="24" s="1"/>
  <c r="I52" i="22"/>
  <c r="G52" i="22"/>
  <c r="B52" i="22"/>
  <c r="I51" i="22"/>
  <c r="G51" i="22"/>
  <c r="B51" i="22"/>
  <c r="I50" i="22"/>
  <c r="G50" i="22"/>
  <c r="B50" i="22"/>
  <c r="I49" i="22"/>
  <c r="G49" i="22"/>
  <c r="B49" i="22"/>
  <c r="I48" i="22"/>
  <c r="G48" i="22"/>
  <c r="B48" i="22"/>
  <c r="I47" i="22"/>
  <c r="G47" i="22"/>
  <c r="B47" i="22"/>
  <c r="I46" i="22"/>
  <c r="G46" i="22"/>
  <c r="B46" i="22"/>
  <c r="I45" i="22"/>
  <c r="G45" i="22"/>
  <c r="B45" i="22"/>
  <c r="I44" i="22"/>
  <c r="G44" i="22"/>
  <c r="B44" i="22"/>
  <c r="I43" i="22"/>
  <c r="G43" i="22"/>
  <c r="B43" i="22"/>
  <c r="I42" i="22"/>
  <c r="G42" i="22"/>
  <c r="B42" i="22"/>
  <c r="I41" i="22"/>
  <c r="G41" i="22"/>
  <c r="B41" i="22"/>
  <c r="I40" i="22"/>
  <c r="G40" i="22"/>
  <c r="B40" i="22"/>
  <c r="I39" i="22"/>
  <c r="G39" i="22"/>
  <c r="B39" i="22"/>
  <c r="I38" i="22"/>
  <c r="G38" i="22"/>
  <c r="B38" i="22"/>
  <c r="I37" i="22"/>
  <c r="G37" i="22"/>
  <c r="B37" i="22"/>
  <c r="I36" i="22"/>
  <c r="G36" i="22"/>
  <c r="B36" i="22"/>
  <c r="I35" i="22"/>
  <c r="G35" i="22"/>
  <c r="B35" i="22"/>
  <c r="I34" i="22"/>
  <c r="G34" i="22"/>
  <c r="B34" i="22"/>
  <c r="I33" i="22"/>
  <c r="G33" i="22"/>
  <c r="B33" i="22"/>
  <c r="I32" i="22"/>
  <c r="G32" i="22"/>
  <c r="B32" i="22"/>
  <c r="I31" i="22"/>
  <c r="G31" i="22"/>
  <c r="B31" i="22"/>
  <c r="I30" i="22"/>
  <c r="G30" i="22"/>
  <c r="B30" i="22"/>
  <c r="I29" i="22"/>
  <c r="G29" i="22"/>
  <c r="B29" i="22"/>
  <c r="I28" i="22"/>
  <c r="G28" i="22"/>
  <c r="B28" i="22"/>
  <c r="I27" i="22"/>
  <c r="G27" i="22"/>
  <c r="B27" i="22"/>
  <c r="I26" i="22"/>
  <c r="G26" i="22"/>
  <c r="B26" i="22"/>
  <c r="I25" i="22"/>
  <c r="G25" i="22"/>
  <c r="B25" i="22"/>
  <c r="I24" i="22"/>
  <c r="G24" i="22"/>
  <c r="B24" i="22"/>
  <c r="I23" i="22"/>
  <c r="G23" i="22"/>
  <c r="B23" i="22"/>
  <c r="I22" i="22"/>
  <c r="G22" i="22"/>
  <c r="B22" i="22"/>
  <c r="I21" i="22"/>
  <c r="G21" i="22"/>
  <c r="B21" i="22"/>
  <c r="I20" i="22"/>
  <c r="G20" i="22"/>
  <c r="B20" i="22"/>
  <c r="I19" i="22"/>
  <c r="G19" i="22"/>
  <c r="B19" i="22"/>
  <c r="I18" i="22"/>
  <c r="G18" i="22"/>
  <c r="B18" i="22"/>
  <c r="I17" i="22"/>
  <c r="G17" i="22"/>
  <c r="B17" i="22"/>
  <c r="I16" i="22"/>
  <c r="G16" i="22"/>
  <c r="B16" i="22"/>
  <c r="I15" i="22"/>
  <c r="G15" i="22"/>
  <c r="B15" i="22"/>
  <c r="I14" i="22"/>
  <c r="G14" i="22"/>
  <c r="B14" i="22"/>
  <c r="I13" i="22"/>
  <c r="G13" i="22"/>
  <c r="B13" i="22"/>
  <c r="I12" i="22"/>
  <c r="G12" i="22"/>
  <c r="B12" i="22"/>
  <c r="I11" i="22"/>
  <c r="G11" i="22"/>
  <c r="B11" i="22"/>
  <c r="I10" i="22"/>
  <c r="G10" i="22"/>
  <c r="B10" i="22"/>
  <c r="I9" i="22"/>
  <c r="G9" i="22"/>
  <c r="B9" i="22"/>
  <c r="I8" i="22"/>
  <c r="G8" i="22"/>
  <c r="B8" i="22"/>
  <c r="I7" i="22"/>
  <c r="G7" i="22"/>
  <c r="B7" i="22"/>
  <c r="I6" i="22"/>
  <c r="G6" i="22"/>
  <c r="B6" i="22"/>
  <c r="B54" i="22" s="1"/>
  <c r="B55" i="22" s="1"/>
  <c r="B22" i="24" s="1"/>
  <c r="I5" i="22"/>
  <c r="G5" i="22"/>
  <c r="B5" i="22"/>
  <c r="I4" i="22"/>
  <c r="I54" i="22" s="1"/>
  <c r="I55" i="22" s="1"/>
  <c r="F22" i="24" s="1"/>
  <c r="G4" i="22"/>
  <c r="B4" i="22"/>
  <c r="I3" i="22"/>
  <c r="G3" i="22"/>
  <c r="G54" i="22" s="1"/>
  <c r="G55" i="22" s="1"/>
  <c r="E22" i="24" s="1"/>
  <c r="B3" i="22"/>
  <c r="N2" i="22" s="1"/>
  <c r="H54" i="21"/>
  <c r="H53" i="21"/>
  <c r="M21" i="24" s="1"/>
  <c r="N21" i="24" s="1"/>
  <c r="F54" i="21"/>
  <c r="F53" i="21"/>
  <c r="L21" i="24" s="1"/>
  <c r="C54" i="21"/>
  <c r="A54" i="21"/>
  <c r="C53" i="21"/>
  <c r="J21" i="24" s="1"/>
  <c r="K21" i="24" s="1"/>
  <c r="A53" i="21"/>
  <c r="I21" i="24" s="1"/>
  <c r="I52" i="21"/>
  <c r="G52" i="21"/>
  <c r="D52" i="21"/>
  <c r="B52" i="21"/>
  <c r="I51" i="21"/>
  <c r="G51" i="21"/>
  <c r="D51" i="21"/>
  <c r="B51" i="21"/>
  <c r="I50" i="21"/>
  <c r="G50" i="21"/>
  <c r="D50" i="21"/>
  <c r="B50" i="21"/>
  <c r="I49" i="21"/>
  <c r="G49" i="21"/>
  <c r="D49" i="21"/>
  <c r="B49" i="21"/>
  <c r="I48" i="21"/>
  <c r="G48" i="21"/>
  <c r="D48" i="21"/>
  <c r="B48" i="21"/>
  <c r="I47" i="21"/>
  <c r="G47" i="21"/>
  <c r="D47" i="21"/>
  <c r="B47" i="21"/>
  <c r="I46" i="21"/>
  <c r="G46" i="21"/>
  <c r="D46" i="21"/>
  <c r="B46" i="21"/>
  <c r="I45" i="21"/>
  <c r="G45" i="21"/>
  <c r="D45" i="21"/>
  <c r="B45" i="21"/>
  <c r="I44" i="21"/>
  <c r="G44" i="21"/>
  <c r="D44" i="21"/>
  <c r="B44" i="21"/>
  <c r="I43" i="21"/>
  <c r="G43" i="21"/>
  <c r="D43" i="21"/>
  <c r="B43" i="21"/>
  <c r="I42" i="21"/>
  <c r="G42" i="21"/>
  <c r="D42" i="21"/>
  <c r="B42" i="21"/>
  <c r="I41" i="21"/>
  <c r="G41" i="21"/>
  <c r="D41" i="21"/>
  <c r="B41" i="21"/>
  <c r="I40" i="21"/>
  <c r="G40" i="21"/>
  <c r="D40" i="21"/>
  <c r="B40" i="21"/>
  <c r="I39" i="21"/>
  <c r="G39" i="21"/>
  <c r="D39" i="21"/>
  <c r="B39" i="21"/>
  <c r="I38" i="21"/>
  <c r="G38" i="21"/>
  <c r="D38" i="21"/>
  <c r="B38" i="21"/>
  <c r="I37" i="21"/>
  <c r="G37" i="21"/>
  <c r="D37" i="21"/>
  <c r="B37" i="21"/>
  <c r="I36" i="21"/>
  <c r="G36" i="21"/>
  <c r="D36" i="21"/>
  <c r="B36" i="21"/>
  <c r="I35" i="21"/>
  <c r="G35" i="21"/>
  <c r="D35" i="21"/>
  <c r="B35" i="21"/>
  <c r="I34" i="21"/>
  <c r="G34" i="21"/>
  <c r="D34" i="21"/>
  <c r="B34" i="21"/>
  <c r="I33" i="21"/>
  <c r="G33" i="21"/>
  <c r="D33" i="21"/>
  <c r="B33" i="21"/>
  <c r="I32" i="21"/>
  <c r="G32" i="21"/>
  <c r="D32" i="21"/>
  <c r="B32" i="21"/>
  <c r="I31" i="21"/>
  <c r="G31" i="21"/>
  <c r="D31" i="21"/>
  <c r="B31" i="21"/>
  <c r="I30" i="21"/>
  <c r="G30" i="21"/>
  <c r="D30" i="21"/>
  <c r="B30" i="21"/>
  <c r="I29" i="21"/>
  <c r="G29" i="21"/>
  <c r="D29" i="21"/>
  <c r="B29" i="21"/>
  <c r="I28" i="21"/>
  <c r="G28" i="21"/>
  <c r="D28" i="21"/>
  <c r="B28" i="21"/>
  <c r="I27" i="21"/>
  <c r="G27" i="21"/>
  <c r="D27" i="21"/>
  <c r="B27" i="21"/>
  <c r="I26" i="21"/>
  <c r="G26" i="21"/>
  <c r="D26" i="21"/>
  <c r="B26" i="21"/>
  <c r="I25" i="21"/>
  <c r="G25" i="21"/>
  <c r="D25" i="21"/>
  <c r="B25" i="21"/>
  <c r="I24" i="21"/>
  <c r="G24" i="21"/>
  <c r="D24" i="21"/>
  <c r="B24" i="21"/>
  <c r="I23" i="21"/>
  <c r="G23" i="21"/>
  <c r="D23" i="21"/>
  <c r="B23" i="21"/>
  <c r="I22" i="21"/>
  <c r="G22" i="21"/>
  <c r="D22" i="21"/>
  <c r="B22" i="21"/>
  <c r="I21" i="21"/>
  <c r="G21" i="21"/>
  <c r="D21" i="21"/>
  <c r="B21" i="21"/>
  <c r="I20" i="21"/>
  <c r="G20" i="21"/>
  <c r="D20" i="21"/>
  <c r="B20" i="21"/>
  <c r="I19" i="21"/>
  <c r="G19" i="21"/>
  <c r="D19" i="21"/>
  <c r="B19" i="21"/>
  <c r="I18" i="21"/>
  <c r="G18" i="21"/>
  <c r="D18" i="21"/>
  <c r="B18" i="21"/>
  <c r="I17" i="21"/>
  <c r="G17" i="21"/>
  <c r="D17" i="21"/>
  <c r="B17" i="21"/>
  <c r="I16" i="21"/>
  <c r="G16" i="21"/>
  <c r="D16" i="21"/>
  <c r="B16" i="21"/>
  <c r="I15" i="21"/>
  <c r="G15" i="21"/>
  <c r="D15" i="21"/>
  <c r="B15" i="21"/>
  <c r="I14" i="21"/>
  <c r="G14" i="21"/>
  <c r="D14" i="21"/>
  <c r="B14" i="21"/>
  <c r="I13" i="21"/>
  <c r="G13" i="21"/>
  <c r="D13" i="21"/>
  <c r="B13" i="21"/>
  <c r="I12" i="21"/>
  <c r="G12" i="21"/>
  <c r="D12" i="21"/>
  <c r="B12" i="21"/>
  <c r="I11" i="21"/>
  <c r="G11" i="21"/>
  <c r="D11" i="21"/>
  <c r="B11" i="21"/>
  <c r="I10" i="21"/>
  <c r="G10" i="21"/>
  <c r="D10" i="21"/>
  <c r="B10" i="21"/>
  <c r="I9" i="21"/>
  <c r="G9" i="21"/>
  <c r="D9" i="21"/>
  <c r="B9" i="21"/>
  <c r="I8" i="21"/>
  <c r="G8" i="21"/>
  <c r="D8" i="21"/>
  <c r="B8" i="21"/>
  <c r="I7" i="21"/>
  <c r="G7" i="21"/>
  <c r="D7" i="21"/>
  <c r="B7" i="21"/>
  <c r="I6" i="21"/>
  <c r="G6" i="21"/>
  <c r="D6" i="21"/>
  <c r="B6" i="21"/>
  <c r="I5" i="21"/>
  <c r="G5" i="21"/>
  <c r="D5" i="21"/>
  <c r="B5" i="21"/>
  <c r="I4" i="21"/>
  <c r="G4" i="21"/>
  <c r="D4" i="21"/>
  <c r="B4" i="21"/>
  <c r="I3" i="21"/>
  <c r="I54" i="21" s="1"/>
  <c r="I55" i="21" s="1"/>
  <c r="F21" i="24" s="1"/>
  <c r="G3" i="21"/>
  <c r="N3" i="21" s="1"/>
  <c r="D3" i="21"/>
  <c r="D54" i="21" s="1"/>
  <c r="D55" i="21" s="1"/>
  <c r="C21" i="24" s="1"/>
  <c r="B3" i="21"/>
  <c r="B53" i="21" s="1"/>
  <c r="H54" i="20"/>
  <c r="F54" i="20"/>
  <c r="C54" i="20"/>
  <c r="A54" i="20"/>
  <c r="H53" i="20"/>
  <c r="M20" i="24" s="1"/>
  <c r="F53" i="20"/>
  <c r="L20" i="24" s="1"/>
  <c r="C53" i="20"/>
  <c r="J20" i="24" s="1"/>
  <c r="K20" i="24" s="1"/>
  <c r="A53" i="20"/>
  <c r="I20" i="24" s="1"/>
  <c r="I52" i="20"/>
  <c r="G52" i="20"/>
  <c r="D52" i="20"/>
  <c r="B52" i="20"/>
  <c r="I51" i="20"/>
  <c r="G51" i="20"/>
  <c r="D51" i="20"/>
  <c r="B51" i="20"/>
  <c r="I50" i="20"/>
  <c r="G50" i="20"/>
  <c r="D50" i="20"/>
  <c r="B50" i="20"/>
  <c r="I49" i="20"/>
  <c r="G49" i="20"/>
  <c r="D49" i="20"/>
  <c r="B49" i="20"/>
  <c r="I48" i="20"/>
  <c r="G48" i="20"/>
  <c r="D48" i="20"/>
  <c r="B48" i="20"/>
  <c r="I47" i="20"/>
  <c r="G47" i="20"/>
  <c r="D47" i="20"/>
  <c r="B47" i="20"/>
  <c r="I46" i="20"/>
  <c r="G46" i="20"/>
  <c r="D46" i="20"/>
  <c r="B46" i="20"/>
  <c r="I45" i="20"/>
  <c r="G45" i="20"/>
  <c r="D45" i="20"/>
  <c r="B45" i="20"/>
  <c r="I44" i="20"/>
  <c r="G44" i="20"/>
  <c r="D44" i="20"/>
  <c r="B44" i="20"/>
  <c r="I43" i="20"/>
  <c r="G43" i="20"/>
  <c r="D43" i="20"/>
  <c r="B43" i="20"/>
  <c r="I42" i="20"/>
  <c r="G42" i="20"/>
  <c r="D42" i="20"/>
  <c r="B42" i="20"/>
  <c r="I41" i="20"/>
  <c r="G41" i="20"/>
  <c r="D41" i="20"/>
  <c r="B41" i="20"/>
  <c r="I40" i="20"/>
  <c r="G40" i="20"/>
  <c r="D40" i="20"/>
  <c r="B40" i="20"/>
  <c r="I39" i="20"/>
  <c r="G39" i="20"/>
  <c r="D39" i="20"/>
  <c r="B39" i="20"/>
  <c r="I38" i="20"/>
  <c r="G38" i="20"/>
  <c r="D38" i="20"/>
  <c r="B38" i="20"/>
  <c r="I37" i="20"/>
  <c r="G37" i="20"/>
  <c r="D37" i="20"/>
  <c r="B37" i="20"/>
  <c r="I36" i="20"/>
  <c r="G36" i="20"/>
  <c r="D36" i="20"/>
  <c r="B36" i="20"/>
  <c r="I35" i="20"/>
  <c r="G35" i="20"/>
  <c r="D35" i="20"/>
  <c r="B35" i="20"/>
  <c r="I34" i="20"/>
  <c r="G34" i="20"/>
  <c r="D34" i="20"/>
  <c r="B34" i="20"/>
  <c r="I33" i="20"/>
  <c r="G33" i="20"/>
  <c r="D33" i="20"/>
  <c r="B33" i="20"/>
  <c r="I32" i="20"/>
  <c r="G32" i="20"/>
  <c r="D32" i="20"/>
  <c r="B32" i="20"/>
  <c r="I31" i="20"/>
  <c r="G31" i="20"/>
  <c r="D31" i="20"/>
  <c r="B31" i="20"/>
  <c r="I30" i="20"/>
  <c r="G30" i="20"/>
  <c r="D30" i="20"/>
  <c r="B30" i="20"/>
  <c r="I29" i="20"/>
  <c r="G29" i="20"/>
  <c r="D29" i="20"/>
  <c r="B29" i="20"/>
  <c r="I28" i="20"/>
  <c r="G28" i="20"/>
  <c r="D28" i="20"/>
  <c r="B28" i="20"/>
  <c r="I27" i="20"/>
  <c r="G27" i="20"/>
  <c r="D27" i="20"/>
  <c r="B27" i="20"/>
  <c r="I26" i="20"/>
  <c r="G26" i="20"/>
  <c r="D26" i="20"/>
  <c r="B26" i="20"/>
  <c r="I25" i="20"/>
  <c r="G25" i="20"/>
  <c r="D25" i="20"/>
  <c r="B25" i="20"/>
  <c r="I24" i="20"/>
  <c r="G24" i="20"/>
  <c r="D24" i="20"/>
  <c r="B24" i="20"/>
  <c r="I23" i="20"/>
  <c r="G23" i="20"/>
  <c r="D23" i="20"/>
  <c r="B23" i="20"/>
  <c r="I22" i="20"/>
  <c r="G22" i="20"/>
  <c r="D22" i="20"/>
  <c r="B22" i="20"/>
  <c r="I21" i="20"/>
  <c r="G21" i="20"/>
  <c r="D21" i="20"/>
  <c r="B21" i="20"/>
  <c r="I20" i="20"/>
  <c r="G20" i="20"/>
  <c r="D20" i="20"/>
  <c r="B20" i="20"/>
  <c r="I19" i="20"/>
  <c r="G19" i="20"/>
  <c r="D19" i="20"/>
  <c r="B19" i="20"/>
  <c r="I18" i="20"/>
  <c r="G18" i="20"/>
  <c r="D18" i="20"/>
  <c r="B18" i="20"/>
  <c r="I17" i="20"/>
  <c r="G17" i="20"/>
  <c r="D17" i="20"/>
  <c r="B17" i="20"/>
  <c r="I16" i="20"/>
  <c r="G16" i="20"/>
  <c r="D16" i="20"/>
  <c r="B16" i="20"/>
  <c r="I15" i="20"/>
  <c r="G15" i="20"/>
  <c r="D15" i="20"/>
  <c r="B15" i="20"/>
  <c r="I14" i="20"/>
  <c r="G14" i="20"/>
  <c r="D14" i="20"/>
  <c r="B14" i="20"/>
  <c r="I13" i="20"/>
  <c r="G13" i="20"/>
  <c r="D13" i="20"/>
  <c r="B13" i="20"/>
  <c r="I12" i="20"/>
  <c r="G12" i="20"/>
  <c r="D12" i="20"/>
  <c r="B12" i="20"/>
  <c r="I11" i="20"/>
  <c r="G11" i="20"/>
  <c r="D11" i="20"/>
  <c r="B11" i="20"/>
  <c r="I10" i="20"/>
  <c r="G10" i="20"/>
  <c r="D10" i="20"/>
  <c r="B10" i="20"/>
  <c r="I9" i="20"/>
  <c r="G9" i="20"/>
  <c r="D9" i="20"/>
  <c r="B9" i="20"/>
  <c r="I8" i="20"/>
  <c r="G8" i="20"/>
  <c r="D8" i="20"/>
  <c r="B8" i="20"/>
  <c r="I7" i="20"/>
  <c r="G7" i="20"/>
  <c r="D7" i="20"/>
  <c r="B7" i="20"/>
  <c r="I6" i="20"/>
  <c r="G6" i="20"/>
  <c r="D6" i="20"/>
  <c r="B6" i="20"/>
  <c r="I5" i="20"/>
  <c r="G5" i="20"/>
  <c r="D5" i="20"/>
  <c r="B5" i="20"/>
  <c r="I4" i="20"/>
  <c r="G4" i="20"/>
  <c r="D4" i="20"/>
  <c r="B4" i="20"/>
  <c r="I3" i="20"/>
  <c r="I54" i="20" s="1"/>
  <c r="I55" i="20" s="1"/>
  <c r="F20" i="24" s="1"/>
  <c r="G3" i="20"/>
  <c r="N3" i="20" s="1"/>
  <c r="D3" i="20"/>
  <c r="D54" i="20" s="1"/>
  <c r="D55" i="20" s="1"/>
  <c r="C20" i="24" s="1"/>
  <c r="B3" i="20"/>
  <c r="B54" i="20" s="1"/>
  <c r="B55" i="20" s="1"/>
  <c r="B20" i="24" s="1"/>
  <c r="C54" i="19"/>
  <c r="A54" i="19"/>
  <c r="C53" i="19"/>
  <c r="J19" i="24" s="1"/>
  <c r="K19" i="24" s="1"/>
  <c r="A53" i="19"/>
  <c r="I19" i="24" s="1"/>
  <c r="G52" i="19"/>
  <c r="D52" i="19"/>
  <c r="B52" i="19"/>
  <c r="G51" i="19"/>
  <c r="D51" i="19"/>
  <c r="B51" i="19"/>
  <c r="G50" i="19"/>
  <c r="D50" i="19"/>
  <c r="B50" i="19"/>
  <c r="G49" i="19"/>
  <c r="D49" i="19"/>
  <c r="B49" i="19"/>
  <c r="G48" i="19"/>
  <c r="D48" i="19"/>
  <c r="B48" i="19"/>
  <c r="G47" i="19"/>
  <c r="D47" i="19"/>
  <c r="B47" i="19"/>
  <c r="G46" i="19"/>
  <c r="D46" i="19"/>
  <c r="B46" i="19"/>
  <c r="G45" i="19"/>
  <c r="D45" i="19"/>
  <c r="B45" i="19"/>
  <c r="G44" i="19"/>
  <c r="D44" i="19"/>
  <c r="B44" i="19"/>
  <c r="G43" i="19"/>
  <c r="D43" i="19"/>
  <c r="B43" i="19"/>
  <c r="G42" i="19"/>
  <c r="D42" i="19"/>
  <c r="B42" i="19"/>
  <c r="G41" i="19"/>
  <c r="D41" i="19"/>
  <c r="B41" i="19"/>
  <c r="G40" i="19"/>
  <c r="D40" i="19"/>
  <c r="B40" i="19"/>
  <c r="G39" i="19"/>
  <c r="D39" i="19"/>
  <c r="B39" i="19"/>
  <c r="G38" i="19"/>
  <c r="D38" i="19"/>
  <c r="B38" i="19"/>
  <c r="G37" i="19"/>
  <c r="D37" i="19"/>
  <c r="B37" i="19"/>
  <c r="G36" i="19"/>
  <c r="D36" i="19"/>
  <c r="B36" i="19"/>
  <c r="G35" i="19"/>
  <c r="D35" i="19"/>
  <c r="B35" i="19"/>
  <c r="G34" i="19"/>
  <c r="D34" i="19"/>
  <c r="B34" i="19"/>
  <c r="G33" i="19"/>
  <c r="D33" i="19"/>
  <c r="B33" i="19"/>
  <c r="G32" i="19"/>
  <c r="D32" i="19"/>
  <c r="B32" i="19"/>
  <c r="G31" i="19"/>
  <c r="D31" i="19"/>
  <c r="B31" i="19"/>
  <c r="G30" i="19"/>
  <c r="D30" i="19"/>
  <c r="B30" i="19"/>
  <c r="G29" i="19"/>
  <c r="D29" i="19"/>
  <c r="B29" i="19"/>
  <c r="G28" i="19"/>
  <c r="D28" i="19"/>
  <c r="B28" i="19"/>
  <c r="G27" i="19"/>
  <c r="D27" i="19"/>
  <c r="B27" i="19"/>
  <c r="G26" i="19"/>
  <c r="D26" i="19"/>
  <c r="B26" i="19"/>
  <c r="G25" i="19"/>
  <c r="D25" i="19"/>
  <c r="B25" i="19"/>
  <c r="G24" i="19"/>
  <c r="D24" i="19"/>
  <c r="B24" i="19"/>
  <c r="G23" i="19"/>
  <c r="D23" i="19"/>
  <c r="B23" i="19"/>
  <c r="G22" i="19"/>
  <c r="D22" i="19"/>
  <c r="B22" i="19"/>
  <c r="G21" i="19"/>
  <c r="D21" i="19"/>
  <c r="B21" i="19"/>
  <c r="G20" i="19"/>
  <c r="D20" i="19"/>
  <c r="B20" i="19"/>
  <c r="G19" i="19"/>
  <c r="D19" i="19"/>
  <c r="B19" i="19"/>
  <c r="G18" i="19"/>
  <c r="D18" i="19"/>
  <c r="B18" i="19"/>
  <c r="G17" i="19"/>
  <c r="D17" i="19"/>
  <c r="B17" i="19"/>
  <c r="G16" i="19"/>
  <c r="D16" i="19"/>
  <c r="B16" i="19"/>
  <c r="G15" i="19"/>
  <c r="D15" i="19"/>
  <c r="B15" i="19"/>
  <c r="G14" i="19"/>
  <c r="D14" i="19"/>
  <c r="B14" i="19"/>
  <c r="G13" i="19"/>
  <c r="D13" i="19"/>
  <c r="B13" i="19"/>
  <c r="G12" i="19"/>
  <c r="D12" i="19"/>
  <c r="B12" i="19"/>
  <c r="G11" i="19"/>
  <c r="D11" i="19"/>
  <c r="B11" i="19"/>
  <c r="G10" i="19"/>
  <c r="D10" i="19"/>
  <c r="B10" i="19"/>
  <c r="G9" i="19"/>
  <c r="D9" i="19"/>
  <c r="B9" i="19"/>
  <c r="G8" i="19"/>
  <c r="D8" i="19"/>
  <c r="B8" i="19"/>
  <c r="G7" i="19"/>
  <c r="D7" i="19"/>
  <c r="B7" i="19"/>
  <c r="G6" i="19"/>
  <c r="D6" i="19"/>
  <c r="B6" i="19"/>
  <c r="G5" i="19"/>
  <c r="D5" i="19"/>
  <c r="B5" i="19"/>
  <c r="G4" i="19"/>
  <c r="D4" i="19"/>
  <c r="B4" i="19"/>
  <c r="G3" i="19"/>
  <c r="N3" i="19" s="1"/>
  <c r="D3" i="19"/>
  <c r="B3" i="19"/>
  <c r="N2" i="19" s="1"/>
  <c r="A54" i="18"/>
  <c r="A53" i="18"/>
  <c r="I18" i="24" s="1"/>
  <c r="K18" i="24" s="1"/>
  <c r="B52" i="18"/>
  <c r="B51" i="18"/>
  <c r="B50" i="18"/>
  <c r="B49" i="18"/>
  <c r="B48" i="18"/>
  <c r="B47" i="18"/>
  <c r="B46" i="18"/>
  <c r="B45" i="18"/>
  <c r="B44" i="18"/>
  <c r="B43" i="18"/>
  <c r="B42" i="18"/>
  <c r="B41" i="18"/>
  <c r="B40" i="18"/>
  <c r="B39" i="18"/>
  <c r="B38" i="18"/>
  <c r="B37" i="18"/>
  <c r="B36" i="18"/>
  <c r="B35" i="18"/>
  <c r="B34" i="18"/>
  <c r="B33" i="18"/>
  <c r="B32" i="18"/>
  <c r="B31" i="18"/>
  <c r="B30" i="18"/>
  <c r="B29" i="18"/>
  <c r="B28" i="18"/>
  <c r="B27" i="18"/>
  <c r="B26" i="18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B5" i="18"/>
  <c r="B4" i="18"/>
  <c r="B3" i="18"/>
  <c r="N2" i="18" s="1"/>
  <c r="H54" i="17"/>
  <c r="F54" i="17"/>
  <c r="A54" i="17"/>
  <c r="H53" i="17"/>
  <c r="M17" i="24" s="1"/>
  <c r="F53" i="17"/>
  <c r="L17" i="24" s="1"/>
  <c r="A53" i="17"/>
  <c r="I17" i="24" s="1"/>
  <c r="K17" i="24" s="1"/>
  <c r="I52" i="17"/>
  <c r="G52" i="17"/>
  <c r="B52" i="17"/>
  <c r="I51" i="17"/>
  <c r="G51" i="17"/>
  <c r="B51" i="17"/>
  <c r="I50" i="17"/>
  <c r="G50" i="17"/>
  <c r="B50" i="17"/>
  <c r="I49" i="17"/>
  <c r="G49" i="17"/>
  <c r="B49" i="17"/>
  <c r="I48" i="17"/>
  <c r="G48" i="17"/>
  <c r="B48" i="17"/>
  <c r="I47" i="17"/>
  <c r="G47" i="17"/>
  <c r="B47" i="17"/>
  <c r="I46" i="17"/>
  <c r="G46" i="17"/>
  <c r="B46" i="17"/>
  <c r="I45" i="17"/>
  <c r="G45" i="17"/>
  <c r="B45" i="17"/>
  <c r="I44" i="17"/>
  <c r="G44" i="17"/>
  <c r="B44" i="17"/>
  <c r="I43" i="17"/>
  <c r="G43" i="17"/>
  <c r="B43" i="17"/>
  <c r="I42" i="17"/>
  <c r="G42" i="17"/>
  <c r="B42" i="17"/>
  <c r="I41" i="17"/>
  <c r="G41" i="17"/>
  <c r="B41" i="17"/>
  <c r="I40" i="17"/>
  <c r="G40" i="17"/>
  <c r="B40" i="17"/>
  <c r="I39" i="17"/>
  <c r="G39" i="17"/>
  <c r="B39" i="17"/>
  <c r="I38" i="17"/>
  <c r="G38" i="17"/>
  <c r="B38" i="17"/>
  <c r="I37" i="17"/>
  <c r="G37" i="17"/>
  <c r="B37" i="17"/>
  <c r="I36" i="17"/>
  <c r="G36" i="17"/>
  <c r="B36" i="17"/>
  <c r="I35" i="17"/>
  <c r="G35" i="17"/>
  <c r="B35" i="17"/>
  <c r="I34" i="17"/>
  <c r="G34" i="17"/>
  <c r="B34" i="17"/>
  <c r="I33" i="17"/>
  <c r="G33" i="17"/>
  <c r="B33" i="17"/>
  <c r="I32" i="17"/>
  <c r="G32" i="17"/>
  <c r="B32" i="17"/>
  <c r="I31" i="17"/>
  <c r="G31" i="17"/>
  <c r="B31" i="17"/>
  <c r="I30" i="17"/>
  <c r="G30" i="17"/>
  <c r="B30" i="17"/>
  <c r="I29" i="17"/>
  <c r="G29" i="17"/>
  <c r="B29" i="17"/>
  <c r="I28" i="17"/>
  <c r="G28" i="17"/>
  <c r="B28" i="17"/>
  <c r="I27" i="17"/>
  <c r="G27" i="17"/>
  <c r="B27" i="17"/>
  <c r="I26" i="17"/>
  <c r="G26" i="17"/>
  <c r="B26" i="17"/>
  <c r="I25" i="17"/>
  <c r="G25" i="17"/>
  <c r="B25" i="17"/>
  <c r="I24" i="17"/>
  <c r="G24" i="17"/>
  <c r="B24" i="17"/>
  <c r="I23" i="17"/>
  <c r="G23" i="17"/>
  <c r="B23" i="17"/>
  <c r="I22" i="17"/>
  <c r="G22" i="17"/>
  <c r="B22" i="17"/>
  <c r="I21" i="17"/>
  <c r="G21" i="17"/>
  <c r="B21" i="17"/>
  <c r="I20" i="17"/>
  <c r="G20" i="17"/>
  <c r="B20" i="17"/>
  <c r="I19" i="17"/>
  <c r="G19" i="17"/>
  <c r="B19" i="17"/>
  <c r="I18" i="17"/>
  <c r="G18" i="17"/>
  <c r="B18" i="17"/>
  <c r="I17" i="17"/>
  <c r="G17" i="17"/>
  <c r="B17" i="17"/>
  <c r="I16" i="17"/>
  <c r="G16" i="17"/>
  <c r="B16" i="17"/>
  <c r="I15" i="17"/>
  <c r="G15" i="17"/>
  <c r="B15" i="17"/>
  <c r="I14" i="17"/>
  <c r="G14" i="17"/>
  <c r="B14" i="17"/>
  <c r="I13" i="17"/>
  <c r="G13" i="17"/>
  <c r="B13" i="17"/>
  <c r="I12" i="17"/>
  <c r="G12" i="17"/>
  <c r="B12" i="17"/>
  <c r="I11" i="17"/>
  <c r="G11" i="17"/>
  <c r="B11" i="17"/>
  <c r="I10" i="17"/>
  <c r="G10" i="17"/>
  <c r="B10" i="17"/>
  <c r="I9" i="17"/>
  <c r="G9" i="17"/>
  <c r="B9" i="17"/>
  <c r="I8" i="17"/>
  <c r="G8" i="17"/>
  <c r="B8" i="17"/>
  <c r="I7" i="17"/>
  <c r="G7" i="17"/>
  <c r="B7" i="17"/>
  <c r="I6" i="17"/>
  <c r="G6" i="17"/>
  <c r="B6" i="17"/>
  <c r="I5" i="17"/>
  <c r="G5" i="17"/>
  <c r="B5" i="17"/>
  <c r="I4" i="17"/>
  <c r="G4" i="17"/>
  <c r="B4" i="17"/>
  <c r="I3" i="17"/>
  <c r="G3" i="17"/>
  <c r="B3" i="17"/>
  <c r="F54" i="16"/>
  <c r="A54" i="16"/>
  <c r="F53" i="16"/>
  <c r="L16" i="24" s="1"/>
  <c r="N16" i="24" s="1"/>
  <c r="A53" i="16"/>
  <c r="I16" i="24" s="1"/>
  <c r="K16" i="24" s="1"/>
  <c r="G52" i="16"/>
  <c r="D52" i="16"/>
  <c r="B52" i="16"/>
  <c r="G51" i="16"/>
  <c r="D51" i="16"/>
  <c r="B51" i="16"/>
  <c r="G50" i="16"/>
  <c r="D50" i="16"/>
  <c r="B50" i="16"/>
  <c r="G49" i="16"/>
  <c r="D49" i="16"/>
  <c r="B49" i="16"/>
  <c r="G48" i="16"/>
  <c r="D48" i="16"/>
  <c r="B48" i="16"/>
  <c r="G47" i="16"/>
  <c r="D47" i="16"/>
  <c r="B47" i="16"/>
  <c r="G46" i="16"/>
  <c r="D46" i="16"/>
  <c r="B46" i="16"/>
  <c r="G45" i="16"/>
  <c r="D45" i="16"/>
  <c r="B45" i="16"/>
  <c r="G44" i="16"/>
  <c r="D44" i="16"/>
  <c r="B44" i="16"/>
  <c r="G43" i="16"/>
  <c r="D43" i="16"/>
  <c r="B43" i="16"/>
  <c r="G42" i="16"/>
  <c r="D42" i="16"/>
  <c r="B42" i="16"/>
  <c r="G41" i="16"/>
  <c r="D41" i="16"/>
  <c r="B41" i="16"/>
  <c r="G40" i="16"/>
  <c r="D40" i="16"/>
  <c r="B40" i="16"/>
  <c r="G39" i="16"/>
  <c r="D39" i="16"/>
  <c r="B39" i="16"/>
  <c r="G38" i="16"/>
  <c r="D38" i="16"/>
  <c r="B38" i="16"/>
  <c r="G37" i="16"/>
  <c r="D37" i="16"/>
  <c r="B37" i="16"/>
  <c r="G36" i="16"/>
  <c r="D36" i="16"/>
  <c r="B36" i="16"/>
  <c r="G35" i="16"/>
  <c r="D35" i="16"/>
  <c r="B35" i="16"/>
  <c r="G34" i="16"/>
  <c r="D34" i="16"/>
  <c r="B34" i="16"/>
  <c r="G33" i="16"/>
  <c r="D33" i="16"/>
  <c r="B33" i="16"/>
  <c r="G32" i="16"/>
  <c r="D32" i="16"/>
  <c r="B32" i="16"/>
  <c r="G31" i="16"/>
  <c r="D31" i="16"/>
  <c r="B31" i="16"/>
  <c r="G30" i="16"/>
  <c r="D30" i="16"/>
  <c r="B30" i="16"/>
  <c r="G29" i="16"/>
  <c r="D29" i="16"/>
  <c r="B29" i="16"/>
  <c r="G28" i="16"/>
  <c r="D28" i="16"/>
  <c r="B28" i="16"/>
  <c r="G27" i="16"/>
  <c r="D27" i="16"/>
  <c r="B27" i="16"/>
  <c r="G26" i="16"/>
  <c r="D26" i="16"/>
  <c r="B26" i="16"/>
  <c r="G25" i="16"/>
  <c r="D25" i="16"/>
  <c r="B25" i="16"/>
  <c r="G24" i="16"/>
  <c r="D24" i="16"/>
  <c r="B24" i="16"/>
  <c r="G23" i="16"/>
  <c r="D23" i="16"/>
  <c r="B23" i="16"/>
  <c r="G22" i="16"/>
  <c r="D22" i="16"/>
  <c r="B22" i="16"/>
  <c r="G21" i="16"/>
  <c r="D21" i="16"/>
  <c r="B21" i="16"/>
  <c r="G20" i="16"/>
  <c r="D20" i="16"/>
  <c r="B20" i="16"/>
  <c r="G19" i="16"/>
  <c r="D19" i="16"/>
  <c r="B19" i="16"/>
  <c r="G18" i="16"/>
  <c r="D18" i="16"/>
  <c r="B18" i="16"/>
  <c r="G17" i="16"/>
  <c r="D17" i="16"/>
  <c r="B17" i="16"/>
  <c r="G16" i="16"/>
  <c r="D16" i="16"/>
  <c r="B16" i="16"/>
  <c r="G15" i="16"/>
  <c r="D15" i="16"/>
  <c r="B15" i="16"/>
  <c r="G14" i="16"/>
  <c r="D14" i="16"/>
  <c r="B14" i="16"/>
  <c r="G13" i="16"/>
  <c r="D13" i="16"/>
  <c r="B13" i="16"/>
  <c r="G12" i="16"/>
  <c r="D12" i="16"/>
  <c r="B12" i="16"/>
  <c r="G11" i="16"/>
  <c r="D11" i="16"/>
  <c r="B11" i="16"/>
  <c r="G10" i="16"/>
  <c r="D10" i="16"/>
  <c r="B10" i="16"/>
  <c r="G9" i="16"/>
  <c r="D9" i="16"/>
  <c r="B9" i="16"/>
  <c r="G8" i="16"/>
  <c r="D8" i="16"/>
  <c r="B8" i="16"/>
  <c r="G7" i="16"/>
  <c r="D7" i="16"/>
  <c r="B7" i="16"/>
  <c r="G6" i="16"/>
  <c r="D6" i="16"/>
  <c r="B6" i="16"/>
  <c r="G5" i="16"/>
  <c r="D5" i="16"/>
  <c r="B5" i="16"/>
  <c r="G4" i="16"/>
  <c r="D4" i="16"/>
  <c r="B4" i="16"/>
  <c r="G3" i="16"/>
  <c r="N3" i="16" s="1"/>
  <c r="D3" i="16"/>
  <c r="B3" i="16"/>
  <c r="N2" i="16" s="1"/>
  <c r="H54" i="14"/>
  <c r="F54" i="14"/>
  <c r="C54" i="14"/>
  <c r="A54" i="14"/>
  <c r="H53" i="14"/>
  <c r="M15" i="24" s="1"/>
  <c r="F53" i="14"/>
  <c r="L15" i="24" s="1"/>
  <c r="C53" i="14"/>
  <c r="J15" i="24" s="1"/>
  <c r="K15" i="24" s="1"/>
  <c r="A53" i="14"/>
  <c r="I15" i="24" s="1"/>
  <c r="I52" i="14"/>
  <c r="G52" i="14"/>
  <c r="D52" i="14"/>
  <c r="B52" i="14"/>
  <c r="I51" i="14"/>
  <c r="G51" i="14"/>
  <c r="D51" i="14"/>
  <c r="B51" i="14"/>
  <c r="I50" i="14"/>
  <c r="G50" i="14"/>
  <c r="D50" i="14"/>
  <c r="B50" i="14"/>
  <c r="I49" i="14"/>
  <c r="G49" i="14"/>
  <c r="D49" i="14"/>
  <c r="B49" i="14"/>
  <c r="I48" i="14"/>
  <c r="G48" i="14"/>
  <c r="D48" i="14"/>
  <c r="B48" i="14"/>
  <c r="I47" i="14"/>
  <c r="G47" i="14"/>
  <c r="D47" i="14"/>
  <c r="B47" i="14"/>
  <c r="I46" i="14"/>
  <c r="G46" i="14"/>
  <c r="D46" i="14"/>
  <c r="B46" i="14"/>
  <c r="I45" i="14"/>
  <c r="G45" i="14"/>
  <c r="D45" i="14"/>
  <c r="B45" i="14"/>
  <c r="I44" i="14"/>
  <c r="G44" i="14"/>
  <c r="D44" i="14"/>
  <c r="B44" i="14"/>
  <c r="I43" i="14"/>
  <c r="G43" i="14"/>
  <c r="D43" i="14"/>
  <c r="B43" i="14"/>
  <c r="I42" i="14"/>
  <c r="G42" i="14"/>
  <c r="D42" i="14"/>
  <c r="B42" i="14"/>
  <c r="I41" i="14"/>
  <c r="G41" i="14"/>
  <c r="D41" i="14"/>
  <c r="B41" i="14"/>
  <c r="I40" i="14"/>
  <c r="G40" i="14"/>
  <c r="D40" i="14"/>
  <c r="B40" i="14"/>
  <c r="I39" i="14"/>
  <c r="G39" i="14"/>
  <c r="D39" i="14"/>
  <c r="B39" i="14"/>
  <c r="I38" i="14"/>
  <c r="G38" i="14"/>
  <c r="D38" i="14"/>
  <c r="B38" i="14"/>
  <c r="I37" i="14"/>
  <c r="G37" i="14"/>
  <c r="D37" i="14"/>
  <c r="B37" i="14"/>
  <c r="I36" i="14"/>
  <c r="G36" i="14"/>
  <c r="D36" i="14"/>
  <c r="B36" i="14"/>
  <c r="I35" i="14"/>
  <c r="G35" i="14"/>
  <c r="D35" i="14"/>
  <c r="B35" i="14"/>
  <c r="I34" i="14"/>
  <c r="G34" i="14"/>
  <c r="D34" i="14"/>
  <c r="B34" i="14"/>
  <c r="I33" i="14"/>
  <c r="G33" i="14"/>
  <c r="D33" i="14"/>
  <c r="B33" i="14"/>
  <c r="I32" i="14"/>
  <c r="G32" i="14"/>
  <c r="D32" i="14"/>
  <c r="B32" i="14"/>
  <c r="I31" i="14"/>
  <c r="G31" i="14"/>
  <c r="D31" i="14"/>
  <c r="B31" i="14"/>
  <c r="I30" i="14"/>
  <c r="G30" i="14"/>
  <c r="D30" i="14"/>
  <c r="B30" i="14"/>
  <c r="I29" i="14"/>
  <c r="G29" i="14"/>
  <c r="D29" i="14"/>
  <c r="B29" i="14"/>
  <c r="I28" i="14"/>
  <c r="G28" i="14"/>
  <c r="D28" i="14"/>
  <c r="B28" i="14"/>
  <c r="I27" i="14"/>
  <c r="G27" i="14"/>
  <c r="D27" i="14"/>
  <c r="B27" i="14"/>
  <c r="I26" i="14"/>
  <c r="G26" i="14"/>
  <c r="D26" i="14"/>
  <c r="B26" i="14"/>
  <c r="I25" i="14"/>
  <c r="G25" i="14"/>
  <c r="D25" i="14"/>
  <c r="B25" i="14"/>
  <c r="I24" i="14"/>
  <c r="G24" i="14"/>
  <c r="D24" i="14"/>
  <c r="B24" i="14"/>
  <c r="I23" i="14"/>
  <c r="G23" i="14"/>
  <c r="D23" i="14"/>
  <c r="B23" i="14"/>
  <c r="I22" i="14"/>
  <c r="G22" i="14"/>
  <c r="D22" i="14"/>
  <c r="B22" i="14"/>
  <c r="I21" i="14"/>
  <c r="G21" i="14"/>
  <c r="D21" i="14"/>
  <c r="B21" i="14"/>
  <c r="I20" i="14"/>
  <c r="G20" i="14"/>
  <c r="D20" i="14"/>
  <c r="B20" i="14"/>
  <c r="I19" i="14"/>
  <c r="G19" i="14"/>
  <c r="D19" i="14"/>
  <c r="B19" i="14"/>
  <c r="I18" i="14"/>
  <c r="G18" i="14"/>
  <c r="D18" i="14"/>
  <c r="B18" i="14"/>
  <c r="I17" i="14"/>
  <c r="G17" i="14"/>
  <c r="D17" i="14"/>
  <c r="B17" i="14"/>
  <c r="I16" i="14"/>
  <c r="G16" i="14"/>
  <c r="D16" i="14"/>
  <c r="B16" i="14"/>
  <c r="I15" i="14"/>
  <c r="G15" i="14"/>
  <c r="D15" i="14"/>
  <c r="B15" i="14"/>
  <c r="I14" i="14"/>
  <c r="G14" i="14"/>
  <c r="D14" i="14"/>
  <c r="B14" i="14"/>
  <c r="I13" i="14"/>
  <c r="G13" i="14"/>
  <c r="D13" i="14"/>
  <c r="B13" i="14"/>
  <c r="I12" i="14"/>
  <c r="G12" i="14"/>
  <c r="D12" i="14"/>
  <c r="B12" i="14"/>
  <c r="I11" i="14"/>
  <c r="G11" i="14"/>
  <c r="D11" i="14"/>
  <c r="B11" i="14"/>
  <c r="I10" i="14"/>
  <c r="G10" i="14"/>
  <c r="D10" i="14"/>
  <c r="B10" i="14"/>
  <c r="I9" i="14"/>
  <c r="G9" i="14"/>
  <c r="D9" i="14"/>
  <c r="B9" i="14"/>
  <c r="I8" i="14"/>
  <c r="G8" i="14"/>
  <c r="D8" i="14"/>
  <c r="B8" i="14"/>
  <c r="I7" i="14"/>
  <c r="G7" i="14"/>
  <c r="D7" i="14"/>
  <c r="B7" i="14"/>
  <c r="I6" i="14"/>
  <c r="G6" i="14"/>
  <c r="D6" i="14"/>
  <c r="B6" i="14"/>
  <c r="I5" i="14"/>
  <c r="G5" i="14"/>
  <c r="D5" i="14"/>
  <c r="B5" i="14"/>
  <c r="I4" i="14"/>
  <c r="G4" i="14"/>
  <c r="D4" i="14"/>
  <c r="B4" i="14"/>
  <c r="I3" i="14"/>
  <c r="I54" i="14" s="1"/>
  <c r="I55" i="14" s="1"/>
  <c r="F15" i="24" s="1"/>
  <c r="G3" i="14"/>
  <c r="N3" i="14" s="1"/>
  <c r="D3" i="14"/>
  <c r="D53" i="14" s="1"/>
  <c r="B3" i="14"/>
  <c r="B54" i="14" s="1"/>
  <c r="B55" i="14" s="1"/>
  <c r="B15" i="24" s="1"/>
  <c r="H54" i="11"/>
  <c r="H53" i="11"/>
  <c r="M12" i="24" s="1"/>
  <c r="N12" i="24" s="1"/>
  <c r="C54" i="11"/>
  <c r="C53" i="11"/>
  <c r="J12" i="24" s="1"/>
  <c r="K12" i="24" s="1"/>
  <c r="F54" i="11"/>
  <c r="A54" i="11"/>
  <c r="F53" i="11"/>
  <c r="L12" i="24" s="1"/>
  <c r="A53" i="11"/>
  <c r="I12" i="24" s="1"/>
  <c r="I52" i="11"/>
  <c r="G52" i="11"/>
  <c r="D52" i="11"/>
  <c r="B52" i="11"/>
  <c r="I51" i="11"/>
  <c r="G51" i="11"/>
  <c r="D51" i="11"/>
  <c r="B51" i="11"/>
  <c r="I50" i="11"/>
  <c r="G50" i="11"/>
  <c r="D50" i="11"/>
  <c r="B50" i="11"/>
  <c r="I49" i="11"/>
  <c r="G49" i="11"/>
  <c r="D49" i="11"/>
  <c r="B49" i="11"/>
  <c r="I48" i="11"/>
  <c r="G48" i="11"/>
  <c r="D48" i="11"/>
  <c r="B48" i="11"/>
  <c r="I47" i="11"/>
  <c r="G47" i="11"/>
  <c r="D47" i="11"/>
  <c r="B47" i="11"/>
  <c r="I46" i="11"/>
  <c r="G46" i="11"/>
  <c r="D46" i="11"/>
  <c r="B46" i="11"/>
  <c r="I45" i="11"/>
  <c r="G45" i="11"/>
  <c r="D45" i="11"/>
  <c r="B45" i="11"/>
  <c r="I44" i="11"/>
  <c r="G44" i="11"/>
  <c r="D44" i="11"/>
  <c r="B44" i="11"/>
  <c r="I43" i="11"/>
  <c r="G43" i="11"/>
  <c r="D43" i="11"/>
  <c r="B43" i="11"/>
  <c r="I42" i="11"/>
  <c r="G42" i="11"/>
  <c r="D42" i="11"/>
  <c r="B42" i="11"/>
  <c r="I41" i="11"/>
  <c r="G41" i="11"/>
  <c r="D41" i="11"/>
  <c r="B41" i="11"/>
  <c r="I40" i="11"/>
  <c r="G40" i="11"/>
  <c r="D40" i="11"/>
  <c r="B40" i="11"/>
  <c r="I39" i="11"/>
  <c r="G39" i="11"/>
  <c r="D39" i="11"/>
  <c r="B39" i="11"/>
  <c r="I38" i="11"/>
  <c r="G38" i="11"/>
  <c r="D38" i="11"/>
  <c r="B38" i="11"/>
  <c r="I37" i="11"/>
  <c r="G37" i="11"/>
  <c r="D37" i="11"/>
  <c r="B37" i="11"/>
  <c r="I36" i="11"/>
  <c r="G36" i="11"/>
  <c r="D36" i="11"/>
  <c r="B36" i="11"/>
  <c r="I35" i="11"/>
  <c r="G35" i="11"/>
  <c r="D35" i="11"/>
  <c r="B35" i="11"/>
  <c r="I34" i="11"/>
  <c r="G34" i="11"/>
  <c r="D34" i="11"/>
  <c r="B34" i="11"/>
  <c r="I33" i="11"/>
  <c r="G33" i="11"/>
  <c r="D33" i="11"/>
  <c r="B33" i="11"/>
  <c r="I32" i="11"/>
  <c r="G32" i="11"/>
  <c r="D32" i="11"/>
  <c r="B32" i="11"/>
  <c r="I31" i="11"/>
  <c r="G31" i="11"/>
  <c r="D31" i="11"/>
  <c r="B31" i="11"/>
  <c r="I30" i="11"/>
  <c r="G30" i="11"/>
  <c r="D30" i="11"/>
  <c r="B30" i="11"/>
  <c r="I29" i="11"/>
  <c r="G29" i="11"/>
  <c r="D29" i="11"/>
  <c r="B29" i="11"/>
  <c r="I28" i="11"/>
  <c r="G28" i="11"/>
  <c r="D28" i="11"/>
  <c r="B28" i="11"/>
  <c r="I27" i="11"/>
  <c r="G27" i="11"/>
  <c r="D27" i="11"/>
  <c r="B27" i="11"/>
  <c r="I26" i="11"/>
  <c r="G26" i="11"/>
  <c r="D26" i="11"/>
  <c r="B26" i="11"/>
  <c r="I25" i="11"/>
  <c r="G25" i="11"/>
  <c r="D25" i="11"/>
  <c r="B25" i="11"/>
  <c r="I24" i="11"/>
  <c r="G24" i="11"/>
  <c r="D24" i="11"/>
  <c r="B24" i="11"/>
  <c r="I23" i="11"/>
  <c r="G23" i="11"/>
  <c r="D23" i="11"/>
  <c r="B23" i="11"/>
  <c r="I22" i="11"/>
  <c r="G22" i="11"/>
  <c r="D22" i="11"/>
  <c r="B22" i="11"/>
  <c r="I21" i="11"/>
  <c r="G21" i="11"/>
  <c r="D21" i="11"/>
  <c r="B21" i="11"/>
  <c r="I20" i="11"/>
  <c r="G20" i="11"/>
  <c r="D20" i="11"/>
  <c r="B20" i="11"/>
  <c r="I19" i="11"/>
  <c r="G19" i="11"/>
  <c r="D19" i="11"/>
  <c r="B19" i="11"/>
  <c r="I18" i="11"/>
  <c r="G18" i="11"/>
  <c r="D18" i="11"/>
  <c r="B18" i="11"/>
  <c r="I17" i="11"/>
  <c r="G17" i="11"/>
  <c r="D17" i="11"/>
  <c r="B17" i="11"/>
  <c r="I16" i="11"/>
  <c r="G16" i="11"/>
  <c r="D16" i="11"/>
  <c r="B16" i="11"/>
  <c r="I15" i="11"/>
  <c r="G15" i="11"/>
  <c r="D15" i="11"/>
  <c r="B15" i="11"/>
  <c r="I14" i="11"/>
  <c r="G14" i="11"/>
  <c r="D14" i="11"/>
  <c r="B14" i="11"/>
  <c r="I13" i="11"/>
  <c r="G13" i="11"/>
  <c r="D13" i="11"/>
  <c r="B13" i="11"/>
  <c r="I12" i="11"/>
  <c r="G12" i="11"/>
  <c r="D12" i="11"/>
  <c r="B12" i="11"/>
  <c r="I11" i="11"/>
  <c r="G11" i="11"/>
  <c r="D11" i="11"/>
  <c r="B11" i="11"/>
  <c r="I10" i="11"/>
  <c r="G10" i="11"/>
  <c r="D10" i="11"/>
  <c r="B10" i="11"/>
  <c r="I9" i="11"/>
  <c r="G9" i="11"/>
  <c r="D9" i="11"/>
  <c r="B9" i="11"/>
  <c r="I8" i="11"/>
  <c r="G8" i="11"/>
  <c r="D8" i="11"/>
  <c r="B8" i="11"/>
  <c r="I7" i="11"/>
  <c r="G7" i="11"/>
  <c r="D7" i="11"/>
  <c r="B7" i="11"/>
  <c r="I6" i="11"/>
  <c r="G6" i="11"/>
  <c r="D6" i="11"/>
  <c r="B6" i="11"/>
  <c r="I5" i="11"/>
  <c r="G5" i="11"/>
  <c r="D5" i="11"/>
  <c r="B5" i="11"/>
  <c r="I4" i="11"/>
  <c r="G4" i="11"/>
  <c r="D4" i="11"/>
  <c r="B4" i="11"/>
  <c r="I3" i="11"/>
  <c r="I53" i="11" s="1"/>
  <c r="G3" i="11"/>
  <c r="N3" i="11" s="1"/>
  <c r="D3" i="11"/>
  <c r="D54" i="11" s="1"/>
  <c r="D55" i="11" s="1"/>
  <c r="C12" i="24" s="1"/>
  <c r="B3" i="11"/>
  <c r="N2" i="11" s="1"/>
  <c r="H54" i="10"/>
  <c r="F54" i="10"/>
  <c r="C54" i="10"/>
  <c r="A54" i="10"/>
  <c r="H53" i="10"/>
  <c r="M11" i="24" s="1"/>
  <c r="N11" i="24" s="1"/>
  <c r="F53" i="10"/>
  <c r="L11" i="24" s="1"/>
  <c r="C53" i="10"/>
  <c r="J11" i="24" s="1"/>
  <c r="A53" i="10"/>
  <c r="I11" i="24" s="1"/>
  <c r="I52" i="10"/>
  <c r="G52" i="10"/>
  <c r="D52" i="10"/>
  <c r="B52" i="10"/>
  <c r="I51" i="10"/>
  <c r="G51" i="10"/>
  <c r="D51" i="10"/>
  <c r="B51" i="10"/>
  <c r="I50" i="10"/>
  <c r="G50" i="10"/>
  <c r="D50" i="10"/>
  <c r="B50" i="10"/>
  <c r="I49" i="10"/>
  <c r="G49" i="10"/>
  <c r="D49" i="10"/>
  <c r="B49" i="10"/>
  <c r="I48" i="10"/>
  <c r="G48" i="10"/>
  <c r="D48" i="10"/>
  <c r="B48" i="10"/>
  <c r="I47" i="10"/>
  <c r="G47" i="10"/>
  <c r="D47" i="10"/>
  <c r="B47" i="10"/>
  <c r="I46" i="10"/>
  <c r="G46" i="10"/>
  <c r="D46" i="10"/>
  <c r="B46" i="10"/>
  <c r="I45" i="10"/>
  <c r="G45" i="10"/>
  <c r="D45" i="10"/>
  <c r="B45" i="10"/>
  <c r="I44" i="10"/>
  <c r="G44" i="10"/>
  <c r="D44" i="10"/>
  <c r="B44" i="10"/>
  <c r="I43" i="10"/>
  <c r="G43" i="10"/>
  <c r="D43" i="10"/>
  <c r="B43" i="10"/>
  <c r="I42" i="10"/>
  <c r="G42" i="10"/>
  <c r="D42" i="10"/>
  <c r="B42" i="10"/>
  <c r="I41" i="10"/>
  <c r="G41" i="10"/>
  <c r="D41" i="10"/>
  <c r="B41" i="10"/>
  <c r="I40" i="10"/>
  <c r="G40" i="10"/>
  <c r="D40" i="10"/>
  <c r="B40" i="10"/>
  <c r="I39" i="10"/>
  <c r="G39" i="10"/>
  <c r="D39" i="10"/>
  <c r="B39" i="10"/>
  <c r="I38" i="10"/>
  <c r="G38" i="10"/>
  <c r="D38" i="10"/>
  <c r="B38" i="10"/>
  <c r="I37" i="10"/>
  <c r="G37" i="10"/>
  <c r="D37" i="10"/>
  <c r="B37" i="10"/>
  <c r="I36" i="10"/>
  <c r="G36" i="10"/>
  <c r="D36" i="10"/>
  <c r="B36" i="10"/>
  <c r="I35" i="10"/>
  <c r="G35" i="10"/>
  <c r="D35" i="10"/>
  <c r="B35" i="10"/>
  <c r="I34" i="10"/>
  <c r="G34" i="10"/>
  <c r="D34" i="10"/>
  <c r="B34" i="10"/>
  <c r="I33" i="10"/>
  <c r="G33" i="10"/>
  <c r="D33" i="10"/>
  <c r="B33" i="10"/>
  <c r="I32" i="10"/>
  <c r="G32" i="10"/>
  <c r="D32" i="10"/>
  <c r="B32" i="10"/>
  <c r="I31" i="10"/>
  <c r="G31" i="10"/>
  <c r="D31" i="10"/>
  <c r="B31" i="10"/>
  <c r="I30" i="10"/>
  <c r="G30" i="10"/>
  <c r="D30" i="10"/>
  <c r="B30" i="10"/>
  <c r="I29" i="10"/>
  <c r="G29" i="10"/>
  <c r="D29" i="10"/>
  <c r="B29" i="10"/>
  <c r="I28" i="10"/>
  <c r="G28" i="10"/>
  <c r="D28" i="10"/>
  <c r="B28" i="10"/>
  <c r="I27" i="10"/>
  <c r="G27" i="10"/>
  <c r="D27" i="10"/>
  <c r="B27" i="10"/>
  <c r="I26" i="10"/>
  <c r="G26" i="10"/>
  <c r="D26" i="10"/>
  <c r="B26" i="10"/>
  <c r="I25" i="10"/>
  <c r="G25" i="10"/>
  <c r="D25" i="10"/>
  <c r="B25" i="10"/>
  <c r="I24" i="10"/>
  <c r="G24" i="10"/>
  <c r="D24" i="10"/>
  <c r="B24" i="10"/>
  <c r="I23" i="10"/>
  <c r="G23" i="10"/>
  <c r="D23" i="10"/>
  <c r="B23" i="10"/>
  <c r="I22" i="10"/>
  <c r="G22" i="10"/>
  <c r="D22" i="10"/>
  <c r="B22" i="10"/>
  <c r="I21" i="10"/>
  <c r="G21" i="10"/>
  <c r="D21" i="10"/>
  <c r="B21" i="10"/>
  <c r="I20" i="10"/>
  <c r="G20" i="10"/>
  <c r="D20" i="10"/>
  <c r="B20" i="10"/>
  <c r="I19" i="10"/>
  <c r="G19" i="10"/>
  <c r="D19" i="10"/>
  <c r="B19" i="10"/>
  <c r="I18" i="10"/>
  <c r="G18" i="10"/>
  <c r="D18" i="10"/>
  <c r="B18" i="10"/>
  <c r="I17" i="10"/>
  <c r="G17" i="10"/>
  <c r="D17" i="10"/>
  <c r="B17" i="10"/>
  <c r="I16" i="10"/>
  <c r="G16" i="10"/>
  <c r="D16" i="10"/>
  <c r="B16" i="10"/>
  <c r="I15" i="10"/>
  <c r="G15" i="10"/>
  <c r="D15" i="10"/>
  <c r="B15" i="10"/>
  <c r="I14" i="10"/>
  <c r="G14" i="10"/>
  <c r="D14" i="10"/>
  <c r="B14" i="10"/>
  <c r="I13" i="10"/>
  <c r="G13" i="10"/>
  <c r="D13" i="10"/>
  <c r="B13" i="10"/>
  <c r="I12" i="10"/>
  <c r="G12" i="10"/>
  <c r="D12" i="10"/>
  <c r="B12" i="10"/>
  <c r="I11" i="10"/>
  <c r="G11" i="10"/>
  <c r="D11" i="10"/>
  <c r="B11" i="10"/>
  <c r="I10" i="10"/>
  <c r="G10" i="10"/>
  <c r="D10" i="10"/>
  <c r="B10" i="10"/>
  <c r="I9" i="10"/>
  <c r="G9" i="10"/>
  <c r="D9" i="10"/>
  <c r="B9" i="10"/>
  <c r="I8" i="10"/>
  <c r="G8" i="10"/>
  <c r="D8" i="10"/>
  <c r="B8" i="10"/>
  <c r="I7" i="10"/>
  <c r="G7" i="10"/>
  <c r="D7" i="10"/>
  <c r="B7" i="10"/>
  <c r="I6" i="10"/>
  <c r="G6" i="10"/>
  <c r="D6" i="10"/>
  <c r="B6" i="10"/>
  <c r="I5" i="10"/>
  <c r="G5" i="10"/>
  <c r="D5" i="10"/>
  <c r="B5" i="10"/>
  <c r="I4" i="10"/>
  <c r="G4" i="10"/>
  <c r="D4" i="10"/>
  <c r="B4" i="10"/>
  <c r="I3" i="10"/>
  <c r="I54" i="10" s="1"/>
  <c r="I55" i="10" s="1"/>
  <c r="F11" i="24" s="1"/>
  <c r="G3" i="10"/>
  <c r="G54" i="10" s="1"/>
  <c r="G55" i="10" s="1"/>
  <c r="E11" i="24" s="1"/>
  <c r="D3" i="10"/>
  <c r="D54" i="10" s="1"/>
  <c r="D55" i="10" s="1"/>
  <c r="C11" i="24" s="1"/>
  <c r="B3" i="10"/>
  <c r="B54" i="10" s="1"/>
  <c r="B55" i="10" s="1"/>
  <c r="B11" i="24" s="1"/>
  <c r="G52" i="9"/>
  <c r="G51" i="9"/>
  <c r="G50" i="9"/>
  <c r="G49" i="9"/>
  <c r="G48" i="9"/>
  <c r="G47" i="9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/>
  <c r="G7" i="9"/>
  <c r="G6" i="9"/>
  <c r="G5" i="9"/>
  <c r="G4" i="9"/>
  <c r="G3" i="9"/>
  <c r="N3" i="9" s="1"/>
  <c r="F54" i="9"/>
  <c r="F53" i="9"/>
  <c r="L10" i="24" s="1"/>
  <c r="C54" i="9"/>
  <c r="C53" i="9"/>
  <c r="J10" i="24" s="1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D7" i="9"/>
  <c r="D6" i="9"/>
  <c r="D5" i="9"/>
  <c r="D4" i="9"/>
  <c r="D3" i="9"/>
  <c r="H54" i="9"/>
  <c r="A54" i="9"/>
  <c r="H53" i="9"/>
  <c r="M10" i="24" s="1"/>
  <c r="A53" i="9"/>
  <c r="I10" i="24" s="1"/>
  <c r="I52" i="9"/>
  <c r="B52" i="9"/>
  <c r="I51" i="9"/>
  <c r="B51" i="9"/>
  <c r="I50" i="9"/>
  <c r="B50" i="9"/>
  <c r="I49" i="9"/>
  <c r="B49" i="9"/>
  <c r="I48" i="9"/>
  <c r="B48" i="9"/>
  <c r="I47" i="9"/>
  <c r="B47" i="9"/>
  <c r="I46" i="9"/>
  <c r="B46" i="9"/>
  <c r="I45" i="9"/>
  <c r="B45" i="9"/>
  <c r="I44" i="9"/>
  <c r="B44" i="9"/>
  <c r="I43" i="9"/>
  <c r="B43" i="9"/>
  <c r="I42" i="9"/>
  <c r="B42" i="9"/>
  <c r="I41" i="9"/>
  <c r="B41" i="9"/>
  <c r="I40" i="9"/>
  <c r="B40" i="9"/>
  <c r="I39" i="9"/>
  <c r="B39" i="9"/>
  <c r="I38" i="9"/>
  <c r="B38" i="9"/>
  <c r="I37" i="9"/>
  <c r="B37" i="9"/>
  <c r="I36" i="9"/>
  <c r="B36" i="9"/>
  <c r="I35" i="9"/>
  <c r="B35" i="9"/>
  <c r="I34" i="9"/>
  <c r="B34" i="9"/>
  <c r="I33" i="9"/>
  <c r="B33" i="9"/>
  <c r="I32" i="9"/>
  <c r="B32" i="9"/>
  <c r="I31" i="9"/>
  <c r="B31" i="9"/>
  <c r="I30" i="9"/>
  <c r="B30" i="9"/>
  <c r="I29" i="9"/>
  <c r="B29" i="9"/>
  <c r="I28" i="9"/>
  <c r="B28" i="9"/>
  <c r="I27" i="9"/>
  <c r="B27" i="9"/>
  <c r="I26" i="9"/>
  <c r="B26" i="9"/>
  <c r="I25" i="9"/>
  <c r="B25" i="9"/>
  <c r="I24" i="9"/>
  <c r="B24" i="9"/>
  <c r="I23" i="9"/>
  <c r="B23" i="9"/>
  <c r="I22" i="9"/>
  <c r="B22" i="9"/>
  <c r="I21" i="9"/>
  <c r="B21" i="9"/>
  <c r="I20" i="9"/>
  <c r="B20" i="9"/>
  <c r="I19" i="9"/>
  <c r="B19" i="9"/>
  <c r="I18" i="9"/>
  <c r="B18" i="9"/>
  <c r="I17" i="9"/>
  <c r="B17" i="9"/>
  <c r="I16" i="9"/>
  <c r="B16" i="9"/>
  <c r="I15" i="9"/>
  <c r="B15" i="9"/>
  <c r="I14" i="9"/>
  <c r="B14" i="9"/>
  <c r="I13" i="9"/>
  <c r="B13" i="9"/>
  <c r="I12" i="9"/>
  <c r="B12" i="9"/>
  <c r="I11" i="9"/>
  <c r="B11" i="9"/>
  <c r="I10" i="9"/>
  <c r="B10" i="9"/>
  <c r="I9" i="9"/>
  <c r="B9" i="9"/>
  <c r="I8" i="9"/>
  <c r="B8" i="9"/>
  <c r="I7" i="9"/>
  <c r="B7" i="9"/>
  <c r="I6" i="9"/>
  <c r="B6" i="9"/>
  <c r="I5" i="9"/>
  <c r="B5" i="9"/>
  <c r="I4" i="9"/>
  <c r="B4" i="9"/>
  <c r="I3" i="9"/>
  <c r="B3" i="9"/>
  <c r="N2" i="9" s="1"/>
  <c r="A54" i="8"/>
  <c r="A53" i="8"/>
  <c r="I9" i="24" s="1"/>
  <c r="K9" i="24" s="1"/>
  <c r="D52" i="8"/>
  <c r="B52" i="8"/>
  <c r="D51" i="8"/>
  <c r="B51" i="8"/>
  <c r="D50" i="8"/>
  <c r="B50" i="8"/>
  <c r="D49" i="8"/>
  <c r="B49" i="8"/>
  <c r="D48" i="8"/>
  <c r="B48" i="8"/>
  <c r="D47" i="8"/>
  <c r="B47" i="8"/>
  <c r="D46" i="8"/>
  <c r="B46" i="8"/>
  <c r="D45" i="8"/>
  <c r="B45" i="8"/>
  <c r="D44" i="8"/>
  <c r="B44" i="8"/>
  <c r="D43" i="8"/>
  <c r="B43" i="8"/>
  <c r="D42" i="8"/>
  <c r="B42" i="8"/>
  <c r="D41" i="8"/>
  <c r="B41" i="8"/>
  <c r="D40" i="8"/>
  <c r="B40" i="8"/>
  <c r="D39" i="8"/>
  <c r="B39" i="8"/>
  <c r="D38" i="8"/>
  <c r="B38" i="8"/>
  <c r="D37" i="8"/>
  <c r="B37" i="8"/>
  <c r="D36" i="8"/>
  <c r="B36" i="8"/>
  <c r="D35" i="8"/>
  <c r="B35" i="8"/>
  <c r="D34" i="8"/>
  <c r="B34" i="8"/>
  <c r="D33" i="8"/>
  <c r="B33" i="8"/>
  <c r="D32" i="8"/>
  <c r="B32" i="8"/>
  <c r="D31" i="8"/>
  <c r="B31" i="8"/>
  <c r="D30" i="8"/>
  <c r="B30" i="8"/>
  <c r="D29" i="8"/>
  <c r="B29" i="8"/>
  <c r="D28" i="8"/>
  <c r="B28" i="8"/>
  <c r="D27" i="8"/>
  <c r="B27" i="8"/>
  <c r="D26" i="8"/>
  <c r="B26" i="8"/>
  <c r="D25" i="8"/>
  <c r="B25" i="8"/>
  <c r="D24" i="8"/>
  <c r="B24" i="8"/>
  <c r="D23" i="8"/>
  <c r="B23" i="8"/>
  <c r="D22" i="8"/>
  <c r="B22" i="8"/>
  <c r="D21" i="8"/>
  <c r="B21" i="8"/>
  <c r="D20" i="8"/>
  <c r="B20" i="8"/>
  <c r="D19" i="8"/>
  <c r="B19" i="8"/>
  <c r="D18" i="8"/>
  <c r="B18" i="8"/>
  <c r="D17" i="8"/>
  <c r="B17" i="8"/>
  <c r="D16" i="8"/>
  <c r="B16" i="8"/>
  <c r="D15" i="8"/>
  <c r="B15" i="8"/>
  <c r="D14" i="8"/>
  <c r="B14" i="8"/>
  <c r="D13" i="8"/>
  <c r="B13" i="8"/>
  <c r="D12" i="8"/>
  <c r="B12" i="8"/>
  <c r="D11" i="8"/>
  <c r="B11" i="8"/>
  <c r="D10" i="8"/>
  <c r="B10" i="8"/>
  <c r="D9" i="8"/>
  <c r="B9" i="8"/>
  <c r="D8" i="8"/>
  <c r="B8" i="8"/>
  <c r="D7" i="8"/>
  <c r="B7" i="8"/>
  <c r="D6" i="8"/>
  <c r="B6" i="8"/>
  <c r="D5" i="8"/>
  <c r="B5" i="8"/>
  <c r="D4" i="8"/>
  <c r="B4" i="8"/>
  <c r="D3" i="8"/>
  <c r="B3" i="8"/>
  <c r="N2" i="8" s="1"/>
  <c r="I52" i="7"/>
  <c r="G52" i="7"/>
  <c r="D52" i="7"/>
  <c r="I51" i="7"/>
  <c r="G51" i="7"/>
  <c r="D51" i="7"/>
  <c r="I50" i="7"/>
  <c r="G50" i="7"/>
  <c r="D50" i="7"/>
  <c r="I49" i="7"/>
  <c r="G49" i="7"/>
  <c r="D49" i="7"/>
  <c r="I48" i="7"/>
  <c r="G48" i="7"/>
  <c r="D48" i="7"/>
  <c r="I47" i="7"/>
  <c r="G47" i="7"/>
  <c r="D47" i="7"/>
  <c r="I46" i="7"/>
  <c r="G46" i="7"/>
  <c r="D46" i="7"/>
  <c r="I45" i="7"/>
  <c r="G45" i="7"/>
  <c r="D45" i="7"/>
  <c r="I44" i="7"/>
  <c r="G44" i="7"/>
  <c r="D44" i="7"/>
  <c r="I43" i="7"/>
  <c r="G43" i="7"/>
  <c r="D43" i="7"/>
  <c r="I42" i="7"/>
  <c r="G42" i="7"/>
  <c r="D42" i="7"/>
  <c r="I41" i="7"/>
  <c r="G41" i="7"/>
  <c r="D41" i="7"/>
  <c r="I40" i="7"/>
  <c r="G40" i="7"/>
  <c r="D40" i="7"/>
  <c r="I39" i="7"/>
  <c r="G39" i="7"/>
  <c r="D39" i="7"/>
  <c r="I38" i="7"/>
  <c r="G38" i="7"/>
  <c r="D38" i="7"/>
  <c r="I37" i="7"/>
  <c r="G37" i="7"/>
  <c r="D37" i="7"/>
  <c r="I36" i="7"/>
  <c r="G36" i="7"/>
  <c r="D36" i="7"/>
  <c r="I35" i="7"/>
  <c r="G35" i="7"/>
  <c r="D35" i="7"/>
  <c r="I34" i="7"/>
  <c r="G34" i="7"/>
  <c r="D34" i="7"/>
  <c r="I33" i="7"/>
  <c r="G33" i="7"/>
  <c r="D33" i="7"/>
  <c r="I32" i="7"/>
  <c r="G32" i="7"/>
  <c r="D32" i="7"/>
  <c r="I31" i="7"/>
  <c r="G31" i="7"/>
  <c r="D31" i="7"/>
  <c r="I30" i="7"/>
  <c r="G30" i="7"/>
  <c r="D30" i="7"/>
  <c r="I29" i="7"/>
  <c r="G29" i="7"/>
  <c r="D29" i="7"/>
  <c r="I28" i="7"/>
  <c r="G28" i="7"/>
  <c r="D28" i="7"/>
  <c r="I27" i="7"/>
  <c r="G27" i="7"/>
  <c r="D27" i="7"/>
  <c r="I26" i="7"/>
  <c r="G26" i="7"/>
  <c r="D26" i="7"/>
  <c r="I25" i="7"/>
  <c r="G25" i="7"/>
  <c r="D25" i="7"/>
  <c r="I24" i="7"/>
  <c r="G24" i="7"/>
  <c r="D24" i="7"/>
  <c r="I23" i="7"/>
  <c r="G23" i="7"/>
  <c r="D23" i="7"/>
  <c r="I22" i="7"/>
  <c r="G22" i="7"/>
  <c r="D22" i="7"/>
  <c r="I21" i="7"/>
  <c r="G21" i="7"/>
  <c r="D21" i="7"/>
  <c r="I20" i="7"/>
  <c r="G20" i="7"/>
  <c r="D20" i="7"/>
  <c r="I19" i="7"/>
  <c r="G19" i="7"/>
  <c r="D19" i="7"/>
  <c r="I18" i="7"/>
  <c r="G18" i="7"/>
  <c r="D18" i="7"/>
  <c r="I17" i="7"/>
  <c r="G17" i="7"/>
  <c r="D17" i="7"/>
  <c r="I16" i="7"/>
  <c r="G16" i="7"/>
  <c r="D16" i="7"/>
  <c r="I15" i="7"/>
  <c r="G15" i="7"/>
  <c r="D15" i="7"/>
  <c r="I14" i="7"/>
  <c r="G14" i="7"/>
  <c r="D14" i="7"/>
  <c r="I13" i="7"/>
  <c r="G13" i="7"/>
  <c r="D13" i="7"/>
  <c r="I12" i="7"/>
  <c r="G12" i="7"/>
  <c r="D12" i="7"/>
  <c r="I11" i="7"/>
  <c r="G11" i="7"/>
  <c r="D11" i="7"/>
  <c r="I10" i="7"/>
  <c r="G10" i="7"/>
  <c r="D10" i="7"/>
  <c r="I9" i="7"/>
  <c r="G9" i="7"/>
  <c r="D9" i="7"/>
  <c r="I8" i="7"/>
  <c r="G8" i="7"/>
  <c r="D8" i="7"/>
  <c r="I7" i="7"/>
  <c r="G7" i="7"/>
  <c r="D7" i="7"/>
  <c r="I6" i="7"/>
  <c r="G6" i="7"/>
  <c r="D6" i="7"/>
  <c r="I5" i="7"/>
  <c r="G5" i="7"/>
  <c r="D5" i="7"/>
  <c r="I4" i="7"/>
  <c r="G4" i="7"/>
  <c r="D4" i="7"/>
  <c r="I3" i="7"/>
  <c r="G3" i="7"/>
  <c r="N3" i="7" s="1"/>
  <c r="D3" i="7"/>
  <c r="N2" i="7" s="1"/>
  <c r="N4" i="7" s="1"/>
  <c r="F54" i="6"/>
  <c r="F53" i="6"/>
  <c r="L7" i="24" s="1"/>
  <c r="N7" i="24" s="1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C54" i="6"/>
  <c r="C53" i="6"/>
  <c r="J7" i="24" s="1"/>
  <c r="K7" i="24" s="1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N2" i="6" s="1"/>
  <c r="M3" i="4"/>
  <c r="N2" i="4"/>
  <c r="M2" i="4"/>
  <c r="H54" i="25"/>
  <c r="F54" i="25"/>
  <c r="C54" i="25"/>
  <c r="A54" i="25"/>
  <c r="H53" i="25"/>
  <c r="M4" i="24" s="1"/>
  <c r="F53" i="25"/>
  <c r="L4" i="24" s="1"/>
  <c r="C53" i="25"/>
  <c r="J4" i="24" s="1"/>
  <c r="A53" i="25"/>
  <c r="I4" i="24" s="1"/>
  <c r="I52" i="25"/>
  <c r="G52" i="25"/>
  <c r="D52" i="25"/>
  <c r="B52" i="25"/>
  <c r="I51" i="25"/>
  <c r="G51" i="25"/>
  <c r="D51" i="25"/>
  <c r="B51" i="25"/>
  <c r="I50" i="25"/>
  <c r="G50" i="25"/>
  <c r="D50" i="25"/>
  <c r="B50" i="25"/>
  <c r="I49" i="25"/>
  <c r="G49" i="25"/>
  <c r="D49" i="25"/>
  <c r="B49" i="25"/>
  <c r="I48" i="25"/>
  <c r="G48" i="25"/>
  <c r="D48" i="25"/>
  <c r="B48" i="25"/>
  <c r="I47" i="25"/>
  <c r="G47" i="25"/>
  <c r="D47" i="25"/>
  <c r="B47" i="25"/>
  <c r="I46" i="25"/>
  <c r="G46" i="25"/>
  <c r="D46" i="25"/>
  <c r="B46" i="25"/>
  <c r="I45" i="25"/>
  <c r="G45" i="25"/>
  <c r="D45" i="25"/>
  <c r="B45" i="25"/>
  <c r="I44" i="25"/>
  <c r="G44" i="25"/>
  <c r="D44" i="25"/>
  <c r="B44" i="25"/>
  <c r="I43" i="25"/>
  <c r="G43" i="25"/>
  <c r="D43" i="25"/>
  <c r="B43" i="25"/>
  <c r="I42" i="25"/>
  <c r="G42" i="25"/>
  <c r="D42" i="25"/>
  <c r="B42" i="25"/>
  <c r="I41" i="25"/>
  <c r="G41" i="25"/>
  <c r="D41" i="25"/>
  <c r="B41" i="25"/>
  <c r="I40" i="25"/>
  <c r="G40" i="25"/>
  <c r="D40" i="25"/>
  <c r="B40" i="25"/>
  <c r="I39" i="25"/>
  <c r="G39" i="25"/>
  <c r="D39" i="25"/>
  <c r="B39" i="25"/>
  <c r="I38" i="25"/>
  <c r="G38" i="25"/>
  <c r="D38" i="25"/>
  <c r="B38" i="25"/>
  <c r="I37" i="25"/>
  <c r="G37" i="25"/>
  <c r="D37" i="25"/>
  <c r="B37" i="25"/>
  <c r="I36" i="25"/>
  <c r="G36" i="25"/>
  <c r="D36" i="25"/>
  <c r="B36" i="25"/>
  <c r="I35" i="25"/>
  <c r="G35" i="25"/>
  <c r="D35" i="25"/>
  <c r="B35" i="25"/>
  <c r="I34" i="25"/>
  <c r="G34" i="25"/>
  <c r="D34" i="25"/>
  <c r="B34" i="25"/>
  <c r="I33" i="25"/>
  <c r="G33" i="25"/>
  <c r="D33" i="25"/>
  <c r="B33" i="25"/>
  <c r="I32" i="25"/>
  <c r="G32" i="25"/>
  <c r="D32" i="25"/>
  <c r="B32" i="25"/>
  <c r="I31" i="25"/>
  <c r="G31" i="25"/>
  <c r="D31" i="25"/>
  <c r="B31" i="25"/>
  <c r="I30" i="25"/>
  <c r="G30" i="25"/>
  <c r="D30" i="25"/>
  <c r="B30" i="25"/>
  <c r="I29" i="25"/>
  <c r="G29" i="25"/>
  <c r="D29" i="25"/>
  <c r="B29" i="25"/>
  <c r="I28" i="25"/>
  <c r="G28" i="25"/>
  <c r="D28" i="25"/>
  <c r="B28" i="25"/>
  <c r="I27" i="25"/>
  <c r="G27" i="25"/>
  <c r="D27" i="25"/>
  <c r="B27" i="25"/>
  <c r="I26" i="25"/>
  <c r="G26" i="25"/>
  <c r="D26" i="25"/>
  <c r="B26" i="25"/>
  <c r="I25" i="25"/>
  <c r="G25" i="25"/>
  <c r="D25" i="25"/>
  <c r="B25" i="25"/>
  <c r="I24" i="25"/>
  <c r="G24" i="25"/>
  <c r="D24" i="25"/>
  <c r="B24" i="25"/>
  <c r="I23" i="25"/>
  <c r="G23" i="25"/>
  <c r="D23" i="25"/>
  <c r="B23" i="25"/>
  <c r="I22" i="25"/>
  <c r="G22" i="25"/>
  <c r="D22" i="25"/>
  <c r="B22" i="25"/>
  <c r="I21" i="25"/>
  <c r="G21" i="25"/>
  <c r="D21" i="25"/>
  <c r="B21" i="25"/>
  <c r="I20" i="25"/>
  <c r="G20" i="25"/>
  <c r="D20" i="25"/>
  <c r="B20" i="25"/>
  <c r="I19" i="25"/>
  <c r="G19" i="25"/>
  <c r="D19" i="25"/>
  <c r="B19" i="25"/>
  <c r="I18" i="25"/>
  <c r="G18" i="25"/>
  <c r="D18" i="25"/>
  <c r="B18" i="25"/>
  <c r="I17" i="25"/>
  <c r="G17" i="25"/>
  <c r="D17" i="25"/>
  <c r="B17" i="25"/>
  <c r="I16" i="25"/>
  <c r="G16" i="25"/>
  <c r="D16" i="25"/>
  <c r="B16" i="25"/>
  <c r="I15" i="25"/>
  <c r="G15" i="25"/>
  <c r="D15" i="25"/>
  <c r="B15" i="25"/>
  <c r="I14" i="25"/>
  <c r="G14" i="25"/>
  <c r="D14" i="25"/>
  <c r="B14" i="25"/>
  <c r="I13" i="25"/>
  <c r="G13" i="25"/>
  <c r="D13" i="25"/>
  <c r="B13" i="25"/>
  <c r="I12" i="25"/>
  <c r="G12" i="25"/>
  <c r="D12" i="25"/>
  <c r="B12" i="25"/>
  <c r="I11" i="25"/>
  <c r="G11" i="25"/>
  <c r="D11" i="25"/>
  <c r="B11" i="25"/>
  <c r="I10" i="25"/>
  <c r="G10" i="25"/>
  <c r="D10" i="25"/>
  <c r="B10" i="25"/>
  <c r="I9" i="25"/>
  <c r="G9" i="25"/>
  <c r="D9" i="25"/>
  <c r="B9" i="25"/>
  <c r="I8" i="25"/>
  <c r="G8" i="25"/>
  <c r="D8" i="25"/>
  <c r="B8" i="25"/>
  <c r="I7" i="25"/>
  <c r="G7" i="25"/>
  <c r="D7" i="25"/>
  <c r="B7" i="25"/>
  <c r="I6" i="25"/>
  <c r="G6" i="25"/>
  <c r="D6" i="25"/>
  <c r="B6" i="25"/>
  <c r="I5" i="25"/>
  <c r="G5" i="25"/>
  <c r="D5" i="25"/>
  <c r="B5" i="25"/>
  <c r="I4" i="25"/>
  <c r="G4" i="25"/>
  <c r="D4" i="25"/>
  <c r="B4" i="25"/>
  <c r="M3" i="25"/>
  <c r="I3" i="25"/>
  <c r="I54" i="25" s="1"/>
  <c r="I55" i="25" s="1"/>
  <c r="F4" i="24" s="1"/>
  <c r="G3" i="25"/>
  <c r="G54" i="25" s="1"/>
  <c r="G55" i="25" s="1"/>
  <c r="E4" i="24" s="1"/>
  <c r="D3" i="25"/>
  <c r="B3" i="25"/>
  <c r="M2" i="25"/>
  <c r="M4" i="25" s="1"/>
  <c r="I52" i="4"/>
  <c r="G52" i="4"/>
  <c r="D52" i="4"/>
  <c r="B52" i="4"/>
  <c r="I51" i="4"/>
  <c r="G51" i="4"/>
  <c r="D51" i="4"/>
  <c r="B51" i="4"/>
  <c r="I50" i="4"/>
  <c r="G50" i="4"/>
  <c r="D50" i="4"/>
  <c r="B50" i="4"/>
  <c r="I49" i="4"/>
  <c r="G49" i="4"/>
  <c r="D49" i="4"/>
  <c r="B49" i="4"/>
  <c r="I48" i="4"/>
  <c r="G48" i="4"/>
  <c r="D48" i="4"/>
  <c r="B48" i="4"/>
  <c r="I47" i="4"/>
  <c r="G47" i="4"/>
  <c r="D47" i="4"/>
  <c r="B47" i="4"/>
  <c r="I46" i="4"/>
  <c r="G46" i="4"/>
  <c r="D46" i="4"/>
  <c r="B46" i="4"/>
  <c r="I45" i="4"/>
  <c r="G45" i="4"/>
  <c r="D45" i="4"/>
  <c r="B45" i="4"/>
  <c r="I44" i="4"/>
  <c r="G44" i="4"/>
  <c r="D44" i="4"/>
  <c r="B44" i="4"/>
  <c r="I43" i="4"/>
  <c r="G43" i="4"/>
  <c r="D43" i="4"/>
  <c r="B43" i="4"/>
  <c r="I42" i="4"/>
  <c r="G42" i="4"/>
  <c r="D42" i="4"/>
  <c r="B42" i="4"/>
  <c r="I41" i="4"/>
  <c r="G41" i="4"/>
  <c r="D41" i="4"/>
  <c r="B41" i="4"/>
  <c r="I40" i="4"/>
  <c r="G40" i="4"/>
  <c r="D40" i="4"/>
  <c r="B40" i="4"/>
  <c r="I39" i="4"/>
  <c r="G39" i="4"/>
  <c r="D39" i="4"/>
  <c r="B39" i="4"/>
  <c r="I38" i="4"/>
  <c r="G38" i="4"/>
  <c r="D38" i="4"/>
  <c r="B38" i="4"/>
  <c r="I37" i="4"/>
  <c r="G37" i="4"/>
  <c r="D37" i="4"/>
  <c r="B37" i="4"/>
  <c r="I36" i="4"/>
  <c r="G36" i="4"/>
  <c r="D36" i="4"/>
  <c r="B36" i="4"/>
  <c r="I35" i="4"/>
  <c r="G35" i="4"/>
  <c r="D35" i="4"/>
  <c r="B35" i="4"/>
  <c r="I34" i="4"/>
  <c r="G34" i="4"/>
  <c r="D34" i="4"/>
  <c r="B34" i="4"/>
  <c r="I33" i="4"/>
  <c r="G33" i="4"/>
  <c r="D33" i="4"/>
  <c r="B33" i="4"/>
  <c r="I32" i="4"/>
  <c r="G32" i="4"/>
  <c r="D32" i="4"/>
  <c r="B32" i="4"/>
  <c r="I31" i="4"/>
  <c r="G31" i="4"/>
  <c r="D31" i="4"/>
  <c r="B31" i="4"/>
  <c r="I30" i="4"/>
  <c r="G30" i="4"/>
  <c r="D30" i="4"/>
  <c r="B30" i="4"/>
  <c r="I29" i="4"/>
  <c r="G29" i="4"/>
  <c r="D29" i="4"/>
  <c r="B29" i="4"/>
  <c r="I28" i="4"/>
  <c r="G28" i="4"/>
  <c r="D28" i="4"/>
  <c r="B28" i="4"/>
  <c r="I27" i="4"/>
  <c r="G27" i="4"/>
  <c r="D27" i="4"/>
  <c r="B27" i="4"/>
  <c r="I26" i="4"/>
  <c r="G26" i="4"/>
  <c r="D26" i="4"/>
  <c r="B26" i="4"/>
  <c r="I25" i="4"/>
  <c r="G25" i="4"/>
  <c r="D25" i="4"/>
  <c r="B25" i="4"/>
  <c r="I24" i="4"/>
  <c r="G24" i="4"/>
  <c r="D24" i="4"/>
  <c r="B24" i="4"/>
  <c r="I23" i="4"/>
  <c r="G23" i="4"/>
  <c r="D23" i="4"/>
  <c r="B23" i="4"/>
  <c r="I22" i="4"/>
  <c r="G22" i="4"/>
  <c r="D22" i="4"/>
  <c r="B22" i="4"/>
  <c r="I21" i="4"/>
  <c r="G21" i="4"/>
  <c r="D21" i="4"/>
  <c r="B21" i="4"/>
  <c r="I20" i="4"/>
  <c r="G20" i="4"/>
  <c r="D20" i="4"/>
  <c r="B20" i="4"/>
  <c r="I19" i="4"/>
  <c r="G19" i="4"/>
  <c r="D19" i="4"/>
  <c r="B19" i="4"/>
  <c r="I18" i="4"/>
  <c r="G18" i="4"/>
  <c r="D18" i="4"/>
  <c r="B18" i="4"/>
  <c r="I17" i="4"/>
  <c r="G17" i="4"/>
  <c r="D17" i="4"/>
  <c r="B17" i="4"/>
  <c r="I16" i="4"/>
  <c r="G16" i="4"/>
  <c r="D16" i="4"/>
  <c r="B16" i="4"/>
  <c r="I15" i="4"/>
  <c r="G15" i="4"/>
  <c r="D15" i="4"/>
  <c r="B15" i="4"/>
  <c r="I14" i="4"/>
  <c r="G14" i="4"/>
  <c r="D14" i="4"/>
  <c r="B14" i="4"/>
  <c r="I13" i="4"/>
  <c r="G13" i="4"/>
  <c r="D13" i="4"/>
  <c r="B13" i="4"/>
  <c r="I12" i="4"/>
  <c r="G12" i="4"/>
  <c r="D12" i="4"/>
  <c r="B12" i="4"/>
  <c r="I11" i="4"/>
  <c r="G11" i="4"/>
  <c r="D11" i="4"/>
  <c r="B11" i="4"/>
  <c r="I10" i="4"/>
  <c r="G10" i="4"/>
  <c r="D10" i="4"/>
  <c r="B10" i="4"/>
  <c r="I9" i="4"/>
  <c r="G9" i="4"/>
  <c r="D9" i="4"/>
  <c r="B9" i="4"/>
  <c r="I8" i="4"/>
  <c r="G8" i="4"/>
  <c r="D8" i="4"/>
  <c r="B8" i="4"/>
  <c r="I7" i="4"/>
  <c r="G7" i="4"/>
  <c r="D7" i="4"/>
  <c r="B7" i="4"/>
  <c r="I6" i="4"/>
  <c r="G6" i="4"/>
  <c r="D6" i="4"/>
  <c r="B6" i="4"/>
  <c r="I5" i="4"/>
  <c r="G5" i="4"/>
  <c r="D5" i="4"/>
  <c r="B5" i="4"/>
  <c r="I4" i="4"/>
  <c r="G4" i="4"/>
  <c r="D4" i="4"/>
  <c r="B4" i="4"/>
  <c r="I3" i="4"/>
  <c r="I57" i="4" s="1"/>
  <c r="G3" i="4"/>
  <c r="N3" i="4" s="1"/>
  <c r="D3" i="4"/>
  <c r="B3" i="4"/>
  <c r="D57" i="4" s="1"/>
  <c r="N4" i="11" l="1"/>
  <c r="N4" i="16"/>
  <c r="N4" i="22"/>
  <c r="N4" i="23"/>
  <c r="N4" i="9"/>
  <c r="B54" i="17"/>
  <c r="B55" i="17" s="1"/>
  <c r="B17" i="24" s="1"/>
  <c r="G53" i="23"/>
  <c r="G54" i="23"/>
  <c r="G55" i="23" s="1"/>
  <c r="E23" i="24" s="1"/>
  <c r="N2" i="10"/>
  <c r="N2" i="14"/>
  <c r="N4" i="14" s="1"/>
  <c r="N3" i="22"/>
  <c r="C1003" i="28"/>
  <c r="F1003" i="28"/>
  <c r="H1003" i="28"/>
  <c r="N4" i="4"/>
  <c r="I53" i="22"/>
  <c r="N17" i="24"/>
  <c r="D54" i="4"/>
  <c r="D53" i="4"/>
  <c r="N2" i="25"/>
  <c r="N4" i="24"/>
  <c r="N10" i="24"/>
  <c r="K11" i="24"/>
  <c r="I54" i="11"/>
  <c r="I55" i="11" s="1"/>
  <c r="F12" i="24" s="1"/>
  <c r="N15" i="24"/>
  <c r="N3" i="17"/>
  <c r="N20" i="24"/>
  <c r="B53" i="22"/>
  <c r="G53" i="22"/>
  <c r="N23" i="24"/>
  <c r="M4" i="18"/>
  <c r="M4" i="20"/>
  <c r="M4" i="21"/>
  <c r="M4" i="22"/>
  <c r="M4" i="23"/>
  <c r="D54" i="6"/>
  <c r="D55" i="6" s="1"/>
  <c r="C7" i="24" s="1"/>
  <c r="G54" i="6"/>
  <c r="G55" i="6" s="1"/>
  <c r="E7" i="24" s="1"/>
  <c r="D54" i="25"/>
  <c r="D55" i="25" s="1"/>
  <c r="C4" i="24" s="1"/>
  <c r="M4" i="4"/>
  <c r="K10" i="24"/>
  <c r="G54" i="19"/>
  <c r="G55" i="19" s="1"/>
  <c r="E19" i="24" s="1"/>
  <c r="N22" i="24"/>
  <c r="B53" i="23"/>
  <c r="B54" i="23"/>
  <c r="B55" i="23" s="1"/>
  <c r="B23" i="24" s="1"/>
  <c r="I53" i="23"/>
  <c r="N3" i="6"/>
  <c r="N4" i="6" s="1"/>
  <c r="N3" i="10"/>
  <c r="N2" i="20"/>
  <c r="N4" i="20" s="1"/>
  <c r="N2" i="21"/>
  <c r="N4" i="21" s="1"/>
  <c r="D1006" i="28"/>
  <c r="K4" i="24"/>
  <c r="M4" i="19"/>
  <c r="N4" i="19"/>
  <c r="M4" i="16"/>
  <c r="M4" i="8"/>
  <c r="N4" i="8"/>
  <c r="I1006" i="28"/>
  <c r="A1003" i="28"/>
  <c r="M4" i="6"/>
  <c r="M37" i="4"/>
  <c r="M4" i="17"/>
  <c r="N2" i="17"/>
  <c r="N4" i="17" s="1"/>
  <c r="I53" i="17"/>
  <c r="B54" i="21"/>
  <c r="B55" i="21" s="1"/>
  <c r="B21" i="24" s="1"/>
  <c r="G53" i="21"/>
  <c r="G54" i="21"/>
  <c r="G55" i="21" s="1"/>
  <c r="E21" i="24" s="1"/>
  <c r="D53" i="21"/>
  <c r="I53" i="21"/>
  <c r="B53" i="20"/>
  <c r="G53" i="20"/>
  <c r="G54" i="20"/>
  <c r="G55" i="20" s="1"/>
  <c r="E20" i="24" s="1"/>
  <c r="D53" i="20"/>
  <c r="I53" i="20"/>
  <c r="B54" i="19"/>
  <c r="B55" i="19" s="1"/>
  <c r="B19" i="24" s="1"/>
  <c r="D54" i="19"/>
  <c r="D55" i="19" s="1"/>
  <c r="C19" i="24" s="1"/>
  <c r="D53" i="19"/>
  <c r="G53" i="19"/>
  <c r="B53" i="19"/>
  <c r="B53" i="18"/>
  <c r="B54" i="18"/>
  <c r="B55" i="18" s="1"/>
  <c r="B18" i="24" s="1"/>
  <c r="G53" i="17"/>
  <c r="B53" i="17"/>
  <c r="G54" i="17"/>
  <c r="G55" i="17" s="1"/>
  <c r="E17" i="24" s="1"/>
  <c r="I54" i="17"/>
  <c r="I55" i="17" s="1"/>
  <c r="F17" i="24" s="1"/>
  <c r="G53" i="16"/>
  <c r="B53" i="16"/>
  <c r="D53" i="16"/>
  <c r="D54" i="16"/>
  <c r="D55" i="16" s="1"/>
  <c r="C16" i="24" s="1"/>
  <c r="G54" i="16"/>
  <c r="G55" i="16" s="1"/>
  <c r="E16" i="24" s="1"/>
  <c r="B54" i="16"/>
  <c r="B55" i="16" s="1"/>
  <c r="B16" i="24" s="1"/>
  <c r="G54" i="14"/>
  <c r="G55" i="14" s="1"/>
  <c r="E15" i="24" s="1"/>
  <c r="B53" i="14"/>
  <c r="G53" i="14"/>
  <c r="I53" i="14"/>
  <c r="D54" i="14"/>
  <c r="D55" i="14" s="1"/>
  <c r="C15" i="24" s="1"/>
  <c r="D53" i="11"/>
  <c r="G53" i="11"/>
  <c r="G54" i="11"/>
  <c r="G55" i="11" s="1"/>
  <c r="E12" i="24" s="1"/>
  <c r="B54" i="11"/>
  <c r="B55" i="11" s="1"/>
  <c r="B12" i="24" s="1"/>
  <c r="B53" i="11"/>
  <c r="B53" i="10"/>
  <c r="G53" i="10"/>
  <c r="D53" i="10"/>
  <c r="I53" i="10"/>
  <c r="G54" i="9"/>
  <c r="G55" i="9" s="1"/>
  <c r="E10" i="24" s="1"/>
  <c r="D54" i="9"/>
  <c r="D55" i="9" s="1"/>
  <c r="C10" i="24" s="1"/>
  <c r="D53" i="9"/>
  <c r="I54" i="9"/>
  <c r="I55" i="9" s="1"/>
  <c r="F10" i="24" s="1"/>
  <c r="G53" i="9"/>
  <c r="B53" i="9"/>
  <c r="B54" i="9"/>
  <c r="B55" i="9" s="1"/>
  <c r="B10" i="24" s="1"/>
  <c r="I53" i="9"/>
  <c r="B53" i="8"/>
  <c r="D53" i="8"/>
  <c r="B54" i="8"/>
  <c r="B55" i="8" s="1"/>
  <c r="B9" i="24" s="1"/>
  <c r="D54" i="8"/>
  <c r="D55" i="8" s="1"/>
  <c r="C9" i="24" s="1"/>
  <c r="I54" i="7"/>
  <c r="I55" i="7" s="1"/>
  <c r="F8" i="24" s="1"/>
  <c r="G54" i="7"/>
  <c r="G55" i="7" s="1"/>
  <c r="E8" i="24" s="1"/>
  <c r="D54" i="7"/>
  <c r="D55" i="7" s="1"/>
  <c r="C8" i="24" s="1"/>
  <c r="D53" i="7"/>
  <c r="G53" i="7"/>
  <c r="I53" i="7"/>
  <c r="G53" i="6"/>
  <c r="D53" i="6"/>
  <c r="G54" i="4"/>
  <c r="G55" i="4" s="1"/>
  <c r="E5" i="24" s="1"/>
  <c r="I53" i="4"/>
  <c r="N3" i="25"/>
  <c r="N4" i="25" s="1"/>
  <c r="B53" i="25"/>
  <c r="G53" i="25"/>
  <c r="B54" i="25"/>
  <c r="B55" i="25" s="1"/>
  <c r="B4" i="24" s="1"/>
  <c r="D53" i="25"/>
  <c r="I53" i="25"/>
  <c r="B54" i="4"/>
  <c r="B55" i="4" s="1"/>
  <c r="B5" i="24" s="1"/>
  <c r="G53" i="4"/>
  <c r="N36" i="4" s="1"/>
  <c r="D55" i="4"/>
  <c r="I54" i="4"/>
  <c r="I55" i="4" s="1"/>
  <c r="F5" i="24" s="1"/>
  <c r="B53" i="4"/>
  <c r="N4" i="10" l="1"/>
  <c r="N35" i="4"/>
  <c r="N37" i="4" s="1"/>
  <c r="C5" i="24"/>
  <c r="AA22" i="29"/>
  <c r="AG22" i="29"/>
  <c r="AF22" i="29"/>
  <c r="AE22" i="29"/>
  <c r="X22" i="29"/>
  <c r="W22" i="29"/>
  <c r="X26" i="29" s="1"/>
  <c r="R22" i="29"/>
  <c r="Q22" i="29"/>
  <c r="P22" i="29"/>
  <c r="AO23" i="27" l="1"/>
  <c r="AM23" i="27"/>
  <c r="AK23" i="27"/>
  <c r="AI23" i="27"/>
  <c r="AG23" i="27"/>
  <c r="AE23" i="27"/>
  <c r="AC23" i="27"/>
  <c r="AA23" i="27"/>
  <c r="Y23" i="27"/>
  <c r="W23" i="27"/>
  <c r="U23" i="27"/>
  <c r="S23" i="27"/>
  <c r="Q23" i="27"/>
  <c r="O23" i="27"/>
  <c r="M23" i="27"/>
  <c r="K23" i="27"/>
  <c r="I23" i="27"/>
  <c r="G23" i="27"/>
  <c r="E23" i="27"/>
  <c r="C23" i="27"/>
  <c r="AO22" i="27"/>
  <c r="AN22" i="27"/>
  <c r="AM22" i="27"/>
  <c r="AL22" i="27"/>
  <c r="AK22" i="27"/>
  <c r="AJ22" i="27"/>
  <c r="AI22" i="27"/>
  <c r="AH22" i="27"/>
  <c r="AG22" i="27"/>
  <c r="AF22" i="27"/>
  <c r="AE22" i="27"/>
  <c r="AD22" i="27"/>
  <c r="AC22" i="27"/>
  <c r="AB22" i="27"/>
  <c r="AA22" i="27"/>
  <c r="Z22" i="27"/>
  <c r="Y22" i="27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K22" i="27"/>
  <c r="J22" i="27"/>
  <c r="I22" i="27"/>
  <c r="H22" i="27"/>
  <c r="G22" i="27"/>
  <c r="F22" i="27"/>
  <c r="E22" i="27"/>
  <c r="D22" i="27"/>
  <c r="C22" i="27"/>
  <c r="B22" i="27"/>
  <c r="AM22" i="30"/>
  <c r="AH19" i="29"/>
  <c r="AK22" i="30"/>
  <c r="AI22" i="30"/>
  <c r="AG22" i="30"/>
  <c r="AE22" i="30"/>
  <c r="AC22" i="30"/>
  <c r="AA22" i="30"/>
  <c r="Y22" i="30"/>
  <c r="W22" i="30"/>
  <c r="U22" i="30"/>
  <c r="S22" i="30"/>
  <c r="AO22" i="30"/>
  <c r="AN22" i="30"/>
  <c r="AL22" i="30"/>
  <c r="AJ22" i="30"/>
  <c r="AH22" i="30"/>
  <c r="AF22" i="30"/>
  <c r="AD22" i="30"/>
  <c r="AB22" i="30"/>
  <c r="Z22" i="30"/>
  <c r="X22" i="30"/>
  <c r="V22" i="30"/>
  <c r="T22" i="30"/>
  <c r="R22" i="30"/>
  <c r="Q22" i="30"/>
  <c r="P22" i="30"/>
  <c r="O22" i="30"/>
  <c r="N22" i="30"/>
  <c r="M22" i="30"/>
  <c r="L22" i="30"/>
  <c r="K22" i="30"/>
  <c r="J22" i="30"/>
  <c r="I22" i="30"/>
  <c r="H22" i="30"/>
  <c r="G22" i="30"/>
  <c r="F22" i="30"/>
  <c r="E22" i="30"/>
  <c r="D22" i="30"/>
  <c r="C22" i="30"/>
  <c r="B22" i="30"/>
  <c r="AI21" i="29"/>
  <c r="AI20" i="29"/>
  <c r="AI18" i="29"/>
  <c r="AI17" i="29"/>
  <c r="AI16" i="29"/>
  <c r="AI15" i="29"/>
  <c r="AI14" i="29"/>
  <c r="AI13" i="29"/>
  <c r="AI12" i="29"/>
  <c r="AI11" i="29"/>
  <c r="AI10" i="29"/>
  <c r="AI9" i="29"/>
  <c r="AI8" i="29"/>
  <c r="AI7" i="29"/>
  <c r="AI6" i="29"/>
  <c r="AI5" i="29"/>
  <c r="AI4" i="29"/>
  <c r="AI3" i="29"/>
  <c r="AI2" i="29"/>
  <c r="Z22" i="29"/>
  <c r="AA24" i="29" s="1"/>
  <c r="AH21" i="29"/>
  <c r="AB21" i="29"/>
  <c r="Y21" i="29"/>
  <c r="U21" i="29"/>
  <c r="T21" i="29"/>
  <c r="S21" i="29"/>
  <c r="AH20" i="29"/>
  <c r="AB20" i="29"/>
  <c r="Y20" i="29"/>
  <c r="U20" i="29"/>
  <c r="T20" i="29"/>
  <c r="S20" i="29"/>
  <c r="AB19" i="29"/>
  <c r="Y19" i="29"/>
  <c r="U19" i="29"/>
  <c r="T19" i="29"/>
  <c r="S19" i="29"/>
  <c r="AH18" i="29"/>
  <c r="AB18" i="29"/>
  <c r="Y18" i="29"/>
  <c r="U18" i="29"/>
  <c r="T18" i="29"/>
  <c r="S18" i="29"/>
  <c r="AH17" i="29"/>
  <c r="AB17" i="29"/>
  <c r="Y17" i="29"/>
  <c r="U17" i="29"/>
  <c r="T17" i="29"/>
  <c r="S17" i="29"/>
  <c r="AH16" i="29"/>
  <c r="AB16" i="29"/>
  <c r="Y16" i="29"/>
  <c r="U16" i="29"/>
  <c r="T16" i="29"/>
  <c r="S16" i="29"/>
  <c r="AH15" i="29"/>
  <c r="AB15" i="29"/>
  <c r="Y15" i="29"/>
  <c r="U15" i="29"/>
  <c r="T15" i="29"/>
  <c r="S15" i="29"/>
  <c r="AH14" i="29"/>
  <c r="AB14" i="29"/>
  <c r="Y14" i="29"/>
  <c r="U14" i="29"/>
  <c r="T14" i="29"/>
  <c r="S14" i="29"/>
  <c r="AH13" i="29"/>
  <c r="AB13" i="29"/>
  <c r="Y13" i="29"/>
  <c r="U13" i="29"/>
  <c r="T13" i="29"/>
  <c r="S13" i="29"/>
  <c r="AH12" i="29"/>
  <c r="AB12" i="29"/>
  <c r="Y12" i="29"/>
  <c r="U12" i="29"/>
  <c r="T12" i="29"/>
  <c r="S12" i="29"/>
  <c r="AH11" i="29"/>
  <c r="AB11" i="29"/>
  <c r="Y11" i="29"/>
  <c r="U11" i="29"/>
  <c r="T11" i="29"/>
  <c r="S11" i="29"/>
  <c r="AH10" i="29"/>
  <c r="AB10" i="29"/>
  <c r="Y10" i="29"/>
  <c r="U10" i="29"/>
  <c r="T10" i="29"/>
  <c r="S10" i="29"/>
  <c r="AH9" i="29"/>
  <c r="AB9" i="29"/>
  <c r="Y9" i="29"/>
  <c r="U9" i="29"/>
  <c r="T9" i="29"/>
  <c r="S9" i="29"/>
  <c r="AH8" i="29"/>
  <c r="AB8" i="29"/>
  <c r="Y8" i="29"/>
  <c r="U8" i="29"/>
  <c r="T8" i="29"/>
  <c r="S8" i="29"/>
  <c r="AH7" i="29"/>
  <c r="AB7" i="29"/>
  <c r="Y7" i="29"/>
  <c r="U7" i="29"/>
  <c r="T7" i="29"/>
  <c r="S7" i="29"/>
  <c r="AH6" i="29"/>
  <c r="AB6" i="29"/>
  <c r="Y6" i="29"/>
  <c r="U6" i="29"/>
  <c r="T6" i="29"/>
  <c r="S6" i="29"/>
  <c r="AH5" i="29"/>
  <c r="AB5" i="29"/>
  <c r="Y5" i="29"/>
  <c r="U5" i="29"/>
  <c r="T5" i="29"/>
  <c r="S5" i="29"/>
  <c r="AH4" i="29"/>
  <c r="AB4" i="29"/>
  <c r="Y4" i="29"/>
  <c r="U4" i="29"/>
  <c r="T4" i="29"/>
  <c r="S4" i="29"/>
  <c r="AH3" i="29"/>
  <c r="AB3" i="29"/>
  <c r="Y3" i="29"/>
  <c r="U3" i="29"/>
  <c r="T3" i="29"/>
  <c r="S3" i="29"/>
  <c r="AH2" i="29"/>
  <c r="AB2" i="29"/>
  <c r="Y2" i="29"/>
  <c r="U2" i="29"/>
  <c r="T2" i="29"/>
  <c r="S2" i="29"/>
  <c r="D999" i="28"/>
  <c r="B999" i="28"/>
  <c r="I999" i="28"/>
  <c r="G999" i="28"/>
  <c r="D998" i="28"/>
  <c r="B998" i="28"/>
  <c r="I998" i="28"/>
  <c r="G998" i="28"/>
  <c r="D997" i="28"/>
  <c r="B997" i="28"/>
  <c r="I997" i="28"/>
  <c r="G997" i="28"/>
  <c r="D996" i="28"/>
  <c r="B996" i="28"/>
  <c r="I996" i="28"/>
  <c r="G996" i="28"/>
  <c r="D995" i="28"/>
  <c r="B995" i="28"/>
  <c r="I995" i="28"/>
  <c r="G995" i="28"/>
  <c r="D994" i="28"/>
  <c r="B994" i="28"/>
  <c r="I994" i="28"/>
  <c r="G994" i="28"/>
  <c r="D993" i="28"/>
  <c r="B993" i="28"/>
  <c r="I993" i="28"/>
  <c r="G993" i="28"/>
  <c r="D992" i="28"/>
  <c r="B992" i="28"/>
  <c r="I992" i="28"/>
  <c r="G992" i="28"/>
  <c r="D991" i="28"/>
  <c r="B991" i="28"/>
  <c r="I991" i="28"/>
  <c r="G991" i="28"/>
  <c r="D990" i="28"/>
  <c r="B990" i="28"/>
  <c r="I990" i="28"/>
  <c r="G990" i="28"/>
  <c r="D989" i="28"/>
  <c r="B989" i="28"/>
  <c r="I989" i="28"/>
  <c r="G989" i="28"/>
  <c r="D988" i="28"/>
  <c r="B988" i="28"/>
  <c r="I988" i="28"/>
  <c r="G988" i="28"/>
  <c r="D987" i="28"/>
  <c r="B987" i="28"/>
  <c r="I987" i="28"/>
  <c r="G987" i="28"/>
  <c r="D986" i="28"/>
  <c r="B986" i="28"/>
  <c r="I986" i="28"/>
  <c r="G986" i="28"/>
  <c r="D985" i="28"/>
  <c r="B985" i="28"/>
  <c r="I985" i="28"/>
  <c r="G985" i="28"/>
  <c r="D984" i="28"/>
  <c r="B984" i="28"/>
  <c r="I984" i="28"/>
  <c r="G984" i="28"/>
  <c r="D983" i="28"/>
  <c r="B983" i="28"/>
  <c r="I983" i="28"/>
  <c r="G983" i="28"/>
  <c r="D982" i="28"/>
  <c r="B982" i="28"/>
  <c r="I982" i="28"/>
  <c r="G982" i="28"/>
  <c r="D981" i="28"/>
  <c r="B981" i="28"/>
  <c r="I981" i="28"/>
  <c r="G981" i="28"/>
  <c r="D980" i="28"/>
  <c r="B980" i="28"/>
  <c r="I980" i="28"/>
  <c r="G980" i="28"/>
  <c r="D979" i="28"/>
  <c r="B979" i="28"/>
  <c r="I979" i="28"/>
  <c r="G979" i="28"/>
  <c r="D978" i="28"/>
  <c r="B978" i="28"/>
  <c r="I978" i="28"/>
  <c r="G978" i="28"/>
  <c r="D977" i="28"/>
  <c r="B977" i="28"/>
  <c r="I977" i="28"/>
  <c r="G977" i="28"/>
  <c r="D976" i="28"/>
  <c r="B976" i="28"/>
  <c r="I976" i="28"/>
  <c r="G976" i="28"/>
  <c r="D975" i="28"/>
  <c r="B975" i="28"/>
  <c r="I975" i="28"/>
  <c r="G975" i="28"/>
  <c r="D974" i="28"/>
  <c r="B974" i="28"/>
  <c r="I974" i="28"/>
  <c r="G974" i="28"/>
  <c r="D973" i="28"/>
  <c r="B973" i="28"/>
  <c r="I973" i="28"/>
  <c r="G973" i="28"/>
  <c r="D972" i="28"/>
  <c r="B972" i="28"/>
  <c r="I972" i="28"/>
  <c r="G972" i="28"/>
  <c r="D971" i="28"/>
  <c r="B971" i="28"/>
  <c r="I971" i="28"/>
  <c r="G971" i="28"/>
  <c r="D970" i="28"/>
  <c r="B970" i="28"/>
  <c r="I970" i="28"/>
  <c r="G970" i="28"/>
  <c r="D969" i="28"/>
  <c r="B969" i="28"/>
  <c r="I969" i="28"/>
  <c r="G969" i="28"/>
  <c r="D968" i="28"/>
  <c r="B968" i="28"/>
  <c r="I968" i="28"/>
  <c r="G968" i="28"/>
  <c r="D967" i="28"/>
  <c r="B967" i="28"/>
  <c r="I967" i="28"/>
  <c r="G967" i="28"/>
  <c r="D966" i="28"/>
  <c r="B966" i="28"/>
  <c r="I966" i="28"/>
  <c r="G966" i="28"/>
  <c r="D965" i="28"/>
  <c r="B965" i="28"/>
  <c r="I965" i="28"/>
  <c r="G965" i="28"/>
  <c r="D964" i="28"/>
  <c r="B964" i="28"/>
  <c r="I964" i="28"/>
  <c r="G964" i="28"/>
  <c r="D963" i="28"/>
  <c r="B963" i="28"/>
  <c r="I963" i="28"/>
  <c r="G963" i="28"/>
  <c r="D962" i="28"/>
  <c r="B962" i="28"/>
  <c r="I962" i="28"/>
  <c r="G962" i="28"/>
  <c r="D961" i="28"/>
  <c r="B961" i="28"/>
  <c r="I961" i="28"/>
  <c r="G961" i="28"/>
  <c r="D960" i="28"/>
  <c r="B960" i="28"/>
  <c r="I960" i="28"/>
  <c r="G960" i="28"/>
  <c r="D959" i="28"/>
  <c r="B959" i="28"/>
  <c r="I959" i="28"/>
  <c r="G959" i="28"/>
  <c r="D958" i="28"/>
  <c r="B958" i="28"/>
  <c r="I958" i="28"/>
  <c r="G958" i="28"/>
  <c r="D957" i="28"/>
  <c r="B957" i="28"/>
  <c r="I957" i="28"/>
  <c r="G957" i="28"/>
  <c r="D956" i="28"/>
  <c r="B956" i="28"/>
  <c r="I956" i="28"/>
  <c r="G956" i="28"/>
  <c r="D955" i="28"/>
  <c r="B955" i="28"/>
  <c r="I955" i="28"/>
  <c r="G955" i="28"/>
  <c r="D954" i="28"/>
  <c r="B954" i="28"/>
  <c r="I954" i="28"/>
  <c r="G954" i="28"/>
  <c r="D953" i="28"/>
  <c r="B953" i="28"/>
  <c r="I953" i="28"/>
  <c r="G953" i="28"/>
  <c r="D952" i="28"/>
  <c r="B952" i="28"/>
  <c r="I952" i="28"/>
  <c r="G952" i="28"/>
  <c r="D951" i="28"/>
  <c r="B951" i="28"/>
  <c r="I951" i="28"/>
  <c r="G951" i="28"/>
  <c r="D950" i="28"/>
  <c r="B950" i="28"/>
  <c r="I950" i="28"/>
  <c r="G950" i="28"/>
  <c r="D949" i="28"/>
  <c r="B949" i="28"/>
  <c r="I949" i="28"/>
  <c r="G949" i="28"/>
  <c r="D948" i="28"/>
  <c r="B948" i="28"/>
  <c r="I948" i="28"/>
  <c r="G948" i="28"/>
  <c r="D947" i="28"/>
  <c r="B947" i="28"/>
  <c r="I947" i="28"/>
  <c r="G947" i="28"/>
  <c r="D946" i="28"/>
  <c r="B946" i="28"/>
  <c r="I946" i="28"/>
  <c r="G946" i="28"/>
  <c r="D945" i="28"/>
  <c r="B945" i="28"/>
  <c r="I945" i="28"/>
  <c r="G945" i="28"/>
  <c r="D944" i="28"/>
  <c r="B944" i="28"/>
  <c r="I944" i="28"/>
  <c r="G944" i="28"/>
  <c r="D943" i="28"/>
  <c r="B943" i="28"/>
  <c r="I943" i="28"/>
  <c r="G943" i="28"/>
  <c r="D942" i="28"/>
  <c r="B942" i="28"/>
  <c r="I942" i="28"/>
  <c r="G942" i="28"/>
  <c r="D941" i="28"/>
  <c r="B941" i="28"/>
  <c r="I941" i="28"/>
  <c r="G941" i="28"/>
  <c r="D940" i="28"/>
  <c r="B940" i="28"/>
  <c r="I940" i="28"/>
  <c r="G940" i="28"/>
  <c r="D939" i="28"/>
  <c r="B939" i="28"/>
  <c r="I939" i="28"/>
  <c r="G939" i="28"/>
  <c r="D938" i="28"/>
  <c r="B938" i="28"/>
  <c r="I938" i="28"/>
  <c r="G938" i="28"/>
  <c r="D937" i="28"/>
  <c r="B937" i="28"/>
  <c r="I937" i="28"/>
  <c r="G937" i="28"/>
  <c r="D936" i="28"/>
  <c r="B936" i="28"/>
  <c r="I936" i="28"/>
  <c r="G936" i="28"/>
  <c r="D935" i="28"/>
  <c r="B935" i="28"/>
  <c r="I935" i="28"/>
  <c r="G935" i="28"/>
  <c r="D934" i="28"/>
  <c r="B934" i="28"/>
  <c r="I934" i="28"/>
  <c r="G934" i="28"/>
  <c r="D933" i="28"/>
  <c r="B933" i="28"/>
  <c r="I933" i="28"/>
  <c r="G933" i="28"/>
  <c r="D932" i="28"/>
  <c r="B932" i="28"/>
  <c r="I932" i="28"/>
  <c r="G932" i="28"/>
  <c r="D931" i="28"/>
  <c r="B931" i="28"/>
  <c r="I931" i="28"/>
  <c r="G931" i="28"/>
  <c r="D930" i="28"/>
  <c r="B930" i="28"/>
  <c r="I930" i="28"/>
  <c r="G930" i="28"/>
  <c r="D929" i="28"/>
  <c r="B929" i="28"/>
  <c r="I929" i="28"/>
  <c r="G929" i="28"/>
  <c r="D928" i="28"/>
  <c r="B928" i="28"/>
  <c r="I928" i="28"/>
  <c r="G928" i="28"/>
  <c r="D927" i="28"/>
  <c r="B927" i="28"/>
  <c r="I927" i="28"/>
  <c r="G927" i="28"/>
  <c r="D926" i="28"/>
  <c r="B926" i="28"/>
  <c r="I926" i="28"/>
  <c r="G926" i="28"/>
  <c r="D925" i="28"/>
  <c r="B925" i="28"/>
  <c r="I925" i="28"/>
  <c r="G925" i="28"/>
  <c r="D924" i="28"/>
  <c r="B924" i="28"/>
  <c r="I924" i="28"/>
  <c r="G924" i="28"/>
  <c r="D923" i="28"/>
  <c r="B923" i="28"/>
  <c r="I923" i="28"/>
  <c r="G923" i="28"/>
  <c r="D922" i="28"/>
  <c r="B922" i="28"/>
  <c r="I922" i="28"/>
  <c r="G922" i="28"/>
  <c r="D921" i="28"/>
  <c r="B921" i="28"/>
  <c r="I921" i="28"/>
  <c r="G921" i="28"/>
  <c r="D920" i="28"/>
  <c r="B920" i="28"/>
  <c r="I920" i="28"/>
  <c r="G920" i="28"/>
  <c r="D919" i="28"/>
  <c r="B919" i="28"/>
  <c r="I919" i="28"/>
  <c r="G919" i="28"/>
  <c r="D918" i="28"/>
  <c r="B918" i="28"/>
  <c r="I918" i="28"/>
  <c r="G918" i="28"/>
  <c r="D917" i="28"/>
  <c r="B917" i="28"/>
  <c r="I917" i="28"/>
  <c r="G917" i="28"/>
  <c r="D916" i="28"/>
  <c r="B916" i="28"/>
  <c r="I916" i="28"/>
  <c r="G916" i="28"/>
  <c r="D915" i="28"/>
  <c r="B915" i="28"/>
  <c r="I915" i="28"/>
  <c r="G915" i="28"/>
  <c r="D914" i="28"/>
  <c r="B914" i="28"/>
  <c r="I914" i="28"/>
  <c r="G914" i="28"/>
  <c r="D913" i="28"/>
  <c r="B913" i="28"/>
  <c r="I913" i="28"/>
  <c r="G913" i="28"/>
  <c r="D912" i="28"/>
  <c r="B912" i="28"/>
  <c r="I912" i="28"/>
  <c r="G912" i="28"/>
  <c r="D911" i="28"/>
  <c r="B911" i="28"/>
  <c r="I911" i="28"/>
  <c r="G911" i="28"/>
  <c r="D910" i="28"/>
  <c r="B910" i="28"/>
  <c r="I910" i="28"/>
  <c r="G910" i="28"/>
  <c r="D909" i="28"/>
  <c r="B909" i="28"/>
  <c r="I909" i="28"/>
  <c r="G909" i="28"/>
  <c r="D908" i="28"/>
  <c r="B908" i="28"/>
  <c r="I908" i="28"/>
  <c r="G908" i="28"/>
  <c r="D907" i="28"/>
  <c r="B907" i="28"/>
  <c r="I907" i="28"/>
  <c r="G907" i="28"/>
  <c r="D906" i="28"/>
  <c r="B906" i="28"/>
  <c r="I906" i="28"/>
  <c r="G906" i="28"/>
  <c r="D905" i="28"/>
  <c r="B905" i="28"/>
  <c r="I905" i="28"/>
  <c r="G905" i="28"/>
  <c r="D904" i="28"/>
  <c r="B904" i="28"/>
  <c r="I904" i="28"/>
  <c r="G904" i="28"/>
  <c r="D903" i="28"/>
  <c r="B903" i="28"/>
  <c r="I903" i="28"/>
  <c r="G903" i="28"/>
  <c r="D902" i="28"/>
  <c r="B902" i="28"/>
  <c r="I902" i="28"/>
  <c r="G902" i="28"/>
  <c r="D901" i="28"/>
  <c r="B901" i="28"/>
  <c r="I901" i="28"/>
  <c r="G901" i="28"/>
  <c r="D900" i="28"/>
  <c r="B900" i="28"/>
  <c r="I900" i="28"/>
  <c r="G900" i="28"/>
  <c r="D899" i="28"/>
  <c r="B899" i="28"/>
  <c r="I899" i="28"/>
  <c r="G899" i="28"/>
  <c r="D898" i="28"/>
  <c r="B898" i="28"/>
  <c r="I898" i="28"/>
  <c r="G898" i="28"/>
  <c r="D897" i="28"/>
  <c r="B897" i="28"/>
  <c r="I897" i="28"/>
  <c r="G897" i="28"/>
  <c r="D896" i="28"/>
  <c r="B896" i="28"/>
  <c r="I896" i="28"/>
  <c r="G896" i="28"/>
  <c r="D895" i="28"/>
  <c r="B895" i="28"/>
  <c r="I895" i="28"/>
  <c r="G895" i="28"/>
  <c r="D894" i="28"/>
  <c r="B894" i="28"/>
  <c r="I894" i="28"/>
  <c r="G894" i="28"/>
  <c r="D893" i="28"/>
  <c r="B893" i="28"/>
  <c r="I893" i="28"/>
  <c r="G893" i="28"/>
  <c r="D892" i="28"/>
  <c r="B892" i="28"/>
  <c r="I892" i="28"/>
  <c r="G892" i="28"/>
  <c r="D891" i="28"/>
  <c r="B891" i="28"/>
  <c r="I891" i="28"/>
  <c r="G891" i="28"/>
  <c r="D890" i="28"/>
  <c r="B890" i="28"/>
  <c r="I890" i="28"/>
  <c r="G890" i="28"/>
  <c r="D889" i="28"/>
  <c r="B889" i="28"/>
  <c r="I889" i="28"/>
  <c r="G889" i="28"/>
  <c r="D888" i="28"/>
  <c r="B888" i="28"/>
  <c r="I888" i="28"/>
  <c r="G888" i="28"/>
  <c r="D887" i="28"/>
  <c r="B887" i="28"/>
  <c r="I887" i="28"/>
  <c r="G887" i="28"/>
  <c r="D886" i="28"/>
  <c r="B886" i="28"/>
  <c r="I886" i="28"/>
  <c r="G886" i="28"/>
  <c r="D885" i="28"/>
  <c r="B885" i="28"/>
  <c r="I885" i="28"/>
  <c r="G885" i="28"/>
  <c r="D884" i="28"/>
  <c r="B884" i="28"/>
  <c r="I884" i="28"/>
  <c r="G884" i="28"/>
  <c r="D883" i="28"/>
  <c r="B883" i="28"/>
  <c r="I883" i="28"/>
  <c r="G883" i="28"/>
  <c r="D882" i="28"/>
  <c r="B882" i="28"/>
  <c r="I882" i="28"/>
  <c r="G882" i="28"/>
  <c r="D881" i="28"/>
  <c r="B881" i="28"/>
  <c r="I881" i="28"/>
  <c r="G881" i="28"/>
  <c r="D880" i="28"/>
  <c r="B880" i="28"/>
  <c r="I880" i="28"/>
  <c r="G880" i="28"/>
  <c r="D879" i="28"/>
  <c r="B879" i="28"/>
  <c r="I879" i="28"/>
  <c r="G879" i="28"/>
  <c r="D878" i="28"/>
  <c r="B878" i="28"/>
  <c r="I878" i="28"/>
  <c r="G878" i="28"/>
  <c r="D877" i="28"/>
  <c r="B877" i="28"/>
  <c r="I877" i="28"/>
  <c r="G877" i="28"/>
  <c r="D876" i="28"/>
  <c r="B876" i="28"/>
  <c r="I876" i="28"/>
  <c r="G876" i="28"/>
  <c r="D875" i="28"/>
  <c r="B875" i="28"/>
  <c r="I875" i="28"/>
  <c r="G875" i="28"/>
  <c r="D874" i="28"/>
  <c r="B874" i="28"/>
  <c r="I874" i="28"/>
  <c r="G874" i="28"/>
  <c r="D873" i="28"/>
  <c r="B873" i="28"/>
  <c r="I873" i="28"/>
  <c r="G873" i="28"/>
  <c r="D872" i="28"/>
  <c r="B872" i="28"/>
  <c r="I872" i="28"/>
  <c r="G872" i="28"/>
  <c r="D871" i="28"/>
  <c r="B871" i="28"/>
  <c r="I871" i="28"/>
  <c r="G871" i="28"/>
  <c r="D870" i="28"/>
  <c r="B870" i="28"/>
  <c r="I870" i="28"/>
  <c r="G870" i="28"/>
  <c r="D869" i="28"/>
  <c r="B869" i="28"/>
  <c r="I869" i="28"/>
  <c r="G869" i="28"/>
  <c r="D868" i="28"/>
  <c r="B868" i="28"/>
  <c r="I868" i="28"/>
  <c r="G868" i="28"/>
  <c r="D867" i="28"/>
  <c r="B867" i="28"/>
  <c r="I867" i="28"/>
  <c r="G867" i="28"/>
  <c r="D866" i="28"/>
  <c r="B866" i="28"/>
  <c r="I866" i="28"/>
  <c r="G866" i="28"/>
  <c r="D865" i="28"/>
  <c r="B865" i="28"/>
  <c r="I865" i="28"/>
  <c r="G865" i="28"/>
  <c r="D864" i="28"/>
  <c r="B864" i="28"/>
  <c r="I864" i="28"/>
  <c r="G864" i="28"/>
  <c r="D863" i="28"/>
  <c r="B863" i="28"/>
  <c r="I863" i="28"/>
  <c r="G863" i="28"/>
  <c r="D862" i="28"/>
  <c r="B862" i="28"/>
  <c r="I862" i="28"/>
  <c r="G862" i="28"/>
  <c r="D861" i="28"/>
  <c r="B861" i="28"/>
  <c r="I861" i="28"/>
  <c r="G861" i="28"/>
  <c r="D860" i="28"/>
  <c r="B860" i="28"/>
  <c r="I860" i="28"/>
  <c r="G860" i="28"/>
  <c r="D859" i="28"/>
  <c r="B859" i="28"/>
  <c r="I859" i="28"/>
  <c r="G859" i="28"/>
  <c r="D858" i="28"/>
  <c r="B858" i="28"/>
  <c r="I858" i="28"/>
  <c r="G858" i="28"/>
  <c r="D857" i="28"/>
  <c r="B857" i="28"/>
  <c r="I857" i="28"/>
  <c r="G857" i="28"/>
  <c r="D856" i="28"/>
  <c r="B856" i="28"/>
  <c r="I856" i="28"/>
  <c r="G856" i="28"/>
  <c r="D855" i="28"/>
  <c r="B855" i="28"/>
  <c r="I855" i="28"/>
  <c r="G855" i="28"/>
  <c r="D854" i="28"/>
  <c r="B854" i="28"/>
  <c r="I854" i="28"/>
  <c r="G854" i="28"/>
  <c r="D853" i="28"/>
  <c r="B853" i="28"/>
  <c r="I853" i="28"/>
  <c r="G853" i="28"/>
  <c r="D852" i="28"/>
  <c r="B852" i="28"/>
  <c r="I852" i="28"/>
  <c r="G852" i="28"/>
  <c r="D851" i="28"/>
  <c r="B851" i="28"/>
  <c r="I851" i="28"/>
  <c r="G851" i="28"/>
  <c r="D850" i="28"/>
  <c r="B850" i="28"/>
  <c r="I850" i="28"/>
  <c r="G850" i="28"/>
  <c r="D849" i="28"/>
  <c r="B849" i="28"/>
  <c r="I849" i="28"/>
  <c r="G849" i="28"/>
  <c r="D848" i="28"/>
  <c r="B848" i="28"/>
  <c r="I848" i="28"/>
  <c r="G848" i="28"/>
  <c r="D847" i="28"/>
  <c r="B847" i="28"/>
  <c r="I847" i="28"/>
  <c r="G847" i="28"/>
  <c r="D846" i="28"/>
  <c r="B846" i="28"/>
  <c r="I846" i="28"/>
  <c r="G846" i="28"/>
  <c r="D845" i="28"/>
  <c r="B845" i="28"/>
  <c r="I845" i="28"/>
  <c r="G845" i="28"/>
  <c r="D844" i="28"/>
  <c r="B844" i="28"/>
  <c r="I844" i="28"/>
  <c r="G844" i="28"/>
  <c r="D843" i="28"/>
  <c r="B843" i="28"/>
  <c r="I843" i="28"/>
  <c r="G843" i="28"/>
  <c r="D842" i="28"/>
  <c r="B842" i="28"/>
  <c r="I842" i="28"/>
  <c r="G842" i="28"/>
  <c r="D841" i="28"/>
  <c r="B841" i="28"/>
  <c r="I841" i="28"/>
  <c r="G841" i="28"/>
  <c r="D840" i="28"/>
  <c r="B840" i="28"/>
  <c r="I840" i="28"/>
  <c r="G840" i="28"/>
  <c r="D839" i="28"/>
  <c r="B839" i="28"/>
  <c r="I839" i="28"/>
  <c r="G839" i="28"/>
  <c r="D838" i="28"/>
  <c r="B838" i="28"/>
  <c r="I838" i="28"/>
  <c r="G838" i="28"/>
  <c r="D837" i="28"/>
  <c r="B837" i="28"/>
  <c r="I837" i="28"/>
  <c r="G837" i="28"/>
  <c r="D836" i="28"/>
  <c r="B836" i="28"/>
  <c r="I836" i="28"/>
  <c r="G836" i="28"/>
  <c r="D835" i="28"/>
  <c r="B835" i="28"/>
  <c r="I835" i="28"/>
  <c r="G835" i="28"/>
  <c r="D834" i="28"/>
  <c r="B834" i="28"/>
  <c r="I834" i="28"/>
  <c r="G834" i="28"/>
  <c r="D833" i="28"/>
  <c r="B833" i="28"/>
  <c r="I833" i="28"/>
  <c r="G833" i="28"/>
  <c r="D832" i="28"/>
  <c r="B832" i="28"/>
  <c r="I832" i="28"/>
  <c r="G832" i="28"/>
  <c r="D831" i="28"/>
  <c r="B831" i="28"/>
  <c r="I831" i="28"/>
  <c r="G831" i="28"/>
  <c r="D830" i="28"/>
  <c r="B830" i="28"/>
  <c r="I830" i="28"/>
  <c r="G830" i="28"/>
  <c r="D829" i="28"/>
  <c r="B829" i="28"/>
  <c r="I829" i="28"/>
  <c r="G829" i="28"/>
  <c r="D828" i="28"/>
  <c r="B828" i="28"/>
  <c r="I828" i="28"/>
  <c r="G828" i="28"/>
  <c r="D827" i="28"/>
  <c r="B827" i="28"/>
  <c r="I827" i="28"/>
  <c r="G827" i="28"/>
  <c r="D826" i="28"/>
  <c r="B826" i="28"/>
  <c r="I826" i="28"/>
  <c r="G826" i="28"/>
  <c r="D825" i="28"/>
  <c r="B825" i="28"/>
  <c r="I825" i="28"/>
  <c r="G825" i="28"/>
  <c r="D824" i="28"/>
  <c r="B824" i="28"/>
  <c r="I824" i="28"/>
  <c r="G824" i="28"/>
  <c r="D823" i="28"/>
  <c r="B823" i="28"/>
  <c r="I823" i="28"/>
  <c r="G823" i="28"/>
  <c r="D822" i="28"/>
  <c r="B822" i="28"/>
  <c r="I822" i="28"/>
  <c r="G822" i="28"/>
  <c r="D821" i="28"/>
  <c r="B821" i="28"/>
  <c r="I821" i="28"/>
  <c r="G821" i="28"/>
  <c r="D820" i="28"/>
  <c r="B820" i="28"/>
  <c r="I820" i="28"/>
  <c r="G820" i="28"/>
  <c r="D819" i="28"/>
  <c r="B819" i="28"/>
  <c r="I819" i="28"/>
  <c r="G819" i="28"/>
  <c r="D818" i="28"/>
  <c r="B818" i="28"/>
  <c r="I818" i="28"/>
  <c r="G818" i="28"/>
  <c r="D817" i="28"/>
  <c r="B817" i="28"/>
  <c r="I817" i="28"/>
  <c r="G817" i="28"/>
  <c r="D816" i="28"/>
  <c r="B816" i="28"/>
  <c r="I816" i="28"/>
  <c r="G816" i="28"/>
  <c r="D815" i="28"/>
  <c r="B815" i="28"/>
  <c r="I815" i="28"/>
  <c r="G815" i="28"/>
  <c r="D814" i="28"/>
  <c r="B814" i="28"/>
  <c r="I814" i="28"/>
  <c r="G814" i="28"/>
  <c r="D813" i="28"/>
  <c r="B813" i="28"/>
  <c r="I813" i="28"/>
  <c r="G813" i="28"/>
  <c r="D812" i="28"/>
  <c r="B812" i="28"/>
  <c r="I812" i="28"/>
  <c r="G812" i="28"/>
  <c r="D811" i="28"/>
  <c r="B811" i="28"/>
  <c r="I811" i="28"/>
  <c r="G811" i="28"/>
  <c r="D810" i="28"/>
  <c r="B810" i="28"/>
  <c r="I810" i="28"/>
  <c r="G810" i="28"/>
  <c r="D809" i="28"/>
  <c r="B809" i="28"/>
  <c r="I809" i="28"/>
  <c r="G809" i="28"/>
  <c r="D808" i="28"/>
  <c r="B808" i="28"/>
  <c r="I808" i="28"/>
  <c r="G808" i="28"/>
  <c r="D807" i="28"/>
  <c r="B807" i="28"/>
  <c r="I807" i="28"/>
  <c r="G807" i="28"/>
  <c r="D806" i="28"/>
  <c r="B806" i="28"/>
  <c r="I806" i="28"/>
  <c r="G806" i="28"/>
  <c r="D805" i="28"/>
  <c r="B805" i="28"/>
  <c r="I805" i="28"/>
  <c r="G805" i="28"/>
  <c r="D804" i="28"/>
  <c r="B804" i="28"/>
  <c r="I804" i="28"/>
  <c r="G804" i="28"/>
  <c r="D803" i="28"/>
  <c r="B803" i="28"/>
  <c r="I803" i="28"/>
  <c r="G803" i="28"/>
  <c r="D802" i="28"/>
  <c r="B802" i="28"/>
  <c r="I802" i="28"/>
  <c r="G802" i="28"/>
  <c r="D801" i="28"/>
  <c r="B801" i="28"/>
  <c r="I801" i="28"/>
  <c r="G801" i="28"/>
  <c r="D800" i="28"/>
  <c r="B800" i="28"/>
  <c r="I800" i="28"/>
  <c r="G800" i="28"/>
  <c r="D799" i="28"/>
  <c r="B799" i="28"/>
  <c r="I799" i="28"/>
  <c r="G799" i="28"/>
  <c r="D798" i="28"/>
  <c r="B798" i="28"/>
  <c r="I798" i="28"/>
  <c r="G798" i="28"/>
  <c r="D797" i="28"/>
  <c r="B797" i="28"/>
  <c r="I797" i="28"/>
  <c r="G797" i="28"/>
  <c r="D796" i="28"/>
  <c r="B796" i="28"/>
  <c r="I796" i="28"/>
  <c r="G796" i="28"/>
  <c r="D795" i="28"/>
  <c r="B795" i="28"/>
  <c r="I795" i="28"/>
  <c r="G795" i="28"/>
  <c r="D794" i="28"/>
  <c r="B794" i="28"/>
  <c r="I794" i="28"/>
  <c r="G794" i="28"/>
  <c r="D793" i="28"/>
  <c r="B793" i="28"/>
  <c r="I793" i="28"/>
  <c r="G793" i="28"/>
  <c r="D792" i="28"/>
  <c r="B792" i="28"/>
  <c r="I792" i="28"/>
  <c r="G792" i="28"/>
  <c r="D791" i="28"/>
  <c r="B791" i="28"/>
  <c r="I791" i="28"/>
  <c r="G791" i="28"/>
  <c r="D790" i="28"/>
  <c r="B790" i="28"/>
  <c r="I790" i="28"/>
  <c r="G790" i="28"/>
  <c r="D789" i="28"/>
  <c r="B789" i="28"/>
  <c r="I789" i="28"/>
  <c r="G789" i="28"/>
  <c r="D788" i="28"/>
  <c r="B788" i="28"/>
  <c r="I788" i="28"/>
  <c r="G788" i="28"/>
  <c r="D787" i="28"/>
  <c r="B787" i="28"/>
  <c r="I787" i="28"/>
  <c r="G787" i="28"/>
  <c r="D786" i="28"/>
  <c r="B786" i="28"/>
  <c r="I786" i="28"/>
  <c r="G786" i="28"/>
  <c r="D785" i="28"/>
  <c r="B785" i="28"/>
  <c r="I785" i="28"/>
  <c r="G785" i="28"/>
  <c r="D784" i="28"/>
  <c r="B784" i="28"/>
  <c r="I784" i="28"/>
  <c r="G784" i="28"/>
  <c r="D783" i="28"/>
  <c r="B783" i="28"/>
  <c r="I783" i="28"/>
  <c r="G783" i="28"/>
  <c r="D782" i="28"/>
  <c r="B782" i="28"/>
  <c r="I782" i="28"/>
  <c r="G782" i="28"/>
  <c r="D781" i="28"/>
  <c r="B781" i="28"/>
  <c r="I781" i="28"/>
  <c r="G781" i="28"/>
  <c r="D780" i="28"/>
  <c r="B780" i="28"/>
  <c r="I780" i="28"/>
  <c r="G780" i="28"/>
  <c r="D779" i="28"/>
  <c r="B779" i="28"/>
  <c r="I779" i="28"/>
  <c r="G779" i="28"/>
  <c r="D778" i="28"/>
  <c r="B778" i="28"/>
  <c r="I778" i="28"/>
  <c r="G778" i="28"/>
  <c r="D777" i="28"/>
  <c r="B777" i="28"/>
  <c r="I777" i="28"/>
  <c r="G777" i="28"/>
  <c r="D776" i="28"/>
  <c r="B776" i="28"/>
  <c r="I776" i="28"/>
  <c r="G776" i="28"/>
  <c r="D775" i="28"/>
  <c r="B775" i="28"/>
  <c r="I775" i="28"/>
  <c r="G775" i="28"/>
  <c r="D774" i="28"/>
  <c r="B774" i="28"/>
  <c r="I774" i="28"/>
  <c r="G774" i="28"/>
  <c r="D773" i="28"/>
  <c r="B773" i="28"/>
  <c r="I773" i="28"/>
  <c r="G773" i="28"/>
  <c r="D772" i="28"/>
  <c r="B772" i="28"/>
  <c r="I772" i="28"/>
  <c r="G772" i="28"/>
  <c r="D771" i="28"/>
  <c r="B771" i="28"/>
  <c r="I771" i="28"/>
  <c r="G771" i="28"/>
  <c r="D770" i="28"/>
  <c r="B770" i="28"/>
  <c r="I770" i="28"/>
  <c r="G770" i="28"/>
  <c r="D769" i="28"/>
  <c r="B769" i="28"/>
  <c r="I769" i="28"/>
  <c r="G769" i="28"/>
  <c r="D768" i="28"/>
  <c r="B768" i="28"/>
  <c r="I768" i="28"/>
  <c r="G768" i="28"/>
  <c r="D767" i="28"/>
  <c r="B767" i="28"/>
  <c r="I767" i="28"/>
  <c r="G767" i="28"/>
  <c r="D766" i="28"/>
  <c r="B766" i="28"/>
  <c r="I766" i="28"/>
  <c r="G766" i="28"/>
  <c r="D765" i="28"/>
  <c r="B765" i="28"/>
  <c r="I765" i="28"/>
  <c r="G765" i="28"/>
  <c r="D764" i="28"/>
  <c r="B764" i="28"/>
  <c r="I764" i="28"/>
  <c r="G764" i="28"/>
  <c r="D763" i="28"/>
  <c r="B763" i="28"/>
  <c r="I763" i="28"/>
  <c r="G763" i="28"/>
  <c r="D762" i="28"/>
  <c r="B762" i="28"/>
  <c r="I762" i="28"/>
  <c r="G762" i="28"/>
  <c r="D761" i="28"/>
  <c r="B761" i="28"/>
  <c r="I761" i="28"/>
  <c r="G761" i="28"/>
  <c r="D760" i="28"/>
  <c r="B760" i="28"/>
  <c r="I760" i="28"/>
  <c r="G760" i="28"/>
  <c r="D759" i="28"/>
  <c r="B759" i="28"/>
  <c r="I759" i="28"/>
  <c r="G759" i="28"/>
  <c r="D758" i="28"/>
  <c r="B758" i="28"/>
  <c r="I758" i="28"/>
  <c r="G758" i="28"/>
  <c r="D757" i="28"/>
  <c r="B757" i="28"/>
  <c r="I757" i="28"/>
  <c r="G757" i="28"/>
  <c r="D756" i="28"/>
  <c r="B756" i="28"/>
  <c r="I756" i="28"/>
  <c r="G756" i="28"/>
  <c r="D755" i="28"/>
  <c r="B755" i="28"/>
  <c r="I755" i="28"/>
  <c r="G755" i="28"/>
  <c r="D754" i="28"/>
  <c r="B754" i="28"/>
  <c r="I754" i="28"/>
  <c r="G754" i="28"/>
  <c r="D753" i="28"/>
  <c r="B753" i="28"/>
  <c r="I753" i="28"/>
  <c r="G753" i="28"/>
  <c r="D752" i="28"/>
  <c r="B752" i="28"/>
  <c r="I752" i="28"/>
  <c r="G752" i="28"/>
  <c r="D751" i="28"/>
  <c r="B751" i="28"/>
  <c r="I751" i="28"/>
  <c r="G751" i="28"/>
  <c r="D750" i="28"/>
  <c r="B750" i="28"/>
  <c r="I750" i="28"/>
  <c r="G750" i="28"/>
  <c r="D749" i="28"/>
  <c r="B749" i="28"/>
  <c r="I749" i="28"/>
  <c r="G749" i="28"/>
  <c r="D748" i="28"/>
  <c r="B748" i="28"/>
  <c r="I748" i="28"/>
  <c r="G748" i="28"/>
  <c r="D747" i="28"/>
  <c r="B747" i="28"/>
  <c r="I747" i="28"/>
  <c r="G747" i="28"/>
  <c r="D746" i="28"/>
  <c r="B746" i="28"/>
  <c r="I746" i="28"/>
  <c r="G746" i="28"/>
  <c r="D745" i="28"/>
  <c r="B745" i="28"/>
  <c r="I745" i="28"/>
  <c r="G745" i="28"/>
  <c r="D744" i="28"/>
  <c r="B744" i="28"/>
  <c r="I744" i="28"/>
  <c r="G744" i="28"/>
  <c r="D743" i="28"/>
  <c r="B743" i="28"/>
  <c r="I743" i="28"/>
  <c r="G743" i="28"/>
  <c r="D742" i="28"/>
  <c r="B742" i="28"/>
  <c r="I742" i="28"/>
  <c r="G742" i="28"/>
  <c r="D741" i="28"/>
  <c r="B741" i="28"/>
  <c r="I741" i="28"/>
  <c r="G741" i="28"/>
  <c r="D740" i="28"/>
  <c r="B740" i="28"/>
  <c r="I740" i="28"/>
  <c r="G740" i="28"/>
  <c r="D739" i="28"/>
  <c r="B739" i="28"/>
  <c r="I739" i="28"/>
  <c r="G739" i="28"/>
  <c r="D738" i="28"/>
  <c r="B738" i="28"/>
  <c r="I738" i="28"/>
  <c r="G738" i="28"/>
  <c r="D737" i="28"/>
  <c r="B737" i="28"/>
  <c r="I737" i="28"/>
  <c r="G737" i="28"/>
  <c r="D736" i="28"/>
  <c r="B736" i="28"/>
  <c r="I736" i="28"/>
  <c r="G736" i="28"/>
  <c r="D735" i="28"/>
  <c r="B735" i="28"/>
  <c r="I735" i="28"/>
  <c r="G735" i="28"/>
  <c r="D734" i="28"/>
  <c r="B734" i="28"/>
  <c r="I734" i="28"/>
  <c r="G734" i="28"/>
  <c r="D733" i="28"/>
  <c r="B733" i="28"/>
  <c r="I733" i="28"/>
  <c r="G733" i="28"/>
  <c r="D732" i="28"/>
  <c r="B732" i="28"/>
  <c r="I732" i="28"/>
  <c r="G732" i="28"/>
  <c r="D731" i="28"/>
  <c r="B731" i="28"/>
  <c r="I731" i="28"/>
  <c r="G731" i="28"/>
  <c r="D730" i="28"/>
  <c r="B730" i="28"/>
  <c r="I730" i="28"/>
  <c r="G730" i="28"/>
  <c r="D729" i="28"/>
  <c r="B729" i="28"/>
  <c r="I729" i="28"/>
  <c r="G729" i="28"/>
  <c r="D728" i="28"/>
  <c r="B728" i="28"/>
  <c r="I728" i="28"/>
  <c r="G728" i="28"/>
  <c r="D727" i="28"/>
  <c r="B727" i="28"/>
  <c r="I727" i="28"/>
  <c r="G727" i="28"/>
  <c r="D726" i="28"/>
  <c r="B726" i="28"/>
  <c r="I726" i="28"/>
  <c r="G726" i="28"/>
  <c r="D725" i="28"/>
  <c r="B725" i="28"/>
  <c r="I725" i="28"/>
  <c r="G725" i="28"/>
  <c r="D724" i="28"/>
  <c r="B724" i="28"/>
  <c r="I724" i="28"/>
  <c r="G724" i="28"/>
  <c r="D723" i="28"/>
  <c r="B723" i="28"/>
  <c r="I723" i="28"/>
  <c r="G723" i="28"/>
  <c r="D722" i="28"/>
  <c r="B722" i="28"/>
  <c r="I722" i="28"/>
  <c r="G722" i="28"/>
  <c r="D721" i="28"/>
  <c r="B721" i="28"/>
  <c r="I721" i="28"/>
  <c r="G721" i="28"/>
  <c r="D720" i="28"/>
  <c r="B720" i="28"/>
  <c r="I720" i="28"/>
  <c r="G720" i="28"/>
  <c r="D719" i="28"/>
  <c r="B719" i="28"/>
  <c r="I719" i="28"/>
  <c r="G719" i="28"/>
  <c r="D718" i="28"/>
  <c r="B718" i="28"/>
  <c r="I718" i="28"/>
  <c r="G718" i="28"/>
  <c r="D717" i="28"/>
  <c r="B717" i="28"/>
  <c r="I717" i="28"/>
  <c r="G717" i="28"/>
  <c r="D716" i="28"/>
  <c r="B716" i="28"/>
  <c r="I716" i="28"/>
  <c r="G716" i="28"/>
  <c r="D715" i="28"/>
  <c r="B715" i="28"/>
  <c r="I715" i="28"/>
  <c r="G715" i="28"/>
  <c r="D714" i="28"/>
  <c r="B714" i="28"/>
  <c r="I714" i="28"/>
  <c r="G714" i="28"/>
  <c r="D713" i="28"/>
  <c r="B713" i="28"/>
  <c r="I713" i="28"/>
  <c r="G713" i="28"/>
  <c r="D712" i="28"/>
  <c r="B712" i="28"/>
  <c r="I712" i="28"/>
  <c r="G712" i="28"/>
  <c r="D711" i="28"/>
  <c r="B711" i="28"/>
  <c r="I711" i="28"/>
  <c r="G711" i="28"/>
  <c r="D710" i="28"/>
  <c r="B710" i="28"/>
  <c r="I710" i="28"/>
  <c r="G710" i="28"/>
  <c r="D709" i="28"/>
  <c r="B709" i="28"/>
  <c r="I709" i="28"/>
  <c r="G709" i="28"/>
  <c r="D708" i="28"/>
  <c r="B708" i="28"/>
  <c r="I708" i="28"/>
  <c r="G708" i="28"/>
  <c r="D707" i="28"/>
  <c r="B707" i="28"/>
  <c r="I707" i="28"/>
  <c r="G707" i="28"/>
  <c r="D706" i="28"/>
  <c r="B706" i="28"/>
  <c r="I706" i="28"/>
  <c r="G706" i="28"/>
  <c r="D705" i="28"/>
  <c r="B705" i="28"/>
  <c r="I705" i="28"/>
  <c r="G705" i="28"/>
  <c r="D704" i="28"/>
  <c r="B704" i="28"/>
  <c r="I704" i="28"/>
  <c r="G704" i="28"/>
  <c r="D703" i="28"/>
  <c r="B703" i="28"/>
  <c r="I703" i="28"/>
  <c r="G703" i="28"/>
  <c r="D702" i="28"/>
  <c r="B702" i="28"/>
  <c r="I702" i="28"/>
  <c r="G702" i="28"/>
  <c r="D701" i="28"/>
  <c r="B701" i="28"/>
  <c r="I701" i="28"/>
  <c r="G701" i="28"/>
  <c r="D700" i="28"/>
  <c r="B700" i="28"/>
  <c r="I700" i="28"/>
  <c r="G700" i="28"/>
  <c r="D699" i="28"/>
  <c r="B699" i="28"/>
  <c r="I699" i="28"/>
  <c r="G699" i="28"/>
  <c r="D698" i="28"/>
  <c r="B698" i="28"/>
  <c r="I698" i="28"/>
  <c r="G698" i="28"/>
  <c r="D697" i="28"/>
  <c r="B697" i="28"/>
  <c r="I697" i="28"/>
  <c r="G697" i="28"/>
  <c r="D696" i="28"/>
  <c r="B696" i="28"/>
  <c r="I696" i="28"/>
  <c r="G696" i="28"/>
  <c r="D695" i="28"/>
  <c r="B695" i="28"/>
  <c r="I695" i="28"/>
  <c r="G695" i="28"/>
  <c r="D694" i="28"/>
  <c r="B694" i="28"/>
  <c r="I694" i="28"/>
  <c r="G694" i="28"/>
  <c r="D693" i="28"/>
  <c r="B693" i="28"/>
  <c r="I693" i="28"/>
  <c r="G693" i="28"/>
  <c r="D692" i="28"/>
  <c r="B692" i="28"/>
  <c r="I692" i="28"/>
  <c r="G692" i="28"/>
  <c r="D691" i="28"/>
  <c r="B691" i="28"/>
  <c r="I691" i="28"/>
  <c r="G691" i="28"/>
  <c r="D690" i="28"/>
  <c r="B690" i="28"/>
  <c r="I690" i="28"/>
  <c r="G690" i="28"/>
  <c r="D689" i="28"/>
  <c r="B689" i="28"/>
  <c r="I689" i="28"/>
  <c r="G689" i="28"/>
  <c r="D688" i="28"/>
  <c r="B688" i="28"/>
  <c r="I688" i="28"/>
  <c r="G688" i="28"/>
  <c r="D687" i="28"/>
  <c r="B687" i="28"/>
  <c r="I687" i="28"/>
  <c r="G687" i="28"/>
  <c r="D686" i="28"/>
  <c r="B686" i="28"/>
  <c r="I686" i="28"/>
  <c r="G686" i="28"/>
  <c r="D685" i="28"/>
  <c r="B685" i="28"/>
  <c r="I685" i="28"/>
  <c r="G685" i="28"/>
  <c r="D684" i="28"/>
  <c r="B684" i="28"/>
  <c r="I684" i="28"/>
  <c r="G684" i="28"/>
  <c r="D683" i="28"/>
  <c r="B683" i="28"/>
  <c r="I683" i="28"/>
  <c r="G683" i="28"/>
  <c r="D682" i="28"/>
  <c r="B682" i="28"/>
  <c r="I682" i="28"/>
  <c r="G682" i="28"/>
  <c r="D681" i="28"/>
  <c r="B681" i="28"/>
  <c r="I681" i="28"/>
  <c r="G681" i="28"/>
  <c r="D680" i="28"/>
  <c r="B680" i="28"/>
  <c r="I680" i="28"/>
  <c r="G680" i="28"/>
  <c r="D679" i="28"/>
  <c r="B679" i="28"/>
  <c r="I679" i="28"/>
  <c r="G679" i="28"/>
  <c r="D678" i="28"/>
  <c r="B678" i="28"/>
  <c r="I678" i="28"/>
  <c r="G678" i="28"/>
  <c r="D677" i="28"/>
  <c r="B677" i="28"/>
  <c r="I677" i="28"/>
  <c r="G677" i="28"/>
  <c r="D676" i="28"/>
  <c r="B676" i="28"/>
  <c r="I676" i="28"/>
  <c r="G676" i="28"/>
  <c r="D675" i="28"/>
  <c r="B675" i="28"/>
  <c r="I675" i="28"/>
  <c r="G675" i="28"/>
  <c r="D674" i="28"/>
  <c r="B674" i="28"/>
  <c r="I674" i="28"/>
  <c r="G674" i="28"/>
  <c r="D673" i="28"/>
  <c r="B673" i="28"/>
  <c r="I673" i="28"/>
  <c r="G673" i="28"/>
  <c r="D672" i="28"/>
  <c r="B672" i="28"/>
  <c r="I672" i="28"/>
  <c r="G672" i="28"/>
  <c r="D671" i="28"/>
  <c r="B671" i="28"/>
  <c r="I671" i="28"/>
  <c r="G671" i="28"/>
  <c r="D670" i="28"/>
  <c r="B670" i="28"/>
  <c r="I670" i="28"/>
  <c r="G670" i="28"/>
  <c r="D669" i="28"/>
  <c r="B669" i="28"/>
  <c r="I669" i="28"/>
  <c r="G669" i="28"/>
  <c r="D668" i="28"/>
  <c r="B668" i="28"/>
  <c r="I668" i="28"/>
  <c r="G668" i="28"/>
  <c r="D667" i="28"/>
  <c r="B667" i="28"/>
  <c r="I667" i="28"/>
  <c r="G667" i="28"/>
  <c r="D666" i="28"/>
  <c r="B666" i="28"/>
  <c r="I666" i="28"/>
  <c r="G666" i="28"/>
  <c r="D665" i="28"/>
  <c r="B665" i="28"/>
  <c r="I665" i="28"/>
  <c r="G665" i="28"/>
  <c r="D664" i="28"/>
  <c r="B664" i="28"/>
  <c r="I664" i="28"/>
  <c r="G664" i="28"/>
  <c r="D663" i="28"/>
  <c r="B663" i="28"/>
  <c r="I663" i="28"/>
  <c r="G663" i="28"/>
  <c r="D662" i="28"/>
  <c r="B662" i="28"/>
  <c r="I662" i="28"/>
  <c r="G662" i="28"/>
  <c r="D661" i="28"/>
  <c r="B661" i="28"/>
  <c r="I661" i="28"/>
  <c r="G661" i="28"/>
  <c r="D660" i="28"/>
  <c r="B660" i="28"/>
  <c r="I660" i="28"/>
  <c r="G660" i="28"/>
  <c r="D659" i="28"/>
  <c r="B659" i="28"/>
  <c r="I659" i="28"/>
  <c r="G659" i="28"/>
  <c r="D658" i="28"/>
  <c r="B658" i="28"/>
  <c r="I658" i="28"/>
  <c r="G658" i="28"/>
  <c r="D657" i="28"/>
  <c r="B657" i="28"/>
  <c r="I657" i="28"/>
  <c r="G657" i="28"/>
  <c r="D656" i="28"/>
  <c r="B656" i="28"/>
  <c r="I656" i="28"/>
  <c r="G656" i="28"/>
  <c r="D655" i="28"/>
  <c r="B655" i="28"/>
  <c r="I655" i="28"/>
  <c r="G655" i="28"/>
  <c r="D654" i="28"/>
  <c r="B654" i="28"/>
  <c r="I654" i="28"/>
  <c r="G654" i="28"/>
  <c r="D653" i="28"/>
  <c r="B653" i="28"/>
  <c r="I653" i="28"/>
  <c r="G653" i="28"/>
  <c r="D652" i="28"/>
  <c r="B652" i="28"/>
  <c r="I652" i="28"/>
  <c r="G652" i="28"/>
  <c r="D651" i="28"/>
  <c r="B651" i="28"/>
  <c r="I651" i="28"/>
  <c r="G651" i="28"/>
  <c r="D650" i="28"/>
  <c r="B650" i="28"/>
  <c r="I650" i="28"/>
  <c r="G650" i="28"/>
  <c r="D649" i="28"/>
  <c r="B649" i="28"/>
  <c r="I649" i="28"/>
  <c r="G649" i="28"/>
  <c r="D648" i="28"/>
  <c r="B648" i="28"/>
  <c r="I648" i="28"/>
  <c r="G648" i="28"/>
  <c r="D647" i="28"/>
  <c r="B647" i="28"/>
  <c r="I647" i="28"/>
  <c r="G647" i="28"/>
  <c r="D646" i="28"/>
  <c r="B646" i="28"/>
  <c r="I646" i="28"/>
  <c r="G646" i="28"/>
  <c r="D645" i="28"/>
  <c r="B645" i="28"/>
  <c r="I645" i="28"/>
  <c r="G645" i="28"/>
  <c r="D644" i="28"/>
  <c r="B644" i="28"/>
  <c r="I644" i="28"/>
  <c r="G644" i="28"/>
  <c r="D643" i="28"/>
  <c r="B643" i="28"/>
  <c r="I643" i="28"/>
  <c r="G643" i="28"/>
  <c r="D642" i="28"/>
  <c r="B642" i="28"/>
  <c r="I642" i="28"/>
  <c r="G642" i="28"/>
  <c r="D641" i="28"/>
  <c r="B641" i="28"/>
  <c r="I641" i="28"/>
  <c r="G641" i="28"/>
  <c r="D640" i="28"/>
  <c r="B640" i="28"/>
  <c r="I640" i="28"/>
  <c r="G640" i="28"/>
  <c r="D639" i="28"/>
  <c r="B639" i="28"/>
  <c r="I639" i="28"/>
  <c r="G639" i="28"/>
  <c r="D638" i="28"/>
  <c r="B638" i="28"/>
  <c r="I638" i="28"/>
  <c r="G638" i="28"/>
  <c r="D637" i="28"/>
  <c r="B637" i="28"/>
  <c r="I637" i="28"/>
  <c r="G637" i="28"/>
  <c r="D636" i="28"/>
  <c r="B636" i="28"/>
  <c r="I636" i="28"/>
  <c r="G636" i="28"/>
  <c r="D635" i="28"/>
  <c r="B635" i="28"/>
  <c r="I635" i="28"/>
  <c r="G635" i="28"/>
  <c r="D634" i="28"/>
  <c r="B634" i="28"/>
  <c r="I634" i="28"/>
  <c r="G634" i="28"/>
  <c r="D633" i="28"/>
  <c r="B633" i="28"/>
  <c r="I633" i="28"/>
  <c r="G633" i="28"/>
  <c r="D632" i="28"/>
  <c r="B632" i="28"/>
  <c r="I632" i="28"/>
  <c r="G632" i="28"/>
  <c r="D631" i="28"/>
  <c r="B631" i="28"/>
  <c r="I631" i="28"/>
  <c r="G631" i="28"/>
  <c r="D630" i="28"/>
  <c r="B630" i="28"/>
  <c r="I630" i="28"/>
  <c r="G630" i="28"/>
  <c r="D629" i="28"/>
  <c r="B629" i="28"/>
  <c r="I629" i="28"/>
  <c r="G629" i="28"/>
  <c r="D628" i="28"/>
  <c r="B628" i="28"/>
  <c r="I628" i="28"/>
  <c r="G628" i="28"/>
  <c r="D627" i="28"/>
  <c r="B627" i="28"/>
  <c r="I627" i="28"/>
  <c r="G627" i="28"/>
  <c r="D626" i="28"/>
  <c r="B626" i="28"/>
  <c r="I626" i="28"/>
  <c r="G626" i="28"/>
  <c r="D625" i="28"/>
  <c r="B625" i="28"/>
  <c r="I625" i="28"/>
  <c r="G625" i="28"/>
  <c r="D624" i="28"/>
  <c r="B624" i="28"/>
  <c r="I624" i="28"/>
  <c r="G624" i="28"/>
  <c r="D623" i="28"/>
  <c r="B623" i="28"/>
  <c r="I623" i="28"/>
  <c r="G623" i="28"/>
  <c r="D622" i="28"/>
  <c r="B622" i="28"/>
  <c r="I622" i="28"/>
  <c r="G622" i="28"/>
  <c r="D621" i="28"/>
  <c r="B621" i="28"/>
  <c r="I621" i="28"/>
  <c r="G621" i="28"/>
  <c r="D620" i="28"/>
  <c r="B620" i="28"/>
  <c r="I620" i="28"/>
  <c r="G620" i="28"/>
  <c r="D619" i="28"/>
  <c r="B619" i="28"/>
  <c r="I619" i="28"/>
  <c r="G619" i="28"/>
  <c r="D618" i="28"/>
  <c r="B618" i="28"/>
  <c r="I618" i="28"/>
  <c r="G618" i="28"/>
  <c r="D617" i="28"/>
  <c r="B617" i="28"/>
  <c r="I617" i="28"/>
  <c r="G617" i="28"/>
  <c r="D616" i="28"/>
  <c r="B616" i="28"/>
  <c r="I616" i="28"/>
  <c r="G616" i="28"/>
  <c r="D615" i="28"/>
  <c r="B615" i="28"/>
  <c r="I615" i="28"/>
  <c r="G615" i="28"/>
  <c r="D614" i="28"/>
  <c r="B614" i="28"/>
  <c r="I614" i="28"/>
  <c r="G614" i="28"/>
  <c r="D613" i="28"/>
  <c r="B613" i="28"/>
  <c r="I613" i="28"/>
  <c r="G613" i="28"/>
  <c r="D612" i="28"/>
  <c r="B612" i="28"/>
  <c r="I612" i="28"/>
  <c r="G612" i="28"/>
  <c r="D611" i="28"/>
  <c r="B611" i="28"/>
  <c r="I611" i="28"/>
  <c r="G611" i="28"/>
  <c r="D610" i="28"/>
  <c r="B610" i="28"/>
  <c r="I610" i="28"/>
  <c r="G610" i="28"/>
  <c r="D609" i="28"/>
  <c r="B609" i="28"/>
  <c r="I609" i="28"/>
  <c r="G609" i="28"/>
  <c r="D608" i="28"/>
  <c r="B608" i="28"/>
  <c r="I608" i="28"/>
  <c r="G608" i="28"/>
  <c r="D607" i="28"/>
  <c r="B607" i="28"/>
  <c r="I607" i="28"/>
  <c r="G607" i="28"/>
  <c r="D606" i="28"/>
  <c r="B606" i="28"/>
  <c r="I606" i="28"/>
  <c r="G606" i="28"/>
  <c r="D605" i="28"/>
  <c r="B605" i="28"/>
  <c r="I605" i="28"/>
  <c r="G605" i="28"/>
  <c r="D604" i="28"/>
  <c r="B604" i="28"/>
  <c r="I604" i="28"/>
  <c r="G604" i="28"/>
  <c r="D603" i="28"/>
  <c r="B603" i="28"/>
  <c r="I603" i="28"/>
  <c r="G603" i="28"/>
  <c r="D602" i="28"/>
  <c r="B602" i="28"/>
  <c r="I602" i="28"/>
  <c r="G602" i="28"/>
  <c r="D601" i="28"/>
  <c r="B601" i="28"/>
  <c r="I601" i="28"/>
  <c r="G601" i="28"/>
  <c r="D600" i="28"/>
  <c r="B600" i="28"/>
  <c r="I600" i="28"/>
  <c r="G600" i="28"/>
  <c r="D599" i="28"/>
  <c r="B599" i="28"/>
  <c r="I599" i="28"/>
  <c r="G599" i="28"/>
  <c r="D598" i="28"/>
  <c r="B598" i="28"/>
  <c r="I598" i="28"/>
  <c r="G598" i="28"/>
  <c r="D597" i="28"/>
  <c r="B597" i="28"/>
  <c r="I597" i="28"/>
  <c r="G597" i="28"/>
  <c r="D596" i="28"/>
  <c r="B596" i="28"/>
  <c r="I596" i="28"/>
  <c r="G596" i="28"/>
  <c r="D595" i="28"/>
  <c r="B595" i="28"/>
  <c r="I595" i="28"/>
  <c r="G595" i="28"/>
  <c r="D594" i="28"/>
  <c r="B594" i="28"/>
  <c r="I594" i="28"/>
  <c r="G594" i="28"/>
  <c r="D593" i="28"/>
  <c r="B593" i="28"/>
  <c r="I593" i="28"/>
  <c r="G593" i="28"/>
  <c r="D592" i="28"/>
  <c r="B592" i="28"/>
  <c r="I592" i="28"/>
  <c r="G592" i="28"/>
  <c r="D591" i="28"/>
  <c r="B591" i="28"/>
  <c r="I591" i="28"/>
  <c r="G591" i="28"/>
  <c r="D590" i="28"/>
  <c r="B590" i="28"/>
  <c r="I590" i="28"/>
  <c r="G590" i="28"/>
  <c r="D589" i="28"/>
  <c r="B589" i="28"/>
  <c r="I589" i="28"/>
  <c r="G589" i="28"/>
  <c r="D588" i="28"/>
  <c r="B588" i="28"/>
  <c r="I588" i="28"/>
  <c r="G588" i="28"/>
  <c r="D587" i="28"/>
  <c r="B587" i="28"/>
  <c r="I587" i="28"/>
  <c r="G587" i="28"/>
  <c r="D586" i="28"/>
  <c r="B586" i="28"/>
  <c r="I586" i="28"/>
  <c r="G586" i="28"/>
  <c r="D585" i="28"/>
  <c r="B585" i="28"/>
  <c r="I585" i="28"/>
  <c r="G585" i="28"/>
  <c r="D584" i="28"/>
  <c r="B584" i="28"/>
  <c r="I584" i="28"/>
  <c r="G584" i="28"/>
  <c r="D583" i="28"/>
  <c r="B583" i="28"/>
  <c r="I583" i="28"/>
  <c r="G583" i="28"/>
  <c r="D582" i="28"/>
  <c r="B582" i="28"/>
  <c r="I582" i="28"/>
  <c r="G582" i="28"/>
  <c r="D581" i="28"/>
  <c r="B581" i="28"/>
  <c r="I581" i="28"/>
  <c r="G581" i="28"/>
  <c r="D580" i="28"/>
  <c r="B580" i="28"/>
  <c r="I580" i="28"/>
  <c r="G580" i="28"/>
  <c r="D579" i="28"/>
  <c r="B579" i="28"/>
  <c r="I579" i="28"/>
  <c r="G579" i="28"/>
  <c r="D578" i="28"/>
  <c r="B578" i="28"/>
  <c r="I578" i="28"/>
  <c r="G578" i="28"/>
  <c r="D577" i="28"/>
  <c r="B577" i="28"/>
  <c r="I577" i="28"/>
  <c r="G577" i="28"/>
  <c r="D576" i="28"/>
  <c r="B576" i="28"/>
  <c r="I576" i="28"/>
  <c r="G576" i="28"/>
  <c r="D575" i="28"/>
  <c r="B575" i="28"/>
  <c r="I575" i="28"/>
  <c r="G575" i="28"/>
  <c r="D574" i="28"/>
  <c r="B574" i="28"/>
  <c r="I574" i="28"/>
  <c r="G574" i="28"/>
  <c r="D573" i="28"/>
  <c r="B573" i="28"/>
  <c r="I573" i="28"/>
  <c r="G573" i="28"/>
  <c r="D572" i="28"/>
  <c r="B572" i="28"/>
  <c r="I572" i="28"/>
  <c r="G572" i="28"/>
  <c r="D571" i="28"/>
  <c r="B571" i="28"/>
  <c r="I571" i="28"/>
  <c r="G571" i="28"/>
  <c r="D570" i="28"/>
  <c r="B570" i="28"/>
  <c r="I570" i="28"/>
  <c r="G570" i="28"/>
  <c r="D569" i="28"/>
  <c r="B569" i="28"/>
  <c r="I569" i="28"/>
  <c r="G569" i="28"/>
  <c r="D568" i="28"/>
  <c r="B568" i="28"/>
  <c r="I568" i="28"/>
  <c r="G568" i="28"/>
  <c r="D567" i="28"/>
  <c r="B567" i="28"/>
  <c r="I567" i="28"/>
  <c r="G567" i="28"/>
  <c r="D566" i="28"/>
  <c r="B566" i="28"/>
  <c r="I566" i="28"/>
  <c r="G566" i="28"/>
  <c r="D565" i="28"/>
  <c r="B565" i="28"/>
  <c r="I565" i="28"/>
  <c r="G565" i="28"/>
  <c r="D564" i="28"/>
  <c r="B564" i="28"/>
  <c r="I564" i="28"/>
  <c r="G564" i="28"/>
  <c r="D563" i="28"/>
  <c r="B563" i="28"/>
  <c r="I563" i="28"/>
  <c r="G563" i="28"/>
  <c r="D562" i="28"/>
  <c r="B562" i="28"/>
  <c r="I562" i="28"/>
  <c r="G562" i="28"/>
  <c r="D561" i="28"/>
  <c r="B561" i="28"/>
  <c r="I561" i="28"/>
  <c r="G561" i="28"/>
  <c r="D560" i="28"/>
  <c r="B560" i="28"/>
  <c r="I560" i="28"/>
  <c r="G560" i="28"/>
  <c r="D559" i="28"/>
  <c r="B559" i="28"/>
  <c r="I559" i="28"/>
  <c r="G559" i="28"/>
  <c r="D558" i="28"/>
  <c r="B558" i="28"/>
  <c r="I558" i="28"/>
  <c r="G558" i="28"/>
  <c r="D557" i="28"/>
  <c r="B557" i="28"/>
  <c r="I557" i="28"/>
  <c r="G557" i="28"/>
  <c r="D556" i="28"/>
  <c r="B556" i="28"/>
  <c r="I556" i="28"/>
  <c r="G556" i="28"/>
  <c r="D555" i="28"/>
  <c r="B555" i="28"/>
  <c r="I555" i="28"/>
  <c r="G555" i="28"/>
  <c r="D554" i="28"/>
  <c r="B554" i="28"/>
  <c r="I554" i="28"/>
  <c r="G554" i="28"/>
  <c r="D553" i="28"/>
  <c r="B553" i="28"/>
  <c r="I553" i="28"/>
  <c r="G553" i="28"/>
  <c r="D552" i="28"/>
  <c r="B552" i="28"/>
  <c r="I552" i="28"/>
  <c r="G552" i="28"/>
  <c r="D551" i="28"/>
  <c r="B551" i="28"/>
  <c r="I551" i="28"/>
  <c r="G551" i="28"/>
  <c r="D550" i="28"/>
  <c r="B550" i="28"/>
  <c r="I550" i="28"/>
  <c r="G550" i="28"/>
  <c r="D549" i="28"/>
  <c r="B549" i="28"/>
  <c r="I549" i="28"/>
  <c r="G549" i="28"/>
  <c r="D548" i="28"/>
  <c r="B548" i="28"/>
  <c r="I548" i="28"/>
  <c r="G548" i="28"/>
  <c r="D547" i="28"/>
  <c r="B547" i="28"/>
  <c r="I547" i="28"/>
  <c r="G547" i="28"/>
  <c r="D546" i="28"/>
  <c r="B546" i="28"/>
  <c r="I546" i="28"/>
  <c r="G546" i="28"/>
  <c r="D545" i="28"/>
  <c r="B545" i="28"/>
  <c r="I545" i="28"/>
  <c r="G545" i="28"/>
  <c r="D544" i="28"/>
  <c r="B544" i="28"/>
  <c r="I544" i="28"/>
  <c r="G544" i="28"/>
  <c r="D543" i="28"/>
  <c r="B543" i="28"/>
  <c r="I543" i="28"/>
  <c r="G543" i="28"/>
  <c r="D542" i="28"/>
  <c r="B542" i="28"/>
  <c r="I542" i="28"/>
  <c r="G542" i="28"/>
  <c r="D541" i="28"/>
  <c r="B541" i="28"/>
  <c r="I541" i="28"/>
  <c r="G541" i="28"/>
  <c r="D540" i="28"/>
  <c r="B540" i="28"/>
  <c r="I540" i="28"/>
  <c r="G540" i="28"/>
  <c r="D539" i="28"/>
  <c r="B539" i="28"/>
  <c r="I539" i="28"/>
  <c r="G539" i="28"/>
  <c r="D538" i="28"/>
  <c r="B538" i="28"/>
  <c r="I538" i="28"/>
  <c r="G538" i="28"/>
  <c r="D537" i="28"/>
  <c r="B537" i="28"/>
  <c r="I537" i="28"/>
  <c r="G537" i="28"/>
  <c r="D536" i="28"/>
  <c r="B536" i="28"/>
  <c r="I536" i="28"/>
  <c r="G536" i="28"/>
  <c r="D535" i="28"/>
  <c r="B535" i="28"/>
  <c r="I535" i="28"/>
  <c r="G535" i="28"/>
  <c r="D534" i="28"/>
  <c r="B534" i="28"/>
  <c r="I534" i="28"/>
  <c r="G534" i="28"/>
  <c r="D533" i="28"/>
  <c r="B533" i="28"/>
  <c r="I533" i="28"/>
  <c r="G533" i="28"/>
  <c r="D532" i="28"/>
  <c r="B532" i="28"/>
  <c r="I532" i="28"/>
  <c r="G532" i="28"/>
  <c r="D531" i="28"/>
  <c r="B531" i="28"/>
  <c r="I531" i="28"/>
  <c r="G531" i="28"/>
  <c r="D530" i="28"/>
  <c r="B530" i="28"/>
  <c r="I530" i="28"/>
  <c r="G530" i="28"/>
  <c r="D529" i="28"/>
  <c r="B529" i="28"/>
  <c r="I529" i="28"/>
  <c r="G529" i="28"/>
  <c r="D528" i="28"/>
  <c r="B528" i="28"/>
  <c r="I528" i="28"/>
  <c r="G528" i="28"/>
  <c r="D527" i="28"/>
  <c r="B527" i="28"/>
  <c r="I527" i="28"/>
  <c r="G527" i="28"/>
  <c r="D526" i="28"/>
  <c r="B526" i="28"/>
  <c r="I526" i="28"/>
  <c r="G526" i="28"/>
  <c r="D525" i="28"/>
  <c r="B525" i="28"/>
  <c r="I525" i="28"/>
  <c r="G525" i="28"/>
  <c r="D524" i="28"/>
  <c r="B524" i="28"/>
  <c r="I524" i="28"/>
  <c r="G524" i="28"/>
  <c r="D523" i="28"/>
  <c r="B523" i="28"/>
  <c r="I523" i="28"/>
  <c r="G523" i="28"/>
  <c r="D522" i="28"/>
  <c r="B522" i="28"/>
  <c r="I522" i="28"/>
  <c r="G522" i="28"/>
  <c r="D521" i="28"/>
  <c r="B521" i="28"/>
  <c r="I521" i="28"/>
  <c r="G521" i="28"/>
  <c r="D520" i="28"/>
  <c r="B520" i="28"/>
  <c r="I520" i="28"/>
  <c r="G520" i="28"/>
  <c r="D519" i="28"/>
  <c r="B519" i="28"/>
  <c r="I519" i="28"/>
  <c r="G519" i="28"/>
  <c r="D518" i="28"/>
  <c r="B518" i="28"/>
  <c r="I518" i="28"/>
  <c r="G518" i="28"/>
  <c r="D517" i="28"/>
  <c r="B517" i="28"/>
  <c r="I517" i="28"/>
  <c r="G517" i="28"/>
  <c r="D516" i="28"/>
  <c r="B516" i="28"/>
  <c r="I516" i="28"/>
  <c r="G516" i="28"/>
  <c r="D515" i="28"/>
  <c r="B515" i="28"/>
  <c r="I515" i="28"/>
  <c r="G515" i="28"/>
  <c r="D514" i="28"/>
  <c r="B514" i="28"/>
  <c r="I514" i="28"/>
  <c r="G514" i="28"/>
  <c r="D513" i="28"/>
  <c r="B513" i="28"/>
  <c r="I513" i="28"/>
  <c r="G513" i="28"/>
  <c r="D512" i="28"/>
  <c r="B512" i="28"/>
  <c r="I512" i="28"/>
  <c r="G512" i="28"/>
  <c r="D511" i="28"/>
  <c r="B511" i="28"/>
  <c r="I511" i="28"/>
  <c r="G511" i="28"/>
  <c r="D510" i="28"/>
  <c r="B510" i="28"/>
  <c r="I510" i="28"/>
  <c r="G510" i="28"/>
  <c r="D509" i="28"/>
  <c r="B509" i="28"/>
  <c r="I509" i="28"/>
  <c r="G509" i="28"/>
  <c r="D508" i="28"/>
  <c r="B508" i="28"/>
  <c r="I508" i="28"/>
  <c r="G508" i="28"/>
  <c r="D507" i="28"/>
  <c r="B507" i="28"/>
  <c r="I507" i="28"/>
  <c r="G507" i="28"/>
  <c r="D506" i="28"/>
  <c r="B506" i="28"/>
  <c r="I506" i="28"/>
  <c r="G506" i="28"/>
  <c r="D505" i="28"/>
  <c r="B505" i="28"/>
  <c r="I505" i="28"/>
  <c r="G505" i="28"/>
  <c r="D504" i="28"/>
  <c r="B504" i="28"/>
  <c r="I504" i="28"/>
  <c r="G504" i="28"/>
  <c r="D503" i="28"/>
  <c r="B503" i="28"/>
  <c r="I503" i="28"/>
  <c r="G503" i="28"/>
  <c r="D502" i="28"/>
  <c r="B502" i="28"/>
  <c r="I502" i="28"/>
  <c r="G502" i="28"/>
  <c r="D501" i="28"/>
  <c r="B501" i="28"/>
  <c r="I501" i="28"/>
  <c r="G501" i="28"/>
  <c r="D500" i="28"/>
  <c r="B500" i="28"/>
  <c r="I500" i="28"/>
  <c r="G500" i="28"/>
  <c r="D499" i="28"/>
  <c r="B499" i="28"/>
  <c r="I499" i="28"/>
  <c r="G499" i="28"/>
  <c r="D498" i="28"/>
  <c r="B498" i="28"/>
  <c r="I498" i="28"/>
  <c r="G498" i="28"/>
  <c r="D497" i="28"/>
  <c r="B497" i="28"/>
  <c r="I497" i="28"/>
  <c r="G497" i="28"/>
  <c r="D496" i="28"/>
  <c r="B496" i="28"/>
  <c r="I496" i="28"/>
  <c r="G496" i="28"/>
  <c r="D495" i="28"/>
  <c r="B495" i="28"/>
  <c r="I495" i="28"/>
  <c r="G495" i="28"/>
  <c r="D494" i="28"/>
  <c r="B494" i="28"/>
  <c r="I494" i="28"/>
  <c r="G494" i="28"/>
  <c r="D493" i="28"/>
  <c r="B493" i="28"/>
  <c r="I493" i="28"/>
  <c r="G493" i="28"/>
  <c r="D492" i="28"/>
  <c r="B492" i="28"/>
  <c r="I492" i="28"/>
  <c r="G492" i="28"/>
  <c r="D491" i="28"/>
  <c r="B491" i="28"/>
  <c r="I491" i="28"/>
  <c r="G491" i="28"/>
  <c r="D490" i="28"/>
  <c r="B490" i="28"/>
  <c r="I490" i="28"/>
  <c r="G490" i="28"/>
  <c r="D489" i="28"/>
  <c r="B489" i="28"/>
  <c r="I489" i="28"/>
  <c r="G489" i="28"/>
  <c r="D488" i="28"/>
  <c r="B488" i="28"/>
  <c r="I488" i="28"/>
  <c r="G488" i="28"/>
  <c r="D487" i="28"/>
  <c r="B487" i="28"/>
  <c r="I487" i="28"/>
  <c r="G487" i="28"/>
  <c r="D486" i="28"/>
  <c r="B486" i="28"/>
  <c r="I486" i="28"/>
  <c r="G486" i="28"/>
  <c r="D485" i="28"/>
  <c r="B485" i="28"/>
  <c r="I485" i="28"/>
  <c r="G485" i="28"/>
  <c r="D484" i="28"/>
  <c r="B484" i="28"/>
  <c r="I484" i="28"/>
  <c r="G484" i="28"/>
  <c r="D483" i="28"/>
  <c r="B483" i="28"/>
  <c r="I483" i="28"/>
  <c r="G483" i="28"/>
  <c r="D482" i="28"/>
  <c r="B482" i="28"/>
  <c r="I482" i="28"/>
  <c r="G482" i="28"/>
  <c r="D481" i="28"/>
  <c r="B481" i="28"/>
  <c r="I481" i="28"/>
  <c r="G481" i="28"/>
  <c r="D480" i="28"/>
  <c r="B480" i="28"/>
  <c r="I480" i="28"/>
  <c r="G480" i="28"/>
  <c r="D479" i="28"/>
  <c r="B479" i="28"/>
  <c r="I479" i="28"/>
  <c r="G479" i="28"/>
  <c r="D478" i="28"/>
  <c r="B478" i="28"/>
  <c r="I478" i="28"/>
  <c r="G478" i="28"/>
  <c r="D477" i="28"/>
  <c r="B477" i="28"/>
  <c r="I477" i="28"/>
  <c r="G477" i="28"/>
  <c r="D476" i="28"/>
  <c r="B476" i="28"/>
  <c r="I476" i="28"/>
  <c r="G476" i="28"/>
  <c r="D475" i="28"/>
  <c r="B475" i="28"/>
  <c r="I475" i="28"/>
  <c r="G475" i="28"/>
  <c r="D474" i="28"/>
  <c r="B474" i="28"/>
  <c r="I474" i="28"/>
  <c r="G474" i="28"/>
  <c r="D473" i="28"/>
  <c r="B473" i="28"/>
  <c r="I473" i="28"/>
  <c r="G473" i="28"/>
  <c r="D472" i="28"/>
  <c r="B472" i="28"/>
  <c r="I472" i="28"/>
  <c r="G472" i="28"/>
  <c r="D471" i="28"/>
  <c r="B471" i="28"/>
  <c r="I471" i="28"/>
  <c r="G471" i="28"/>
  <c r="D470" i="28"/>
  <c r="B470" i="28"/>
  <c r="I470" i="28"/>
  <c r="G470" i="28"/>
  <c r="D469" i="28"/>
  <c r="B469" i="28"/>
  <c r="I469" i="28"/>
  <c r="G469" i="28"/>
  <c r="D468" i="28"/>
  <c r="B468" i="28"/>
  <c r="I468" i="28"/>
  <c r="G468" i="28"/>
  <c r="D467" i="28"/>
  <c r="B467" i="28"/>
  <c r="I467" i="28"/>
  <c r="G467" i="28"/>
  <c r="D466" i="28"/>
  <c r="B466" i="28"/>
  <c r="I466" i="28"/>
  <c r="G466" i="28"/>
  <c r="D465" i="28"/>
  <c r="B465" i="28"/>
  <c r="I465" i="28"/>
  <c r="G465" i="28"/>
  <c r="D464" i="28"/>
  <c r="B464" i="28"/>
  <c r="I464" i="28"/>
  <c r="G464" i="28"/>
  <c r="D463" i="28"/>
  <c r="B463" i="28"/>
  <c r="I463" i="28"/>
  <c r="G463" i="28"/>
  <c r="D462" i="28"/>
  <c r="B462" i="28"/>
  <c r="I462" i="28"/>
  <c r="G462" i="28"/>
  <c r="D461" i="28"/>
  <c r="B461" i="28"/>
  <c r="I461" i="28"/>
  <c r="G461" i="28"/>
  <c r="D460" i="28"/>
  <c r="B460" i="28"/>
  <c r="I460" i="28"/>
  <c r="G460" i="28"/>
  <c r="D459" i="28"/>
  <c r="B459" i="28"/>
  <c r="I459" i="28"/>
  <c r="G459" i="28"/>
  <c r="D458" i="28"/>
  <c r="B458" i="28"/>
  <c r="I458" i="28"/>
  <c r="G458" i="28"/>
  <c r="D457" i="28"/>
  <c r="B457" i="28"/>
  <c r="I457" i="28"/>
  <c r="G457" i="28"/>
  <c r="D456" i="28"/>
  <c r="B456" i="28"/>
  <c r="I456" i="28"/>
  <c r="G456" i="28"/>
  <c r="D455" i="28"/>
  <c r="B455" i="28"/>
  <c r="I455" i="28"/>
  <c r="G455" i="28"/>
  <c r="D454" i="28"/>
  <c r="B454" i="28"/>
  <c r="I454" i="28"/>
  <c r="G454" i="28"/>
  <c r="D453" i="28"/>
  <c r="B453" i="28"/>
  <c r="I453" i="28"/>
  <c r="G453" i="28"/>
  <c r="D452" i="28"/>
  <c r="B452" i="28"/>
  <c r="I452" i="28"/>
  <c r="G452" i="28"/>
  <c r="D451" i="28"/>
  <c r="B451" i="28"/>
  <c r="I451" i="28"/>
  <c r="G451" i="28"/>
  <c r="D450" i="28"/>
  <c r="B450" i="28"/>
  <c r="I450" i="28"/>
  <c r="G450" i="28"/>
  <c r="D449" i="28"/>
  <c r="B449" i="28"/>
  <c r="I449" i="28"/>
  <c r="G449" i="28"/>
  <c r="D448" i="28"/>
  <c r="B448" i="28"/>
  <c r="I448" i="28"/>
  <c r="G448" i="28"/>
  <c r="D447" i="28"/>
  <c r="B447" i="28"/>
  <c r="I447" i="28"/>
  <c r="G447" i="28"/>
  <c r="D446" i="28"/>
  <c r="B446" i="28"/>
  <c r="I446" i="28"/>
  <c r="G446" i="28"/>
  <c r="D445" i="28"/>
  <c r="B445" i="28"/>
  <c r="I445" i="28"/>
  <c r="G445" i="28"/>
  <c r="D444" i="28"/>
  <c r="B444" i="28"/>
  <c r="I444" i="28"/>
  <c r="G444" i="28"/>
  <c r="D443" i="28"/>
  <c r="B443" i="28"/>
  <c r="I443" i="28"/>
  <c r="G443" i="28"/>
  <c r="D442" i="28"/>
  <c r="B442" i="28"/>
  <c r="I442" i="28"/>
  <c r="G442" i="28"/>
  <c r="D441" i="28"/>
  <c r="B441" i="28"/>
  <c r="I441" i="28"/>
  <c r="G441" i="28"/>
  <c r="D440" i="28"/>
  <c r="B440" i="28"/>
  <c r="I440" i="28"/>
  <c r="G440" i="28"/>
  <c r="D439" i="28"/>
  <c r="B439" i="28"/>
  <c r="I439" i="28"/>
  <c r="G439" i="28"/>
  <c r="D438" i="28"/>
  <c r="B438" i="28"/>
  <c r="I438" i="28"/>
  <c r="G438" i="28"/>
  <c r="D437" i="28"/>
  <c r="B437" i="28"/>
  <c r="I437" i="28"/>
  <c r="G437" i="28"/>
  <c r="D436" i="28"/>
  <c r="B436" i="28"/>
  <c r="I436" i="28"/>
  <c r="G436" i="28"/>
  <c r="D435" i="28"/>
  <c r="B435" i="28"/>
  <c r="I435" i="28"/>
  <c r="G435" i="28"/>
  <c r="D434" i="28"/>
  <c r="B434" i="28"/>
  <c r="I434" i="28"/>
  <c r="G434" i="28"/>
  <c r="D433" i="28"/>
  <c r="B433" i="28"/>
  <c r="I433" i="28"/>
  <c r="G433" i="28"/>
  <c r="D432" i="28"/>
  <c r="B432" i="28"/>
  <c r="I432" i="28"/>
  <c r="G432" i="28"/>
  <c r="D431" i="28"/>
  <c r="B431" i="28"/>
  <c r="I431" i="28"/>
  <c r="G431" i="28"/>
  <c r="D430" i="28"/>
  <c r="B430" i="28"/>
  <c r="I430" i="28"/>
  <c r="G430" i="28"/>
  <c r="D429" i="28"/>
  <c r="B429" i="28"/>
  <c r="I429" i="28"/>
  <c r="G429" i="28"/>
  <c r="D428" i="28"/>
  <c r="B428" i="28"/>
  <c r="I428" i="28"/>
  <c r="G428" i="28"/>
  <c r="D427" i="28"/>
  <c r="B427" i="28"/>
  <c r="I427" i="28"/>
  <c r="G427" i="28"/>
  <c r="D426" i="28"/>
  <c r="B426" i="28"/>
  <c r="I426" i="28"/>
  <c r="G426" i="28"/>
  <c r="D425" i="28"/>
  <c r="B425" i="28"/>
  <c r="I425" i="28"/>
  <c r="G425" i="28"/>
  <c r="D424" i="28"/>
  <c r="B424" i="28"/>
  <c r="I424" i="28"/>
  <c r="G424" i="28"/>
  <c r="D423" i="28"/>
  <c r="B423" i="28"/>
  <c r="I423" i="28"/>
  <c r="G423" i="28"/>
  <c r="D422" i="28"/>
  <c r="B422" i="28"/>
  <c r="I422" i="28"/>
  <c r="G422" i="28"/>
  <c r="D421" i="28"/>
  <c r="B421" i="28"/>
  <c r="I421" i="28"/>
  <c r="G421" i="28"/>
  <c r="D420" i="28"/>
  <c r="B420" i="28"/>
  <c r="I420" i="28"/>
  <c r="G420" i="28"/>
  <c r="D419" i="28"/>
  <c r="B419" i="28"/>
  <c r="I419" i="28"/>
  <c r="G419" i="28"/>
  <c r="D418" i="28"/>
  <c r="B418" i="28"/>
  <c r="I418" i="28"/>
  <c r="G418" i="28"/>
  <c r="D417" i="28"/>
  <c r="B417" i="28"/>
  <c r="I417" i="28"/>
  <c r="G417" i="28"/>
  <c r="D416" i="28"/>
  <c r="B416" i="28"/>
  <c r="I416" i="28"/>
  <c r="G416" i="28"/>
  <c r="D415" i="28"/>
  <c r="B415" i="28"/>
  <c r="I415" i="28"/>
  <c r="G415" i="28"/>
  <c r="D414" i="28"/>
  <c r="B414" i="28"/>
  <c r="I414" i="28"/>
  <c r="G414" i="28"/>
  <c r="D413" i="28"/>
  <c r="B413" i="28"/>
  <c r="I413" i="28"/>
  <c r="G413" i="28"/>
  <c r="D412" i="28"/>
  <c r="B412" i="28"/>
  <c r="I412" i="28"/>
  <c r="G412" i="28"/>
  <c r="D411" i="28"/>
  <c r="B411" i="28"/>
  <c r="I411" i="28"/>
  <c r="G411" i="28"/>
  <c r="D410" i="28"/>
  <c r="B410" i="28"/>
  <c r="I410" i="28"/>
  <c r="G410" i="28"/>
  <c r="D409" i="28"/>
  <c r="B409" i="28"/>
  <c r="I409" i="28"/>
  <c r="G409" i="28"/>
  <c r="D408" i="28"/>
  <c r="B408" i="28"/>
  <c r="I408" i="28"/>
  <c r="G408" i="28"/>
  <c r="D407" i="28"/>
  <c r="B407" i="28"/>
  <c r="I407" i="28"/>
  <c r="G407" i="28"/>
  <c r="D406" i="28"/>
  <c r="B406" i="28"/>
  <c r="I406" i="28"/>
  <c r="G406" i="28"/>
  <c r="D405" i="28"/>
  <c r="B405" i="28"/>
  <c r="I405" i="28"/>
  <c r="G405" i="28"/>
  <c r="D404" i="28"/>
  <c r="B404" i="28"/>
  <c r="I404" i="28"/>
  <c r="G404" i="28"/>
  <c r="D403" i="28"/>
  <c r="B403" i="28"/>
  <c r="I403" i="28"/>
  <c r="G403" i="28"/>
  <c r="D402" i="28"/>
  <c r="B402" i="28"/>
  <c r="I402" i="28"/>
  <c r="G402" i="28"/>
  <c r="D401" i="28"/>
  <c r="B401" i="28"/>
  <c r="I401" i="28"/>
  <c r="G401" i="28"/>
  <c r="D400" i="28"/>
  <c r="B400" i="28"/>
  <c r="I400" i="28"/>
  <c r="G400" i="28"/>
  <c r="D399" i="28"/>
  <c r="B399" i="28"/>
  <c r="I399" i="28"/>
  <c r="G399" i="28"/>
  <c r="D398" i="28"/>
  <c r="B398" i="28"/>
  <c r="I398" i="28"/>
  <c r="G398" i="28"/>
  <c r="D397" i="28"/>
  <c r="B397" i="28"/>
  <c r="I397" i="28"/>
  <c r="G397" i="28"/>
  <c r="D396" i="28"/>
  <c r="B396" i="28"/>
  <c r="I396" i="28"/>
  <c r="G396" i="28"/>
  <c r="D395" i="28"/>
  <c r="B395" i="28"/>
  <c r="I395" i="28"/>
  <c r="G395" i="28"/>
  <c r="D394" i="28"/>
  <c r="B394" i="28"/>
  <c r="I394" i="28"/>
  <c r="G394" i="28"/>
  <c r="D393" i="28"/>
  <c r="B393" i="28"/>
  <c r="I393" i="28"/>
  <c r="G393" i="28"/>
  <c r="D392" i="28"/>
  <c r="B392" i="28"/>
  <c r="I392" i="28"/>
  <c r="G392" i="28"/>
  <c r="D391" i="28"/>
  <c r="B391" i="28"/>
  <c r="I391" i="28"/>
  <c r="G391" i="28"/>
  <c r="D390" i="28"/>
  <c r="B390" i="28"/>
  <c r="I390" i="28"/>
  <c r="G390" i="28"/>
  <c r="D389" i="28"/>
  <c r="B389" i="28"/>
  <c r="I389" i="28"/>
  <c r="G389" i="28"/>
  <c r="D388" i="28"/>
  <c r="B388" i="28"/>
  <c r="I388" i="28"/>
  <c r="G388" i="28"/>
  <c r="D387" i="28"/>
  <c r="B387" i="28"/>
  <c r="I387" i="28"/>
  <c r="G387" i="28"/>
  <c r="D386" i="28"/>
  <c r="B386" i="28"/>
  <c r="I386" i="28"/>
  <c r="G386" i="28"/>
  <c r="D385" i="28"/>
  <c r="B385" i="28"/>
  <c r="I385" i="28"/>
  <c r="G385" i="28"/>
  <c r="D384" i="28"/>
  <c r="B384" i="28"/>
  <c r="I384" i="28"/>
  <c r="G384" i="28"/>
  <c r="D383" i="28"/>
  <c r="B383" i="28"/>
  <c r="I383" i="28"/>
  <c r="G383" i="28"/>
  <c r="D382" i="28"/>
  <c r="B382" i="28"/>
  <c r="I382" i="28"/>
  <c r="G382" i="28"/>
  <c r="D381" i="28"/>
  <c r="B381" i="28"/>
  <c r="I381" i="28"/>
  <c r="G381" i="28"/>
  <c r="D380" i="28"/>
  <c r="B380" i="28"/>
  <c r="I380" i="28"/>
  <c r="G380" i="28"/>
  <c r="D379" i="28"/>
  <c r="B379" i="28"/>
  <c r="I379" i="28"/>
  <c r="G379" i="28"/>
  <c r="D378" i="28"/>
  <c r="B378" i="28"/>
  <c r="I378" i="28"/>
  <c r="G378" i="28"/>
  <c r="D377" i="28"/>
  <c r="B377" i="28"/>
  <c r="I377" i="28"/>
  <c r="G377" i="28"/>
  <c r="D376" i="28"/>
  <c r="B376" i="28"/>
  <c r="I376" i="28"/>
  <c r="G376" i="28"/>
  <c r="D375" i="28"/>
  <c r="B375" i="28"/>
  <c r="I375" i="28"/>
  <c r="G375" i="28"/>
  <c r="D374" i="28"/>
  <c r="B374" i="28"/>
  <c r="I374" i="28"/>
  <c r="G374" i="28"/>
  <c r="D373" i="28"/>
  <c r="B373" i="28"/>
  <c r="I373" i="28"/>
  <c r="G373" i="28"/>
  <c r="D372" i="28"/>
  <c r="B372" i="28"/>
  <c r="I372" i="28"/>
  <c r="G372" i="28"/>
  <c r="D371" i="28"/>
  <c r="B371" i="28"/>
  <c r="I371" i="28"/>
  <c r="G371" i="28"/>
  <c r="D370" i="28"/>
  <c r="B370" i="28"/>
  <c r="I370" i="28"/>
  <c r="G370" i="28"/>
  <c r="D369" i="28"/>
  <c r="B369" i="28"/>
  <c r="I369" i="28"/>
  <c r="G369" i="28"/>
  <c r="D368" i="28"/>
  <c r="B368" i="28"/>
  <c r="I368" i="28"/>
  <c r="G368" i="28"/>
  <c r="D367" i="28"/>
  <c r="B367" i="28"/>
  <c r="I367" i="28"/>
  <c r="G367" i="28"/>
  <c r="D366" i="28"/>
  <c r="B366" i="28"/>
  <c r="I366" i="28"/>
  <c r="G366" i="28"/>
  <c r="D365" i="28"/>
  <c r="B365" i="28"/>
  <c r="I365" i="28"/>
  <c r="G365" i="28"/>
  <c r="D364" i="28"/>
  <c r="B364" i="28"/>
  <c r="I364" i="28"/>
  <c r="G364" i="28"/>
  <c r="D363" i="28"/>
  <c r="B363" i="28"/>
  <c r="I363" i="28"/>
  <c r="G363" i="28"/>
  <c r="D362" i="28"/>
  <c r="B362" i="28"/>
  <c r="I362" i="28"/>
  <c r="G362" i="28"/>
  <c r="D361" i="28"/>
  <c r="B361" i="28"/>
  <c r="I361" i="28"/>
  <c r="G361" i="28"/>
  <c r="D360" i="28"/>
  <c r="B360" i="28"/>
  <c r="I360" i="28"/>
  <c r="G360" i="28"/>
  <c r="D359" i="28"/>
  <c r="B359" i="28"/>
  <c r="I359" i="28"/>
  <c r="G359" i="28"/>
  <c r="D358" i="28"/>
  <c r="B358" i="28"/>
  <c r="I358" i="28"/>
  <c r="G358" i="28"/>
  <c r="D357" i="28"/>
  <c r="B357" i="28"/>
  <c r="I357" i="28"/>
  <c r="G357" i="28"/>
  <c r="D356" i="28"/>
  <c r="B356" i="28"/>
  <c r="I356" i="28"/>
  <c r="G356" i="28"/>
  <c r="D355" i="28"/>
  <c r="B355" i="28"/>
  <c r="I355" i="28"/>
  <c r="G355" i="28"/>
  <c r="D354" i="28"/>
  <c r="B354" i="28"/>
  <c r="I354" i="28"/>
  <c r="G354" i="28"/>
  <c r="D353" i="28"/>
  <c r="B353" i="28"/>
  <c r="I353" i="28"/>
  <c r="G353" i="28"/>
  <c r="D352" i="28"/>
  <c r="B352" i="28"/>
  <c r="I352" i="28"/>
  <c r="G352" i="28"/>
  <c r="D351" i="28"/>
  <c r="B351" i="28"/>
  <c r="I351" i="28"/>
  <c r="G351" i="28"/>
  <c r="D350" i="28"/>
  <c r="B350" i="28"/>
  <c r="I350" i="28"/>
  <c r="G350" i="28"/>
  <c r="D349" i="28"/>
  <c r="B349" i="28"/>
  <c r="I349" i="28"/>
  <c r="G349" i="28"/>
  <c r="D348" i="28"/>
  <c r="B348" i="28"/>
  <c r="I348" i="28"/>
  <c r="G348" i="28"/>
  <c r="D347" i="28"/>
  <c r="B347" i="28"/>
  <c r="I347" i="28"/>
  <c r="G347" i="28"/>
  <c r="D346" i="28"/>
  <c r="B346" i="28"/>
  <c r="I346" i="28"/>
  <c r="G346" i="28"/>
  <c r="D345" i="28"/>
  <c r="B345" i="28"/>
  <c r="I345" i="28"/>
  <c r="G345" i="28"/>
  <c r="D344" i="28"/>
  <c r="B344" i="28"/>
  <c r="I344" i="28"/>
  <c r="G344" i="28"/>
  <c r="D343" i="28"/>
  <c r="B343" i="28"/>
  <c r="I343" i="28"/>
  <c r="G343" i="28"/>
  <c r="D342" i="28"/>
  <c r="B342" i="28"/>
  <c r="I342" i="28"/>
  <c r="G342" i="28"/>
  <c r="D341" i="28"/>
  <c r="B341" i="28"/>
  <c r="I341" i="28"/>
  <c r="G341" i="28"/>
  <c r="D340" i="28"/>
  <c r="B340" i="28"/>
  <c r="I340" i="28"/>
  <c r="G340" i="28"/>
  <c r="D339" i="28"/>
  <c r="B339" i="28"/>
  <c r="I339" i="28"/>
  <c r="G339" i="28"/>
  <c r="D338" i="28"/>
  <c r="B338" i="28"/>
  <c r="I338" i="28"/>
  <c r="G338" i="28"/>
  <c r="D337" i="28"/>
  <c r="B337" i="28"/>
  <c r="I337" i="28"/>
  <c r="G337" i="28"/>
  <c r="D336" i="28"/>
  <c r="B336" i="28"/>
  <c r="I336" i="28"/>
  <c r="G336" i="28"/>
  <c r="D335" i="28"/>
  <c r="B335" i="28"/>
  <c r="I335" i="28"/>
  <c r="G335" i="28"/>
  <c r="D334" i="28"/>
  <c r="B334" i="28"/>
  <c r="I334" i="28"/>
  <c r="G334" i="28"/>
  <c r="D333" i="28"/>
  <c r="B333" i="28"/>
  <c r="I333" i="28"/>
  <c r="G333" i="28"/>
  <c r="D332" i="28"/>
  <c r="B332" i="28"/>
  <c r="I332" i="28"/>
  <c r="G332" i="28"/>
  <c r="D331" i="28"/>
  <c r="B331" i="28"/>
  <c r="I331" i="28"/>
  <c r="G331" i="28"/>
  <c r="D330" i="28"/>
  <c r="B330" i="28"/>
  <c r="I330" i="28"/>
  <c r="G330" i="28"/>
  <c r="D329" i="28"/>
  <c r="B329" i="28"/>
  <c r="I329" i="28"/>
  <c r="G329" i="28"/>
  <c r="D328" i="28"/>
  <c r="B328" i="28"/>
  <c r="I328" i="28"/>
  <c r="G328" i="28"/>
  <c r="D327" i="28"/>
  <c r="B327" i="28"/>
  <c r="I327" i="28"/>
  <c r="G327" i="28"/>
  <c r="D326" i="28"/>
  <c r="B326" i="28"/>
  <c r="I326" i="28"/>
  <c r="G326" i="28"/>
  <c r="D325" i="28"/>
  <c r="B325" i="28"/>
  <c r="I325" i="28"/>
  <c r="G325" i="28"/>
  <c r="D324" i="28"/>
  <c r="B324" i="28"/>
  <c r="I324" i="28"/>
  <c r="G324" i="28"/>
  <c r="D323" i="28"/>
  <c r="B323" i="28"/>
  <c r="I323" i="28"/>
  <c r="G323" i="28"/>
  <c r="D322" i="28"/>
  <c r="B322" i="28"/>
  <c r="I322" i="28"/>
  <c r="G322" i="28"/>
  <c r="D321" i="28"/>
  <c r="B321" i="28"/>
  <c r="I321" i="28"/>
  <c r="G321" i="28"/>
  <c r="D320" i="28"/>
  <c r="B320" i="28"/>
  <c r="I320" i="28"/>
  <c r="G320" i="28"/>
  <c r="D319" i="28"/>
  <c r="B319" i="28"/>
  <c r="I319" i="28"/>
  <c r="G319" i="28"/>
  <c r="D318" i="28"/>
  <c r="B318" i="28"/>
  <c r="I318" i="28"/>
  <c r="G318" i="28"/>
  <c r="D317" i="28"/>
  <c r="B317" i="28"/>
  <c r="I317" i="28"/>
  <c r="G317" i="28"/>
  <c r="D316" i="28"/>
  <c r="B316" i="28"/>
  <c r="I316" i="28"/>
  <c r="G316" i="28"/>
  <c r="D315" i="28"/>
  <c r="B315" i="28"/>
  <c r="I315" i="28"/>
  <c r="G315" i="28"/>
  <c r="D314" i="28"/>
  <c r="B314" i="28"/>
  <c r="I314" i="28"/>
  <c r="G314" i="28"/>
  <c r="D313" i="28"/>
  <c r="B313" i="28"/>
  <c r="I313" i="28"/>
  <c r="G313" i="28"/>
  <c r="D312" i="28"/>
  <c r="B312" i="28"/>
  <c r="I312" i="28"/>
  <c r="G312" i="28"/>
  <c r="D311" i="28"/>
  <c r="B311" i="28"/>
  <c r="I311" i="28"/>
  <c r="G311" i="28"/>
  <c r="D310" i="28"/>
  <c r="B310" i="28"/>
  <c r="I310" i="28"/>
  <c r="G310" i="28"/>
  <c r="D309" i="28"/>
  <c r="B309" i="28"/>
  <c r="I309" i="28"/>
  <c r="G309" i="28"/>
  <c r="D308" i="28"/>
  <c r="B308" i="28"/>
  <c r="I308" i="28"/>
  <c r="G308" i="28"/>
  <c r="D307" i="28"/>
  <c r="B307" i="28"/>
  <c r="I307" i="28"/>
  <c r="G307" i="28"/>
  <c r="D306" i="28"/>
  <c r="B306" i="28"/>
  <c r="I306" i="28"/>
  <c r="G306" i="28"/>
  <c r="D305" i="28"/>
  <c r="B305" i="28"/>
  <c r="I305" i="28"/>
  <c r="G305" i="28"/>
  <c r="D304" i="28"/>
  <c r="B304" i="28"/>
  <c r="I304" i="28"/>
  <c r="G304" i="28"/>
  <c r="D303" i="28"/>
  <c r="B303" i="28"/>
  <c r="I303" i="28"/>
  <c r="G303" i="28"/>
  <c r="D302" i="28"/>
  <c r="B302" i="28"/>
  <c r="I302" i="28"/>
  <c r="G302" i="28"/>
  <c r="D301" i="28"/>
  <c r="B301" i="28"/>
  <c r="I301" i="28"/>
  <c r="G301" i="28"/>
  <c r="D300" i="28"/>
  <c r="B300" i="28"/>
  <c r="I300" i="28"/>
  <c r="G300" i="28"/>
  <c r="D299" i="28"/>
  <c r="B299" i="28"/>
  <c r="I299" i="28"/>
  <c r="G299" i="28"/>
  <c r="D298" i="28"/>
  <c r="B298" i="28"/>
  <c r="I298" i="28"/>
  <c r="G298" i="28"/>
  <c r="D297" i="28"/>
  <c r="B297" i="28"/>
  <c r="I297" i="28"/>
  <c r="G297" i="28"/>
  <c r="D296" i="28"/>
  <c r="B296" i="28"/>
  <c r="I296" i="28"/>
  <c r="G296" i="28"/>
  <c r="D295" i="28"/>
  <c r="B295" i="28"/>
  <c r="I295" i="28"/>
  <c r="G295" i="28"/>
  <c r="D294" i="28"/>
  <c r="B294" i="28"/>
  <c r="I294" i="28"/>
  <c r="G294" i="28"/>
  <c r="D293" i="28"/>
  <c r="B293" i="28"/>
  <c r="I293" i="28"/>
  <c r="G293" i="28"/>
  <c r="D292" i="28"/>
  <c r="B292" i="28"/>
  <c r="I292" i="28"/>
  <c r="G292" i="28"/>
  <c r="D291" i="28"/>
  <c r="B291" i="28"/>
  <c r="I291" i="28"/>
  <c r="G291" i="28"/>
  <c r="D290" i="28"/>
  <c r="B290" i="28"/>
  <c r="I290" i="28"/>
  <c r="G290" i="28"/>
  <c r="D289" i="28"/>
  <c r="B289" i="28"/>
  <c r="I289" i="28"/>
  <c r="G289" i="28"/>
  <c r="D288" i="28"/>
  <c r="B288" i="28"/>
  <c r="I288" i="28"/>
  <c r="G288" i="28"/>
  <c r="D287" i="28"/>
  <c r="B287" i="28"/>
  <c r="I287" i="28"/>
  <c r="G287" i="28"/>
  <c r="D286" i="28"/>
  <c r="B286" i="28"/>
  <c r="I286" i="28"/>
  <c r="G286" i="28"/>
  <c r="D285" i="28"/>
  <c r="B285" i="28"/>
  <c r="I285" i="28"/>
  <c r="G285" i="28"/>
  <c r="D284" i="28"/>
  <c r="B284" i="28"/>
  <c r="I284" i="28"/>
  <c r="G284" i="28"/>
  <c r="D283" i="28"/>
  <c r="B283" i="28"/>
  <c r="I283" i="28"/>
  <c r="G283" i="28"/>
  <c r="D282" i="28"/>
  <c r="B282" i="28"/>
  <c r="I282" i="28"/>
  <c r="G282" i="28"/>
  <c r="D281" i="28"/>
  <c r="B281" i="28"/>
  <c r="I281" i="28"/>
  <c r="G281" i="28"/>
  <c r="D280" i="28"/>
  <c r="B280" i="28"/>
  <c r="I280" i="28"/>
  <c r="G280" i="28"/>
  <c r="D279" i="28"/>
  <c r="B279" i="28"/>
  <c r="I279" i="28"/>
  <c r="G279" i="28"/>
  <c r="D278" i="28"/>
  <c r="B278" i="28"/>
  <c r="I278" i="28"/>
  <c r="G278" i="28"/>
  <c r="D277" i="28"/>
  <c r="B277" i="28"/>
  <c r="I277" i="28"/>
  <c r="G277" i="28"/>
  <c r="D276" i="28"/>
  <c r="B276" i="28"/>
  <c r="I276" i="28"/>
  <c r="G276" i="28"/>
  <c r="D275" i="28"/>
  <c r="B275" i="28"/>
  <c r="I275" i="28"/>
  <c r="G275" i="28"/>
  <c r="D274" i="28"/>
  <c r="B274" i="28"/>
  <c r="I274" i="28"/>
  <c r="G274" i="28"/>
  <c r="D273" i="28"/>
  <c r="B273" i="28"/>
  <c r="I273" i="28"/>
  <c r="G273" i="28"/>
  <c r="D272" i="28"/>
  <c r="B272" i="28"/>
  <c r="I272" i="28"/>
  <c r="G272" i="28"/>
  <c r="D271" i="28"/>
  <c r="B271" i="28"/>
  <c r="I271" i="28"/>
  <c r="G271" i="28"/>
  <c r="D270" i="28"/>
  <c r="B270" i="28"/>
  <c r="I270" i="28"/>
  <c r="G270" i="28"/>
  <c r="D269" i="28"/>
  <c r="B269" i="28"/>
  <c r="I269" i="28"/>
  <c r="G269" i="28"/>
  <c r="D268" i="28"/>
  <c r="B268" i="28"/>
  <c r="I268" i="28"/>
  <c r="G268" i="28"/>
  <c r="D267" i="28"/>
  <c r="B267" i="28"/>
  <c r="I267" i="28"/>
  <c r="G267" i="28"/>
  <c r="D266" i="28"/>
  <c r="B266" i="28"/>
  <c r="I266" i="28"/>
  <c r="G266" i="28"/>
  <c r="D265" i="28"/>
  <c r="B265" i="28"/>
  <c r="I265" i="28"/>
  <c r="G265" i="28"/>
  <c r="D264" i="28"/>
  <c r="B264" i="28"/>
  <c r="I264" i="28"/>
  <c r="G264" i="28"/>
  <c r="D263" i="28"/>
  <c r="B263" i="28"/>
  <c r="I263" i="28"/>
  <c r="G263" i="28"/>
  <c r="D262" i="28"/>
  <c r="B262" i="28"/>
  <c r="I262" i="28"/>
  <c r="G262" i="28"/>
  <c r="D261" i="28"/>
  <c r="B261" i="28"/>
  <c r="I261" i="28"/>
  <c r="G261" i="28"/>
  <c r="D260" i="28"/>
  <c r="B260" i="28"/>
  <c r="I260" i="28"/>
  <c r="G260" i="28"/>
  <c r="D259" i="28"/>
  <c r="B259" i="28"/>
  <c r="I259" i="28"/>
  <c r="G259" i="28"/>
  <c r="D258" i="28"/>
  <c r="B258" i="28"/>
  <c r="I258" i="28"/>
  <c r="G258" i="28"/>
  <c r="D257" i="28"/>
  <c r="B257" i="28"/>
  <c r="I257" i="28"/>
  <c r="G257" i="28"/>
  <c r="D256" i="28"/>
  <c r="B256" i="28"/>
  <c r="I256" i="28"/>
  <c r="G256" i="28"/>
  <c r="D255" i="28"/>
  <c r="B255" i="28"/>
  <c r="I255" i="28"/>
  <c r="G255" i="28"/>
  <c r="D254" i="28"/>
  <c r="B254" i="28"/>
  <c r="I254" i="28"/>
  <c r="G254" i="28"/>
  <c r="D253" i="28"/>
  <c r="B253" i="28"/>
  <c r="I253" i="28"/>
  <c r="G253" i="28"/>
  <c r="D252" i="28"/>
  <c r="B252" i="28"/>
  <c r="I252" i="28"/>
  <c r="G252" i="28"/>
  <c r="D251" i="28"/>
  <c r="B251" i="28"/>
  <c r="I251" i="28"/>
  <c r="G251" i="28"/>
  <c r="D250" i="28"/>
  <c r="B250" i="28"/>
  <c r="I250" i="28"/>
  <c r="G250" i="28"/>
  <c r="D249" i="28"/>
  <c r="B249" i="28"/>
  <c r="I249" i="28"/>
  <c r="G249" i="28"/>
  <c r="D248" i="28"/>
  <c r="B248" i="28"/>
  <c r="I248" i="28"/>
  <c r="G248" i="28"/>
  <c r="D247" i="28"/>
  <c r="B247" i="28"/>
  <c r="I247" i="28"/>
  <c r="G247" i="28"/>
  <c r="D246" i="28"/>
  <c r="B246" i="28"/>
  <c r="I246" i="28"/>
  <c r="G246" i="28"/>
  <c r="D245" i="28"/>
  <c r="B245" i="28"/>
  <c r="I245" i="28"/>
  <c r="G245" i="28"/>
  <c r="D244" i="28"/>
  <c r="B244" i="28"/>
  <c r="I244" i="28"/>
  <c r="G244" i="28"/>
  <c r="D243" i="28"/>
  <c r="B243" i="28"/>
  <c r="I243" i="28"/>
  <c r="G243" i="28"/>
  <c r="D242" i="28"/>
  <c r="B242" i="28"/>
  <c r="I242" i="28"/>
  <c r="G242" i="28"/>
  <c r="D241" i="28"/>
  <c r="B241" i="28"/>
  <c r="I241" i="28"/>
  <c r="G241" i="28"/>
  <c r="D240" i="28"/>
  <c r="B240" i="28"/>
  <c r="I240" i="28"/>
  <c r="G240" i="28"/>
  <c r="D239" i="28"/>
  <c r="B239" i="28"/>
  <c r="I239" i="28"/>
  <c r="G239" i="28"/>
  <c r="D238" i="28"/>
  <c r="B238" i="28"/>
  <c r="I238" i="28"/>
  <c r="G238" i="28"/>
  <c r="D237" i="28"/>
  <c r="B237" i="28"/>
  <c r="I237" i="28"/>
  <c r="G237" i="28"/>
  <c r="D236" i="28"/>
  <c r="B236" i="28"/>
  <c r="I236" i="28"/>
  <c r="G236" i="28"/>
  <c r="D235" i="28"/>
  <c r="B235" i="28"/>
  <c r="I235" i="28"/>
  <c r="G235" i="28"/>
  <c r="D234" i="28"/>
  <c r="B234" i="28"/>
  <c r="I234" i="28"/>
  <c r="G234" i="28"/>
  <c r="D233" i="28"/>
  <c r="B233" i="28"/>
  <c r="I233" i="28"/>
  <c r="G233" i="28"/>
  <c r="D232" i="28"/>
  <c r="B232" i="28"/>
  <c r="I232" i="28"/>
  <c r="G232" i="28"/>
  <c r="D231" i="28"/>
  <c r="B231" i="28"/>
  <c r="I231" i="28"/>
  <c r="G231" i="28"/>
  <c r="D230" i="28"/>
  <c r="B230" i="28"/>
  <c r="I230" i="28"/>
  <c r="G230" i="28"/>
  <c r="D229" i="28"/>
  <c r="B229" i="28"/>
  <c r="I229" i="28"/>
  <c r="G229" i="28"/>
  <c r="D228" i="28"/>
  <c r="B228" i="28"/>
  <c r="I228" i="28"/>
  <c r="G228" i="28"/>
  <c r="D227" i="28"/>
  <c r="B227" i="28"/>
  <c r="I227" i="28"/>
  <c r="G227" i="28"/>
  <c r="D226" i="28"/>
  <c r="B226" i="28"/>
  <c r="I226" i="28"/>
  <c r="G226" i="28"/>
  <c r="D225" i="28"/>
  <c r="B225" i="28"/>
  <c r="I225" i="28"/>
  <c r="G225" i="28"/>
  <c r="D224" i="28"/>
  <c r="B224" i="28"/>
  <c r="I224" i="28"/>
  <c r="G224" i="28"/>
  <c r="D223" i="28"/>
  <c r="B223" i="28"/>
  <c r="I223" i="28"/>
  <c r="G223" i="28"/>
  <c r="D222" i="28"/>
  <c r="B222" i="28"/>
  <c r="I222" i="28"/>
  <c r="G222" i="28"/>
  <c r="D221" i="28"/>
  <c r="B221" i="28"/>
  <c r="I221" i="28"/>
  <c r="G221" i="28"/>
  <c r="D220" i="28"/>
  <c r="B220" i="28"/>
  <c r="I220" i="28"/>
  <c r="G220" i="28"/>
  <c r="D219" i="28"/>
  <c r="B219" i="28"/>
  <c r="I219" i="28"/>
  <c r="G219" i="28"/>
  <c r="D218" i="28"/>
  <c r="B218" i="28"/>
  <c r="I218" i="28"/>
  <c r="G218" i="28"/>
  <c r="D217" i="28"/>
  <c r="B217" i="28"/>
  <c r="I217" i="28"/>
  <c r="G217" i="28"/>
  <c r="D216" i="28"/>
  <c r="B216" i="28"/>
  <c r="I216" i="28"/>
  <c r="G216" i="28"/>
  <c r="D215" i="28"/>
  <c r="B215" i="28"/>
  <c r="I215" i="28"/>
  <c r="G215" i="28"/>
  <c r="D214" i="28"/>
  <c r="B214" i="28"/>
  <c r="I214" i="28"/>
  <c r="G214" i="28"/>
  <c r="D213" i="28"/>
  <c r="B213" i="28"/>
  <c r="I213" i="28"/>
  <c r="G213" i="28"/>
  <c r="D212" i="28"/>
  <c r="B212" i="28"/>
  <c r="I212" i="28"/>
  <c r="G212" i="28"/>
  <c r="D211" i="28"/>
  <c r="B211" i="28"/>
  <c r="I211" i="28"/>
  <c r="G211" i="28"/>
  <c r="D210" i="28"/>
  <c r="B210" i="28"/>
  <c r="I210" i="28"/>
  <c r="G210" i="28"/>
  <c r="D209" i="28"/>
  <c r="B209" i="28"/>
  <c r="I209" i="28"/>
  <c r="G209" i="28"/>
  <c r="D208" i="28"/>
  <c r="B208" i="28"/>
  <c r="I208" i="28"/>
  <c r="G208" i="28"/>
  <c r="D207" i="28"/>
  <c r="B207" i="28"/>
  <c r="I207" i="28"/>
  <c r="G207" i="28"/>
  <c r="D206" i="28"/>
  <c r="B206" i="28"/>
  <c r="I206" i="28"/>
  <c r="G206" i="28"/>
  <c r="D205" i="28"/>
  <c r="B205" i="28"/>
  <c r="I205" i="28"/>
  <c r="G205" i="28"/>
  <c r="D204" i="28"/>
  <c r="B204" i="28"/>
  <c r="I204" i="28"/>
  <c r="G204" i="28"/>
  <c r="D203" i="28"/>
  <c r="I203" i="28"/>
  <c r="G203" i="28"/>
  <c r="D202" i="28"/>
  <c r="B202" i="28"/>
  <c r="I202" i="28"/>
  <c r="G202" i="28"/>
  <c r="D201" i="28"/>
  <c r="B201" i="28"/>
  <c r="I201" i="28"/>
  <c r="G201" i="28"/>
  <c r="D200" i="28"/>
  <c r="B200" i="28"/>
  <c r="I200" i="28"/>
  <c r="G200" i="28"/>
  <c r="D199" i="28"/>
  <c r="B199" i="28"/>
  <c r="I199" i="28"/>
  <c r="G199" i="28"/>
  <c r="D198" i="28"/>
  <c r="B198" i="28"/>
  <c r="I198" i="28"/>
  <c r="G198" i="28"/>
  <c r="D197" i="28"/>
  <c r="B197" i="28"/>
  <c r="I197" i="28"/>
  <c r="G197" i="28"/>
  <c r="D196" i="28"/>
  <c r="B196" i="28"/>
  <c r="I196" i="28"/>
  <c r="G196" i="28"/>
  <c r="D195" i="28"/>
  <c r="B195" i="28"/>
  <c r="I195" i="28"/>
  <c r="G195" i="28"/>
  <c r="D194" i="28"/>
  <c r="I194" i="28"/>
  <c r="G194" i="28"/>
  <c r="D193" i="28"/>
  <c r="I193" i="28"/>
  <c r="G193" i="28"/>
  <c r="D192" i="28"/>
  <c r="I192" i="28"/>
  <c r="G192" i="28"/>
  <c r="D191" i="28"/>
  <c r="I191" i="28"/>
  <c r="G191" i="28"/>
  <c r="D190" i="28"/>
  <c r="I190" i="28"/>
  <c r="G190" i="28"/>
  <c r="D189" i="28"/>
  <c r="I189" i="28"/>
  <c r="G189" i="28"/>
  <c r="D188" i="28"/>
  <c r="I188" i="28"/>
  <c r="G188" i="28"/>
  <c r="D187" i="28"/>
  <c r="I187" i="28"/>
  <c r="G187" i="28"/>
  <c r="D186" i="28"/>
  <c r="I186" i="28"/>
  <c r="G186" i="28"/>
  <c r="D185" i="28"/>
  <c r="I185" i="28"/>
  <c r="G185" i="28"/>
  <c r="D184" i="28"/>
  <c r="I184" i="28"/>
  <c r="G184" i="28"/>
  <c r="D183" i="28"/>
  <c r="I183" i="28"/>
  <c r="G183" i="28"/>
  <c r="D182" i="28"/>
  <c r="I182" i="28"/>
  <c r="G182" i="28"/>
  <c r="D181" i="28"/>
  <c r="I181" i="28"/>
  <c r="G181" i="28"/>
  <c r="D180" i="28"/>
  <c r="I180" i="28"/>
  <c r="G180" i="28"/>
  <c r="D179" i="28"/>
  <c r="I179" i="28"/>
  <c r="G179" i="28"/>
  <c r="D178" i="28"/>
  <c r="I178" i="28"/>
  <c r="G178" i="28"/>
  <c r="D177" i="28"/>
  <c r="I177" i="28"/>
  <c r="G177" i="28"/>
  <c r="D176" i="28"/>
  <c r="I176" i="28"/>
  <c r="G176" i="28"/>
  <c r="D175" i="28"/>
  <c r="I175" i="28"/>
  <c r="G175" i="28"/>
  <c r="D174" i="28"/>
  <c r="I174" i="28"/>
  <c r="G174" i="28"/>
  <c r="D173" i="28"/>
  <c r="I173" i="28"/>
  <c r="G173" i="28"/>
  <c r="D172" i="28"/>
  <c r="I172" i="28"/>
  <c r="G172" i="28"/>
  <c r="D171" i="28"/>
  <c r="I171" i="28"/>
  <c r="G171" i="28"/>
  <c r="D170" i="28"/>
  <c r="I170" i="28"/>
  <c r="G170" i="28"/>
  <c r="D169" i="28"/>
  <c r="I169" i="28"/>
  <c r="G169" i="28"/>
  <c r="D168" i="28"/>
  <c r="I168" i="28"/>
  <c r="G168" i="28"/>
  <c r="D167" i="28"/>
  <c r="I167" i="28"/>
  <c r="G167" i="28"/>
  <c r="D166" i="28"/>
  <c r="I166" i="28"/>
  <c r="G166" i="28"/>
  <c r="D165" i="28"/>
  <c r="I165" i="28"/>
  <c r="G165" i="28"/>
  <c r="D164" i="28"/>
  <c r="I164" i="28"/>
  <c r="G164" i="28"/>
  <c r="D163" i="28"/>
  <c r="I163" i="28"/>
  <c r="G163" i="28"/>
  <c r="D162" i="28"/>
  <c r="I162" i="28"/>
  <c r="G162" i="28"/>
  <c r="D161" i="28"/>
  <c r="I161" i="28"/>
  <c r="G161" i="28"/>
  <c r="D160" i="28"/>
  <c r="I160" i="28"/>
  <c r="G160" i="28"/>
  <c r="D159" i="28"/>
  <c r="I159" i="28"/>
  <c r="G159" i="28"/>
  <c r="D158" i="28"/>
  <c r="I158" i="28"/>
  <c r="G158" i="28"/>
  <c r="D157" i="28"/>
  <c r="I157" i="28"/>
  <c r="G157" i="28"/>
  <c r="D156" i="28"/>
  <c r="I156" i="28"/>
  <c r="G156" i="28"/>
  <c r="D155" i="28"/>
  <c r="I155" i="28"/>
  <c r="G155" i="28"/>
  <c r="D154" i="28"/>
  <c r="I154" i="28"/>
  <c r="G154" i="28"/>
  <c r="D153" i="28"/>
  <c r="I153" i="28"/>
  <c r="G153" i="28"/>
  <c r="D152" i="28"/>
  <c r="I152" i="28"/>
  <c r="G152" i="28"/>
  <c r="D151" i="28"/>
  <c r="I151" i="28"/>
  <c r="G151" i="28"/>
  <c r="D150" i="28"/>
  <c r="I150" i="28"/>
  <c r="G150" i="28"/>
  <c r="D149" i="28"/>
  <c r="I149" i="28"/>
  <c r="G149" i="28"/>
  <c r="D148" i="28"/>
  <c r="I148" i="28"/>
  <c r="G148" i="28"/>
  <c r="D147" i="28"/>
  <c r="I147" i="28"/>
  <c r="G147" i="28"/>
  <c r="D146" i="28"/>
  <c r="I146" i="28"/>
  <c r="G146" i="28"/>
  <c r="D145" i="28"/>
  <c r="I145" i="28"/>
  <c r="G145" i="28"/>
  <c r="D144" i="28"/>
  <c r="I144" i="28"/>
  <c r="G144" i="28"/>
  <c r="D143" i="28"/>
  <c r="I143" i="28"/>
  <c r="G143" i="28"/>
  <c r="D142" i="28"/>
  <c r="I142" i="28"/>
  <c r="G142" i="28"/>
  <c r="D141" i="28"/>
  <c r="I141" i="28"/>
  <c r="G141" i="28"/>
  <c r="D140" i="28"/>
  <c r="I140" i="28"/>
  <c r="G140" i="28"/>
  <c r="D139" i="28"/>
  <c r="I139" i="28"/>
  <c r="G139" i="28"/>
  <c r="D138" i="28"/>
  <c r="I138" i="28"/>
  <c r="G138" i="28"/>
  <c r="D137" i="28"/>
  <c r="I137" i="28"/>
  <c r="G137" i="28"/>
  <c r="D136" i="28"/>
  <c r="I136" i="28"/>
  <c r="G136" i="28"/>
  <c r="D135" i="28"/>
  <c r="I135" i="28"/>
  <c r="G135" i="28"/>
  <c r="D134" i="28"/>
  <c r="I134" i="28"/>
  <c r="G134" i="28"/>
  <c r="D133" i="28"/>
  <c r="I133" i="28"/>
  <c r="G133" i="28"/>
  <c r="D132" i="28"/>
  <c r="I132" i="28"/>
  <c r="G132" i="28"/>
  <c r="D131" i="28"/>
  <c r="I131" i="28"/>
  <c r="G131" i="28"/>
  <c r="D130" i="28"/>
  <c r="I130" i="28"/>
  <c r="G130" i="28"/>
  <c r="D129" i="28"/>
  <c r="I129" i="28"/>
  <c r="G129" i="28"/>
  <c r="D128" i="28"/>
  <c r="I128" i="28"/>
  <c r="G128" i="28"/>
  <c r="D127" i="28"/>
  <c r="I127" i="28"/>
  <c r="G127" i="28"/>
  <c r="D126" i="28"/>
  <c r="I126" i="28"/>
  <c r="G126" i="28"/>
  <c r="D125" i="28"/>
  <c r="I125" i="28"/>
  <c r="G125" i="28"/>
  <c r="D124" i="28"/>
  <c r="I124" i="28"/>
  <c r="G124" i="28"/>
  <c r="D123" i="28"/>
  <c r="I123" i="28"/>
  <c r="G123" i="28"/>
  <c r="D122" i="28"/>
  <c r="I122" i="28"/>
  <c r="G122" i="28"/>
  <c r="D121" i="28"/>
  <c r="I121" i="28"/>
  <c r="G121" i="28"/>
  <c r="D120" i="28"/>
  <c r="I120" i="28"/>
  <c r="G120" i="28"/>
  <c r="D119" i="28"/>
  <c r="I119" i="28"/>
  <c r="G119" i="28"/>
  <c r="D118" i="28"/>
  <c r="I118" i="28"/>
  <c r="G118" i="28"/>
  <c r="D117" i="28"/>
  <c r="I117" i="28"/>
  <c r="G117" i="28"/>
  <c r="D116" i="28"/>
  <c r="I116" i="28"/>
  <c r="G116" i="28"/>
  <c r="D115" i="28"/>
  <c r="I115" i="28"/>
  <c r="G115" i="28"/>
  <c r="D114" i="28"/>
  <c r="I114" i="28"/>
  <c r="G114" i="28"/>
  <c r="D113" i="28"/>
  <c r="I113" i="28"/>
  <c r="G113" i="28"/>
  <c r="D112" i="28"/>
  <c r="I112" i="28"/>
  <c r="G112" i="28"/>
  <c r="D111" i="28"/>
  <c r="I111" i="28"/>
  <c r="G111" i="28"/>
  <c r="D110" i="28"/>
  <c r="I110" i="28"/>
  <c r="G110" i="28"/>
  <c r="D109" i="28"/>
  <c r="I109" i="28"/>
  <c r="G109" i="28"/>
  <c r="D108" i="28"/>
  <c r="I108" i="28"/>
  <c r="G108" i="28"/>
  <c r="D107" i="28"/>
  <c r="I107" i="28"/>
  <c r="G107" i="28"/>
  <c r="D106" i="28"/>
  <c r="I106" i="28"/>
  <c r="G106" i="28"/>
  <c r="D105" i="28"/>
  <c r="I105" i="28"/>
  <c r="G105" i="28"/>
  <c r="D104" i="28"/>
  <c r="I104" i="28"/>
  <c r="G104" i="28"/>
  <c r="D103" i="28"/>
  <c r="I103" i="28"/>
  <c r="G103" i="28"/>
  <c r="D52" i="28"/>
  <c r="B52" i="28"/>
  <c r="I52" i="28"/>
  <c r="G52" i="28"/>
  <c r="D51" i="28"/>
  <c r="B51" i="28"/>
  <c r="I51" i="28"/>
  <c r="G51" i="28"/>
  <c r="D50" i="28"/>
  <c r="B50" i="28"/>
  <c r="I50" i="28"/>
  <c r="G50" i="28"/>
  <c r="D49" i="28"/>
  <c r="B49" i="28"/>
  <c r="I49" i="28"/>
  <c r="G49" i="28"/>
  <c r="D48" i="28"/>
  <c r="B48" i="28"/>
  <c r="I48" i="28"/>
  <c r="G48" i="28"/>
  <c r="D47" i="28"/>
  <c r="B47" i="28"/>
  <c r="I47" i="28"/>
  <c r="G47" i="28"/>
  <c r="D46" i="28"/>
  <c r="B46" i="28"/>
  <c r="I46" i="28"/>
  <c r="G46" i="28"/>
  <c r="D45" i="28"/>
  <c r="B45" i="28"/>
  <c r="I45" i="28"/>
  <c r="G45" i="28"/>
  <c r="D44" i="28"/>
  <c r="B44" i="28"/>
  <c r="I44" i="28"/>
  <c r="G44" i="28"/>
  <c r="D43" i="28"/>
  <c r="B43" i="28"/>
  <c r="I43" i="28"/>
  <c r="G43" i="28"/>
  <c r="D42" i="28"/>
  <c r="B42" i="28"/>
  <c r="I42" i="28"/>
  <c r="G42" i="28"/>
  <c r="D41" i="28"/>
  <c r="B41" i="28"/>
  <c r="I41" i="28"/>
  <c r="G41" i="28"/>
  <c r="D40" i="28"/>
  <c r="B40" i="28"/>
  <c r="I40" i="28"/>
  <c r="G40" i="28"/>
  <c r="D39" i="28"/>
  <c r="B39" i="28"/>
  <c r="I39" i="28"/>
  <c r="G39" i="28"/>
  <c r="D38" i="28"/>
  <c r="B38" i="28"/>
  <c r="I38" i="28"/>
  <c r="G38" i="28"/>
  <c r="D37" i="28"/>
  <c r="B37" i="28"/>
  <c r="I37" i="28"/>
  <c r="G37" i="28"/>
  <c r="D36" i="28"/>
  <c r="B36" i="28"/>
  <c r="I36" i="28"/>
  <c r="G36" i="28"/>
  <c r="D35" i="28"/>
  <c r="B35" i="28"/>
  <c r="I35" i="28"/>
  <c r="G35" i="28"/>
  <c r="D34" i="28"/>
  <c r="B34" i="28"/>
  <c r="I34" i="28"/>
  <c r="G34" i="28"/>
  <c r="D33" i="28"/>
  <c r="B33" i="28"/>
  <c r="I33" i="28"/>
  <c r="G33" i="28"/>
  <c r="D32" i="28"/>
  <c r="B32" i="28"/>
  <c r="I32" i="28"/>
  <c r="G32" i="28"/>
  <c r="D31" i="28"/>
  <c r="B31" i="28"/>
  <c r="I31" i="28"/>
  <c r="G31" i="28"/>
  <c r="D30" i="28"/>
  <c r="B30" i="28"/>
  <c r="I30" i="28"/>
  <c r="G30" i="28"/>
  <c r="D29" i="28"/>
  <c r="B29" i="28"/>
  <c r="I29" i="28"/>
  <c r="G29" i="28"/>
  <c r="D28" i="28"/>
  <c r="B28" i="28"/>
  <c r="I28" i="28"/>
  <c r="G28" i="28"/>
  <c r="D27" i="28"/>
  <c r="B27" i="28"/>
  <c r="I27" i="28"/>
  <c r="G27" i="28"/>
  <c r="D26" i="28"/>
  <c r="B26" i="28"/>
  <c r="I26" i="28"/>
  <c r="G26" i="28"/>
  <c r="D25" i="28"/>
  <c r="B25" i="28"/>
  <c r="I25" i="28"/>
  <c r="G25" i="28"/>
  <c r="D24" i="28"/>
  <c r="B24" i="28"/>
  <c r="I24" i="28"/>
  <c r="G24" i="28"/>
  <c r="D23" i="28"/>
  <c r="B23" i="28"/>
  <c r="I23" i="28"/>
  <c r="G23" i="28"/>
  <c r="D22" i="28"/>
  <c r="B22" i="28"/>
  <c r="I22" i="28"/>
  <c r="G22" i="28"/>
  <c r="D21" i="28"/>
  <c r="B21" i="28"/>
  <c r="I21" i="28"/>
  <c r="G21" i="28"/>
  <c r="D20" i="28"/>
  <c r="B20" i="28"/>
  <c r="I20" i="28"/>
  <c r="G20" i="28"/>
  <c r="D19" i="28"/>
  <c r="B19" i="28"/>
  <c r="I19" i="28"/>
  <c r="G19" i="28"/>
  <c r="D18" i="28"/>
  <c r="B18" i="28"/>
  <c r="I18" i="28"/>
  <c r="G18" i="28"/>
  <c r="D17" i="28"/>
  <c r="B17" i="28"/>
  <c r="I17" i="28"/>
  <c r="G17" i="28"/>
  <c r="D16" i="28"/>
  <c r="B16" i="28"/>
  <c r="I16" i="28"/>
  <c r="G16" i="28"/>
  <c r="D15" i="28"/>
  <c r="B15" i="28"/>
  <c r="I15" i="28"/>
  <c r="G15" i="28"/>
  <c r="D14" i="28"/>
  <c r="B14" i="28"/>
  <c r="I14" i="28"/>
  <c r="G14" i="28"/>
  <c r="D13" i="28"/>
  <c r="B13" i="28"/>
  <c r="I13" i="28"/>
  <c r="G13" i="28"/>
  <c r="D12" i="28"/>
  <c r="B12" i="28"/>
  <c r="I12" i="28"/>
  <c r="G12" i="28"/>
  <c r="D11" i="28"/>
  <c r="B11" i="28"/>
  <c r="I11" i="28"/>
  <c r="G11" i="28"/>
  <c r="D10" i="28"/>
  <c r="B10" i="28"/>
  <c r="I10" i="28"/>
  <c r="G10" i="28"/>
  <c r="D9" i="28"/>
  <c r="B9" i="28"/>
  <c r="I9" i="28"/>
  <c r="G9" i="28"/>
  <c r="D8" i="28"/>
  <c r="B8" i="28"/>
  <c r="I8" i="28"/>
  <c r="G8" i="28"/>
  <c r="D7" i="28"/>
  <c r="B7" i="28"/>
  <c r="I7" i="28"/>
  <c r="G7" i="28"/>
  <c r="D6" i="28"/>
  <c r="B6" i="28"/>
  <c r="I6" i="28"/>
  <c r="G6" i="28"/>
  <c r="D5" i="28"/>
  <c r="B5" i="28"/>
  <c r="I5" i="28"/>
  <c r="G5" i="28"/>
  <c r="D4" i="28"/>
  <c r="B4" i="28"/>
  <c r="I4" i="28"/>
  <c r="G4" i="28"/>
  <c r="D3" i="28"/>
  <c r="I3" i="28"/>
  <c r="G3" i="28"/>
  <c r="D102" i="28"/>
  <c r="B102" i="28"/>
  <c r="I102" i="28"/>
  <c r="G102" i="28"/>
  <c r="D101" i="28"/>
  <c r="B101" i="28"/>
  <c r="I101" i="28"/>
  <c r="G101" i="28"/>
  <c r="D100" i="28"/>
  <c r="B100" i="28"/>
  <c r="I100" i="28"/>
  <c r="G100" i="28"/>
  <c r="D99" i="28"/>
  <c r="B99" i="28"/>
  <c r="I99" i="28"/>
  <c r="G99" i="28"/>
  <c r="D98" i="28"/>
  <c r="B98" i="28"/>
  <c r="I98" i="28"/>
  <c r="G98" i="28"/>
  <c r="D97" i="28"/>
  <c r="B97" i="28"/>
  <c r="I97" i="28"/>
  <c r="G97" i="28"/>
  <c r="D96" i="28"/>
  <c r="B96" i="28"/>
  <c r="I96" i="28"/>
  <c r="G96" i="28"/>
  <c r="D95" i="28"/>
  <c r="B95" i="28"/>
  <c r="I95" i="28"/>
  <c r="G95" i="28"/>
  <c r="D94" i="28"/>
  <c r="B94" i="28"/>
  <c r="I94" i="28"/>
  <c r="G94" i="28"/>
  <c r="D93" i="28"/>
  <c r="B93" i="28"/>
  <c r="I93" i="28"/>
  <c r="G93" i="28"/>
  <c r="D92" i="28"/>
  <c r="B92" i="28"/>
  <c r="I92" i="28"/>
  <c r="G92" i="28"/>
  <c r="D91" i="28"/>
  <c r="B91" i="28"/>
  <c r="I91" i="28"/>
  <c r="G91" i="28"/>
  <c r="D90" i="28"/>
  <c r="B90" i="28"/>
  <c r="I90" i="28"/>
  <c r="G90" i="28"/>
  <c r="D89" i="28"/>
  <c r="B89" i="28"/>
  <c r="I89" i="28"/>
  <c r="G89" i="28"/>
  <c r="D88" i="28"/>
  <c r="B88" i="28"/>
  <c r="I88" i="28"/>
  <c r="G88" i="28"/>
  <c r="D87" i="28"/>
  <c r="B87" i="28"/>
  <c r="I87" i="28"/>
  <c r="G87" i="28"/>
  <c r="D86" i="28"/>
  <c r="B86" i="28"/>
  <c r="I86" i="28"/>
  <c r="G86" i="28"/>
  <c r="D85" i="28"/>
  <c r="B85" i="28"/>
  <c r="I85" i="28"/>
  <c r="G85" i="28"/>
  <c r="D84" i="28"/>
  <c r="B84" i="28"/>
  <c r="I84" i="28"/>
  <c r="G84" i="28"/>
  <c r="D83" i="28"/>
  <c r="B83" i="28"/>
  <c r="I83" i="28"/>
  <c r="G83" i="28"/>
  <c r="D82" i="28"/>
  <c r="B82" i="28"/>
  <c r="I82" i="28"/>
  <c r="G82" i="28"/>
  <c r="D81" i="28"/>
  <c r="B81" i="28"/>
  <c r="I81" i="28"/>
  <c r="G81" i="28"/>
  <c r="D80" i="28"/>
  <c r="B80" i="28"/>
  <c r="I80" i="28"/>
  <c r="G80" i="28"/>
  <c r="D79" i="28"/>
  <c r="B79" i="28"/>
  <c r="I79" i="28"/>
  <c r="G79" i="28"/>
  <c r="D78" i="28"/>
  <c r="B78" i="28"/>
  <c r="I78" i="28"/>
  <c r="G78" i="28"/>
  <c r="D77" i="28"/>
  <c r="B77" i="28"/>
  <c r="I77" i="28"/>
  <c r="G77" i="28"/>
  <c r="D76" i="28"/>
  <c r="B76" i="28"/>
  <c r="I76" i="28"/>
  <c r="G76" i="28"/>
  <c r="D75" i="28"/>
  <c r="B75" i="28"/>
  <c r="I75" i="28"/>
  <c r="G75" i="28"/>
  <c r="D74" i="28"/>
  <c r="B74" i="28"/>
  <c r="I74" i="28"/>
  <c r="G74" i="28"/>
  <c r="D73" i="28"/>
  <c r="B73" i="28"/>
  <c r="I73" i="28"/>
  <c r="G73" i="28"/>
  <c r="D72" i="28"/>
  <c r="B72" i="28"/>
  <c r="I72" i="28"/>
  <c r="G72" i="28"/>
  <c r="D71" i="28"/>
  <c r="B71" i="28"/>
  <c r="I71" i="28"/>
  <c r="G71" i="28"/>
  <c r="D70" i="28"/>
  <c r="B70" i="28"/>
  <c r="I70" i="28"/>
  <c r="G70" i="28"/>
  <c r="D69" i="28"/>
  <c r="B69" i="28"/>
  <c r="I69" i="28"/>
  <c r="G69" i="28"/>
  <c r="D68" i="28"/>
  <c r="B68" i="28"/>
  <c r="I68" i="28"/>
  <c r="G68" i="28"/>
  <c r="D67" i="28"/>
  <c r="B67" i="28"/>
  <c r="I67" i="28"/>
  <c r="G67" i="28"/>
  <c r="D66" i="28"/>
  <c r="B66" i="28"/>
  <c r="I66" i="28"/>
  <c r="G66" i="28"/>
  <c r="D65" i="28"/>
  <c r="B65" i="28"/>
  <c r="I65" i="28"/>
  <c r="G65" i="28"/>
  <c r="D64" i="28"/>
  <c r="B64" i="28"/>
  <c r="I64" i="28"/>
  <c r="G64" i="28"/>
  <c r="D63" i="28"/>
  <c r="B63" i="28"/>
  <c r="I63" i="28"/>
  <c r="G63" i="28"/>
  <c r="D62" i="28"/>
  <c r="B62" i="28"/>
  <c r="I62" i="28"/>
  <c r="G62" i="28"/>
  <c r="D61" i="28"/>
  <c r="B61" i="28"/>
  <c r="I61" i="28"/>
  <c r="G61" i="28"/>
  <c r="D60" i="28"/>
  <c r="B60" i="28"/>
  <c r="I60" i="28"/>
  <c r="G60" i="28"/>
  <c r="D59" i="28"/>
  <c r="B59" i="28"/>
  <c r="I59" i="28"/>
  <c r="G59" i="28"/>
  <c r="D58" i="28"/>
  <c r="B58" i="28"/>
  <c r="I58" i="28"/>
  <c r="G58" i="28"/>
  <c r="D57" i="28"/>
  <c r="B57" i="28"/>
  <c r="I57" i="28"/>
  <c r="G57" i="28"/>
  <c r="D56" i="28"/>
  <c r="B56" i="28"/>
  <c r="I56" i="28"/>
  <c r="G56" i="28"/>
  <c r="D55" i="28"/>
  <c r="B55" i="28"/>
  <c r="I55" i="28"/>
  <c r="G55" i="28"/>
  <c r="D54" i="28"/>
  <c r="B54" i="28"/>
  <c r="I54" i="28"/>
  <c r="G54" i="28"/>
  <c r="D53" i="28"/>
  <c r="B53" i="28"/>
  <c r="I53" i="28"/>
  <c r="G53" i="28"/>
  <c r="G1003" i="28" l="1"/>
  <c r="D1003" i="28"/>
  <c r="S26" i="29"/>
  <c r="V5" i="29"/>
  <c r="V9" i="29"/>
  <c r="V17" i="29"/>
  <c r="V13" i="29"/>
  <c r="V20" i="29"/>
  <c r="S22" i="29"/>
  <c r="S25" i="29" s="1"/>
  <c r="V2" i="29"/>
  <c r="V21" i="29"/>
  <c r="T22" i="29"/>
  <c r="V4" i="29"/>
  <c r="V8" i="29"/>
  <c r="V12" i="29"/>
  <c r="V16" i="29"/>
  <c r="U22" i="29"/>
  <c r="I1003" i="28"/>
  <c r="Y22" i="29"/>
  <c r="AI19" i="29"/>
  <c r="V3" i="29"/>
  <c r="V7" i="29"/>
  <c r="V11" i="29"/>
  <c r="V15" i="29"/>
  <c r="V19" i="29"/>
  <c r="V6" i="29"/>
  <c r="V10" i="29"/>
  <c r="V14" i="29"/>
  <c r="V18" i="29"/>
  <c r="AB22" i="29"/>
  <c r="V22" i="29" l="1"/>
  <c r="H54" i="18" l="1"/>
  <c r="F54" i="18"/>
  <c r="H53" i="18"/>
  <c r="M18" i="24" s="1"/>
  <c r="F53" i="18"/>
  <c r="L18" i="24" s="1"/>
  <c r="H54" i="15"/>
  <c r="F54" i="15"/>
  <c r="C54" i="15"/>
  <c r="A54" i="15"/>
  <c r="H53" i="15"/>
  <c r="F53" i="15"/>
  <c r="C53" i="15"/>
  <c r="A53" i="15"/>
  <c r="C54" i="13"/>
  <c r="A54" i="13"/>
  <c r="H54" i="13"/>
  <c r="F54" i="13"/>
  <c r="C53" i="13"/>
  <c r="J14" i="24" s="1"/>
  <c r="A53" i="13"/>
  <c r="I14" i="24" s="1"/>
  <c r="H53" i="13"/>
  <c r="M14" i="24" s="1"/>
  <c r="F53" i="13"/>
  <c r="L14" i="24" s="1"/>
  <c r="C54" i="12"/>
  <c r="A54" i="12"/>
  <c r="H54" i="12"/>
  <c r="F54" i="12"/>
  <c r="C53" i="12"/>
  <c r="J13" i="24" s="1"/>
  <c r="A53" i="12"/>
  <c r="I13" i="24" s="1"/>
  <c r="H53" i="12"/>
  <c r="M13" i="24" s="1"/>
  <c r="F53" i="12"/>
  <c r="L13" i="24" s="1"/>
  <c r="D52" i="5"/>
  <c r="D51" i="5"/>
  <c r="D50" i="5"/>
  <c r="D49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B52" i="5"/>
  <c r="B152" i="28" s="1"/>
  <c r="B51" i="5"/>
  <c r="B151" i="28" s="1"/>
  <c r="B50" i="5"/>
  <c r="B150" i="28" s="1"/>
  <c r="B49" i="5"/>
  <c r="B149" i="28" s="1"/>
  <c r="B48" i="5"/>
  <c r="B148" i="28" s="1"/>
  <c r="B47" i="5"/>
  <c r="B147" i="28" s="1"/>
  <c r="B46" i="5"/>
  <c r="B146" i="28" s="1"/>
  <c r="B45" i="5"/>
  <c r="B145" i="28" s="1"/>
  <c r="B44" i="5"/>
  <c r="B144" i="28" s="1"/>
  <c r="B43" i="5"/>
  <c r="B143" i="28" s="1"/>
  <c r="B42" i="5"/>
  <c r="B142" i="28" s="1"/>
  <c r="B41" i="5"/>
  <c r="B141" i="28" s="1"/>
  <c r="B40" i="5"/>
  <c r="B140" i="28" s="1"/>
  <c r="B39" i="5"/>
  <c r="B139" i="28" s="1"/>
  <c r="B38" i="5"/>
  <c r="B138" i="28" s="1"/>
  <c r="B37" i="5"/>
  <c r="B137" i="28" s="1"/>
  <c r="B36" i="5"/>
  <c r="B136" i="28" s="1"/>
  <c r="B35" i="5"/>
  <c r="B135" i="28" s="1"/>
  <c r="B34" i="5"/>
  <c r="B134" i="28" s="1"/>
  <c r="B33" i="5"/>
  <c r="B133" i="28" s="1"/>
  <c r="B32" i="5"/>
  <c r="B132" i="28" s="1"/>
  <c r="B31" i="5"/>
  <c r="B131" i="28" s="1"/>
  <c r="B30" i="5"/>
  <c r="B130" i="28" s="1"/>
  <c r="B29" i="5"/>
  <c r="B129" i="28" s="1"/>
  <c r="B28" i="5"/>
  <c r="B128" i="28" s="1"/>
  <c r="B27" i="5"/>
  <c r="B127" i="28" s="1"/>
  <c r="B26" i="5"/>
  <c r="B126" i="28" s="1"/>
  <c r="B25" i="5"/>
  <c r="B125" i="28" s="1"/>
  <c r="B24" i="5"/>
  <c r="B124" i="28" s="1"/>
  <c r="B23" i="5"/>
  <c r="B123" i="28" s="1"/>
  <c r="B22" i="5"/>
  <c r="B122" i="28" s="1"/>
  <c r="B21" i="5"/>
  <c r="B121" i="28" s="1"/>
  <c r="B20" i="5"/>
  <c r="B120" i="28" s="1"/>
  <c r="B19" i="5"/>
  <c r="B119" i="28" s="1"/>
  <c r="B18" i="5"/>
  <c r="B118" i="28" s="1"/>
  <c r="B17" i="5"/>
  <c r="B117" i="28" s="1"/>
  <c r="B16" i="5"/>
  <c r="B116" i="28" s="1"/>
  <c r="B15" i="5"/>
  <c r="B115" i="28" s="1"/>
  <c r="B14" i="5"/>
  <c r="B114" i="28" s="1"/>
  <c r="B13" i="5"/>
  <c r="B113" i="28" s="1"/>
  <c r="B12" i="5"/>
  <c r="B112" i="28" s="1"/>
  <c r="B11" i="5"/>
  <c r="B111" i="28" s="1"/>
  <c r="B10" i="5"/>
  <c r="B110" i="28" s="1"/>
  <c r="B9" i="5"/>
  <c r="B109" i="28" s="1"/>
  <c r="B8" i="5"/>
  <c r="B108" i="28" s="1"/>
  <c r="B7" i="5"/>
  <c r="B107" i="28" s="1"/>
  <c r="B6" i="5"/>
  <c r="B106" i="28" s="1"/>
  <c r="B5" i="5"/>
  <c r="B105" i="28" s="1"/>
  <c r="B4" i="5"/>
  <c r="B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54" i="5" s="1"/>
  <c r="I55" i="5" s="1"/>
  <c r="F6" i="24" s="1"/>
  <c r="I4" i="5"/>
  <c r="I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I52" i="12"/>
  <c r="I51" i="12"/>
  <c r="I50" i="12"/>
  <c r="I49" i="12"/>
  <c r="I48" i="12"/>
  <c r="I47" i="12"/>
  <c r="I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I9" i="12"/>
  <c r="I8" i="12"/>
  <c r="I7" i="12"/>
  <c r="I6" i="12"/>
  <c r="I5" i="12"/>
  <c r="I4" i="12"/>
  <c r="I3" i="12"/>
  <c r="G52" i="12"/>
  <c r="G51" i="12"/>
  <c r="G50" i="12"/>
  <c r="G49" i="12"/>
  <c r="G48" i="12"/>
  <c r="G47" i="12"/>
  <c r="G46" i="12"/>
  <c r="G45" i="12"/>
  <c r="G44" i="12"/>
  <c r="G43" i="12"/>
  <c r="G42" i="12"/>
  <c r="G41" i="12"/>
  <c r="G40" i="12"/>
  <c r="G39" i="12"/>
  <c r="G38" i="12"/>
  <c r="G37" i="12"/>
  <c r="G36" i="12"/>
  <c r="G35" i="12"/>
  <c r="G34" i="12"/>
  <c r="G33" i="12"/>
  <c r="G32" i="12"/>
  <c r="G31" i="12"/>
  <c r="G30" i="12"/>
  <c r="G29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4" i="13"/>
  <c r="D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I5" i="13"/>
  <c r="I4" i="13"/>
  <c r="I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  <c r="B52" i="15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4" i="15"/>
  <c r="B3" i="15"/>
  <c r="D52" i="15"/>
  <c r="D51" i="15"/>
  <c r="D50" i="15"/>
  <c r="D49" i="15"/>
  <c r="D48" i="15"/>
  <c r="D47" i="15"/>
  <c r="D46" i="15"/>
  <c r="D45" i="15"/>
  <c r="D44" i="15"/>
  <c r="D43" i="15"/>
  <c r="D42" i="15"/>
  <c r="D41" i="15"/>
  <c r="D40" i="15"/>
  <c r="D39" i="15"/>
  <c r="D38" i="15"/>
  <c r="D37" i="15"/>
  <c r="D36" i="15"/>
  <c r="D35" i="15"/>
  <c r="D34" i="15"/>
  <c r="D33" i="15"/>
  <c r="D32" i="15"/>
  <c r="D31" i="15"/>
  <c r="D30" i="15"/>
  <c r="D29" i="15"/>
  <c r="D28" i="15"/>
  <c r="D27" i="15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D3" i="15"/>
  <c r="G52" i="15"/>
  <c r="G51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G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I4" i="15"/>
  <c r="I3" i="15"/>
  <c r="G52" i="18"/>
  <c r="G51" i="18"/>
  <c r="G50" i="18"/>
  <c r="G49" i="18"/>
  <c r="G48" i="18"/>
  <c r="G47" i="18"/>
  <c r="G46" i="18"/>
  <c r="G45" i="18"/>
  <c r="G44" i="18"/>
  <c r="G43" i="18"/>
  <c r="G42" i="18"/>
  <c r="G41" i="18"/>
  <c r="G40" i="18"/>
  <c r="G39" i="18"/>
  <c r="G38" i="18"/>
  <c r="G37" i="18"/>
  <c r="G36" i="18"/>
  <c r="G35" i="18"/>
  <c r="G34" i="18"/>
  <c r="G33" i="18"/>
  <c r="G32" i="18"/>
  <c r="G31" i="18"/>
  <c r="G30" i="18"/>
  <c r="G29" i="18"/>
  <c r="G28" i="18"/>
  <c r="G27" i="18"/>
  <c r="G26" i="18"/>
  <c r="G25" i="18"/>
  <c r="G24" i="18"/>
  <c r="G23" i="18"/>
  <c r="G22" i="18"/>
  <c r="G21" i="18"/>
  <c r="G20" i="18"/>
  <c r="G19" i="18"/>
  <c r="G18" i="18"/>
  <c r="G17" i="18"/>
  <c r="G16" i="18"/>
  <c r="G15" i="18"/>
  <c r="G14" i="18"/>
  <c r="G13" i="18"/>
  <c r="G12" i="18"/>
  <c r="G11" i="18"/>
  <c r="G10" i="18"/>
  <c r="G9" i="18"/>
  <c r="G8" i="18"/>
  <c r="G7" i="18"/>
  <c r="G6" i="18"/>
  <c r="G5" i="18"/>
  <c r="G4" i="18"/>
  <c r="G3" i="18"/>
  <c r="N3" i="18" s="1"/>
  <c r="N4" i="18" s="1"/>
  <c r="I52" i="18"/>
  <c r="I51" i="18"/>
  <c r="I50" i="18"/>
  <c r="I49" i="18"/>
  <c r="I48" i="18"/>
  <c r="I47" i="18"/>
  <c r="I46" i="18"/>
  <c r="I45" i="18"/>
  <c r="I44" i="18"/>
  <c r="I43" i="18"/>
  <c r="I42" i="18"/>
  <c r="I41" i="18"/>
  <c r="I40" i="18"/>
  <c r="I39" i="18"/>
  <c r="I38" i="18"/>
  <c r="I37" i="18"/>
  <c r="I36" i="18"/>
  <c r="I35" i="18"/>
  <c r="I34" i="18"/>
  <c r="I33" i="18"/>
  <c r="I32" i="18"/>
  <c r="I31" i="18"/>
  <c r="I30" i="18"/>
  <c r="I29" i="18"/>
  <c r="I28" i="18"/>
  <c r="I27" i="18"/>
  <c r="I26" i="18"/>
  <c r="I25" i="18"/>
  <c r="I24" i="18"/>
  <c r="I23" i="18"/>
  <c r="I22" i="18"/>
  <c r="I21" i="18"/>
  <c r="I20" i="18"/>
  <c r="I19" i="18"/>
  <c r="I18" i="18"/>
  <c r="I17" i="18"/>
  <c r="I16" i="18"/>
  <c r="I15" i="18"/>
  <c r="I14" i="18"/>
  <c r="I13" i="18"/>
  <c r="I12" i="18"/>
  <c r="I11" i="18"/>
  <c r="I10" i="18"/>
  <c r="I9" i="18"/>
  <c r="I8" i="18"/>
  <c r="I7" i="18"/>
  <c r="I6" i="18"/>
  <c r="I5" i="18"/>
  <c r="I4" i="18"/>
  <c r="I3" i="18"/>
  <c r="G3" i="13"/>
  <c r="D53" i="5"/>
  <c r="G3" i="5"/>
  <c r="D54" i="5"/>
  <c r="D55" i="5" s="1"/>
  <c r="C6" i="24" s="1"/>
  <c r="C54" i="5"/>
  <c r="A54" i="5"/>
  <c r="H54" i="5"/>
  <c r="F54" i="5"/>
  <c r="C53" i="5"/>
  <c r="J6" i="24" s="1"/>
  <c r="A53" i="5"/>
  <c r="I6" i="24" s="1"/>
  <c r="H53" i="5"/>
  <c r="M6" i="24" s="1"/>
  <c r="F53" i="5"/>
  <c r="L6" i="24" s="1"/>
  <c r="B103" i="28" l="1"/>
  <c r="N2" i="5"/>
  <c r="I53" i="5"/>
  <c r="B54" i="5"/>
  <c r="B55" i="5" s="1"/>
  <c r="B104" i="28"/>
  <c r="N13" i="24"/>
  <c r="N14" i="24"/>
  <c r="N18" i="24"/>
  <c r="M26" i="24"/>
  <c r="L24" i="24"/>
  <c r="G54" i="13"/>
  <c r="G55" i="13" s="1"/>
  <c r="E14" i="24" s="1"/>
  <c r="N3" i="13"/>
  <c r="G54" i="12"/>
  <c r="G55" i="12" s="1"/>
  <c r="E13" i="24" s="1"/>
  <c r="N3" i="12"/>
  <c r="B54" i="12"/>
  <c r="N2" i="12"/>
  <c r="N4" i="12" s="1"/>
  <c r="N6" i="24"/>
  <c r="M24" i="24"/>
  <c r="N3" i="5"/>
  <c r="I54" i="18"/>
  <c r="K6" i="24"/>
  <c r="J24" i="24"/>
  <c r="N2" i="13"/>
  <c r="J26" i="24"/>
  <c r="I24" i="24"/>
  <c r="I54" i="12"/>
  <c r="D54" i="12"/>
  <c r="K13" i="24"/>
  <c r="K14" i="24"/>
  <c r="I54" i="15"/>
  <c r="I55" i="15" s="1"/>
  <c r="D54" i="15"/>
  <c r="D55" i="15" s="1"/>
  <c r="B54" i="15"/>
  <c r="B55" i="15" s="1"/>
  <c r="B53" i="15"/>
  <c r="G53" i="15"/>
  <c r="G54" i="15"/>
  <c r="G55" i="15" s="1"/>
  <c r="M2" i="15"/>
  <c r="M4" i="15" s="1"/>
  <c r="D53" i="15"/>
  <c r="I53" i="15"/>
  <c r="G54" i="18"/>
  <c r="G55" i="18" s="1"/>
  <c r="E18" i="24" s="1"/>
  <c r="I53" i="18"/>
  <c r="G53" i="18"/>
  <c r="B54" i="13"/>
  <c r="B55" i="13" s="1"/>
  <c r="B14" i="24" s="1"/>
  <c r="I54" i="13"/>
  <c r="I55" i="13" s="1"/>
  <c r="F14" i="24" s="1"/>
  <c r="D54" i="13"/>
  <c r="D55" i="13" s="1"/>
  <c r="C14" i="24" s="1"/>
  <c r="I53" i="13"/>
  <c r="D53" i="13"/>
  <c r="G53" i="13"/>
  <c r="B53" i="13"/>
  <c r="I55" i="12"/>
  <c r="F13" i="24" s="1"/>
  <c r="I53" i="12"/>
  <c r="D53" i="12"/>
  <c r="G53" i="12"/>
  <c r="B53" i="12"/>
  <c r="B53" i="5"/>
  <c r="G54" i="5"/>
  <c r="G55" i="5" s="1"/>
  <c r="E6" i="24" s="1"/>
  <c r="I55" i="18"/>
  <c r="F18" i="24" s="1"/>
  <c r="D55" i="12"/>
  <c r="C13" i="24" s="1"/>
  <c r="B55" i="12"/>
  <c r="B13" i="24" s="1"/>
  <c r="G53" i="5"/>
  <c r="B6" i="24" l="1"/>
  <c r="C26" i="24" s="1"/>
  <c r="B153" i="28"/>
  <c r="N4" i="13"/>
  <c r="N4" i="5"/>
  <c r="K24" i="24"/>
  <c r="N24" i="24"/>
  <c r="B1003" i="28"/>
  <c r="E24" i="24" l="1"/>
  <c r="B24" i="24"/>
  <c r="F24" i="24"/>
  <c r="E26" i="24"/>
  <c r="C24" i="24"/>
</calcChain>
</file>

<file path=xl/comments1.xml><?xml version="1.0" encoding="utf-8"?>
<comments xmlns="http://schemas.openxmlformats.org/spreadsheetml/2006/main">
  <authors>
    <author>Sharon Erdrich</author>
  </authors>
  <commentList>
    <comment ref="L11" authorId="0" shapeId="0">
      <text>
        <r>
          <rPr>
            <b/>
            <sz val="14"/>
            <color indexed="81"/>
            <rFont val="Tahoma"/>
            <family val="2"/>
          </rPr>
          <t>Sharon Erdrich:</t>
        </r>
        <r>
          <rPr>
            <sz val="14"/>
            <color indexed="81"/>
            <rFont val="Tahoma"/>
            <family val="2"/>
          </rPr>
          <t xml:space="preserve">
Dupuytrens Disease (inflammation)
GOUT
changed meds from Diclofenac to naproxen</t>
        </r>
      </text>
    </comment>
    <comment ref="L14" authorId="0" shapeId="0">
      <text>
        <r>
          <rPr>
            <b/>
            <sz val="14"/>
            <color indexed="81"/>
            <rFont val="Tahoma"/>
            <family val="2"/>
          </rPr>
          <t>Sharon Erdrich:</t>
        </r>
        <r>
          <rPr>
            <sz val="14"/>
            <color indexed="81"/>
            <rFont val="Tahoma"/>
            <family val="2"/>
          </rPr>
          <t xml:space="preserve">
started aspirin and simvastatin just prior to 3M point</t>
        </r>
      </text>
    </comment>
    <comment ref="L15" authorId="0" shapeId="0">
      <text>
        <r>
          <rPr>
            <b/>
            <sz val="14"/>
            <color indexed="81"/>
            <rFont val="Tahoma"/>
            <family val="2"/>
          </rPr>
          <t>Sharon Erdrich:</t>
        </r>
        <r>
          <rPr>
            <sz val="14"/>
            <color indexed="81"/>
            <rFont val="Tahoma"/>
            <family val="2"/>
          </rPr>
          <t xml:space="preserve">
add warfarin at 3M f/up</t>
        </r>
      </text>
    </comment>
    <comment ref="L21" authorId="0" shapeId="0">
      <text>
        <r>
          <rPr>
            <b/>
            <sz val="14"/>
            <color indexed="81"/>
            <rFont val="Tahoma"/>
            <family val="2"/>
          </rPr>
          <t>Sharon Erdrich:</t>
        </r>
        <r>
          <rPr>
            <sz val="14"/>
            <color indexed="81"/>
            <rFont val="Tahoma"/>
            <family val="2"/>
          </rPr>
          <t xml:space="preserve">
had stopped aspirin by
 3M f/up</t>
        </r>
      </text>
    </comment>
  </commentList>
</comments>
</file>

<file path=xl/sharedStrings.xml><?xml version="1.0" encoding="utf-8"?>
<sst xmlns="http://schemas.openxmlformats.org/spreadsheetml/2006/main" count="1136" uniqueCount="532">
  <si>
    <t>Participant Code</t>
  </si>
  <si>
    <t>Name</t>
  </si>
  <si>
    <t>DIP006</t>
  </si>
  <si>
    <t>DIP008</t>
  </si>
  <si>
    <t>DIP009</t>
  </si>
  <si>
    <t>DIP010</t>
  </si>
  <si>
    <t>DIP011</t>
  </si>
  <si>
    <t>DIP013</t>
  </si>
  <si>
    <t>DIP014</t>
  </si>
  <si>
    <t>DIP015</t>
  </si>
  <si>
    <t>DIP016</t>
  </si>
  <si>
    <t>DIP017</t>
  </si>
  <si>
    <t>DIP018</t>
  </si>
  <si>
    <t>DIP019</t>
  </si>
  <si>
    <t>DIP021</t>
  </si>
  <si>
    <t>DIP022</t>
  </si>
  <si>
    <t>DIP023</t>
  </si>
  <si>
    <t>DIP024</t>
  </si>
  <si>
    <t>DIP025</t>
  </si>
  <si>
    <t>DIP026</t>
  </si>
  <si>
    <t>DIP027</t>
  </si>
  <si>
    <t>DIP028</t>
  </si>
  <si>
    <t>Tisch</t>
  </si>
  <si>
    <t>Snijder</t>
  </si>
  <si>
    <t>Bremner</t>
  </si>
  <si>
    <t>Brown</t>
  </si>
  <si>
    <t>Boyle</t>
  </si>
  <si>
    <t>McKenzie</t>
  </si>
  <si>
    <t>Davis</t>
  </si>
  <si>
    <t>John</t>
  </si>
  <si>
    <t>Todd</t>
  </si>
  <si>
    <t>Al-Sauhairy</t>
  </si>
  <si>
    <t>Carle</t>
  </si>
  <si>
    <t>Leckie</t>
  </si>
  <si>
    <t>den Heijer</t>
  </si>
  <si>
    <t>Graham</t>
  </si>
  <si>
    <t>Smith</t>
  </si>
  <si>
    <t>Reeve</t>
  </si>
  <si>
    <t>Little</t>
  </si>
  <si>
    <t>Clarke</t>
  </si>
  <si>
    <t>Marais</t>
  </si>
  <si>
    <t>Jones</t>
  </si>
  <si>
    <t>Greg</t>
  </si>
  <si>
    <t>Patrick</t>
  </si>
  <si>
    <t>Brian</t>
  </si>
  <si>
    <t>Charl</t>
  </si>
  <si>
    <t>Age at baseline</t>
  </si>
  <si>
    <t>Pca Rx</t>
  </si>
  <si>
    <t>Gleason</t>
  </si>
  <si>
    <t>Prostate adenocarcinoma, Gleason 6 (3+3), Radical prostatectomy 11/09/2009</t>
  </si>
  <si>
    <t>Prostate adenocarcinoma, Gleason Score 7 (3+4). 
Laparoscopic robotic assisted radical prostatectomy  05/11/2009</t>
  </si>
  <si>
    <t>Prostate adenocarcinoma,  pT3a, NX MX R1, Prostate biopsy Gleason Score 7(4+3) 01/05/2009. laparoscopic radical prostatectomy 09/10/2009, adjuvant radiotherapy (Within RAVE's trial)  09/02/2010 - 25/03/2010
PSA undetectable</t>
  </si>
  <si>
    <t>Prostate adenocarcinoma, pT3, initial PSA 13. Gleason 7 (3+4+5), 02/08/2010. Focal extraprostatic spread. Tumour present at posterior surgical margin.
Post operation PSA 0.1</t>
  </si>
  <si>
    <t>Prostate adenocarcinoma, PSA 6.6, Gleason 6 (3+3), Active surveillance, 12/10/2009
PSA 5.6, 09/2007; 4.8, 04/2008; 5.5, 11/2008; 6.1, 06/2009; 6.6, 09/2009</t>
  </si>
  <si>
    <t>Prostate adenocarcinoma, PSA 4.8, T1c, Gleason 6 (3+3), 11/10/2010
T2c, Gleason 7 (3+4), redical prostatectomy, 30/12/2010
PSA 4.6, 10/2008; 4.7, 11/2009; 4.3, 02/2010; 4.8, 09/2010; &lt;0.05 , 03/2011</t>
  </si>
  <si>
    <t>Prostate adenocarcinoma, PSA 5.8, Gleason 7(3+4), biopsy 20/07/2010
Brachtherapy 08/12/2010
PSA 3.0, 22/11/2007; 3.7, 08/10/2009; 4.9, 05/03/2010; 5.8, 19/06/2010; 4.7, 13/09/2010</t>
  </si>
  <si>
    <t>Biopsy 09/02/2012
Leuprolide Acetate
Cyproterone Acetate
Radiotherapy 37 fractions</t>
  </si>
  <si>
    <t>Prostatectomy 20/04/2012</t>
  </si>
  <si>
    <t>Biopsy 07/12/2011
Prostatectomy 08/05/2012</t>
  </si>
  <si>
    <t>Prostatectomy 25/08/2003
Eligard injection 6/12 for 1 year, stopped 02/2012
Radiotherapy 36 fractions</t>
  </si>
  <si>
    <t>Prostatectomy 31/03/2009</t>
  </si>
  <si>
    <t>Prostatectomy 24/06/2011</t>
  </si>
  <si>
    <t>3+4</t>
  </si>
  <si>
    <t>Prostatectomy 04/07/2005</t>
  </si>
  <si>
    <t>Prostatectomy 09/05/2011</t>
  </si>
  <si>
    <t>3+3</t>
  </si>
  <si>
    <t>WW</t>
  </si>
  <si>
    <t>7 (4+3) po 7 (3+4)</t>
  </si>
  <si>
    <t>Tx</t>
  </si>
  <si>
    <t>&lt;1</t>
  </si>
  <si>
    <t>had local infection in arm wound</t>
  </si>
  <si>
    <t>Codes for treatment</t>
  </si>
  <si>
    <t>1 - Prostatectomy</t>
  </si>
  <si>
    <t>4 - Prostatectomy + Radiotherapy</t>
  </si>
  <si>
    <t>0 - Active Surveillance or WW</t>
  </si>
  <si>
    <t>5 - Hormones + Radiotherapy</t>
  </si>
  <si>
    <t>3 - Prostatectomy + Radiotherapy + Hormones</t>
  </si>
  <si>
    <t>2 - Hormones</t>
  </si>
  <si>
    <t>6 - Brachytherapy only</t>
  </si>
  <si>
    <t>Other Ca Hx</t>
  </si>
  <si>
    <t>Fam Hx</t>
  </si>
  <si>
    <t>Medication</t>
  </si>
  <si>
    <t>Smoking Hx (Pack years)</t>
  </si>
  <si>
    <t>&gt;12</t>
  </si>
  <si>
    <t>Allopurinol</t>
  </si>
  <si>
    <t>CRP 3M</t>
  </si>
  <si>
    <t>PSA 3M</t>
  </si>
  <si>
    <t>Weight 3M</t>
  </si>
  <si>
    <t>Weight 0M</t>
  </si>
  <si>
    <t>PSA 0M</t>
  </si>
  <si>
    <t>CRP 0M</t>
  </si>
  <si>
    <t>MedDiet 0M</t>
  </si>
  <si>
    <t>MedDiet  3M</t>
  </si>
  <si>
    <t>MedDiet  3M adj</t>
  </si>
  <si>
    <t>Height cm</t>
  </si>
  <si>
    <t>other changes</t>
  </si>
  <si>
    <t>Diclofenac, Panadeine prn</t>
  </si>
  <si>
    <t>Omeprazole Diclofenac Humira</t>
  </si>
  <si>
    <t>multivit</t>
  </si>
  <si>
    <t>3x BP meds - inihibace, metoprolol, Amlopidine</t>
  </si>
  <si>
    <t>Diclofenac</t>
  </si>
  <si>
    <t>Multivit  B Comp</t>
  </si>
  <si>
    <t>1x BP med  Plendil</t>
  </si>
  <si>
    <t>Ropinirole, Omeprazole, Efexor, Sinemet, Aspirin, Simvastatin</t>
  </si>
  <si>
    <t>Feels better,  Bad food tastes unattractive.  Happy with weight loss - has maintained…</t>
  </si>
  <si>
    <t>Simvastatin, Felodipine, Indaramide</t>
  </si>
  <si>
    <t>Omega 3</t>
  </si>
  <si>
    <t>Omega 3, Spirulina, MSM</t>
  </si>
  <si>
    <t>Aspirin, Simvastatin</t>
  </si>
  <si>
    <t xml:space="preserve">Vit C, Omega 3-6-9, </t>
  </si>
  <si>
    <t>Zarator, Citalopram, Aspirin</t>
  </si>
  <si>
    <t>Jan 2014: Just before I started the diet I had a doctors report  that my blood sugars were at a level where I should modify my diet to reduce blood sugar .HbA1c now 42. Nocturia reduced from 6x  to 3x ,very occasionally 4 x</t>
  </si>
  <si>
    <t xml:space="preserve">Feb 2014: improved my general health and reduced my cholesterol </t>
  </si>
  <si>
    <t>Tail DNA</t>
  </si>
  <si>
    <t>0M_H2O2</t>
  </si>
  <si>
    <t>0M_FB</t>
  </si>
  <si>
    <t>3M_FB</t>
  </si>
  <si>
    <t>3M_H2O2</t>
  </si>
  <si>
    <t>0m_H2o2A</t>
  </si>
  <si>
    <t>Ha_03</t>
  </si>
  <si>
    <t>Fa_03</t>
  </si>
  <si>
    <t>Fa_00</t>
  </si>
  <si>
    <t>Fb_00</t>
  </si>
  <si>
    <t>Fb_03</t>
  </si>
  <si>
    <t>Ha_00</t>
  </si>
  <si>
    <t>Hb_03</t>
  </si>
  <si>
    <t>Ha2_00</t>
  </si>
  <si>
    <t>Fb03</t>
  </si>
  <si>
    <t>FbbB_00</t>
  </si>
  <si>
    <t>HbB_00</t>
  </si>
  <si>
    <t>FbB_00</t>
  </si>
  <si>
    <t>Hb_00</t>
  </si>
  <si>
    <t>Fa-00</t>
  </si>
  <si>
    <t>FaB_03</t>
  </si>
  <si>
    <t>Ha_00B</t>
  </si>
  <si>
    <t>Fb_00B</t>
  </si>
  <si>
    <t>Fb_00_B</t>
  </si>
  <si>
    <t>Hb_03B</t>
  </si>
  <si>
    <t>Fa_00B</t>
  </si>
  <si>
    <t>0M_FbB</t>
  </si>
  <si>
    <t>0M_HbB</t>
  </si>
  <si>
    <t>HaB_3M</t>
  </si>
  <si>
    <t>FbB_03</t>
  </si>
  <si>
    <t>HbB_03</t>
  </si>
  <si>
    <t>Back transformed mean</t>
  </si>
  <si>
    <t>Median</t>
  </si>
  <si>
    <t>Mean</t>
  </si>
  <si>
    <t>LN TD</t>
  </si>
  <si>
    <t>t-test</t>
  </si>
  <si>
    <t>normal values</t>
  </si>
  <si>
    <t>LN transformed</t>
  </si>
  <si>
    <t>0M-3M</t>
  </si>
  <si>
    <t>H2O2</t>
  </si>
  <si>
    <t>FB</t>
  </si>
  <si>
    <t>008</t>
  </si>
  <si>
    <t>009</t>
  </si>
  <si>
    <t>010</t>
  </si>
  <si>
    <t>011</t>
  </si>
  <si>
    <t>013</t>
  </si>
  <si>
    <t>014</t>
  </si>
  <si>
    <t>015</t>
  </si>
  <si>
    <t>016</t>
  </si>
  <si>
    <t>017</t>
  </si>
  <si>
    <t>018</t>
  </si>
  <si>
    <t>019</t>
  </si>
  <si>
    <t>021</t>
  </si>
  <si>
    <t>022</t>
  </si>
  <si>
    <t>023</t>
  </si>
  <si>
    <t>024</t>
  </si>
  <si>
    <t>025</t>
  </si>
  <si>
    <t>026</t>
  </si>
  <si>
    <t>027</t>
  </si>
  <si>
    <t>028</t>
  </si>
  <si>
    <t>00M</t>
  </si>
  <si>
    <t>03M</t>
  </si>
  <si>
    <t>Weight Change KG</t>
  </si>
  <si>
    <t>BMI 0M</t>
  </si>
  <si>
    <t>BMI 3M</t>
  </si>
  <si>
    <t>BMI CHANGE</t>
  </si>
  <si>
    <t>PSA CHANGE</t>
  </si>
  <si>
    <t>CRP CHANGE</t>
  </si>
  <si>
    <t>MED DIET CHANGE</t>
  </si>
  <si>
    <t>Aspirin</t>
  </si>
  <si>
    <t>0=nil, 1=skin</t>
  </si>
  <si>
    <t>0-nil, 1=immed, 2=other fam</t>
  </si>
  <si>
    <t>1,2</t>
  </si>
  <si>
    <t>RPT CRP 00</t>
  </si>
  <si>
    <t>RPT CRP 03</t>
  </si>
  <si>
    <t>Marital Status</t>
  </si>
  <si>
    <t>M</t>
  </si>
  <si>
    <t>S</t>
  </si>
  <si>
    <t>Statin Med</t>
  </si>
  <si>
    <t>Anti-inflammatory</t>
  </si>
  <si>
    <t>1= aspirin 2=diclofenac 3=other</t>
  </si>
  <si>
    <t>BioACE (Blackmores).  Omega3</t>
  </si>
  <si>
    <t>1 Pre</t>
  </si>
  <si>
    <t>1 Post</t>
  </si>
  <si>
    <t>2 Pre</t>
  </si>
  <si>
    <t>2 Post</t>
  </si>
  <si>
    <t>3 Pre Cooked</t>
  </si>
  <si>
    <t>3 Post Cooked</t>
  </si>
  <si>
    <t>3 Pre Raw/salad</t>
  </si>
  <si>
    <t>3 Post Raw/salad</t>
  </si>
  <si>
    <t>4 Pre</t>
  </si>
  <si>
    <t>4 Post</t>
  </si>
  <si>
    <t>5 Pre</t>
  </si>
  <si>
    <t>5 Post</t>
  </si>
  <si>
    <t>6 Pre</t>
  </si>
  <si>
    <t>6 Post</t>
  </si>
  <si>
    <t xml:space="preserve">7 Pre </t>
  </si>
  <si>
    <t>7 Post</t>
  </si>
  <si>
    <t>8 Pre</t>
  </si>
  <si>
    <t>8 Post</t>
  </si>
  <si>
    <t>9 Pre</t>
  </si>
  <si>
    <t>9 Post</t>
  </si>
  <si>
    <t>10 Pre</t>
  </si>
  <si>
    <t>10 Post</t>
  </si>
  <si>
    <t>11 Pre</t>
  </si>
  <si>
    <t>11 Post</t>
  </si>
  <si>
    <t>12 Pre</t>
  </si>
  <si>
    <t>12 Post</t>
  </si>
  <si>
    <t>13 Pre</t>
  </si>
  <si>
    <t>13 Post</t>
  </si>
  <si>
    <t>14 Pre</t>
  </si>
  <si>
    <t>14 Post</t>
  </si>
  <si>
    <t>15 Pre</t>
  </si>
  <si>
    <t>15 Post</t>
  </si>
  <si>
    <t>16 Pre</t>
  </si>
  <si>
    <t>16 Post</t>
  </si>
  <si>
    <t>17 Pre</t>
  </si>
  <si>
    <t>17 Post</t>
  </si>
  <si>
    <t>18 Pre</t>
  </si>
  <si>
    <t>18 Post</t>
  </si>
  <si>
    <t>19 Pre</t>
  </si>
  <si>
    <t>19 Post</t>
  </si>
  <si>
    <t>20 Pre</t>
  </si>
  <si>
    <t>20 Post</t>
  </si>
  <si>
    <t>Study number</t>
  </si>
  <si>
    <t>Patient Surname</t>
  </si>
  <si>
    <t>Patient Given name</t>
  </si>
  <si>
    <t>Bill</t>
  </si>
  <si>
    <t>Geoffrey</t>
  </si>
  <si>
    <t>Shane</t>
  </si>
  <si>
    <t>Rodney</t>
  </si>
  <si>
    <t>Craig</t>
  </si>
  <si>
    <t>Mark</t>
  </si>
  <si>
    <t>Atif</t>
  </si>
  <si>
    <t>Graeme</t>
  </si>
  <si>
    <t>Pearce</t>
  </si>
  <si>
    <t>Michael</t>
  </si>
  <si>
    <t>Nick</t>
  </si>
  <si>
    <t>Clyde</t>
  </si>
  <si>
    <t>Philip</t>
  </si>
  <si>
    <t>Unit of Measure</t>
  </si>
  <si>
    <t>Fbb3M</t>
  </si>
  <si>
    <t>AVERAGE</t>
  </si>
  <si>
    <t>Ttest</t>
  </si>
  <si>
    <t>006</t>
  </si>
  <si>
    <t>H2O2 BT Mean</t>
  </si>
  <si>
    <t>FB BT mean</t>
  </si>
  <si>
    <t>(was 8)</t>
  </si>
  <si>
    <t>MEDajdChange</t>
  </si>
  <si>
    <t xml:space="preserve">3 Pre </t>
  </si>
  <si>
    <t>DIP006_00</t>
  </si>
  <si>
    <t>DIP006_03</t>
  </si>
  <si>
    <t>DIP008_00</t>
  </si>
  <si>
    <t>DIP008_03</t>
  </si>
  <si>
    <t>DIP009_03</t>
  </si>
  <si>
    <t>DIP009_00</t>
  </si>
  <si>
    <t>DIP010_00</t>
  </si>
  <si>
    <t>DIP010_03</t>
  </si>
  <si>
    <t>DIP011_00</t>
  </si>
  <si>
    <t>DIP011_03</t>
  </si>
  <si>
    <t>DIP013_03</t>
  </si>
  <si>
    <t>DIP013_00</t>
  </si>
  <si>
    <t>DIP014_00</t>
  </si>
  <si>
    <t>DIP014_03</t>
  </si>
  <si>
    <t>DIP015_00</t>
  </si>
  <si>
    <t>DIP016_00</t>
  </si>
  <si>
    <t>DIP017_00</t>
  </si>
  <si>
    <t>DIP018_00</t>
  </si>
  <si>
    <t>DIP019_00</t>
  </si>
  <si>
    <t>DIP021_00</t>
  </si>
  <si>
    <t>DIP022_00</t>
  </si>
  <si>
    <t>DIP023_00</t>
  </si>
  <si>
    <t>DIP024_00</t>
  </si>
  <si>
    <t>DIP025_00</t>
  </si>
  <si>
    <t>DIP026_00</t>
  </si>
  <si>
    <t>DIP027_00</t>
  </si>
  <si>
    <t>DIP028_00</t>
  </si>
  <si>
    <t>DIP016_03</t>
  </si>
  <si>
    <t>DIP028_03</t>
  </si>
  <si>
    <t>DIP017_03</t>
  </si>
  <si>
    <t>DIP018_03</t>
  </si>
  <si>
    <t>DIP019_03</t>
  </si>
  <si>
    <t>DIP021_03</t>
  </si>
  <si>
    <t>DIP022_03</t>
  </si>
  <si>
    <t>DIP023_03</t>
  </si>
  <si>
    <t>DIP024_03</t>
  </si>
  <si>
    <t>DIP025_03</t>
  </si>
  <si>
    <t>DIP026_03</t>
  </si>
  <si>
    <t>DIP027_03</t>
  </si>
  <si>
    <t>DIP015_03</t>
  </si>
  <si>
    <t>OOCF0M</t>
  </si>
  <si>
    <t>OOCF3M</t>
  </si>
  <si>
    <t>OOQty0M</t>
  </si>
  <si>
    <t>OOQty3M</t>
  </si>
  <si>
    <t>Veg0M</t>
  </si>
  <si>
    <t>Veg3M</t>
  </si>
  <si>
    <t>Frt0M</t>
  </si>
  <si>
    <t>Frt3M</t>
  </si>
  <si>
    <t>RdMt0m</t>
  </si>
  <si>
    <t>RdMt3M</t>
  </si>
  <si>
    <t>Soda0M</t>
  </si>
  <si>
    <t>Soda3M</t>
  </si>
  <si>
    <t>Wine0M</t>
  </si>
  <si>
    <t>Wine3M</t>
  </si>
  <si>
    <t>BTR0M</t>
  </si>
  <si>
    <t>BTR3M</t>
  </si>
  <si>
    <t>Leg0M</t>
  </si>
  <si>
    <t>Leg3M</t>
  </si>
  <si>
    <t>Fish0M</t>
  </si>
  <si>
    <t>Fish3M</t>
  </si>
  <si>
    <t>Cake0M</t>
  </si>
  <si>
    <t>Cake3M</t>
  </si>
  <si>
    <t>Nuts0M</t>
  </si>
  <si>
    <t>Nuts3M</t>
  </si>
  <si>
    <t>Chkn0M</t>
  </si>
  <si>
    <t>Chkn3M</t>
  </si>
  <si>
    <t>Sof0M</t>
  </si>
  <si>
    <t>Sof3M</t>
  </si>
  <si>
    <t>Pom0M</t>
  </si>
  <si>
    <t>Pom3M</t>
  </si>
  <si>
    <t>Alc3M</t>
  </si>
  <si>
    <t>Alc0M</t>
  </si>
  <si>
    <t>GT0M</t>
  </si>
  <si>
    <t>GT3M</t>
  </si>
  <si>
    <t>Dairy0M</t>
  </si>
  <si>
    <t>Dairy3M</t>
  </si>
  <si>
    <t>Broc0M</t>
  </si>
  <si>
    <t>Broc3M</t>
  </si>
  <si>
    <t>WGrn0M</t>
  </si>
  <si>
    <t>WGrn3M</t>
  </si>
  <si>
    <t>Age</t>
  </si>
  <si>
    <t>Weight</t>
  </si>
  <si>
    <t>Height</t>
  </si>
  <si>
    <t>Activity</t>
  </si>
  <si>
    <t>energynodf_kj</t>
  </si>
  <si>
    <t>energydf_kj</t>
  </si>
  <si>
    <t>protein_g</t>
  </si>
  <si>
    <t>total-fat_g</t>
  </si>
  <si>
    <t>saturated-fat_g</t>
  </si>
  <si>
    <t>trans-fatty-acids_g</t>
  </si>
  <si>
    <t>polyunsaturated-fat_g</t>
  </si>
  <si>
    <t>monounsaturated-fat_g</t>
  </si>
  <si>
    <t>carbohydrate-available_g</t>
  </si>
  <si>
    <t>alcohol_g</t>
  </si>
  <si>
    <t>dietary-fibre_g</t>
  </si>
  <si>
    <t>vitamin-c_mg</t>
  </si>
  <si>
    <t>vitamin-e_mg</t>
  </si>
  <si>
    <t>total-folate_µg</t>
  </si>
  <si>
    <t>calcium_mg</t>
  </si>
  <si>
    <t>zinc_mg</t>
  </si>
  <si>
    <t>selenium_µg</t>
  </si>
  <si>
    <t>kj-from-protein_%</t>
  </si>
  <si>
    <t>kj-from-fat_%</t>
  </si>
  <si>
    <t>kj-from-saturated-fat_%</t>
  </si>
  <si>
    <t>kj-from-trans-fat_%</t>
  </si>
  <si>
    <t>kj-from-carbohydrate_%</t>
  </si>
  <si>
    <t>kj-from-alcohol_%</t>
  </si>
  <si>
    <t>kj-from-fibre_%</t>
  </si>
  <si>
    <t>kj-from-others_%</t>
  </si>
  <si>
    <t>fat-as-mono_%</t>
  </si>
  <si>
    <t>fat-as-poly_%</t>
  </si>
  <si>
    <t>fat-as-saturated_%</t>
  </si>
  <si>
    <t>fapmono_%</t>
  </si>
  <si>
    <t>fapsat_%</t>
  </si>
  <si>
    <t>omega-3_g</t>
  </si>
  <si>
    <t>f18d1-oleic_g</t>
  </si>
  <si>
    <t>f18d2n6-linoleic_g</t>
  </si>
  <si>
    <t>f18d3n3-linolenic-(ala)_g</t>
  </si>
  <si>
    <t>f22d5n3-docosapentaenoic-(dpa)_g</t>
  </si>
  <si>
    <t>f22d6n3-docosahexaenoic-(dha)_g</t>
  </si>
  <si>
    <t>leucine_g</t>
  </si>
  <si>
    <t>caffeine_mg</t>
  </si>
  <si>
    <t>Sedentary</t>
  </si>
  <si>
    <t>Light</t>
  </si>
  <si>
    <t>DIP009_003</t>
  </si>
  <si>
    <t>Moderate</t>
  </si>
  <si>
    <t>Light-Moderate</t>
  </si>
  <si>
    <t>Heavy</t>
  </si>
  <si>
    <t>Very Sedentary</t>
  </si>
  <si>
    <t>t-tests</t>
  </si>
  <si>
    <t>MEANS</t>
  </si>
  <si>
    <t>h2r_03_26_MAY</t>
  </si>
  <si>
    <t>Fb_3MR-26May</t>
  </si>
  <si>
    <t>H2_3MR-26May</t>
  </si>
  <si>
    <t>0M_Fa</t>
  </si>
  <si>
    <t>3MR-Fb</t>
  </si>
  <si>
    <t>0M_Ha_154</t>
  </si>
  <si>
    <t>3M_HbR</t>
  </si>
  <si>
    <t>ttest</t>
  </si>
  <si>
    <t>Fa0M</t>
  </si>
  <si>
    <t>H2a0M</t>
  </si>
  <si>
    <t>H2o2a3MR</t>
  </si>
  <si>
    <t>3MR_Ha</t>
  </si>
  <si>
    <t>3MR_Fa</t>
  </si>
  <si>
    <t>3MR-Ha</t>
  </si>
  <si>
    <t>Fb_3MR</t>
  </si>
  <si>
    <t>Ha_0M</t>
  </si>
  <si>
    <t>0MR-Hb</t>
  </si>
  <si>
    <t>3MR-Fa</t>
  </si>
  <si>
    <t>0M-HR</t>
  </si>
  <si>
    <t>Hb-3MR</t>
  </si>
  <si>
    <t>0mR-Hb</t>
  </si>
  <si>
    <t>3MR-Hb</t>
  </si>
  <si>
    <t>Fb_0M</t>
  </si>
  <si>
    <t>Fb-3M</t>
  </si>
  <si>
    <t>H202_0M</t>
  </si>
  <si>
    <t>H202_3M</t>
  </si>
  <si>
    <t>TTEST</t>
  </si>
  <si>
    <t>Aspirin, Celiprolol, Atorvastatin. Terazosin, Cilazapril</t>
  </si>
  <si>
    <t>0M_TOT</t>
  </si>
  <si>
    <t>3M_TOT</t>
  </si>
  <si>
    <t>Medians RAW</t>
  </si>
  <si>
    <t>MEANS EXP</t>
  </si>
  <si>
    <t>FB RAW Median</t>
  </si>
  <si>
    <t>H2O2 RAW Mean</t>
  </si>
  <si>
    <t>change</t>
  </si>
  <si>
    <t>0M_FB.</t>
  </si>
  <si>
    <t>w/grain</t>
  </si>
  <si>
    <t>vegesServ</t>
  </si>
  <si>
    <t>fruit</t>
  </si>
  <si>
    <t>redmeat</t>
  </si>
  <si>
    <t>butter</t>
  </si>
  <si>
    <t>sweetdrinks</t>
  </si>
  <si>
    <t>legumes</t>
  </si>
  <si>
    <t>fish</t>
  </si>
  <si>
    <t>cookies</t>
  </si>
  <si>
    <t>nuts</t>
  </si>
  <si>
    <t>chicken</t>
  </si>
  <si>
    <t>sofrito</t>
  </si>
  <si>
    <t>pomegrante</t>
  </si>
  <si>
    <t>OthAlc</t>
  </si>
  <si>
    <t>salad</t>
  </si>
  <si>
    <t>GreenTea</t>
  </si>
  <si>
    <t>Broccoli</t>
  </si>
  <si>
    <t>Dairy</t>
  </si>
  <si>
    <t>O-oil-cul</t>
  </si>
  <si>
    <t>O-Oilqty</t>
  </si>
  <si>
    <t>wine/wk (glass)</t>
  </si>
  <si>
    <t>dip026</t>
  </si>
  <si>
    <t>Losec, glucosamie</t>
  </si>
  <si>
    <t>TOT ALCOHO</t>
  </si>
  <si>
    <t>TOT ALCO</t>
  </si>
  <si>
    <t>Pre</t>
  </si>
  <si>
    <t>Post</t>
  </si>
  <si>
    <t>cholesterol_mg</t>
  </si>
  <si>
    <t>ENRGdf_kjCH</t>
  </si>
  <si>
    <t>PROT_gCH</t>
  </si>
  <si>
    <t>T-fat_gCH</t>
  </si>
  <si>
    <t>SAT-fat_gCH</t>
  </si>
  <si>
    <t>TRNS-fats_gCH</t>
  </si>
  <si>
    <t>POLY-fat_gCH</t>
  </si>
  <si>
    <t>MONO-fat_gCH</t>
  </si>
  <si>
    <t>CARB-avail_gCH</t>
  </si>
  <si>
    <t>CHOL_mgCH</t>
  </si>
  <si>
    <t>ALC_gCH</t>
  </si>
  <si>
    <t>D-fibre_gCH</t>
  </si>
  <si>
    <t>VIT-c_mgCH</t>
  </si>
  <si>
    <t>VIT-e_mgCH</t>
  </si>
  <si>
    <t>T-FOL_µgCH</t>
  </si>
  <si>
    <t>Ca_mgCH</t>
  </si>
  <si>
    <t>ZN_mgCH</t>
  </si>
  <si>
    <t>SE_µgCH</t>
  </si>
  <si>
    <t>kj-PROT_%CH</t>
  </si>
  <si>
    <t>kj-FAT_%CH</t>
  </si>
  <si>
    <t>kj-SATfat_%CH</t>
  </si>
  <si>
    <t>kj-TR-fat_%CH</t>
  </si>
  <si>
    <t>kj-CARB_%CH</t>
  </si>
  <si>
    <t>kj-ALC_%CH</t>
  </si>
  <si>
    <t>kj-FIB_%Ch</t>
  </si>
  <si>
    <t>kj-OTH_%Ch</t>
  </si>
  <si>
    <t>fat-mono_%CH</t>
  </si>
  <si>
    <t>fat-poly_%CH</t>
  </si>
  <si>
    <t>fat-SAT_%CH</t>
  </si>
  <si>
    <t>FAPMONO_%CH</t>
  </si>
  <si>
    <t>FAPSAT_%CH</t>
  </si>
  <si>
    <t>n3_gCH</t>
  </si>
  <si>
    <t>OLEIC_gCH</t>
  </si>
  <si>
    <t>LNA_gCH</t>
  </si>
  <si>
    <t>LA_gCH</t>
  </si>
  <si>
    <t>DPA_gCH</t>
  </si>
  <si>
    <t>DHA_gCH</t>
  </si>
  <si>
    <t>LEUC_gCH</t>
  </si>
  <si>
    <t>CAFF-mgCH</t>
  </si>
  <si>
    <t>OOQty_CH</t>
  </si>
  <si>
    <t>VegServCH</t>
  </si>
  <si>
    <t>SalSvCH</t>
  </si>
  <si>
    <t>FrtSvCH</t>
  </si>
  <si>
    <t>RdMtSvsCH</t>
  </si>
  <si>
    <t>BtrSvsCH</t>
  </si>
  <si>
    <t>SodaSvsCH</t>
  </si>
  <si>
    <t>WineVolCH</t>
  </si>
  <si>
    <t>LegSvsCH</t>
  </si>
  <si>
    <t>FishSvCH</t>
  </si>
  <si>
    <t>CakeSvCH</t>
  </si>
  <si>
    <t>NutsSvCH</t>
  </si>
  <si>
    <t>ChknSvCH</t>
  </si>
  <si>
    <t>SfrtSvCH</t>
  </si>
  <si>
    <t>PGSvsCH</t>
  </si>
  <si>
    <t>OtAlcSvsCH</t>
  </si>
  <si>
    <t>GTCupsCH</t>
  </si>
  <si>
    <t>BrocSvCH</t>
  </si>
  <si>
    <t>DrySvCH</t>
  </si>
  <si>
    <t>TotALCSvsCH</t>
  </si>
  <si>
    <t>TotF+ve0M</t>
  </si>
  <si>
    <t>TotF+ve3M</t>
  </si>
  <si>
    <t>sugars_g</t>
  </si>
  <si>
    <t>Sugars</t>
  </si>
  <si>
    <t>Sugar_G_CH</t>
  </si>
  <si>
    <t>DIFF</t>
  </si>
  <si>
    <t>tVg</t>
  </si>
  <si>
    <t>MagnesiumG/d</t>
  </si>
  <si>
    <t>Magnesium g/day</t>
  </si>
  <si>
    <t>test</t>
  </si>
  <si>
    <t>statin at end</t>
  </si>
  <si>
    <t>BioACE (Blackmores)</t>
  </si>
  <si>
    <t>Vit C</t>
  </si>
  <si>
    <t>Year of Dx</t>
  </si>
  <si>
    <t>Supps-0M</t>
  </si>
  <si>
    <t>Supps-3M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</si>
</sst>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yyyy\-mm\-dd;@"/>
    <numFmt numFmtId="167" formatCode="0.0000"/>
    <numFmt numFmtId="168" formatCode="0.000000"/>
    <numFmt numFmtId="169" formatCode="0.000000000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rgb="FFFFFF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2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1"/>
      <color theme="4" tint="0.3999755851924192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7" tint="0.3999755851924192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trike/>
      <sz val="11"/>
      <color indexed="8"/>
      <name val="Calibri"/>
      <family val="2"/>
    </font>
    <font>
      <strike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0"/>
      </patternFill>
    </fill>
    <fill>
      <patternFill patternType="solid">
        <fgColor rgb="FF7030A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10">
    <xf numFmtId="0" fontId="0" fillId="0" borderId="0"/>
    <xf numFmtId="0" fontId="3" fillId="0" borderId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11" borderId="0" applyNumberFormat="0" applyBorder="0" applyAlignment="0" applyProtection="0"/>
    <xf numFmtId="0" fontId="15" fillId="0" borderId="0"/>
    <xf numFmtId="0" fontId="3" fillId="0" borderId="0"/>
    <xf numFmtId="0" fontId="3" fillId="0" borderId="0"/>
    <xf numFmtId="0" fontId="3" fillId="0" borderId="0"/>
    <xf numFmtId="0" fontId="30" fillId="0" borderId="0"/>
  </cellStyleXfs>
  <cellXfs count="222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2" borderId="1" xfId="0" applyFill="1" applyBorder="1"/>
    <xf numFmtId="0" fontId="0" fillId="2" borderId="0" xfId="0" applyFill="1"/>
    <xf numFmtId="0" fontId="0" fillId="2" borderId="0" xfId="0" applyFill="1" applyAlignment="1">
      <alignment horizontal="center"/>
    </xf>
    <xf numFmtId="19" fontId="0" fillId="0" borderId="0" xfId="0" applyNumberFormat="1"/>
    <xf numFmtId="0" fontId="0" fillId="4" borderId="0" xfId="0" applyFill="1"/>
    <xf numFmtId="0" fontId="0" fillId="0" borderId="0" xfId="0" applyAlignment="1">
      <alignment horizontal="right"/>
    </xf>
    <xf numFmtId="19" fontId="0" fillId="2" borderId="0" xfId="0" applyNumberFormat="1" applyFill="1"/>
    <xf numFmtId="0" fontId="0" fillId="8" borderId="0" xfId="0" applyFill="1"/>
    <xf numFmtId="0" fontId="6" fillId="2" borderId="0" xfId="0" applyFont="1" applyFill="1"/>
    <xf numFmtId="49" fontId="0" fillId="0" borderId="0" xfId="0" applyNumberFormat="1"/>
    <xf numFmtId="49" fontId="0" fillId="0" borderId="0" xfId="0" applyNumberFormat="1" applyAlignment="1">
      <alignment wrapText="1"/>
    </xf>
    <xf numFmtId="0" fontId="5" fillId="0" borderId="1" xfId="0" applyFont="1" applyBorder="1" applyAlignment="1">
      <alignment vertical="center"/>
    </xf>
    <xf numFmtId="0" fontId="10" fillId="10" borderId="0" xfId="3"/>
    <xf numFmtId="0" fontId="9" fillId="9" borderId="0" xfId="2"/>
    <xf numFmtId="0" fontId="0" fillId="13" borderId="1" xfId="0" applyFill="1" applyBorder="1"/>
    <xf numFmtId="19" fontId="2" fillId="0" borderId="0" xfId="0" applyNumberFormat="1" applyFont="1" applyBorder="1"/>
    <xf numFmtId="0" fontId="2" fillId="2" borderId="0" xfId="0" applyFont="1" applyFill="1" applyBorder="1"/>
    <xf numFmtId="0" fontId="0" fillId="0" borderId="0" xfId="0" applyBorder="1"/>
    <xf numFmtId="0" fontId="2" fillId="0" borderId="0" xfId="0" applyFont="1" applyBorder="1"/>
    <xf numFmtId="0" fontId="0" fillId="2" borderId="0" xfId="0" applyFill="1" applyBorder="1"/>
    <xf numFmtId="0" fontId="12" fillId="0" borderId="0" xfId="0" applyFont="1" applyBorder="1"/>
    <xf numFmtId="0" fontId="12" fillId="0" borderId="0" xfId="0" applyFont="1"/>
    <xf numFmtId="0" fontId="13" fillId="0" borderId="0" xfId="0" applyFont="1"/>
    <xf numFmtId="49" fontId="13" fillId="12" borderId="0" xfId="0" applyNumberFormat="1" applyFont="1" applyFill="1"/>
    <xf numFmtId="0" fontId="13" fillId="12" borderId="0" xfId="0" applyFont="1" applyFill="1"/>
    <xf numFmtId="0" fontId="0" fillId="0" borderId="0" xfId="0" applyAlignment="1">
      <alignment textRotation="86"/>
    </xf>
    <xf numFmtId="0" fontId="0" fillId="15" borderId="1" xfId="0" applyFill="1" applyBorder="1"/>
    <xf numFmtId="0" fontId="10" fillId="2" borderId="1" xfId="3" applyFill="1" applyBorder="1"/>
    <xf numFmtId="0" fontId="10" fillId="15" borderId="1" xfId="3" applyFill="1" applyBorder="1"/>
    <xf numFmtId="0" fontId="11" fillId="2" borderId="1" xfId="4" applyFill="1" applyBorder="1"/>
    <xf numFmtId="2" fontId="0" fillId="2" borderId="1" xfId="0" applyNumberFormat="1" applyFill="1" applyBorder="1"/>
    <xf numFmtId="0" fontId="9" fillId="2" borderId="1" xfId="2" applyFill="1" applyBorder="1"/>
    <xf numFmtId="0" fontId="2" fillId="15" borderId="1" xfId="2" applyNumberFormat="1" applyFont="1" applyFill="1" applyBorder="1"/>
    <xf numFmtId="0" fontId="0" fillId="15" borderId="1" xfId="0" applyNumberFormat="1" applyFill="1" applyBorder="1"/>
    <xf numFmtId="0" fontId="0" fillId="3" borderId="1" xfId="0" applyFill="1" applyBorder="1" applyAlignment="1"/>
    <xf numFmtId="0" fontId="0" fillId="13" borderId="1" xfId="0" applyFill="1" applyBorder="1" applyAlignment="1"/>
    <xf numFmtId="0" fontId="10" fillId="13" borderId="1" xfId="3" applyFill="1" applyBorder="1"/>
    <xf numFmtId="0" fontId="11" fillId="13" borderId="1" xfId="4" applyFill="1" applyBorder="1"/>
    <xf numFmtId="0" fontId="9" fillId="13" borderId="1" xfId="2" applyFill="1" applyBorder="1"/>
    <xf numFmtId="0" fontId="0" fillId="16" borderId="1" xfId="0" applyFill="1" applyBorder="1" applyAlignment="1"/>
    <xf numFmtId="0" fontId="0" fillId="16" borderId="1" xfId="0" applyFill="1" applyBorder="1"/>
    <xf numFmtId="0" fontId="10" fillId="16" borderId="1" xfId="3" applyFill="1" applyBorder="1"/>
    <xf numFmtId="0" fontId="11" fillId="16" borderId="1" xfId="4" applyFill="1" applyBorder="1"/>
    <xf numFmtId="0" fontId="9" fillId="16" borderId="1" xfId="2" applyFill="1" applyBorder="1"/>
    <xf numFmtId="0" fontId="0" fillId="16" borderId="1" xfId="0" applyNumberFormat="1" applyFill="1" applyBorder="1"/>
    <xf numFmtId="0" fontId="0" fillId="17" borderId="1" xfId="0" applyFill="1" applyBorder="1" applyAlignment="1"/>
    <xf numFmtId="0" fontId="0" fillId="17" borderId="1" xfId="0" applyFill="1" applyBorder="1"/>
    <xf numFmtId="0" fontId="10" fillId="17" borderId="1" xfId="3" applyFill="1" applyBorder="1"/>
    <xf numFmtId="0" fontId="11" fillId="17" borderId="1" xfId="4" applyFill="1" applyBorder="1"/>
    <xf numFmtId="0" fontId="9" fillId="17" borderId="1" xfId="2" applyFill="1" applyBorder="1"/>
    <xf numFmtId="0" fontId="0" fillId="17" borderId="1" xfId="0" applyNumberFormat="1" applyFill="1" applyBorder="1"/>
    <xf numFmtId="0" fontId="0" fillId="18" borderId="1" xfId="0" applyFill="1" applyBorder="1" applyAlignment="1"/>
    <xf numFmtId="2" fontId="0" fillId="18" borderId="1" xfId="0" applyNumberFormat="1" applyFill="1" applyBorder="1"/>
    <xf numFmtId="0" fontId="0" fillId="18" borderId="1" xfId="0" applyFill="1" applyBorder="1"/>
    <xf numFmtId="0" fontId="10" fillId="18" borderId="1" xfId="3" applyFill="1" applyBorder="1"/>
    <xf numFmtId="0" fontId="11" fillId="18" borderId="1" xfId="4" applyFill="1" applyBorder="1"/>
    <xf numFmtId="0" fontId="9" fillId="18" borderId="1" xfId="2" applyFill="1" applyBorder="1"/>
    <xf numFmtId="0" fontId="0" fillId="18" borderId="1" xfId="0" applyNumberFormat="1" applyFill="1" applyBorder="1"/>
    <xf numFmtId="0" fontId="0" fillId="14" borderId="1" xfId="0" applyFill="1" applyBorder="1" applyAlignment="1"/>
    <xf numFmtId="0" fontId="0" fillId="14" borderId="1" xfId="0" applyFill="1" applyBorder="1"/>
    <xf numFmtId="0" fontId="10" fillId="14" borderId="1" xfId="3" applyFill="1" applyBorder="1"/>
    <xf numFmtId="0" fontId="11" fillId="14" borderId="1" xfId="4" applyFill="1" applyBorder="1"/>
    <xf numFmtId="0" fontId="9" fillId="14" borderId="1" xfId="2" applyFill="1" applyBorder="1"/>
    <xf numFmtId="0" fontId="0" fillId="14" borderId="1" xfId="0" applyNumberFormat="1" applyFill="1" applyBorder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0" fillId="3" borderId="0" xfId="0" applyFill="1"/>
    <xf numFmtId="0" fontId="14" fillId="0" borderId="5" xfId="5" applyFont="1" applyFill="1" applyBorder="1" applyAlignment="1">
      <alignment horizontal="right" wrapText="1"/>
    </xf>
    <xf numFmtId="0" fontId="14" fillId="0" borderId="5" xfId="5" applyFont="1" applyFill="1" applyBorder="1" applyAlignment="1">
      <alignment wrapText="1"/>
    </xf>
    <xf numFmtId="0" fontId="14" fillId="0" borderId="4" xfId="5" applyFont="1" applyFill="1" applyBorder="1" applyAlignment="1">
      <alignment horizontal="center"/>
    </xf>
    <xf numFmtId="0" fontId="0" fillId="0" borderId="0" xfId="0" applyFill="1"/>
    <xf numFmtId="0" fontId="4" fillId="0" borderId="4" xfId="5" applyFont="1" applyFill="1" applyBorder="1" applyAlignment="1">
      <alignment horizontal="center"/>
    </xf>
    <xf numFmtId="19" fontId="0" fillId="13" borderId="0" xfId="0" applyNumberFormat="1" applyFill="1"/>
    <xf numFmtId="0" fontId="0" fillId="13" borderId="0" xfId="0" applyFill="1"/>
    <xf numFmtId="19" fontId="0" fillId="7" borderId="0" xfId="0" applyNumberFormat="1" applyFill="1"/>
    <xf numFmtId="0" fontId="0" fillId="7" borderId="0" xfId="0" applyFill="1"/>
    <xf numFmtId="19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6" fillId="4" borderId="0" xfId="0" applyFont="1" applyFill="1"/>
    <xf numFmtId="0" fontId="6" fillId="0" borderId="0" xfId="0" applyFont="1"/>
    <xf numFmtId="19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19" fontId="0" fillId="0" borderId="0" xfId="0" applyNumberFormat="1" applyFill="1"/>
    <xf numFmtId="0" fontId="0" fillId="0" borderId="0" xfId="0" applyFill="1" applyAlignment="1">
      <alignment horizontal="right"/>
    </xf>
    <xf numFmtId="0" fontId="6" fillId="0" borderId="0" xfId="0" applyFont="1" applyFill="1"/>
    <xf numFmtId="0" fontId="2" fillId="0" borderId="0" xfId="0" applyFont="1" applyFill="1" applyBorder="1" applyAlignment="1">
      <alignment horizontal="right"/>
    </xf>
    <xf numFmtId="2" fontId="0" fillId="0" borderId="0" xfId="0" applyNumberFormat="1" applyFill="1"/>
    <xf numFmtId="0" fontId="0" fillId="19" borderId="0" xfId="0" applyFill="1"/>
    <xf numFmtId="0" fontId="6" fillId="0" borderId="0" xfId="0" applyFont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" fillId="19" borderId="0" xfId="0" applyFont="1" applyFill="1" applyBorder="1"/>
    <xf numFmtId="2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6" fillId="8" borderId="0" xfId="0" applyFont="1" applyFill="1"/>
    <xf numFmtId="0" fontId="2" fillId="8" borderId="0" xfId="0" applyFont="1" applyFill="1"/>
    <xf numFmtId="49" fontId="0" fillId="2" borderId="0" xfId="0" applyNumberFormat="1" applyFill="1"/>
    <xf numFmtId="0" fontId="2" fillId="0" borderId="0" xfId="0" applyFont="1"/>
    <xf numFmtId="0" fontId="2" fillId="4" borderId="0" xfId="0" applyFont="1" applyFill="1"/>
    <xf numFmtId="0" fontId="0" fillId="0" borderId="0" xfId="0" applyAlignment="1">
      <alignment horizontal="center"/>
    </xf>
    <xf numFmtId="0" fontId="4" fillId="0" borderId="5" xfId="6" applyFont="1" applyFill="1" applyBorder="1" applyAlignment="1">
      <alignment horizontal="right" wrapText="1"/>
    </xf>
    <xf numFmtId="0" fontId="4" fillId="5" borderId="4" xfId="6" applyFont="1" applyFill="1" applyBorder="1" applyAlignment="1">
      <alignment horizontal="center"/>
    </xf>
    <xf numFmtId="0" fontId="0" fillId="0" borderId="0" xfId="0" applyAlignment="1"/>
    <xf numFmtId="0" fontId="6" fillId="0" borderId="0" xfId="0" applyFont="1" applyAlignment="1"/>
    <xf numFmtId="0" fontId="0" fillId="0" borderId="0" xfId="0" applyAlignment="1">
      <alignment horizontal="left"/>
    </xf>
    <xf numFmtId="0" fontId="27" fillId="0" borderId="0" xfId="0" applyFont="1" applyAlignment="1"/>
    <xf numFmtId="2" fontId="27" fillId="0" borderId="0" xfId="0" applyNumberFormat="1" applyFont="1"/>
    <xf numFmtId="0" fontId="27" fillId="0" borderId="0" xfId="0" applyFont="1"/>
    <xf numFmtId="0" fontId="4" fillId="0" borderId="5" xfId="7" applyFont="1" applyFill="1" applyBorder="1" applyAlignment="1">
      <alignment horizontal="right" wrapText="1"/>
    </xf>
    <xf numFmtId="0" fontId="28" fillId="0" borderId="5" xfId="5" applyFont="1" applyFill="1" applyBorder="1" applyAlignment="1">
      <alignment horizontal="right" wrapText="1"/>
    </xf>
    <xf numFmtId="0" fontId="29" fillId="0" borderId="0" xfId="0" applyFont="1"/>
    <xf numFmtId="0" fontId="14" fillId="3" borderId="5" xfId="5" applyFont="1" applyFill="1" applyBorder="1" applyAlignment="1">
      <alignment horizontal="right" wrapText="1"/>
    </xf>
    <xf numFmtId="0" fontId="14" fillId="3" borderId="5" xfId="5" applyFont="1" applyFill="1" applyBorder="1" applyAlignment="1">
      <alignment wrapText="1"/>
    </xf>
    <xf numFmtId="0" fontId="28" fillId="3" borderId="5" xfId="5" applyFont="1" applyFill="1" applyBorder="1" applyAlignment="1">
      <alignment horizontal="right" wrapText="1"/>
    </xf>
    <xf numFmtId="0" fontId="4" fillId="3" borderId="5" xfId="7" applyFont="1" applyFill="1" applyBorder="1" applyAlignment="1">
      <alignment horizontal="right" wrapText="1"/>
    </xf>
    <xf numFmtId="0" fontId="4" fillId="3" borderId="5" xfId="6" applyFont="1" applyFill="1" applyBorder="1" applyAlignment="1">
      <alignment horizontal="right" wrapText="1"/>
    </xf>
    <xf numFmtId="0" fontId="14" fillId="2" borderId="5" xfId="5" applyFont="1" applyFill="1" applyBorder="1" applyAlignment="1">
      <alignment wrapText="1"/>
    </xf>
    <xf numFmtId="0" fontId="14" fillId="2" borderId="5" xfId="5" applyFont="1" applyFill="1" applyBorder="1" applyAlignment="1">
      <alignment horizontal="right" wrapText="1"/>
    </xf>
    <xf numFmtId="0" fontId="28" fillId="2" borderId="5" xfId="5" applyFont="1" applyFill="1" applyBorder="1" applyAlignment="1">
      <alignment horizontal="right" wrapText="1"/>
    </xf>
    <xf numFmtId="0" fontId="4" fillId="2" borderId="5" xfId="7" applyFont="1" applyFill="1" applyBorder="1" applyAlignment="1">
      <alignment horizontal="right" wrapText="1"/>
    </xf>
    <xf numFmtId="0" fontId="4" fillId="2" borderId="5" xfId="6" applyFont="1" applyFill="1" applyBorder="1" applyAlignment="1">
      <alignment horizontal="right" wrapText="1"/>
    </xf>
    <xf numFmtId="0" fontId="14" fillId="0" borderId="4" xfId="5" applyFont="1" applyFill="1" applyBorder="1" applyAlignment="1">
      <alignment horizontal="center" textRotation="47"/>
    </xf>
    <xf numFmtId="0" fontId="4" fillId="5" borderId="4" xfId="6" applyFont="1" applyFill="1" applyBorder="1" applyAlignment="1">
      <alignment horizontal="center" textRotation="47"/>
    </xf>
    <xf numFmtId="0" fontId="4" fillId="5" borderId="4" xfId="7" applyFont="1" applyFill="1" applyBorder="1" applyAlignment="1">
      <alignment horizontal="center" textRotation="47"/>
    </xf>
    <xf numFmtId="0" fontId="0" fillId="0" borderId="0" xfId="0" applyFill="1" applyAlignment="1">
      <alignment textRotation="47"/>
    </xf>
    <xf numFmtId="0" fontId="14" fillId="5" borderId="4" xfId="5" applyFont="1" applyFill="1" applyBorder="1" applyAlignment="1">
      <alignment horizontal="center" textRotation="40"/>
    </xf>
    <xf numFmtId="0" fontId="28" fillId="5" borderId="4" xfId="5" applyFont="1" applyFill="1" applyBorder="1" applyAlignment="1">
      <alignment horizontal="center" textRotation="40"/>
    </xf>
    <xf numFmtId="0" fontId="4" fillId="5" borderId="4" xfId="6" applyFont="1" applyFill="1" applyBorder="1" applyAlignment="1">
      <alignment horizontal="center" textRotation="40"/>
    </xf>
    <xf numFmtId="0" fontId="14" fillId="20" borderId="4" xfId="5" applyFont="1" applyFill="1" applyBorder="1" applyAlignment="1">
      <alignment horizontal="center" textRotation="40"/>
    </xf>
    <xf numFmtId="0" fontId="4" fillId="5" borderId="6" xfId="5" applyFont="1" applyFill="1" applyBorder="1" applyAlignment="1">
      <alignment horizontal="center" textRotation="40"/>
    </xf>
    <xf numFmtId="0" fontId="0" fillId="0" borderId="0" xfId="0" applyAlignment="1">
      <alignment textRotation="40"/>
    </xf>
    <xf numFmtId="0" fontId="10" fillId="15" borderId="3" xfId="3" applyFill="1" applyBorder="1"/>
    <xf numFmtId="0" fontId="4" fillId="0" borderId="5" xfId="8" applyFont="1" applyFill="1" applyBorder="1" applyAlignment="1">
      <alignment horizontal="right" wrapText="1"/>
    </xf>
    <xf numFmtId="0" fontId="4" fillId="0" borderId="5" xfId="5" applyFont="1" applyFill="1" applyBorder="1" applyAlignment="1">
      <alignment horizontal="right" wrapText="1"/>
    </xf>
    <xf numFmtId="0" fontId="0" fillId="2" borderId="0" xfId="0" applyFill="1" applyAlignment="1">
      <alignment textRotation="89"/>
    </xf>
    <xf numFmtId="0" fontId="6" fillId="2" borderId="0" xfId="0" applyFont="1" applyFill="1" applyAlignment="1">
      <alignment textRotation="89"/>
    </xf>
    <xf numFmtId="2" fontId="0" fillId="2" borderId="0" xfId="0" applyNumberFormat="1" applyFill="1"/>
    <xf numFmtId="2" fontId="6" fillId="2" borderId="0" xfId="0" applyNumberFormat="1" applyFont="1" applyFill="1"/>
    <xf numFmtId="0" fontId="10" fillId="2" borderId="0" xfId="3" applyFill="1"/>
    <xf numFmtId="2" fontId="10" fillId="2" borderId="0" xfId="3" applyNumberFormat="1" applyFill="1"/>
    <xf numFmtId="2" fontId="6" fillId="2" borderId="0" xfId="3" applyNumberFormat="1" applyFont="1" applyFill="1"/>
    <xf numFmtId="0" fontId="11" fillId="2" borderId="0" xfId="4" applyFill="1"/>
    <xf numFmtId="2" fontId="11" fillId="2" borderId="0" xfId="4" applyNumberFormat="1" applyFill="1"/>
    <xf numFmtId="2" fontId="6" fillId="2" borderId="0" xfId="4" applyNumberFormat="1" applyFont="1" applyFill="1"/>
    <xf numFmtId="0" fontId="9" fillId="2" borderId="0" xfId="2" applyFill="1"/>
    <xf numFmtId="2" fontId="9" fillId="2" borderId="0" xfId="2" applyNumberFormat="1" applyFill="1"/>
    <xf numFmtId="2" fontId="6" fillId="2" borderId="0" xfId="2" applyNumberFormat="1" applyFont="1" applyFill="1"/>
    <xf numFmtId="2" fontId="2" fillId="2" borderId="0" xfId="2" applyNumberFormat="1" applyFont="1" applyFill="1"/>
    <xf numFmtId="2" fontId="0" fillId="13" borderId="0" xfId="0" applyNumberFormat="1" applyFill="1"/>
    <xf numFmtId="2" fontId="6" fillId="13" borderId="0" xfId="0" applyNumberFormat="1" applyFont="1" applyFill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165" fontId="31" fillId="6" borderId="1" xfId="1" applyNumberFormat="1" applyFont="1" applyFill="1" applyBorder="1" applyAlignment="1">
      <alignment horizontal="left" wrapText="1"/>
    </xf>
    <xf numFmtId="165" fontId="31" fillId="6" borderId="1" xfId="1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wrapText="1"/>
    </xf>
    <xf numFmtId="0" fontId="32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31" fillId="6" borderId="1" xfId="1" applyNumberFormat="1" applyFont="1" applyFill="1" applyBorder="1" applyAlignment="1">
      <alignment horizontal="center" wrapText="1"/>
    </xf>
    <xf numFmtId="1" fontId="0" fillId="2" borderId="1" xfId="0" applyNumberFormat="1" applyFont="1" applyFill="1" applyBorder="1"/>
    <xf numFmtId="1" fontId="31" fillId="6" borderId="1" xfId="1" applyNumberFormat="1" applyFont="1" applyFill="1" applyBorder="1" applyAlignment="1">
      <alignment horizontal="left" wrapText="1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wrapText="1"/>
    </xf>
    <xf numFmtId="2" fontId="0" fillId="2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0" fontId="32" fillId="2" borderId="1" xfId="0" applyFont="1" applyFill="1" applyBorder="1"/>
    <xf numFmtId="1" fontId="0" fillId="2" borderId="1" xfId="0" applyNumberFormat="1" applyFont="1" applyFill="1" applyBorder="1" applyAlignment="1">
      <alignment horizontal="center"/>
    </xf>
    <xf numFmtId="0" fontId="31" fillId="6" borderId="1" xfId="1" applyFont="1" applyFill="1" applyBorder="1" applyAlignment="1">
      <alignment wrapText="1"/>
    </xf>
    <xf numFmtId="0" fontId="31" fillId="6" borderId="1" xfId="1" applyFont="1" applyFill="1" applyBorder="1" applyAlignment="1">
      <alignment horizontal="center" wrapText="1"/>
    </xf>
    <xf numFmtId="0" fontId="31" fillId="6" borderId="1" xfId="1" applyFont="1" applyFill="1" applyBorder="1" applyAlignment="1">
      <alignment horizontal="left" wrapText="1"/>
    </xf>
    <xf numFmtId="0" fontId="0" fillId="2" borderId="0" xfId="0" applyFont="1" applyFill="1"/>
    <xf numFmtId="1" fontId="0" fillId="2" borderId="1" xfId="0" applyNumberFormat="1" applyFont="1" applyFill="1" applyBorder="1" applyAlignment="1">
      <alignment horizontal="left"/>
    </xf>
    <xf numFmtId="1" fontId="0" fillId="2" borderId="1" xfId="0" applyNumberFormat="1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/>
    </xf>
    <xf numFmtId="0" fontId="31" fillId="6" borderId="1" xfId="1" applyFont="1" applyFill="1" applyBorder="1" applyAlignment="1">
      <alignment horizontal="right" wrapText="1"/>
    </xf>
    <xf numFmtId="2" fontId="0" fillId="21" borderId="1" xfId="0" applyNumberFormat="1" applyFont="1" applyFill="1" applyBorder="1" applyAlignment="1">
      <alignment horizontal="center"/>
    </xf>
    <xf numFmtId="1" fontId="0" fillId="2" borderId="2" xfId="0" applyNumberFormat="1" applyFont="1" applyFill="1" applyBorder="1" applyAlignment="1">
      <alignment horizontal="center"/>
    </xf>
    <xf numFmtId="0" fontId="31" fillId="6" borderId="2" xfId="1" applyFont="1" applyFill="1" applyBorder="1" applyAlignment="1">
      <alignment horizontal="left" wrapText="1"/>
    </xf>
    <xf numFmtId="0" fontId="31" fillId="6" borderId="2" xfId="1" applyFont="1" applyFill="1" applyBorder="1" applyAlignment="1">
      <alignment horizontal="center" wrapText="1"/>
    </xf>
    <xf numFmtId="1" fontId="31" fillId="6" borderId="2" xfId="1" applyNumberFormat="1" applyFont="1" applyFill="1" applyBorder="1" applyAlignment="1">
      <alignment horizontal="left" wrapText="1"/>
    </xf>
    <xf numFmtId="1" fontId="0" fillId="2" borderId="2" xfId="0" applyNumberFormat="1" applyFont="1" applyFill="1" applyBorder="1"/>
    <xf numFmtId="0" fontId="0" fillId="2" borderId="2" xfId="0" applyFont="1" applyFill="1" applyBorder="1"/>
    <xf numFmtId="0" fontId="32" fillId="2" borderId="2" xfId="0" applyFont="1" applyFill="1" applyBorder="1"/>
    <xf numFmtId="0" fontId="0" fillId="2" borderId="2" xfId="0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/>
    <xf numFmtId="0" fontId="32" fillId="18" borderId="1" xfId="0" applyFont="1" applyFill="1" applyBorder="1" applyAlignment="1">
      <alignment wrapText="1"/>
    </xf>
    <xf numFmtId="0" fontId="0" fillId="18" borderId="1" xfId="0" applyFont="1" applyFill="1" applyBorder="1" applyAlignment="1">
      <alignment wrapText="1"/>
    </xf>
    <xf numFmtId="0" fontId="0" fillId="18" borderId="1" xfId="0" applyFont="1" applyFill="1" applyBorder="1" applyAlignment="1">
      <alignment horizontal="center" wrapText="1"/>
    </xf>
    <xf numFmtId="0" fontId="0" fillId="18" borderId="1" xfId="0" applyFont="1" applyFill="1" applyBorder="1" applyAlignment="1">
      <alignment horizontal="left" wrapText="1"/>
    </xf>
    <xf numFmtId="0" fontId="0" fillId="18" borderId="0" xfId="0" applyFont="1" applyFill="1"/>
    <xf numFmtId="0" fontId="32" fillId="2" borderId="0" xfId="0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left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/>
  </cellXfs>
  <cellStyles count="10">
    <cellStyle name="Bad" xfId="3" builtinId="27"/>
    <cellStyle name="Good" xfId="2" builtinId="26"/>
    <cellStyle name="Neutral" xfId="4" builtinId="28"/>
    <cellStyle name="Normal" xfId="0" builtinId="0"/>
    <cellStyle name="Normal 2" xfId="9"/>
    <cellStyle name="Normal_Sheet10_1" xfId="6"/>
    <cellStyle name="Normal_Sheet3" xfId="1"/>
    <cellStyle name="Normal_Sheet6" xfId="5"/>
    <cellStyle name="Normal_Sheet8" xfId="7"/>
    <cellStyle name="Normal_SPmanPSA_1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35"/>
  <sheetViews>
    <sheetView tabSelected="1" zoomScale="80" zoomScaleNormal="80" workbookViewId="0">
      <pane xSplit="15" ySplit="6" topLeftCell="P18" activePane="bottomRight" state="frozen"/>
      <selection pane="topRight" activeCell="T1" sqref="T1"/>
      <selection pane="bottomLeft" activeCell="A7" sqref="A7"/>
      <selection pane="bottomRight" activeCell="L21" sqref="L21"/>
    </sheetView>
  </sheetViews>
  <sheetFormatPr defaultColWidth="8.6640625" defaultRowHeight="15.6" x14ac:dyDescent="0.3"/>
  <cols>
    <col min="1" max="1" width="8.5546875" style="216" customWidth="1"/>
    <col min="2" max="2" width="4.5546875" style="193" customWidth="1"/>
    <col min="3" max="3" width="6.44140625" style="217" customWidth="1"/>
    <col min="4" max="4" width="38.33203125" style="193" hidden="1" customWidth="1"/>
    <col min="5" max="5" width="9.33203125" style="217" customWidth="1"/>
    <col min="6" max="8" width="3.88671875" style="217" customWidth="1"/>
    <col min="9" max="9" width="9.44140625" style="217" customWidth="1"/>
    <col min="10" max="11" width="14.33203125" style="218" customWidth="1"/>
    <col min="12" max="12" width="24.6640625" style="219" customWidth="1"/>
    <col min="13" max="14" width="3.88671875" style="219" customWidth="1"/>
    <col min="15" max="22" width="6.5546875" style="193" customWidth="1"/>
    <col min="23" max="23" width="9.5546875" style="217" customWidth="1"/>
    <col min="24" max="24" width="6" style="217" customWidth="1"/>
    <col min="25" max="28" width="5.44140625" style="217" customWidth="1"/>
    <col min="29" max="30" width="8.6640625" style="217" hidden="1" customWidth="1"/>
    <col min="31" max="31" width="6.109375" style="193" customWidth="1"/>
    <col min="32" max="32" width="7.109375" style="193" customWidth="1"/>
    <col min="33" max="33" width="8.6640625" style="193"/>
    <col min="34" max="35" width="8.6640625" style="221"/>
    <col min="36" max="16384" width="8.6640625" style="193"/>
  </cols>
  <sheetData>
    <row r="1" spans="1:40" s="179" customFormat="1" ht="44.4" customHeight="1" x14ac:dyDescent="0.3">
      <c r="A1" s="172" t="s">
        <v>0</v>
      </c>
      <c r="B1" s="173" t="s">
        <v>46</v>
      </c>
      <c r="C1" s="174" t="s">
        <v>188</v>
      </c>
      <c r="D1" s="173" t="s">
        <v>47</v>
      </c>
      <c r="E1" s="174" t="s">
        <v>68</v>
      </c>
      <c r="F1" s="174" t="s">
        <v>79</v>
      </c>
      <c r="G1" s="174" t="s">
        <v>80</v>
      </c>
      <c r="H1" s="174" t="s">
        <v>529</v>
      </c>
      <c r="I1" s="174" t="s">
        <v>82</v>
      </c>
      <c r="J1" s="173" t="s">
        <v>530</v>
      </c>
      <c r="K1" s="173" t="s">
        <v>531</v>
      </c>
      <c r="L1" s="173" t="s">
        <v>81</v>
      </c>
      <c r="M1" s="173" t="s">
        <v>191</v>
      </c>
      <c r="N1" s="173" t="s">
        <v>192</v>
      </c>
      <c r="O1" s="173" t="s">
        <v>48</v>
      </c>
      <c r="P1" s="175" t="s">
        <v>94</v>
      </c>
      <c r="Q1" s="175" t="s">
        <v>88</v>
      </c>
      <c r="R1" s="175" t="s">
        <v>87</v>
      </c>
      <c r="S1" s="176" t="s">
        <v>175</v>
      </c>
      <c r="T1" s="176" t="s">
        <v>176</v>
      </c>
      <c r="U1" s="176" t="s">
        <v>177</v>
      </c>
      <c r="V1" s="176" t="s">
        <v>178</v>
      </c>
      <c r="W1" s="177" t="s">
        <v>89</v>
      </c>
      <c r="X1" s="177" t="s">
        <v>86</v>
      </c>
      <c r="Y1" s="177" t="s">
        <v>179</v>
      </c>
      <c r="Z1" s="177" t="s">
        <v>90</v>
      </c>
      <c r="AA1" s="177" t="s">
        <v>85</v>
      </c>
      <c r="AB1" s="177" t="s">
        <v>180</v>
      </c>
      <c r="AC1" s="177" t="s">
        <v>186</v>
      </c>
      <c r="AD1" s="177" t="s">
        <v>187</v>
      </c>
      <c r="AE1" s="175" t="s">
        <v>91</v>
      </c>
      <c r="AF1" s="175" t="s">
        <v>92</v>
      </c>
      <c r="AG1" s="175" t="s">
        <v>93</v>
      </c>
      <c r="AH1" s="178" t="s">
        <v>181</v>
      </c>
      <c r="AI1" s="178" t="s">
        <v>261</v>
      </c>
      <c r="AJ1" s="175"/>
      <c r="AK1" s="175"/>
      <c r="AL1" s="175"/>
      <c r="AM1" s="175"/>
      <c r="AN1" s="175" t="s">
        <v>95</v>
      </c>
    </row>
    <row r="2" spans="1:40" s="179" customFormat="1" ht="44.4" customHeight="1" x14ac:dyDescent="0.3">
      <c r="A2" s="172" t="s">
        <v>2</v>
      </c>
      <c r="B2" s="180">
        <v>74</v>
      </c>
      <c r="C2" s="180" t="s">
        <v>189</v>
      </c>
      <c r="D2" s="181" t="s">
        <v>66</v>
      </c>
      <c r="E2" s="180">
        <v>0</v>
      </c>
      <c r="F2" s="180">
        <v>0</v>
      </c>
      <c r="G2" s="180">
        <v>0</v>
      </c>
      <c r="H2" s="180">
        <v>2011</v>
      </c>
      <c r="I2" s="180">
        <v>0</v>
      </c>
      <c r="J2" s="173" t="s">
        <v>194</v>
      </c>
      <c r="K2" s="173" t="s">
        <v>527</v>
      </c>
      <c r="L2" s="173" t="s">
        <v>182</v>
      </c>
      <c r="M2" s="182">
        <v>0</v>
      </c>
      <c r="N2" s="182">
        <v>1</v>
      </c>
      <c r="O2" s="173" t="s">
        <v>62</v>
      </c>
      <c r="P2" s="175">
        <v>1.7210000000000001</v>
      </c>
      <c r="Q2" s="175">
        <v>75.400000000000006</v>
      </c>
      <c r="R2" s="175">
        <v>73.680000000000007</v>
      </c>
      <c r="S2" s="183">
        <f t="shared" ref="S2:S21" si="0">-SUM(Q2-R2)</f>
        <v>-1.7199999999999989</v>
      </c>
      <c r="T2" s="183">
        <f t="shared" ref="T2:T21" si="1">SUM(Q2/(P2*P2))</f>
        <v>25.457139664148077</v>
      </c>
      <c r="U2" s="183">
        <f t="shared" ref="U2:U21" si="2">SUM(R2/(P2*P2))</f>
        <v>24.876419767300135</v>
      </c>
      <c r="V2" s="183">
        <f t="shared" ref="V2:V21" si="3">SUM(U2-T2)</f>
        <v>-0.5807198968479419</v>
      </c>
      <c r="W2" s="177">
        <v>8.1</v>
      </c>
      <c r="X2" s="177">
        <v>10</v>
      </c>
      <c r="Y2" s="184">
        <f t="shared" ref="Y2:Y21" si="4">SUM(X2-W2)</f>
        <v>1.9000000000000004</v>
      </c>
      <c r="Z2" s="185">
        <v>1</v>
      </c>
      <c r="AA2" s="186">
        <v>0</v>
      </c>
      <c r="AB2" s="187">
        <f t="shared" ref="AB2:AB21" si="5">SUM(AA2-Z2)</f>
        <v>-1</v>
      </c>
      <c r="AC2" s="177"/>
      <c r="AD2" s="177"/>
      <c r="AE2" s="175">
        <v>8</v>
      </c>
      <c r="AF2" s="175">
        <v>16</v>
      </c>
      <c r="AG2" s="175">
        <v>16.5</v>
      </c>
      <c r="AH2" s="175">
        <f t="shared" ref="AH2:AH21" si="6">SUM(AF2-AE2)</f>
        <v>8</v>
      </c>
      <c r="AI2" s="175">
        <f t="shared" ref="AI2:AI21" si="7">SUM(AG2-AE2)</f>
        <v>8.5</v>
      </c>
      <c r="AJ2" s="175"/>
      <c r="AK2" s="175"/>
      <c r="AL2" s="175"/>
      <c r="AM2" s="175"/>
      <c r="AN2" s="175"/>
    </row>
    <row r="3" spans="1:40" ht="24.6" customHeight="1" x14ac:dyDescent="0.3">
      <c r="A3" s="188" t="s">
        <v>3</v>
      </c>
      <c r="B3" s="181">
        <v>52</v>
      </c>
      <c r="C3" s="189" t="s">
        <v>189</v>
      </c>
      <c r="D3" s="190" t="s">
        <v>64</v>
      </c>
      <c r="E3" s="191">
        <v>1</v>
      </c>
      <c r="F3" s="191">
        <v>1</v>
      </c>
      <c r="G3" s="191">
        <v>2</v>
      </c>
      <c r="H3" s="191">
        <v>2012</v>
      </c>
      <c r="I3" s="191" t="s">
        <v>83</v>
      </c>
      <c r="J3" s="192">
        <v>0</v>
      </c>
      <c r="K3" s="192">
        <v>0</v>
      </c>
      <c r="L3" s="192">
        <v>0</v>
      </c>
      <c r="M3" s="182">
        <v>0</v>
      </c>
      <c r="N3" s="192">
        <v>0</v>
      </c>
      <c r="O3" s="181" t="s">
        <v>65</v>
      </c>
      <c r="P3" s="183">
        <v>1.84</v>
      </c>
      <c r="Q3" s="188">
        <v>102.88</v>
      </c>
      <c r="R3" s="188">
        <v>99.2</v>
      </c>
      <c r="S3" s="183">
        <f t="shared" si="0"/>
        <v>-3.6799999999999926</v>
      </c>
      <c r="T3" s="183">
        <f t="shared" si="1"/>
        <v>30.3875236294896</v>
      </c>
      <c r="U3" s="183">
        <f t="shared" si="2"/>
        <v>29.300567107750471</v>
      </c>
      <c r="V3" s="183">
        <f t="shared" si="3"/>
        <v>-1.086956521739129</v>
      </c>
      <c r="W3" s="184">
        <v>1E-3</v>
      </c>
      <c r="X3" s="184">
        <v>1E-3</v>
      </c>
      <c r="Y3" s="184">
        <f t="shared" si="4"/>
        <v>0</v>
      </c>
      <c r="Z3" s="187">
        <v>2</v>
      </c>
      <c r="AA3" s="187">
        <v>2</v>
      </c>
      <c r="AB3" s="187">
        <f t="shared" si="5"/>
        <v>0</v>
      </c>
      <c r="AC3" s="184"/>
      <c r="AD3" s="184"/>
      <c r="AE3" s="183">
        <v>5</v>
      </c>
      <c r="AF3" s="183">
        <v>10</v>
      </c>
      <c r="AG3" s="183">
        <v>11</v>
      </c>
      <c r="AH3" s="178">
        <f t="shared" si="6"/>
        <v>5</v>
      </c>
      <c r="AI3" s="178">
        <f t="shared" si="7"/>
        <v>6</v>
      </c>
      <c r="AJ3" s="175"/>
      <c r="AK3" s="175"/>
      <c r="AL3" s="175"/>
      <c r="AM3" s="175"/>
      <c r="AN3" s="183"/>
    </row>
    <row r="4" spans="1:40" ht="24.6" customHeight="1" x14ac:dyDescent="0.3">
      <c r="A4" s="188" t="s">
        <v>4</v>
      </c>
      <c r="B4" s="181">
        <v>61</v>
      </c>
      <c r="C4" s="189" t="s">
        <v>189</v>
      </c>
      <c r="D4" s="190" t="s">
        <v>56</v>
      </c>
      <c r="E4" s="191">
        <v>5</v>
      </c>
      <c r="F4" s="191">
        <v>0</v>
      </c>
      <c r="G4" s="191" t="s">
        <v>185</v>
      </c>
      <c r="H4" s="191">
        <v>2009</v>
      </c>
      <c r="I4" s="191">
        <v>1.25</v>
      </c>
      <c r="J4" s="192">
        <v>0</v>
      </c>
      <c r="K4" s="192">
        <v>0</v>
      </c>
      <c r="L4" s="192" t="s">
        <v>84</v>
      </c>
      <c r="M4" s="182">
        <v>0</v>
      </c>
      <c r="N4" s="192">
        <v>0</v>
      </c>
      <c r="O4" s="181" t="s">
        <v>65</v>
      </c>
      <c r="P4" s="183">
        <v>1.5940000000000001</v>
      </c>
      <c r="Q4" s="188">
        <v>75.58</v>
      </c>
      <c r="R4" s="188">
        <v>73.64</v>
      </c>
      <c r="S4" s="183">
        <f t="shared" si="0"/>
        <v>-1.9399999999999977</v>
      </c>
      <c r="T4" s="183">
        <f t="shared" si="1"/>
        <v>29.746115058193443</v>
      </c>
      <c r="U4" s="183">
        <f t="shared" si="2"/>
        <v>28.982586833624836</v>
      </c>
      <c r="V4" s="183">
        <f t="shared" si="3"/>
        <v>-0.76352822456860636</v>
      </c>
      <c r="W4" s="184">
        <v>0.05</v>
      </c>
      <c r="X4" s="184">
        <v>1E-3</v>
      </c>
      <c r="Y4" s="184">
        <f t="shared" si="4"/>
        <v>-4.9000000000000002E-2</v>
      </c>
      <c r="Z4" s="187">
        <v>2</v>
      </c>
      <c r="AA4" s="187">
        <v>4</v>
      </c>
      <c r="AB4" s="187">
        <f t="shared" si="5"/>
        <v>2</v>
      </c>
      <c r="AC4" s="184"/>
      <c r="AD4" s="184"/>
      <c r="AE4" s="183">
        <v>5</v>
      </c>
      <c r="AF4" s="183">
        <v>14</v>
      </c>
      <c r="AG4" s="183">
        <v>14.5</v>
      </c>
      <c r="AH4" s="178">
        <f t="shared" si="6"/>
        <v>9</v>
      </c>
      <c r="AI4" s="178">
        <f t="shared" si="7"/>
        <v>9.5</v>
      </c>
      <c r="AJ4" s="175"/>
      <c r="AK4" s="175"/>
      <c r="AL4" s="175"/>
      <c r="AM4" s="175"/>
      <c r="AN4" s="183"/>
    </row>
    <row r="5" spans="1:40" ht="24.6" customHeight="1" x14ac:dyDescent="0.3">
      <c r="A5" s="188" t="s">
        <v>5</v>
      </c>
      <c r="B5" s="181">
        <v>55</v>
      </c>
      <c r="C5" s="189" t="s">
        <v>189</v>
      </c>
      <c r="D5" s="192" t="s">
        <v>49</v>
      </c>
      <c r="E5" s="191">
        <v>1</v>
      </c>
      <c r="F5" s="191">
        <v>0</v>
      </c>
      <c r="G5" s="184">
        <v>2</v>
      </c>
      <c r="H5" s="184">
        <v>2009</v>
      </c>
      <c r="I5" s="191">
        <v>0</v>
      </c>
      <c r="J5" s="192">
        <v>0</v>
      </c>
      <c r="K5" s="192">
        <v>0</v>
      </c>
      <c r="L5" s="192">
        <v>0</v>
      </c>
      <c r="M5" s="182">
        <v>0</v>
      </c>
      <c r="N5" s="192">
        <v>0</v>
      </c>
      <c r="O5" s="181" t="s">
        <v>65</v>
      </c>
      <c r="P5" s="183">
        <v>1.82</v>
      </c>
      <c r="Q5" s="188">
        <v>91.3</v>
      </c>
      <c r="R5" s="188">
        <v>87.7</v>
      </c>
      <c r="S5" s="183">
        <f t="shared" si="0"/>
        <v>-3.5999999999999943</v>
      </c>
      <c r="T5" s="183">
        <f t="shared" si="1"/>
        <v>27.563096244414922</v>
      </c>
      <c r="U5" s="183">
        <f t="shared" si="2"/>
        <v>26.476270981765488</v>
      </c>
      <c r="V5" s="183">
        <f t="shared" si="3"/>
        <v>-1.0868252626494339</v>
      </c>
      <c r="W5" s="184">
        <v>1E-3</v>
      </c>
      <c r="X5" s="184">
        <v>1E-3</v>
      </c>
      <c r="Y5" s="184">
        <f t="shared" si="4"/>
        <v>0</v>
      </c>
      <c r="Z5" s="187">
        <v>0</v>
      </c>
      <c r="AA5" s="187">
        <v>0</v>
      </c>
      <c r="AB5" s="187">
        <f t="shared" si="5"/>
        <v>0</v>
      </c>
      <c r="AC5" s="184"/>
      <c r="AD5" s="184"/>
      <c r="AE5" s="183">
        <v>2</v>
      </c>
      <c r="AF5" s="183">
        <v>11</v>
      </c>
      <c r="AG5" s="183">
        <v>14</v>
      </c>
      <c r="AH5" s="178">
        <f t="shared" si="6"/>
        <v>9</v>
      </c>
      <c r="AI5" s="178">
        <f t="shared" si="7"/>
        <v>12</v>
      </c>
      <c r="AJ5" s="175"/>
      <c r="AK5" s="175"/>
      <c r="AL5" s="175"/>
      <c r="AM5" s="175"/>
      <c r="AN5" s="183" t="s">
        <v>104</v>
      </c>
    </row>
    <row r="6" spans="1:40" ht="24.6" customHeight="1" x14ac:dyDescent="0.3">
      <c r="A6" s="188" t="s">
        <v>6</v>
      </c>
      <c r="B6" s="181">
        <v>69</v>
      </c>
      <c r="C6" s="189" t="s">
        <v>189</v>
      </c>
      <c r="D6" s="192" t="s">
        <v>53</v>
      </c>
      <c r="E6" s="191">
        <v>0</v>
      </c>
      <c r="F6" s="191">
        <v>0</v>
      </c>
      <c r="G6" s="191">
        <v>0</v>
      </c>
      <c r="H6" s="191">
        <v>0</v>
      </c>
      <c r="I6" s="191">
        <v>27</v>
      </c>
      <c r="J6" s="192">
        <v>0</v>
      </c>
      <c r="K6" s="192">
        <v>0</v>
      </c>
      <c r="L6" s="192" t="s">
        <v>421</v>
      </c>
      <c r="M6" s="182">
        <v>1</v>
      </c>
      <c r="N6" s="192">
        <v>1</v>
      </c>
      <c r="O6" s="181" t="s">
        <v>65</v>
      </c>
      <c r="P6" s="183">
        <v>1.7</v>
      </c>
      <c r="Q6" s="188">
        <v>93</v>
      </c>
      <c r="R6" s="188">
        <v>89.04</v>
      </c>
      <c r="S6" s="183">
        <f t="shared" si="0"/>
        <v>-3.9599999999999937</v>
      </c>
      <c r="T6" s="183">
        <f t="shared" si="1"/>
        <v>32.179930795847753</v>
      </c>
      <c r="U6" s="183">
        <f t="shared" si="2"/>
        <v>30.809688581314884</v>
      </c>
      <c r="V6" s="183">
        <f t="shared" si="3"/>
        <v>-1.370242214532869</v>
      </c>
      <c r="W6" s="184">
        <v>7.7</v>
      </c>
      <c r="X6" s="184">
        <v>7.3</v>
      </c>
      <c r="Y6" s="184">
        <f t="shared" si="4"/>
        <v>-0.40000000000000036</v>
      </c>
      <c r="Z6" s="187">
        <v>1</v>
      </c>
      <c r="AA6" s="187">
        <v>1</v>
      </c>
      <c r="AB6" s="187">
        <f t="shared" si="5"/>
        <v>0</v>
      </c>
      <c r="AC6" s="184"/>
      <c r="AD6" s="184"/>
      <c r="AE6" s="183">
        <v>3</v>
      </c>
      <c r="AF6" s="183">
        <v>13</v>
      </c>
      <c r="AG6" s="183">
        <v>15.5</v>
      </c>
      <c r="AH6" s="178">
        <f t="shared" si="6"/>
        <v>10</v>
      </c>
      <c r="AI6" s="178">
        <f t="shared" si="7"/>
        <v>12.5</v>
      </c>
      <c r="AJ6" s="175"/>
      <c r="AK6" s="175"/>
      <c r="AL6" s="175"/>
      <c r="AM6" s="175"/>
      <c r="AN6" s="14" t="s">
        <v>111</v>
      </c>
    </row>
    <row r="7" spans="1:40" ht="24.6" customHeight="1" x14ac:dyDescent="0.3">
      <c r="A7" s="188" t="s">
        <v>7</v>
      </c>
      <c r="B7" s="181">
        <v>64</v>
      </c>
      <c r="C7" s="189" t="s">
        <v>189</v>
      </c>
      <c r="D7" s="181" t="s">
        <v>66</v>
      </c>
      <c r="E7" s="189">
        <v>0</v>
      </c>
      <c r="F7" s="191">
        <v>0</v>
      </c>
      <c r="G7" s="191">
        <v>0</v>
      </c>
      <c r="H7" s="191">
        <v>0</v>
      </c>
      <c r="I7" s="189">
        <v>18</v>
      </c>
      <c r="J7" s="194">
        <v>0</v>
      </c>
      <c r="K7" s="194">
        <v>0</v>
      </c>
      <c r="L7" s="195" t="s">
        <v>96</v>
      </c>
      <c r="M7" s="195">
        <v>0</v>
      </c>
      <c r="N7" s="195">
        <v>2</v>
      </c>
      <c r="O7" s="181" t="s">
        <v>65</v>
      </c>
      <c r="P7" s="183">
        <v>1.7749999999999999</v>
      </c>
      <c r="Q7" s="188">
        <v>77</v>
      </c>
      <c r="R7" s="188">
        <v>70.959999999999994</v>
      </c>
      <c r="S7" s="183">
        <f t="shared" si="0"/>
        <v>-6.0400000000000063</v>
      </c>
      <c r="T7" s="183">
        <f t="shared" si="1"/>
        <v>24.439595318389209</v>
      </c>
      <c r="U7" s="183">
        <f t="shared" si="2"/>
        <v>22.522515373933743</v>
      </c>
      <c r="V7" s="183">
        <f t="shared" si="3"/>
        <v>-1.917079944455466</v>
      </c>
      <c r="W7" s="196">
        <v>6.3</v>
      </c>
      <c r="X7" s="184">
        <v>5.5</v>
      </c>
      <c r="Y7" s="184">
        <f t="shared" si="4"/>
        <v>-0.79999999999999982</v>
      </c>
      <c r="Z7" s="187">
        <v>0</v>
      </c>
      <c r="AA7" s="187">
        <v>0</v>
      </c>
      <c r="AB7" s="187">
        <f t="shared" si="5"/>
        <v>0</v>
      </c>
      <c r="AC7" s="184"/>
      <c r="AD7" s="184"/>
      <c r="AE7" s="183">
        <v>4</v>
      </c>
      <c r="AF7" s="183">
        <v>9</v>
      </c>
      <c r="AG7" s="183">
        <v>10</v>
      </c>
      <c r="AH7" s="178">
        <f t="shared" si="6"/>
        <v>5</v>
      </c>
      <c r="AI7" s="178">
        <f t="shared" si="7"/>
        <v>6</v>
      </c>
      <c r="AJ7" s="175"/>
      <c r="AK7" s="175"/>
      <c r="AL7" s="175"/>
      <c r="AM7" s="175"/>
      <c r="AN7" s="14"/>
    </row>
    <row r="8" spans="1:40" ht="24.6" customHeight="1" x14ac:dyDescent="0.3">
      <c r="A8" s="188" t="s">
        <v>8</v>
      </c>
      <c r="B8" s="181">
        <v>74</v>
      </c>
      <c r="C8" s="189" t="s">
        <v>189</v>
      </c>
      <c r="D8" s="192" t="s">
        <v>66</v>
      </c>
      <c r="E8" s="191">
        <v>0</v>
      </c>
      <c r="F8" s="191">
        <v>0</v>
      </c>
      <c r="G8" s="191">
        <v>0</v>
      </c>
      <c r="H8" s="191">
        <v>0</v>
      </c>
      <c r="I8" s="191">
        <v>4</v>
      </c>
      <c r="J8" s="192" t="s">
        <v>98</v>
      </c>
      <c r="K8" s="192" t="s">
        <v>98</v>
      </c>
      <c r="L8" s="192" t="s">
        <v>97</v>
      </c>
      <c r="M8" s="182">
        <v>0</v>
      </c>
      <c r="N8" s="192">
        <v>2</v>
      </c>
      <c r="O8" s="181" t="s">
        <v>65</v>
      </c>
      <c r="P8" s="183">
        <v>1.71</v>
      </c>
      <c r="Q8" s="188">
        <v>86.6</v>
      </c>
      <c r="R8" s="188">
        <v>89.4</v>
      </c>
      <c r="S8" s="183">
        <f t="shared" si="0"/>
        <v>2.8000000000000114</v>
      </c>
      <c r="T8" s="183">
        <f t="shared" si="1"/>
        <v>29.615950206901271</v>
      </c>
      <c r="U8" s="183">
        <f t="shared" si="2"/>
        <v>30.573509797886533</v>
      </c>
      <c r="V8" s="183">
        <f t="shared" si="3"/>
        <v>0.95755959098526233</v>
      </c>
      <c r="W8" s="184">
        <v>5.5</v>
      </c>
      <c r="X8" s="184">
        <v>6.6</v>
      </c>
      <c r="Y8" s="184">
        <f t="shared" si="4"/>
        <v>1.0999999999999996</v>
      </c>
      <c r="Z8" s="187">
        <v>2</v>
      </c>
      <c r="AA8" s="187">
        <v>2</v>
      </c>
      <c r="AB8" s="187">
        <f t="shared" si="5"/>
        <v>0</v>
      </c>
      <c r="AC8" s="184"/>
      <c r="AD8" s="184"/>
      <c r="AE8" s="183">
        <v>2</v>
      </c>
      <c r="AF8" s="183">
        <v>13</v>
      </c>
      <c r="AG8" s="183">
        <v>13.5</v>
      </c>
      <c r="AH8" s="178">
        <f t="shared" si="6"/>
        <v>11</v>
      </c>
      <c r="AI8" s="178">
        <f t="shared" si="7"/>
        <v>11.5</v>
      </c>
      <c r="AJ8" s="175"/>
      <c r="AK8" s="175"/>
      <c r="AL8" s="175"/>
      <c r="AM8" s="175"/>
      <c r="AN8" s="183"/>
    </row>
    <row r="9" spans="1:40" ht="24.6" customHeight="1" x14ac:dyDescent="0.3">
      <c r="A9" s="188" t="s">
        <v>9</v>
      </c>
      <c r="B9" s="181">
        <v>73</v>
      </c>
      <c r="C9" s="189" t="s">
        <v>190</v>
      </c>
      <c r="D9" s="192" t="s">
        <v>51</v>
      </c>
      <c r="E9" s="191">
        <v>4</v>
      </c>
      <c r="F9" s="191">
        <v>0</v>
      </c>
      <c r="G9" s="191">
        <v>0</v>
      </c>
      <c r="H9" s="191">
        <v>2009</v>
      </c>
      <c r="I9" s="191">
        <v>0</v>
      </c>
      <c r="J9" s="192">
        <v>0</v>
      </c>
      <c r="K9" s="192">
        <v>0</v>
      </c>
      <c r="L9" s="192">
        <v>0</v>
      </c>
      <c r="M9" s="182">
        <v>0</v>
      </c>
      <c r="N9" s="192">
        <v>0</v>
      </c>
      <c r="O9" s="181" t="s">
        <v>65</v>
      </c>
      <c r="P9" s="183">
        <v>1.59</v>
      </c>
      <c r="Q9" s="188">
        <v>60</v>
      </c>
      <c r="R9" s="188">
        <v>54.1</v>
      </c>
      <c r="S9" s="183">
        <f t="shared" si="0"/>
        <v>-5.8999999999999986</v>
      </c>
      <c r="T9" s="183">
        <f t="shared" si="1"/>
        <v>23.733238400379729</v>
      </c>
      <c r="U9" s="183">
        <f t="shared" si="2"/>
        <v>21.399469957675723</v>
      </c>
      <c r="V9" s="183">
        <f t="shared" si="3"/>
        <v>-2.333768442704006</v>
      </c>
      <c r="W9" s="184">
        <v>1E-3</v>
      </c>
      <c r="X9" s="184">
        <v>1E-3</v>
      </c>
      <c r="Y9" s="184">
        <f t="shared" si="4"/>
        <v>0</v>
      </c>
      <c r="Z9" s="187">
        <v>0</v>
      </c>
      <c r="AA9" s="187">
        <v>0</v>
      </c>
      <c r="AB9" s="187">
        <f t="shared" si="5"/>
        <v>0</v>
      </c>
      <c r="AC9" s="184"/>
      <c r="AD9" s="184"/>
      <c r="AE9" s="183">
        <v>12</v>
      </c>
      <c r="AF9" s="183">
        <v>16</v>
      </c>
      <c r="AG9" s="183">
        <v>16</v>
      </c>
      <c r="AH9" s="178">
        <f t="shared" si="6"/>
        <v>4</v>
      </c>
      <c r="AI9" s="178">
        <f t="shared" si="7"/>
        <v>4</v>
      </c>
      <c r="AJ9" s="175"/>
      <c r="AK9" s="175"/>
      <c r="AL9" s="175"/>
      <c r="AM9" s="175"/>
      <c r="AN9" s="183"/>
    </row>
    <row r="10" spans="1:40" ht="24.6" customHeight="1" x14ac:dyDescent="0.3">
      <c r="A10" s="188" t="s">
        <v>10</v>
      </c>
      <c r="B10" s="181">
        <v>67</v>
      </c>
      <c r="C10" s="189" t="s">
        <v>189</v>
      </c>
      <c r="D10" s="192" t="s">
        <v>52</v>
      </c>
      <c r="E10" s="191">
        <v>1</v>
      </c>
      <c r="F10" s="191">
        <v>0</v>
      </c>
      <c r="G10" s="191">
        <v>0</v>
      </c>
      <c r="H10" s="191">
        <v>2010</v>
      </c>
      <c r="I10" s="191">
        <v>1</v>
      </c>
      <c r="J10" s="192">
        <v>0</v>
      </c>
      <c r="K10" s="192">
        <v>0</v>
      </c>
      <c r="L10" s="192" t="s">
        <v>99</v>
      </c>
      <c r="M10" s="182">
        <v>0</v>
      </c>
      <c r="N10" s="192">
        <v>0</v>
      </c>
      <c r="O10" s="181" t="s">
        <v>65</v>
      </c>
      <c r="P10" s="183">
        <v>1.6950000000000001</v>
      </c>
      <c r="Q10" s="188">
        <v>85</v>
      </c>
      <c r="R10" s="188">
        <v>82</v>
      </c>
      <c r="S10" s="183">
        <f t="shared" si="0"/>
        <v>-3</v>
      </c>
      <c r="T10" s="183">
        <f t="shared" si="1"/>
        <v>29.585541371898955</v>
      </c>
      <c r="U10" s="183">
        <f t="shared" si="2"/>
        <v>28.541345794067226</v>
      </c>
      <c r="V10" s="183">
        <f t="shared" si="3"/>
        <v>-1.0441955778317293</v>
      </c>
      <c r="W10" s="184">
        <v>1E-3</v>
      </c>
      <c r="X10" s="184">
        <v>1E-3</v>
      </c>
      <c r="Y10" s="184">
        <f t="shared" si="4"/>
        <v>0</v>
      </c>
      <c r="Z10" s="187">
        <v>2</v>
      </c>
      <c r="AA10" s="187">
        <v>1</v>
      </c>
      <c r="AB10" s="187">
        <f t="shared" si="5"/>
        <v>-1</v>
      </c>
      <c r="AC10" s="184"/>
      <c r="AD10" s="184"/>
      <c r="AE10" s="183">
        <v>13</v>
      </c>
      <c r="AF10" s="183">
        <v>13</v>
      </c>
      <c r="AG10" s="183">
        <v>13</v>
      </c>
      <c r="AH10" s="178">
        <f t="shared" si="6"/>
        <v>0</v>
      </c>
      <c r="AI10" s="178">
        <f t="shared" si="7"/>
        <v>0</v>
      </c>
      <c r="AJ10" s="175"/>
      <c r="AK10" s="175"/>
      <c r="AL10" s="175"/>
      <c r="AM10" s="175"/>
      <c r="AN10" s="183"/>
    </row>
    <row r="11" spans="1:40" ht="24.6" customHeight="1" x14ac:dyDescent="0.3">
      <c r="A11" s="188" t="s">
        <v>11</v>
      </c>
      <c r="B11" s="181">
        <v>63</v>
      </c>
      <c r="C11" s="189" t="s">
        <v>189</v>
      </c>
      <c r="D11" s="190" t="s">
        <v>61</v>
      </c>
      <c r="E11" s="191">
        <v>1</v>
      </c>
      <c r="F11" s="191">
        <v>0</v>
      </c>
      <c r="G11" s="191">
        <v>0</v>
      </c>
      <c r="H11" s="191">
        <v>2009</v>
      </c>
      <c r="I11" s="191">
        <v>26</v>
      </c>
      <c r="J11" s="192">
        <v>0</v>
      </c>
      <c r="K11" s="192">
        <v>0</v>
      </c>
      <c r="L11" s="192" t="s">
        <v>100</v>
      </c>
      <c r="M11" s="182">
        <v>0</v>
      </c>
      <c r="N11" s="192">
        <v>2</v>
      </c>
      <c r="O11" s="181" t="s">
        <v>62</v>
      </c>
      <c r="P11" s="183">
        <v>1.76</v>
      </c>
      <c r="Q11" s="188">
        <v>88.8</v>
      </c>
      <c r="R11" s="188">
        <v>86.36</v>
      </c>
      <c r="S11" s="183">
        <f t="shared" si="0"/>
        <v>-2.4399999999999977</v>
      </c>
      <c r="T11" s="183">
        <f t="shared" si="1"/>
        <v>28.667355371900825</v>
      </c>
      <c r="U11" s="183">
        <f t="shared" si="2"/>
        <v>27.879648760330578</v>
      </c>
      <c r="V11" s="183">
        <f t="shared" si="3"/>
        <v>-0.78770661157024691</v>
      </c>
      <c r="W11" s="184">
        <v>1E-3</v>
      </c>
      <c r="X11" s="184">
        <v>1E-3</v>
      </c>
      <c r="Y11" s="184">
        <f t="shared" si="4"/>
        <v>0</v>
      </c>
      <c r="Z11" s="187">
        <v>1</v>
      </c>
      <c r="AA11" s="187">
        <v>6</v>
      </c>
      <c r="AB11" s="187">
        <f t="shared" si="5"/>
        <v>5</v>
      </c>
      <c r="AC11" s="184">
        <v>1</v>
      </c>
      <c r="AD11" s="184">
        <v>7</v>
      </c>
      <c r="AE11" s="183">
        <v>5</v>
      </c>
      <c r="AF11" s="183">
        <v>13</v>
      </c>
      <c r="AG11" s="183">
        <v>15.5</v>
      </c>
      <c r="AH11" s="178">
        <f t="shared" si="6"/>
        <v>8</v>
      </c>
      <c r="AI11" s="178">
        <f t="shared" si="7"/>
        <v>10.5</v>
      </c>
      <c r="AJ11" s="175"/>
      <c r="AK11" s="175"/>
      <c r="AL11" s="175"/>
      <c r="AM11" s="175"/>
      <c r="AN11" s="183"/>
    </row>
    <row r="12" spans="1:40" ht="24.6" customHeight="1" x14ac:dyDescent="0.3">
      <c r="A12" s="188" t="s">
        <v>12</v>
      </c>
      <c r="B12" s="181">
        <v>61</v>
      </c>
      <c r="C12" s="189" t="s">
        <v>189</v>
      </c>
      <c r="D12" s="192" t="s">
        <v>55</v>
      </c>
      <c r="E12" s="191">
        <v>6</v>
      </c>
      <c r="F12" s="191">
        <v>0</v>
      </c>
      <c r="G12" s="191">
        <v>1</v>
      </c>
      <c r="H12" s="191">
        <v>2010</v>
      </c>
      <c r="I12" s="191">
        <v>0</v>
      </c>
      <c r="J12" s="192">
        <v>0</v>
      </c>
      <c r="K12" s="192">
        <v>0</v>
      </c>
      <c r="L12" s="192">
        <v>0</v>
      </c>
      <c r="M12" s="182">
        <v>0</v>
      </c>
      <c r="N12" s="192">
        <v>0</v>
      </c>
      <c r="O12" s="181" t="s">
        <v>62</v>
      </c>
      <c r="P12" s="183">
        <v>1.8049999999999999</v>
      </c>
      <c r="Q12" s="188">
        <v>74.5</v>
      </c>
      <c r="R12" s="188">
        <v>74.260000000000005</v>
      </c>
      <c r="S12" s="183">
        <f t="shared" si="0"/>
        <v>-0.23999999999999488</v>
      </c>
      <c r="T12" s="183">
        <f t="shared" si="1"/>
        <v>22.866613976258623</v>
      </c>
      <c r="U12" s="183">
        <f t="shared" si="2"/>
        <v>22.792949716469334</v>
      </c>
      <c r="V12" s="183">
        <f t="shared" si="3"/>
        <v>-7.3664259789289588E-2</v>
      </c>
      <c r="W12" s="184">
        <v>1.2</v>
      </c>
      <c r="X12" s="184">
        <v>1</v>
      </c>
      <c r="Y12" s="184">
        <f t="shared" si="4"/>
        <v>-0.19999999999999996</v>
      </c>
      <c r="Z12" s="187">
        <v>0</v>
      </c>
      <c r="AA12" s="187">
        <v>0</v>
      </c>
      <c r="AB12" s="187">
        <f t="shared" si="5"/>
        <v>0</v>
      </c>
      <c r="AC12" s="184"/>
      <c r="AD12" s="184"/>
      <c r="AE12" s="183">
        <v>7</v>
      </c>
      <c r="AF12" s="183">
        <v>14</v>
      </c>
      <c r="AG12" s="183">
        <v>15.5</v>
      </c>
      <c r="AH12" s="178">
        <f t="shared" si="6"/>
        <v>7</v>
      </c>
      <c r="AI12" s="178">
        <f t="shared" si="7"/>
        <v>8.5</v>
      </c>
      <c r="AJ12" s="175"/>
      <c r="AK12" s="175"/>
      <c r="AL12" s="175"/>
      <c r="AM12" s="175"/>
      <c r="AN12" s="183"/>
    </row>
    <row r="13" spans="1:40" ht="24.6" customHeight="1" x14ac:dyDescent="0.3">
      <c r="A13" s="188" t="s">
        <v>13</v>
      </c>
      <c r="B13" s="181">
        <v>69</v>
      </c>
      <c r="C13" s="189" t="s">
        <v>189</v>
      </c>
      <c r="D13" s="190" t="s">
        <v>59</v>
      </c>
      <c r="E13" s="191">
        <v>3</v>
      </c>
      <c r="F13" s="191">
        <v>0</v>
      </c>
      <c r="G13" s="191">
        <v>0</v>
      </c>
      <c r="H13" s="191">
        <v>2003</v>
      </c>
      <c r="I13" s="191">
        <v>9</v>
      </c>
      <c r="J13" s="192" t="s">
        <v>101</v>
      </c>
      <c r="K13" s="192" t="s">
        <v>101</v>
      </c>
      <c r="L13" s="192" t="s">
        <v>102</v>
      </c>
      <c r="M13" s="182">
        <v>0</v>
      </c>
      <c r="N13" s="192">
        <v>0</v>
      </c>
      <c r="O13" s="181" t="s">
        <v>62</v>
      </c>
      <c r="P13" s="183">
        <v>1.75</v>
      </c>
      <c r="Q13" s="188">
        <v>87.5</v>
      </c>
      <c r="R13" s="188">
        <v>85.5</v>
      </c>
      <c r="S13" s="183">
        <f t="shared" si="0"/>
        <v>-2</v>
      </c>
      <c r="T13" s="183">
        <f t="shared" si="1"/>
        <v>28.571428571428573</v>
      </c>
      <c r="U13" s="183">
        <f t="shared" si="2"/>
        <v>27.918367346938776</v>
      </c>
      <c r="V13" s="183">
        <f t="shared" si="3"/>
        <v>-0.65306122448979664</v>
      </c>
      <c r="W13" s="184">
        <v>0.25</v>
      </c>
      <c r="X13" s="184">
        <v>1E-3</v>
      </c>
      <c r="Y13" s="184">
        <f t="shared" si="4"/>
        <v>-0.249</v>
      </c>
      <c r="Z13" s="187">
        <v>4</v>
      </c>
      <c r="AA13" s="187">
        <v>1</v>
      </c>
      <c r="AB13" s="187">
        <f t="shared" si="5"/>
        <v>-3</v>
      </c>
      <c r="AC13" s="184">
        <v>4</v>
      </c>
      <c r="AD13" s="184">
        <v>1</v>
      </c>
      <c r="AE13" s="183">
        <v>5</v>
      </c>
      <c r="AF13" s="183">
        <v>15</v>
      </c>
      <c r="AG13" s="183">
        <v>15.5</v>
      </c>
      <c r="AH13" s="178">
        <f t="shared" si="6"/>
        <v>10</v>
      </c>
      <c r="AI13" s="178">
        <f t="shared" si="7"/>
        <v>10.5</v>
      </c>
      <c r="AJ13" s="175"/>
      <c r="AK13" s="175"/>
      <c r="AL13" s="175"/>
      <c r="AM13" s="175"/>
      <c r="AN13" s="183"/>
    </row>
    <row r="14" spans="1:40" ht="24.6" customHeight="1" x14ac:dyDescent="0.3">
      <c r="A14" s="188" t="s">
        <v>14</v>
      </c>
      <c r="B14" s="181">
        <v>65</v>
      </c>
      <c r="C14" s="189" t="s">
        <v>189</v>
      </c>
      <c r="D14" s="190" t="s">
        <v>57</v>
      </c>
      <c r="E14" s="191">
        <v>1</v>
      </c>
      <c r="F14" s="191">
        <v>0</v>
      </c>
      <c r="G14" s="191">
        <v>0</v>
      </c>
      <c r="H14" s="191">
        <v>2012</v>
      </c>
      <c r="I14" s="191">
        <v>29</v>
      </c>
      <c r="J14" s="192">
        <v>0</v>
      </c>
      <c r="K14" s="192">
        <v>0</v>
      </c>
      <c r="L14" s="192" t="s">
        <v>526</v>
      </c>
      <c r="M14" s="182">
        <v>0</v>
      </c>
      <c r="N14" s="192">
        <v>0</v>
      </c>
      <c r="O14" s="181" t="s">
        <v>62</v>
      </c>
      <c r="P14" s="183">
        <v>1.83</v>
      </c>
      <c r="Q14" s="188">
        <v>107.38</v>
      </c>
      <c r="R14" s="188">
        <v>111.2</v>
      </c>
      <c r="S14" s="183">
        <f t="shared" si="0"/>
        <v>3.8200000000000074</v>
      </c>
      <c r="T14" s="183">
        <f t="shared" si="1"/>
        <v>32.064259906237865</v>
      </c>
      <c r="U14" s="183">
        <f t="shared" si="2"/>
        <v>33.204932963062497</v>
      </c>
      <c r="V14" s="183">
        <f t="shared" si="3"/>
        <v>1.1406730568246317</v>
      </c>
      <c r="W14" s="184">
        <v>1E-3</v>
      </c>
      <c r="X14" s="184">
        <v>1E-3</v>
      </c>
      <c r="Y14" s="184">
        <f t="shared" si="4"/>
        <v>0</v>
      </c>
      <c r="Z14" s="187">
        <v>0</v>
      </c>
      <c r="AA14" s="187">
        <v>0</v>
      </c>
      <c r="AB14" s="187">
        <f t="shared" si="5"/>
        <v>0</v>
      </c>
      <c r="AC14" s="184"/>
      <c r="AD14" s="184"/>
      <c r="AE14" s="183">
        <v>8</v>
      </c>
      <c r="AF14" s="183">
        <v>11</v>
      </c>
      <c r="AG14" s="183">
        <v>13</v>
      </c>
      <c r="AH14" s="178">
        <f t="shared" si="6"/>
        <v>3</v>
      </c>
      <c r="AI14" s="178">
        <f t="shared" si="7"/>
        <v>5</v>
      </c>
      <c r="AJ14" s="175"/>
      <c r="AK14" s="175"/>
      <c r="AL14" s="175"/>
      <c r="AM14" s="175"/>
      <c r="AN14" s="183"/>
    </row>
    <row r="15" spans="1:40" ht="24.6" customHeight="1" x14ac:dyDescent="0.3">
      <c r="A15" s="188" t="s">
        <v>15</v>
      </c>
      <c r="B15" s="181">
        <v>66</v>
      </c>
      <c r="C15" s="189" t="s">
        <v>189</v>
      </c>
      <c r="D15" s="192" t="s">
        <v>54</v>
      </c>
      <c r="E15" s="191">
        <v>1</v>
      </c>
      <c r="F15" s="191">
        <v>1</v>
      </c>
      <c r="G15" s="191">
        <v>0</v>
      </c>
      <c r="H15" s="191">
        <v>2010</v>
      </c>
      <c r="I15" s="191">
        <v>0</v>
      </c>
      <c r="J15" s="192">
        <v>0</v>
      </c>
      <c r="K15" s="192">
        <v>0</v>
      </c>
      <c r="L15" s="192" t="s">
        <v>103</v>
      </c>
      <c r="M15" s="182">
        <v>1</v>
      </c>
      <c r="N15" s="192">
        <v>1</v>
      </c>
      <c r="O15" s="181" t="s">
        <v>65</v>
      </c>
      <c r="P15" s="183">
        <v>1.8049999999999999</v>
      </c>
      <c r="Q15" s="188">
        <v>89.6</v>
      </c>
      <c r="R15" s="188">
        <v>84.66</v>
      </c>
      <c r="S15" s="183">
        <f t="shared" si="0"/>
        <v>-4.9399999999999977</v>
      </c>
      <c r="T15" s="183">
        <f t="shared" si="1"/>
        <v>27.501323654668088</v>
      </c>
      <c r="U15" s="183">
        <f t="shared" si="2"/>
        <v>25.985067640671879</v>
      </c>
      <c r="V15" s="183">
        <f t="shared" si="3"/>
        <v>-1.5162560139962089</v>
      </c>
      <c r="W15" s="184">
        <v>1E-3</v>
      </c>
      <c r="X15" s="184">
        <v>1E-3</v>
      </c>
      <c r="Y15" s="184">
        <f t="shared" si="4"/>
        <v>0</v>
      </c>
      <c r="Z15" s="187">
        <v>1</v>
      </c>
      <c r="AA15" s="187">
        <v>2</v>
      </c>
      <c r="AB15" s="187">
        <f t="shared" si="5"/>
        <v>1</v>
      </c>
      <c r="AC15" s="184"/>
      <c r="AD15" s="196"/>
      <c r="AE15" s="183">
        <v>5</v>
      </c>
      <c r="AF15" s="183">
        <v>10</v>
      </c>
      <c r="AG15" s="183">
        <v>13.5</v>
      </c>
      <c r="AH15" s="178">
        <f t="shared" si="6"/>
        <v>5</v>
      </c>
      <c r="AI15" s="178">
        <f t="shared" si="7"/>
        <v>8.5</v>
      </c>
      <c r="AJ15" s="175"/>
      <c r="AK15" s="175"/>
      <c r="AL15" s="175"/>
      <c r="AM15" s="175"/>
      <c r="AN15" s="183"/>
    </row>
    <row r="16" spans="1:40" ht="24.6" customHeight="1" x14ac:dyDescent="0.3">
      <c r="A16" s="188" t="s">
        <v>16</v>
      </c>
      <c r="B16" s="181">
        <v>66</v>
      </c>
      <c r="C16" s="189" t="s">
        <v>189</v>
      </c>
      <c r="D16" s="190" t="s">
        <v>58</v>
      </c>
      <c r="E16" s="191">
        <v>1</v>
      </c>
      <c r="F16" s="191">
        <v>1</v>
      </c>
      <c r="G16" s="191">
        <v>0</v>
      </c>
      <c r="H16" s="191">
        <v>2012</v>
      </c>
      <c r="I16" s="191">
        <v>32</v>
      </c>
      <c r="J16" s="192">
        <v>0</v>
      </c>
      <c r="K16" s="192">
        <v>0</v>
      </c>
      <c r="L16" s="192" t="s">
        <v>108</v>
      </c>
      <c r="M16" s="182">
        <v>1</v>
      </c>
      <c r="N16" s="192">
        <v>1</v>
      </c>
      <c r="O16" s="197" t="s">
        <v>67</v>
      </c>
      <c r="P16" s="183">
        <v>1.7030000000000001</v>
      </c>
      <c r="Q16" s="188">
        <v>84.54</v>
      </c>
      <c r="R16" s="183">
        <v>81.2</v>
      </c>
      <c r="S16" s="183">
        <f t="shared" si="0"/>
        <v>-3.3400000000000034</v>
      </c>
      <c r="T16" s="183">
        <f t="shared" si="1"/>
        <v>29.149623354730643</v>
      </c>
      <c r="U16" s="183">
        <f t="shared" si="2"/>
        <v>27.997982214385239</v>
      </c>
      <c r="V16" s="183">
        <f t="shared" si="3"/>
        <v>-1.1516411403454043</v>
      </c>
      <c r="W16" s="184">
        <v>1E-3</v>
      </c>
      <c r="X16" s="184">
        <v>1E-3</v>
      </c>
      <c r="Y16" s="184">
        <f t="shared" si="4"/>
        <v>0</v>
      </c>
      <c r="Z16" s="187">
        <v>1</v>
      </c>
      <c r="AA16" s="187">
        <v>0</v>
      </c>
      <c r="AB16" s="187">
        <f t="shared" si="5"/>
        <v>-1</v>
      </c>
      <c r="AC16" s="184"/>
      <c r="AD16" s="184" t="s">
        <v>260</v>
      </c>
      <c r="AE16" s="183">
        <v>10</v>
      </c>
      <c r="AF16" s="183">
        <v>17</v>
      </c>
      <c r="AG16" s="183">
        <v>17</v>
      </c>
      <c r="AH16" s="178">
        <f t="shared" si="6"/>
        <v>7</v>
      </c>
      <c r="AI16" s="178">
        <f t="shared" si="7"/>
        <v>7</v>
      </c>
      <c r="AJ16" s="175"/>
      <c r="AK16" s="175"/>
      <c r="AL16" s="175"/>
      <c r="AM16" s="175"/>
      <c r="AN16" s="183"/>
    </row>
    <row r="17" spans="1:40" ht="24.6" customHeight="1" x14ac:dyDescent="0.3">
      <c r="A17" s="188" t="s">
        <v>17</v>
      </c>
      <c r="B17" s="181">
        <v>73</v>
      </c>
      <c r="C17" s="189" t="s">
        <v>189</v>
      </c>
      <c r="D17" s="181" t="s">
        <v>66</v>
      </c>
      <c r="E17" s="189">
        <v>0</v>
      </c>
      <c r="F17" s="189">
        <v>1</v>
      </c>
      <c r="G17" s="189">
        <v>0</v>
      </c>
      <c r="H17" s="189">
        <v>0</v>
      </c>
      <c r="I17" s="189">
        <v>3.25</v>
      </c>
      <c r="J17" s="194">
        <v>0</v>
      </c>
      <c r="K17" s="194">
        <v>0</v>
      </c>
      <c r="L17" s="195" t="s">
        <v>105</v>
      </c>
      <c r="M17" s="195">
        <v>1</v>
      </c>
      <c r="N17" s="195">
        <v>0</v>
      </c>
      <c r="O17" s="181" t="s">
        <v>65</v>
      </c>
      <c r="P17" s="183">
        <v>1.75</v>
      </c>
      <c r="Q17" s="188">
        <v>99.9</v>
      </c>
      <c r="R17" s="188">
        <v>98.8</v>
      </c>
      <c r="S17" s="183">
        <f t="shared" si="0"/>
        <v>-1.1000000000000085</v>
      </c>
      <c r="T17" s="183">
        <f t="shared" si="1"/>
        <v>32.62040816326531</v>
      </c>
      <c r="U17" s="183">
        <f t="shared" si="2"/>
        <v>32.261224489795914</v>
      </c>
      <c r="V17" s="183">
        <f t="shared" si="3"/>
        <v>-0.35918367346939561</v>
      </c>
      <c r="W17" s="184">
        <v>4.4000000000000004</v>
      </c>
      <c r="X17" s="184">
        <v>4.0999999999999996</v>
      </c>
      <c r="Y17" s="184">
        <f t="shared" si="4"/>
        <v>-0.30000000000000071</v>
      </c>
      <c r="Z17" s="187">
        <v>8</v>
      </c>
      <c r="AA17" s="187">
        <v>3</v>
      </c>
      <c r="AB17" s="198">
        <f t="shared" si="5"/>
        <v>-5</v>
      </c>
      <c r="AC17" s="184">
        <v>8</v>
      </c>
      <c r="AD17" s="184">
        <v>3</v>
      </c>
      <c r="AE17" s="183">
        <v>7</v>
      </c>
      <c r="AF17" s="183">
        <v>10</v>
      </c>
      <c r="AG17" s="183">
        <v>11</v>
      </c>
      <c r="AH17" s="178">
        <f t="shared" si="6"/>
        <v>3</v>
      </c>
      <c r="AI17" s="178">
        <f t="shared" si="7"/>
        <v>4</v>
      </c>
      <c r="AJ17" s="175"/>
      <c r="AK17" s="175"/>
      <c r="AL17" s="175"/>
      <c r="AM17" s="175"/>
      <c r="AN17" s="183"/>
    </row>
    <row r="18" spans="1:40" ht="24.6" customHeight="1" x14ac:dyDescent="0.3">
      <c r="A18" s="188" t="s">
        <v>18</v>
      </c>
      <c r="B18" s="181">
        <v>67</v>
      </c>
      <c r="C18" s="189" t="s">
        <v>189</v>
      </c>
      <c r="D18" s="190" t="s">
        <v>60</v>
      </c>
      <c r="E18" s="191">
        <v>1</v>
      </c>
      <c r="F18" s="191">
        <v>0</v>
      </c>
      <c r="G18" s="191">
        <v>0</v>
      </c>
      <c r="H18" s="191">
        <v>2009</v>
      </c>
      <c r="I18" s="191" t="s">
        <v>69</v>
      </c>
      <c r="J18" s="192" t="s">
        <v>107</v>
      </c>
      <c r="K18" s="192" t="s">
        <v>107</v>
      </c>
      <c r="L18" s="192" t="s">
        <v>452</v>
      </c>
      <c r="M18" s="182">
        <v>0</v>
      </c>
      <c r="N18" s="192">
        <v>0</v>
      </c>
      <c r="O18" s="181" t="s">
        <v>62</v>
      </c>
      <c r="P18" s="183">
        <v>1.6950000000000001</v>
      </c>
      <c r="Q18" s="188">
        <v>75.3</v>
      </c>
      <c r="R18" s="188">
        <v>73.8</v>
      </c>
      <c r="S18" s="183">
        <f t="shared" si="0"/>
        <v>-1.5</v>
      </c>
      <c r="T18" s="183">
        <f t="shared" si="1"/>
        <v>26.209309003576369</v>
      </c>
      <c r="U18" s="183">
        <f t="shared" si="2"/>
        <v>25.687211214660504</v>
      </c>
      <c r="V18" s="183">
        <f t="shared" si="3"/>
        <v>-0.52209778891586467</v>
      </c>
      <c r="W18" s="184">
        <v>1E-3</v>
      </c>
      <c r="X18" s="184">
        <v>1E-3</v>
      </c>
      <c r="Y18" s="184">
        <f t="shared" si="4"/>
        <v>0</v>
      </c>
      <c r="Z18" s="187">
        <v>3</v>
      </c>
      <c r="AA18" s="187">
        <v>5</v>
      </c>
      <c r="AB18" s="187">
        <f t="shared" si="5"/>
        <v>2</v>
      </c>
      <c r="AC18" s="184"/>
      <c r="AD18" s="184"/>
      <c r="AE18" s="183">
        <v>8</v>
      </c>
      <c r="AF18" s="183">
        <v>12</v>
      </c>
      <c r="AG18" s="183">
        <v>12.5</v>
      </c>
      <c r="AH18" s="178">
        <f t="shared" si="6"/>
        <v>4</v>
      </c>
      <c r="AI18" s="178">
        <f t="shared" si="7"/>
        <v>4.5</v>
      </c>
      <c r="AJ18" s="175"/>
      <c r="AK18" s="175"/>
      <c r="AL18" s="175"/>
      <c r="AM18" s="175"/>
      <c r="AN18" s="183" t="s">
        <v>112</v>
      </c>
    </row>
    <row r="19" spans="1:40" ht="24.75" customHeight="1" x14ac:dyDescent="0.3">
      <c r="A19" s="188" t="s">
        <v>19</v>
      </c>
      <c r="B19" s="181">
        <v>70</v>
      </c>
      <c r="C19" s="189" t="s">
        <v>190</v>
      </c>
      <c r="D19" s="190" t="s">
        <v>63</v>
      </c>
      <c r="E19" s="191">
        <v>1</v>
      </c>
      <c r="F19" s="191">
        <v>0</v>
      </c>
      <c r="G19" s="191">
        <v>0</v>
      </c>
      <c r="H19" s="191">
        <v>2005</v>
      </c>
      <c r="I19" s="191">
        <v>22</v>
      </c>
      <c r="J19" s="192" t="s">
        <v>106</v>
      </c>
      <c r="K19" s="192" t="s">
        <v>106</v>
      </c>
      <c r="L19" s="192" t="s">
        <v>108</v>
      </c>
      <c r="M19" s="182">
        <v>1</v>
      </c>
      <c r="N19" s="192">
        <v>1</v>
      </c>
      <c r="O19" s="181" t="s">
        <v>65</v>
      </c>
      <c r="P19" s="183">
        <v>1.7250000000000001</v>
      </c>
      <c r="Q19" s="188">
        <v>88.6</v>
      </c>
      <c r="R19" s="188">
        <v>86</v>
      </c>
      <c r="S19" s="183">
        <f t="shared" si="0"/>
        <v>-2.5999999999999943</v>
      </c>
      <c r="T19" s="183">
        <f t="shared" si="1"/>
        <v>29.775257298886782</v>
      </c>
      <c r="U19" s="183">
        <f t="shared" si="2"/>
        <v>28.90149128334383</v>
      </c>
      <c r="V19" s="183">
        <f t="shared" si="3"/>
        <v>-0.87376601554295164</v>
      </c>
      <c r="W19" s="184">
        <v>1E-3</v>
      </c>
      <c r="X19" s="184">
        <v>1E-3</v>
      </c>
      <c r="Y19" s="184">
        <f t="shared" si="4"/>
        <v>0</v>
      </c>
      <c r="Z19" s="187">
        <v>0</v>
      </c>
      <c r="AA19" s="187">
        <v>1</v>
      </c>
      <c r="AB19" s="187">
        <f t="shared" si="5"/>
        <v>1</v>
      </c>
      <c r="AC19" s="184"/>
      <c r="AD19" s="184"/>
      <c r="AE19" s="183">
        <v>3</v>
      </c>
      <c r="AF19" s="183">
        <v>12</v>
      </c>
      <c r="AG19" s="183">
        <v>12.5</v>
      </c>
      <c r="AH19" s="178">
        <f t="shared" si="6"/>
        <v>9</v>
      </c>
      <c r="AI19" s="178">
        <f t="shared" si="7"/>
        <v>9.5</v>
      </c>
      <c r="AJ19" s="175"/>
      <c r="AK19" s="175"/>
      <c r="AL19" s="175"/>
      <c r="AM19" s="175"/>
      <c r="AN19" s="183"/>
    </row>
    <row r="20" spans="1:40" ht="29.25" customHeight="1" x14ac:dyDescent="0.3">
      <c r="A20" s="188" t="s">
        <v>20</v>
      </c>
      <c r="B20" s="181">
        <v>57</v>
      </c>
      <c r="C20" s="189" t="s">
        <v>190</v>
      </c>
      <c r="D20" s="181" t="s">
        <v>66</v>
      </c>
      <c r="E20" s="189">
        <v>0</v>
      </c>
      <c r="F20" s="189">
        <v>0</v>
      </c>
      <c r="G20" s="189" t="s">
        <v>185</v>
      </c>
      <c r="H20" s="189">
        <v>0</v>
      </c>
      <c r="I20" s="189">
        <v>0</v>
      </c>
      <c r="J20" s="194" t="s">
        <v>528</v>
      </c>
      <c r="K20" s="194" t="s">
        <v>109</v>
      </c>
      <c r="L20" s="195"/>
      <c r="M20" s="195">
        <v>0</v>
      </c>
      <c r="N20" s="195">
        <v>0</v>
      </c>
      <c r="O20" s="181" t="s">
        <v>65</v>
      </c>
      <c r="P20" s="183">
        <v>1.66</v>
      </c>
      <c r="Q20" s="188">
        <v>70</v>
      </c>
      <c r="R20" s="188">
        <v>70.260000000000005</v>
      </c>
      <c r="S20" s="183">
        <f t="shared" si="0"/>
        <v>0.26000000000000512</v>
      </c>
      <c r="T20" s="183">
        <f t="shared" si="1"/>
        <v>25.402816083611555</v>
      </c>
      <c r="U20" s="183">
        <f t="shared" si="2"/>
        <v>25.497169400493544</v>
      </c>
      <c r="V20" s="183">
        <f t="shared" si="3"/>
        <v>9.4353316881989002E-2</v>
      </c>
      <c r="W20" s="184">
        <v>3.7</v>
      </c>
      <c r="X20" s="184">
        <v>3.1</v>
      </c>
      <c r="Y20" s="184">
        <f t="shared" si="4"/>
        <v>-0.60000000000000009</v>
      </c>
      <c r="Z20" s="187">
        <v>3</v>
      </c>
      <c r="AA20" s="187">
        <v>2</v>
      </c>
      <c r="AB20" s="187">
        <f t="shared" si="5"/>
        <v>-1</v>
      </c>
      <c r="AC20" s="184"/>
      <c r="AD20" s="184"/>
      <c r="AE20" s="183">
        <v>5</v>
      </c>
      <c r="AF20" s="183">
        <v>7</v>
      </c>
      <c r="AG20" s="183">
        <v>9</v>
      </c>
      <c r="AH20" s="178">
        <f t="shared" si="6"/>
        <v>2</v>
      </c>
      <c r="AI20" s="178">
        <f t="shared" si="7"/>
        <v>4</v>
      </c>
      <c r="AJ20" s="175"/>
      <c r="AK20" s="175"/>
      <c r="AL20" s="175"/>
      <c r="AM20" s="175"/>
      <c r="AN20" s="183"/>
    </row>
    <row r="21" spans="1:40" s="179" customFormat="1" ht="24.6" customHeight="1" x14ac:dyDescent="0.3">
      <c r="A21" s="188" t="s">
        <v>21</v>
      </c>
      <c r="B21" s="181">
        <v>63</v>
      </c>
      <c r="C21" s="199" t="s">
        <v>189</v>
      </c>
      <c r="D21" s="200" t="s">
        <v>50</v>
      </c>
      <c r="E21" s="201">
        <v>1</v>
      </c>
      <c r="F21" s="201">
        <v>0</v>
      </c>
      <c r="G21" s="201">
        <v>0</v>
      </c>
      <c r="H21" s="201">
        <v>0</v>
      </c>
      <c r="I21" s="201">
        <v>0</v>
      </c>
      <c r="J21" s="200">
        <v>0</v>
      </c>
      <c r="K21" s="200">
        <v>0</v>
      </c>
      <c r="L21" s="200" t="s">
        <v>110</v>
      </c>
      <c r="M21" s="202">
        <v>1</v>
      </c>
      <c r="N21" s="200">
        <v>1</v>
      </c>
      <c r="O21" s="203" t="s">
        <v>65</v>
      </c>
      <c r="P21" s="204">
        <v>1.8049999999999999</v>
      </c>
      <c r="Q21" s="205">
        <v>78.7</v>
      </c>
      <c r="R21" s="205">
        <v>74.88</v>
      </c>
      <c r="S21" s="204">
        <f t="shared" si="0"/>
        <v>-3.8200000000000074</v>
      </c>
      <c r="T21" s="204">
        <f t="shared" si="1"/>
        <v>24.155738522571191</v>
      </c>
      <c r="U21" s="204">
        <f t="shared" si="2"/>
        <v>22.98324905425833</v>
      </c>
      <c r="V21" s="204">
        <f t="shared" si="3"/>
        <v>-1.172489468312861</v>
      </c>
      <c r="W21" s="206">
        <v>1E-3</v>
      </c>
      <c r="X21" s="206">
        <v>1E-3</v>
      </c>
      <c r="Y21" s="206">
        <f t="shared" si="4"/>
        <v>0</v>
      </c>
      <c r="Z21" s="207">
        <v>0</v>
      </c>
      <c r="AA21" s="207">
        <v>0</v>
      </c>
      <c r="AB21" s="207">
        <f t="shared" si="5"/>
        <v>0</v>
      </c>
      <c r="AC21" s="206"/>
      <c r="AD21" s="206"/>
      <c r="AE21" s="204">
        <v>9</v>
      </c>
      <c r="AF21" s="204">
        <v>13</v>
      </c>
      <c r="AG21" s="204">
        <v>13.5</v>
      </c>
      <c r="AH21" s="208">
        <f t="shared" si="6"/>
        <v>4</v>
      </c>
      <c r="AI21" s="208">
        <f t="shared" si="7"/>
        <v>4.5</v>
      </c>
      <c r="AJ21" s="209"/>
      <c r="AK21" s="209"/>
      <c r="AL21" s="209"/>
      <c r="AM21" s="209"/>
      <c r="AN21" s="210"/>
    </row>
    <row r="22" spans="1:40" s="215" customFormat="1" ht="24.6" customHeight="1" x14ac:dyDescent="0.3">
      <c r="A22" s="211" t="s">
        <v>393</v>
      </c>
      <c r="B22" s="212"/>
      <c r="C22" s="213"/>
      <c r="D22" s="212"/>
      <c r="E22" s="213"/>
      <c r="F22" s="213" t="s">
        <v>183</v>
      </c>
      <c r="G22" s="213" t="s">
        <v>184</v>
      </c>
      <c r="H22" s="213"/>
      <c r="I22" s="213"/>
      <c r="J22" s="214"/>
      <c r="K22" s="214"/>
      <c r="L22" s="214"/>
      <c r="M22" s="214"/>
      <c r="N22" s="214" t="s">
        <v>193</v>
      </c>
      <c r="O22" s="212"/>
      <c r="P22" s="212">
        <f t="shared" ref="P22:Y22" si="8">AVERAGE(P4:P8)</f>
        <v>1.7198</v>
      </c>
      <c r="Q22" s="212">
        <f t="shared" si="8"/>
        <v>84.695999999999998</v>
      </c>
      <c r="R22" s="212">
        <f t="shared" si="8"/>
        <v>82.147999999999996</v>
      </c>
      <c r="S22" s="212">
        <f t="shared" si="8"/>
        <v>-2.547999999999996</v>
      </c>
      <c r="T22" s="212">
        <f t="shared" si="8"/>
        <v>28.70893752474932</v>
      </c>
      <c r="U22" s="212">
        <f t="shared" si="8"/>
        <v>27.872914313705099</v>
      </c>
      <c r="V22" s="212">
        <f t="shared" si="8"/>
        <v>-0.83602321104422261</v>
      </c>
      <c r="W22" s="212">
        <f t="shared" si="8"/>
        <v>3.9102000000000006</v>
      </c>
      <c r="X22" s="212">
        <f t="shared" si="8"/>
        <v>3.8804000000000003</v>
      </c>
      <c r="Y22" s="212">
        <f t="shared" si="8"/>
        <v>-2.9800000000000094E-2</v>
      </c>
      <c r="Z22" s="213">
        <f>SUM(Z4:Z8)</f>
        <v>5</v>
      </c>
      <c r="AA22" s="213">
        <f>SUM(AA4:AA8)</f>
        <v>7</v>
      </c>
      <c r="AB22" s="213" t="e">
        <f>SUM(AB4:AB8)-#REF!</f>
        <v>#REF!</v>
      </c>
      <c r="AC22" s="213"/>
      <c r="AD22" s="213"/>
      <c r="AE22" s="212">
        <f>AVERAGE(AE4:AE8)</f>
        <v>3.2</v>
      </c>
      <c r="AF22" s="212">
        <f>AVERAGE(AF4:AF8)</f>
        <v>12</v>
      </c>
      <c r="AG22" s="212">
        <f>AVERAGE(AG4:AG8)</f>
        <v>13.5</v>
      </c>
      <c r="AH22" s="212"/>
      <c r="AI22" s="212"/>
      <c r="AJ22" s="212"/>
      <c r="AK22" s="212"/>
      <c r="AL22" s="212"/>
      <c r="AM22" s="212"/>
      <c r="AN22" s="212"/>
    </row>
    <row r="23" spans="1:40" ht="24.6" customHeight="1" x14ac:dyDescent="0.3">
      <c r="A23" s="216" t="s">
        <v>392</v>
      </c>
      <c r="AA23" s="220" t="s">
        <v>70</v>
      </c>
      <c r="AB23" s="220"/>
      <c r="AC23" s="220"/>
      <c r="AD23" s="220"/>
    </row>
    <row r="24" spans="1:40" ht="24.6" customHeight="1" x14ac:dyDescent="0.3">
      <c r="Z24" s="217" t="s">
        <v>256</v>
      </c>
      <c r="AA24" s="217">
        <f>TTEST(Z2:Z20,AA2:AA20,2,1)</f>
        <v>0.91053054584102955</v>
      </c>
    </row>
    <row r="25" spans="1:40" x14ac:dyDescent="0.3">
      <c r="S25" s="193">
        <f>AVERAGE(S2:S17)</f>
        <v>-2.3299999999999979</v>
      </c>
    </row>
    <row r="26" spans="1:40" x14ac:dyDescent="0.3">
      <c r="S26" s="193">
        <f>AVERAGE(S18:S20)</f>
        <v>-1.2799999999999965</v>
      </c>
      <c r="W26" s="217" t="s">
        <v>525</v>
      </c>
      <c r="X26" s="217">
        <f>TTEST(W4:W23,X4:X23,2,1)</f>
        <v>0.35394766311627035</v>
      </c>
    </row>
    <row r="28" spans="1:40" ht="24.6" customHeight="1" x14ac:dyDescent="0.3">
      <c r="D28" s="193" t="s">
        <v>71</v>
      </c>
    </row>
    <row r="29" spans="1:40" ht="24.6" customHeight="1" x14ac:dyDescent="0.3">
      <c r="D29" s="193" t="s">
        <v>74</v>
      </c>
    </row>
    <row r="30" spans="1:40" ht="24.6" customHeight="1" x14ac:dyDescent="0.3">
      <c r="D30" s="193" t="s">
        <v>72</v>
      </c>
    </row>
    <row r="31" spans="1:40" ht="24.6" customHeight="1" x14ac:dyDescent="0.3">
      <c r="D31" s="193" t="s">
        <v>77</v>
      </c>
    </row>
    <row r="32" spans="1:40" ht="14.4" x14ac:dyDescent="0.3">
      <c r="A32" s="193"/>
      <c r="D32" s="218" t="s">
        <v>76</v>
      </c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W32" s="193"/>
      <c r="X32" s="193"/>
      <c r="Y32" s="193"/>
      <c r="Z32" s="193"/>
      <c r="AA32" s="193"/>
      <c r="AB32" s="193"/>
      <c r="AC32" s="193"/>
      <c r="AD32" s="193"/>
    </row>
    <row r="33" spans="1:30" ht="14.4" x14ac:dyDescent="0.3">
      <c r="A33" s="193"/>
      <c r="D33" s="193" t="s">
        <v>73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W33" s="193"/>
      <c r="X33" s="193"/>
      <c r="Y33" s="193"/>
      <c r="Z33" s="193"/>
      <c r="AA33" s="193"/>
      <c r="AB33" s="193"/>
      <c r="AC33" s="193"/>
      <c r="AD33" s="193"/>
    </row>
    <row r="34" spans="1:30" ht="14.4" x14ac:dyDescent="0.3">
      <c r="A34" s="193"/>
      <c r="D34" s="193" t="s">
        <v>75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W34" s="193"/>
      <c r="X34" s="193"/>
      <c r="Y34" s="193"/>
      <c r="Z34" s="193"/>
      <c r="AA34" s="193"/>
      <c r="AB34" s="193"/>
      <c r="AC34" s="193"/>
      <c r="AD34" s="193"/>
    </row>
    <row r="35" spans="1:30" ht="14.4" x14ac:dyDescent="0.3">
      <c r="A35" s="193"/>
      <c r="D35" s="193" t="s">
        <v>78</v>
      </c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W35" s="193"/>
      <c r="X35" s="193"/>
      <c r="Y35" s="193"/>
      <c r="Z35" s="193"/>
      <c r="AA35" s="193"/>
      <c r="AB35" s="193"/>
      <c r="AC35" s="193"/>
      <c r="AD35" s="193"/>
    </row>
  </sheetData>
  <autoFilter ref="A1:AN25">
    <sortState ref="A2:AW25">
      <sortCondition ref="A1:A25"/>
    </sortState>
  </autoFilter>
  <sortState ref="A2:AW35">
    <sortCondition ref="C2:C35"/>
  </sortState>
  <pageMargins left="0.7" right="0.7" top="0.75" bottom="0.75" header="0.3" footer="0.3"/>
  <pageSetup paperSize="9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1" topLeftCell="A2" activePane="bottomLeft" state="frozen"/>
      <selection pane="bottomLeft" activeCell="E1" sqref="E1:E4"/>
    </sheetView>
  </sheetViews>
  <sheetFormatPr defaultRowHeight="14.4" x14ac:dyDescent="0.3"/>
  <sheetData>
    <row r="1" spans="1:14" x14ac:dyDescent="0.3">
      <c r="A1" s="6" t="s">
        <v>138</v>
      </c>
      <c r="C1" s="6" t="s">
        <v>408</v>
      </c>
      <c r="F1" s="6" t="s">
        <v>409</v>
      </c>
      <c r="H1" s="6" t="s">
        <v>119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0.6392184674846445</v>
      </c>
      <c r="N2" s="74">
        <f>TTEST(B3:B52,D3:D52,2,1)</f>
        <v>0.42181132988785264</v>
      </c>
    </row>
    <row r="3" spans="1:14" x14ac:dyDescent="0.3">
      <c r="A3">
        <v>0.12</v>
      </c>
      <c r="B3">
        <f t="shared" ref="B3:B52" si="0">LN(A3)</f>
        <v>-2.120263536200091</v>
      </c>
      <c r="C3">
        <v>12.58</v>
      </c>
      <c r="D3">
        <f t="shared" ref="D3:D52" si="1">LN(C3)</f>
        <v>2.5321082512722946</v>
      </c>
      <c r="F3">
        <v>7.84</v>
      </c>
      <c r="G3">
        <f t="shared" ref="G3:G52" si="2">LN(F3)</f>
        <v>2.0592388343623163</v>
      </c>
      <c r="H3">
        <v>0.23</v>
      </c>
      <c r="I3">
        <f t="shared" ref="I3:I52" si="3">LN(H3)</f>
        <v>-1.4696759700589417</v>
      </c>
      <c r="K3" s="89" t="s">
        <v>152</v>
      </c>
      <c r="L3" s="74" t="s">
        <v>151</v>
      </c>
      <c r="M3" s="74">
        <f>TTEST(F3:F52,H3:H52,2,1)</f>
        <v>0.68215243850148566</v>
      </c>
      <c r="N3" s="74">
        <f>TTEST(G3:G52,I3:I52,2,1)</f>
        <v>0.53774370338488886</v>
      </c>
    </row>
    <row r="4" spans="1:14" x14ac:dyDescent="0.3">
      <c r="A4">
        <v>6.4</v>
      </c>
      <c r="B4">
        <f t="shared" si="0"/>
        <v>1.8562979903656263</v>
      </c>
      <c r="C4">
        <v>9.9999999999999995E-7</v>
      </c>
      <c r="D4">
        <f t="shared" si="1"/>
        <v>-13.815510557964274</v>
      </c>
      <c r="F4">
        <v>2</v>
      </c>
      <c r="G4">
        <f t="shared" si="2"/>
        <v>0.69314718055994529</v>
      </c>
      <c r="H4">
        <v>0.49</v>
      </c>
      <c r="I4">
        <f t="shared" si="3"/>
        <v>-0.71334988787746478</v>
      </c>
      <c r="K4" s="89"/>
      <c r="L4" s="74"/>
      <c r="M4" s="74">
        <f>SUM(M2:M3)/2</f>
        <v>0.66068545299306503</v>
      </c>
      <c r="N4" s="74">
        <f>SUM(N2:N3)/2</f>
        <v>0.47977751663637075</v>
      </c>
    </row>
    <row r="5" spans="1:14" x14ac:dyDescent="0.3">
      <c r="A5">
        <v>10.1</v>
      </c>
      <c r="B5">
        <f t="shared" si="0"/>
        <v>2.3125354238472138</v>
      </c>
      <c r="C5">
        <v>1.1299999999999999</v>
      </c>
      <c r="D5">
        <f t="shared" si="1"/>
        <v>0.12221763272424911</v>
      </c>
      <c r="F5">
        <v>4.71</v>
      </c>
      <c r="G5">
        <f t="shared" si="2"/>
        <v>1.5496879080283263</v>
      </c>
      <c r="H5">
        <v>12.94</v>
      </c>
      <c r="I5">
        <f t="shared" si="3"/>
        <v>2.5603232890727545</v>
      </c>
    </row>
    <row r="6" spans="1:14" x14ac:dyDescent="0.3">
      <c r="A6">
        <v>5.07</v>
      </c>
      <c r="B6">
        <f t="shared" si="0"/>
        <v>1.6233408176030919</v>
      </c>
      <c r="C6">
        <v>0.38</v>
      </c>
      <c r="D6">
        <f t="shared" si="1"/>
        <v>-0.96758402626170559</v>
      </c>
      <c r="F6">
        <v>15.26</v>
      </c>
      <c r="G6">
        <f t="shared" si="2"/>
        <v>2.7252350258563109</v>
      </c>
      <c r="H6">
        <v>9.9999999999999995E-7</v>
      </c>
      <c r="I6">
        <f t="shared" si="3"/>
        <v>-13.815510557964274</v>
      </c>
    </row>
    <row r="7" spans="1:14" x14ac:dyDescent="0.3">
      <c r="A7">
        <v>8.69</v>
      </c>
      <c r="B7">
        <f t="shared" si="0"/>
        <v>2.1621729392773008</v>
      </c>
      <c r="C7">
        <v>0.01</v>
      </c>
      <c r="D7">
        <f t="shared" si="1"/>
        <v>-4.6051701859880909</v>
      </c>
      <c r="F7">
        <v>2.5299999999999998</v>
      </c>
      <c r="G7">
        <f t="shared" si="2"/>
        <v>0.92821930273942876</v>
      </c>
      <c r="H7">
        <v>0.02</v>
      </c>
      <c r="I7">
        <f t="shared" si="3"/>
        <v>-3.912023005428146</v>
      </c>
    </row>
    <row r="8" spans="1:14" x14ac:dyDescent="0.3">
      <c r="A8">
        <v>9.49</v>
      </c>
      <c r="B8">
        <f t="shared" si="0"/>
        <v>2.2502386126218363</v>
      </c>
      <c r="C8">
        <v>4.84</v>
      </c>
      <c r="D8">
        <f t="shared" si="1"/>
        <v>1.5769147207285403</v>
      </c>
      <c r="F8">
        <v>2.93</v>
      </c>
      <c r="G8">
        <f t="shared" si="2"/>
        <v>1.0750024230289761</v>
      </c>
      <c r="H8">
        <v>23.95</v>
      </c>
      <c r="I8">
        <f t="shared" si="3"/>
        <v>3.1759683238569241</v>
      </c>
    </row>
    <row r="9" spans="1:14" x14ac:dyDescent="0.3">
      <c r="A9">
        <v>5.61</v>
      </c>
      <c r="B9">
        <f t="shared" si="0"/>
        <v>1.724550719534605</v>
      </c>
      <c r="C9">
        <v>0.38</v>
      </c>
      <c r="D9">
        <f t="shared" si="1"/>
        <v>-0.96758402626170559</v>
      </c>
      <c r="F9">
        <v>0.55000000000000004</v>
      </c>
      <c r="G9">
        <f t="shared" si="2"/>
        <v>-0.59783700075562041</v>
      </c>
      <c r="H9">
        <v>3.35</v>
      </c>
      <c r="I9">
        <f t="shared" si="3"/>
        <v>1.2089603458369751</v>
      </c>
    </row>
    <row r="10" spans="1:14" x14ac:dyDescent="0.3">
      <c r="A10">
        <v>9.9999999999999995E-7</v>
      </c>
      <c r="B10">
        <f t="shared" si="0"/>
        <v>-13.815510557964274</v>
      </c>
      <c r="C10">
        <v>7.62</v>
      </c>
      <c r="D10">
        <f t="shared" si="1"/>
        <v>2.0307763696985548</v>
      </c>
      <c r="F10">
        <v>0.32</v>
      </c>
      <c r="G10">
        <f t="shared" si="2"/>
        <v>-1.1394342831883648</v>
      </c>
      <c r="H10">
        <v>0.87</v>
      </c>
      <c r="I10">
        <f t="shared" si="3"/>
        <v>-0.13926206733350766</v>
      </c>
    </row>
    <row r="11" spans="1:14" x14ac:dyDescent="0.3">
      <c r="A11">
        <v>6.04</v>
      </c>
      <c r="B11">
        <f t="shared" si="0"/>
        <v>1.7984040119467235</v>
      </c>
      <c r="C11">
        <v>0.2</v>
      </c>
      <c r="D11">
        <f t="shared" si="1"/>
        <v>-1.6094379124341003</v>
      </c>
      <c r="F11">
        <v>12.78</v>
      </c>
      <c r="G11">
        <f t="shared" si="2"/>
        <v>2.5478814489493886</v>
      </c>
      <c r="H11">
        <v>3.84</v>
      </c>
      <c r="I11">
        <f t="shared" si="3"/>
        <v>1.3454723665996355</v>
      </c>
    </row>
    <row r="12" spans="1:14" x14ac:dyDescent="0.3">
      <c r="A12">
        <v>11</v>
      </c>
      <c r="B12">
        <f t="shared" si="0"/>
        <v>2.3978952727983707</v>
      </c>
      <c r="C12">
        <v>1.1100000000000001</v>
      </c>
      <c r="D12">
        <f t="shared" si="1"/>
        <v>0.10436001532424286</v>
      </c>
      <c r="F12">
        <v>6.92</v>
      </c>
      <c r="G12">
        <f t="shared" si="2"/>
        <v>1.9344157696295783</v>
      </c>
      <c r="H12">
        <v>0.63</v>
      </c>
      <c r="I12">
        <f t="shared" si="3"/>
        <v>-0.46203545959655867</v>
      </c>
    </row>
    <row r="13" spans="1:14" x14ac:dyDescent="0.3">
      <c r="A13">
        <v>3.15</v>
      </c>
      <c r="B13">
        <f t="shared" si="0"/>
        <v>1.1474024528375417</v>
      </c>
      <c r="C13">
        <v>0.11</v>
      </c>
      <c r="D13">
        <f t="shared" si="1"/>
        <v>-2.2072749131897207</v>
      </c>
      <c r="F13">
        <v>9.6300000000000008</v>
      </c>
      <c r="G13">
        <f t="shared" si="2"/>
        <v>2.2648832258100344</v>
      </c>
      <c r="H13">
        <v>9.9999999999999995E-7</v>
      </c>
      <c r="I13">
        <f t="shared" si="3"/>
        <v>-13.815510557964274</v>
      </c>
    </row>
    <row r="14" spans="1:14" x14ac:dyDescent="0.3">
      <c r="A14">
        <v>0.43</v>
      </c>
      <c r="B14">
        <f t="shared" si="0"/>
        <v>-0.84397007029452897</v>
      </c>
      <c r="C14">
        <v>0.32</v>
      </c>
      <c r="D14">
        <f t="shared" si="1"/>
        <v>-1.1394342831883648</v>
      </c>
      <c r="F14">
        <v>1.7</v>
      </c>
      <c r="G14">
        <f t="shared" si="2"/>
        <v>0.53062825106217038</v>
      </c>
      <c r="H14">
        <v>0.34</v>
      </c>
      <c r="I14">
        <f t="shared" si="3"/>
        <v>-1.0788096613719298</v>
      </c>
    </row>
    <row r="15" spans="1:14" x14ac:dyDescent="0.3">
      <c r="A15">
        <v>9.8000000000000007</v>
      </c>
      <c r="B15">
        <f t="shared" si="0"/>
        <v>2.2823823856765264</v>
      </c>
      <c r="C15">
        <v>27.65</v>
      </c>
      <c r="D15">
        <f t="shared" si="1"/>
        <v>3.3196257279683437</v>
      </c>
      <c r="F15">
        <v>9.9999999999999995E-7</v>
      </c>
      <c r="G15">
        <f t="shared" si="2"/>
        <v>-13.815510557964274</v>
      </c>
      <c r="H15">
        <v>0.68</v>
      </c>
      <c r="I15">
        <f t="shared" si="3"/>
        <v>-0.38566248081198462</v>
      </c>
    </row>
    <row r="16" spans="1:14" x14ac:dyDescent="0.3">
      <c r="A16">
        <v>4.5599999999999996</v>
      </c>
      <c r="B16">
        <f t="shared" si="0"/>
        <v>1.5173226235262947</v>
      </c>
      <c r="C16">
        <v>0.14000000000000001</v>
      </c>
      <c r="D16">
        <f t="shared" si="1"/>
        <v>-1.9661128563728327</v>
      </c>
      <c r="F16">
        <v>13.87</v>
      </c>
      <c r="G16">
        <f t="shared" si="2"/>
        <v>2.6297282343267403</v>
      </c>
      <c r="H16">
        <v>0.01</v>
      </c>
      <c r="I16">
        <f t="shared" si="3"/>
        <v>-4.6051701859880909</v>
      </c>
    </row>
    <row r="17" spans="1:9" x14ac:dyDescent="0.3">
      <c r="A17">
        <v>15</v>
      </c>
      <c r="B17">
        <f t="shared" si="0"/>
        <v>2.7080502011022101</v>
      </c>
      <c r="C17">
        <v>0.02</v>
      </c>
      <c r="D17">
        <f t="shared" si="1"/>
        <v>-3.912023005428146</v>
      </c>
      <c r="F17">
        <v>6.19</v>
      </c>
      <c r="G17">
        <f t="shared" si="2"/>
        <v>1.8229350866965048</v>
      </c>
      <c r="H17">
        <v>10.7</v>
      </c>
      <c r="I17">
        <f t="shared" si="3"/>
        <v>2.3702437414678603</v>
      </c>
    </row>
    <row r="18" spans="1:9" x14ac:dyDescent="0.3">
      <c r="A18">
        <v>6.5</v>
      </c>
      <c r="B18">
        <f t="shared" si="0"/>
        <v>1.8718021769015913</v>
      </c>
      <c r="C18">
        <v>2.0299999999999998</v>
      </c>
      <c r="D18">
        <f t="shared" si="1"/>
        <v>0.70803579305369591</v>
      </c>
      <c r="F18">
        <v>0.11</v>
      </c>
      <c r="G18">
        <f t="shared" si="2"/>
        <v>-2.2072749131897207</v>
      </c>
      <c r="H18">
        <v>11.66</v>
      </c>
      <c r="I18">
        <f t="shared" si="3"/>
        <v>2.4561641809223462</v>
      </c>
    </row>
    <row r="19" spans="1:9" x14ac:dyDescent="0.3">
      <c r="A19">
        <v>17.61</v>
      </c>
      <c r="B19">
        <f t="shared" si="0"/>
        <v>2.8684669225081145</v>
      </c>
      <c r="C19">
        <v>9.9999999999999995E-7</v>
      </c>
      <c r="D19">
        <f t="shared" si="1"/>
        <v>-13.815510557964274</v>
      </c>
      <c r="F19">
        <v>15.52</v>
      </c>
      <c r="G19">
        <f t="shared" si="2"/>
        <v>2.7421295147550726</v>
      </c>
      <c r="H19">
        <v>2.75</v>
      </c>
      <c r="I19">
        <f t="shared" si="3"/>
        <v>1.0116009116784799</v>
      </c>
    </row>
    <row r="20" spans="1:9" x14ac:dyDescent="0.3">
      <c r="A20">
        <v>0.79</v>
      </c>
      <c r="B20">
        <f t="shared" si="0"/>
        <v>-0.23572233352106983</v>
      </c>
      <c r="C20">
        <v>11.67</v>
      </c>
      <c r="D20">
        <f t="shared" si="1"/>
        <v>2.4570214462984645</v>
      </c>
      <c r="F20">
        <v>0.05</v>
      </c>
      <c r="G20">
        <f t="shared" si="2"/>
        <v>-2.9957322735539909</v>
      </c>
      <c r="H20">
        <v>35.549999999999997</v>
      </c>
      <c r="I20">
        <f t="shared" si="3"/>
        <v>3.5709401562492498</v>
      </c>
    </row>
    <row r="21" spans="1:9" x14ac:dyDescent="0.3">
      <c r="A21">
        <v>16.28</v>
      </c>
      <c r="B21">
        <f t="shared" si="0"/>
        <v>2.7899373605743945</v>
      </c>
      <c r="C21">
        <v>13.15</v>
      </c>
      <c r="D21">
        <f t="shared" si="1"/>
        <v>2.5764217586237734</v>
      </c>
      <c r="F21">
        <v>0.65</v>
      </c>
      <c r="G21">
        <f t="shared" si="2"/>
        <v>-0.43078291609245423</v>
      </c>
      <c r="H21">
        <v>0.08</v>
      </c>
      <c r="I21">
        <f t="shared" si="3"/>
        <v>-2.5257286443082556</v>
      </c>
    </row>
    <row r="22" spans="1:9" x14ac:dyDescent="0.3">
      <c r="A22">
        <v>7.45</v>
      </c>
      <c r="B22">
        <f t="shared" si="0"/>
        <v>2.0082140323914683</v>
      </c>
      <c r="C22">
        <v>9.93</v>
      </c>
      <c r="D22">
        <f t="shared" si="1"/>
        <v>2.2955604780570811</v>
      </c>
      <c r="F22">
        <v>1.52</v>
      </c>
      <c r="G22">
        <f t="shared" si="2"/>
        <v>0.41871033485818504</v>
      </c>
      <c r="H22">
        <v>6.18</v>
      </c>
      <c r="I22">
        <f t="shared" si="3"/>
        <v>1.8213182714695995</v>
      </c>
    </row>
    <row r="23" spans="1:9" x14ac:dyDescent="0.3">
      <c r="A23">
        <v>7.0000000000000007E-2</v>
      </c>
      <c r="B23">
        <f t="shared" si="0"/>
        <v>-2.6592600369327779</v>
      </c>
      <c r="C23">
        <v>4.7</v>
      </c>
      <c r="D23">
        <f t="shared" si="1"/>
        <v>1.547562508716013</v>
      </c>
      <c r="F23">
        <v>13.43</v>
      </c>
      <c r="G23">
        <f t="shared" si="2"/>
        <v>2.5974910105351463</v>
      </c>
      <c r="H23">
        <v>9.9999999999999995E-7</v>
      </c>
      <c r="I23">
        <f t="shared" si="3"/>
        <v>-13.815510557964274</v>
      </c>
    </row>
    <row r="24" spans="1:9" x14ac:dyDescent="0.3">
      <c r="A24">
        <v>4.8</v>
      </c>
      <c r="B24">
        <f t="shared" si="0"/>
        <v>1.5686159179138452</v>
      </c>
      <c r="C24">
        <v>1.19</v>
      </c>
      <c r="D24">
        <f t="shared" si="1"/>
        <v>0.17395330712343798</v>
      </c>
      <c r="F24">
        <v>0.3</v>
      </c>
      <c r="G24">
        <f t="shared" si="2"/>
        <v>-1.2039728043259361</v>
      </c>
      <c r="H24">
        <v>0.02</v>
      </c>
      <c r="I24">
        <f t="shared" si="3"/>
        <v>-3.912023005428146</v>
      </c>
    </row>
    <row r="25" spans="1:9" x14ac:dyDescent="0.3">
      <c r="A25">
        <v>0.28000000000000003</v>
      </c>
      <c r="B25">
        <f t="shared" si="0"/>
        <v>-1.2729656758128873</v>
      </c>
      <c r="C25">
        <v>0.33</v>
      </c>
      <c r="D25">
        <f t="shared" si="1"/>
        <v>-1.1086626245216111</v>
      </c>
      <c r="F25">
        <v>9.9999999999999995E-7</v>
      </c>
      <c r="G25">
        <f t="shared" si="2"/>
        <v>-13.815510557964274</v>
      </c>
      <c r="H25">
        <v>13.72</v>
      </c>
      <c r="I25">
        <f t="shared" si="3"/>
        <v>2.6188546222977394</v>
      </c>
    </row>
    <row r="26" spans="1:9" x14ac:dyDescent="0.3">
      <c r="A26">
        <v>0.51</v>
      </c>
      <c r="B26">
        <f t="shared" si="0"/>
        <v>-0.67334455326376563</v>
      </c>
      <c r="C26">
        <v>16.149999999999999</v>
      </c>
      <c r="D26">
        <f t="shared" si="1"/>
        <v>2.7819200496686656</v>
      </c>
      <c r="F26">
        <v>9.9999999999999995E-7</v>
      </c>
      <c r="G26">
        <f t="shared" si="2"/>
        <v>-13.815510557964274</v>
      </c>
      <c r="H26">
        <v>31.81</v>
      </c>
      <c r="I26">
        <f t="shared" si="3"/>
        <v>3.4597807057610526</v>
      </c>
    </row>
    <row r="27" spans="1:9" x14ac:dyDescent="0.3">
      <c r="A27">
        <v>0.15</v>
      </c>
      <c r="B27">
        <f t="shared" si="0"/>
        <v>-1.8971199848858813</v>
      </c>
      <c r="C27">
        <v>18.89</v>
      </c>
      <c r="D27">
        <f t="shared" si="1"/>
        <v>2.9386326815134183</v>
      </c>
      <c r="F27">
        <v>18.5</v>
      </c>
      <c r="G27">
        <f t="shared" si="2"/>
        <v>2.917770732084279</v>
      </c>
      <c r="H27">
        <v>6.4</v>
      </c>
      <c r="I27">
        <f t="shared" si="3"/>
        <v>1.8562979903656263</v>
      </c>
    </row>
    <row r="28" spans="1:9" x14ac:dyDescent="0.3">
      <c r="A28">
        <v>28.5</v>
      </c>
      <c r="B28">
        <f t="shared" si="0"/>
        <v>3.3499040872746049</v>
      </c>
      <c r="C28">
        <v>8.15</v>
      </c>
      <c r="D28">
        <f t="shared" si="1"/>
        <v>2.0980179272527715</v>
      </c>
      <c r="F28">
        <v>0.33</v>
      </c>
      <c r="G28">
        <f t="shared" si="2"/>
        <v>-1.1086626245216111</v>
      </c>
      <c r="H28">
        <v>0.02</v>
      </c>
      <c r="I28">
        <f t="shared" si="3"/>
        <v>-3.912023005428146</v>
      </c>
    </row>
    <row r="29" spans="1:9" x14ac:dyDescent="0.3">
      <c r="A29">
        <v>22.81</v>
      </c>
      <c r="B29">
        <f t="shared" si="0"/>
        <v>3.1271990362962967</v>
      </c>
      <c r="C29">
        <v>8.83</v>
      </c>
      <c r="D29">
        <f t="shared" si="1"/>
        <v>2.1781550146158688</v>
      </c>
      <c r="F29">
        <v>8.9700000000000006</v>
      </c>
      <c r="G29">
        <f t="shared" si="2"/>
        <v>2.1938856760707046</v>
      </c>
      <c r="H29">
        <v>5.21</v>
      </c>
      <c r="I29">
        <f t="shared" si="3"/>
        <v>1.6505798557652755</v>
      </c>
    </row>
    <row r="30" spans="1:9" x14ac:dyDescent="0.3">
      <c r="A30">
        <v>9.9999999999999995E-7</v>
      </c>
      <c r="B30">
        <f t="shared" si="0"/>
        <v>-13.815510557964274</v>
      </c>
      <c r="C30">
        <v>0.81</v>
      </c>
      <c r="D30">
        <f t="shared" si="1"/>
        <v>-0.21072103131565253</v>
      </c>
      <c r="F30">
        <v>0.03</v>
      </c>
      <c r="G30">
        <f t="shared" si="2"/>
        <v>-3.5065578973199818</v>
      </c>
      <c r="H30">
        <v>9.9999999999999995E-7</v>
      </c>
      <c r="I30">
        <f t="shared" si="3"/>
        <v>-13.815510557964274</v>
      </c>
    </row>
    <row r="31" spans="1:9" x14ac:dyDescent="0.3">
      <c r="A31">
        <v>0.73</v>
      </c>
      <c r="B31">
        <f t="shared" si="0"/>
        <v>-0.31471074483970024</v>
      </c>
      <c r="C31">
        <v>9.9999999999999995E-7</v>
      </c>
      <c r="D31">
        <f t="shared" si="1"/>
        <v>-13.815510557964274</v>
      </c>
      <c r="F31">
        <v>0.84</v>
      </c>
      <c r="G31">
        <f t="shared" si="2"/>
        <v>-0.1743533871447778</v>
      </c>
      <c r="H31">
        <v>0.15</v>
      </c>
      <c r="I31">
        <f t="shared" si="3"/>
        <v>-1.8971199848858813</v>
      </c>
    </row>
    <row r="32" spans="1:9" x14ac:dyDescent="0.3">
      <c r="A32">
        <v>0.15</v>
      </c>
      <c r="B32">
        <f t="shared" si="0"/>
        <v>-1.8971199848858813</v>
      </c>
      <c r="C32">
        <v>9.9999999999999995E-7</v>
      </c>
      <c r="D32">
        <f t="shared" si="1"/>
        <v>-13.815510557964274</v>
      </c>
      <c r="F32">
        <v>4.33</v>
      </c>
      <c r="G32">
        <f t="shared" si="2"/>
        <v>1.4655675420143985</v>
      </c>
      <c r="H32">
        <v>0.04</v>
      </c>
      <c r="I32">
        <f t="shared" si="3"/>
        <v>-3.2188758248682006</v>
      </c>
    </row>
    <row r="33" spans="1:9" x14ac:dyDescent="0.3">
      <c r="A33">
        <v>0.12</v>
      </c>
      <c r="B33">
        <f t="shared" si="0"/>
        <v>-2.120263536200091</v>
      </c>
      <c r="C33">
        <v>3.2</v>
      </c>
      <c r="D33">
        <f t="shared" si="1"/>
        <v>1.1631508098056809</v>
      </c>
      <c r="F33">
        <v>13.82</v>
      </c>
      <c r="G33">
        <f t="shared" si="2"/>
        <v>2.6261168183395238</v>
      </c>
      <c r="H33">
        <v>22.66</v>
      </c>
      <c r="I33">
        <f t="shared" si="3"/>
        <v>3.1206012555998601</v>
      </c>
    </row>
    <row r="34" spans="1:9" x14ac:dyDescent="0.3">
      <c r="A34">
        <v>0.01</v>
      </c>
      <c r="B34">
        <f t="shared" si="0"/>
        <v>-4.6051701859880909</v>
      </c>
      <c r="C34">
        <v>16.52</v>
      </c>
      <c r="D34">
        <f t="shared" si="1"/>
        <v>2.8045717680928322</v>
      </c>
      <c r="F34">
        <v>1.8</v>
      </c>
      <c r="G34">
        <f t="shared" si="2"/>
        <v>0.58778666490211906</v>
      </c>
      <c r="H34">
        <v>11.93</v>
      </c>
      <c r="I34">
        <f t="shared" si="3"/>
        <v>2.4790562361098245</v>
      </c>
    </row>
    <row r="35" spans="1:9" x14ac:dyDescent="0.3">
      <c r="A35">
        <v>4.24</v>
      </c>
      <c r="B35">
        <f t="shared" si="0"/>
        <v>1.4445632692438664</v>
      </c>
      <c r="C35">
        <v>0.67</v>
      </c>
      <c r="D35">
        <f t="shared" si="1"/>
        <v>-0.40047756659712525</v>
      </c>
      <c r="F35">
        <v>1.69</v>
      </c>
      <c r="G35">
        <f t="shared" si="2"/>
        <v>0.52472852893498212</v>
      </c>
      <c r="H35">
        <v>21.67</v>
      </c>
      <c r="I35">
        <f t="shared" si="3"/>
        <v>3.0759288155482678</v>
      </c>
    </row>
    <row r="36" spans="1:9" x14ac:dyDescent="0.3">
      <c r="A36">
        <v>9.9999999999999995E-7</v>
      </c>
      <c r="B36">
        <f t="shared" si="0"/>
        <v>-13.815510557964274</v>
      </c>
      <c r="C36">
        <v>0.54</v>
      </c>
      <c r="D36">
        <f t="shared" si="1"/>
        <v>-0.61618613942381695</v>
      </c>
      <c r="F36">
        <v>3.36</v>
      </c>
      <c r="G36">
        <f t="shared" si="2"/>
        <v>1.2119409739751128</v>
      </c>
      <c r="H36">
        <v>11.98</v>
      </c>
      <c r="I36">
        <f t="shared" si="3"/>
        <v>2.4832385926873033</v>
      </c>
    </row>
    <row r="37" spans="1:9" x14ac:dyDescent="0.3">
      <c r="A37">
        <v>10.78</v>
      </c>
      <c r="B37">
        <f t="shared" si="0"/>
        <v>2.3776925654808512</v>
      </c>
      <c r="C37">
        <v>10.130000000000001</v>
      </c>
      <c r="D37">
        <f t="shared" si="1"/>
        <v>2.3155013182605919</v>
      </c>
      <c r="F37">
        <v>0.73</v>
      </c>
      <c r="G37">
        <f t="shared" si="2"/>
        <v>-0.31471074483970024</v>
      </c>
      <c r="H37">
        <v>8.2200000000000006</v>
      </c>
      <c r="I37">
        <f t="shared" si="3"/>
        <v>2.1065702090680887</v>
      </c>
    </row>
    <row r="38" spans="1:9" x14ac:dyDescent="0.3">
      <c r="A38">
        <v>11.18</v>
      </c>
      <c r="B38">
        <f t="shared" si="0"/>
        <v>2.4141264677269532</v>
      </c>
      <c r="C38">
        <v>0.5</v>
      </c>
      <c r="D38">
        <f t="shared" si="1"/>
        <v>-0.69314718055994529</v>
      </c>
      <c r="F38">
        <v>15.11</v>
      </c>
      <c r="G38">
        <f t="shared" si="2"/>
        <v>2.715356776284648</v>
      </c>
      <c r="H38">
        <v>10.09</v>
      </c>
      <c r="I38">
        <f t="shared" si="3"/>
        <v>2.3115448343655176</v>
      </c>
    </row>
    <row r="39" spans="1:9" x14ac:dyDescent="0.3">
      <c r="A39">
        <v>1.22</v>
      </c>
      <c r="B39">
        <f t="shared" si="0"/>
        <v>0.19885085874516517</v>
      </c>
      <c r="C39">
        <v>9.9999999999999995E-7</v>
      </c>
      <c r="D39">
        <f t="shared" si="1"/>
        <v>-13.815510557964274</v>
      </c>
      <c r="F39">
        <v>0.27</v>
      </c>
      <c r="G39">
        <f t="shared" si="2"/>
        <v>-1.3093333199837622</v>
      </c>
      <c r="H39">
        <v>1.33</v>
      </c>
      <c r="I39">
        <f t="shared" si="3"/>
        <v>0.28517894223366247</v>
      </c>
    </row>
    <row r="40" spans="1:9" x14ac:dyDescent="0.3">
      <c r="A40">
        <v>0.55000000000000004</v>
      </c>
      <c r="B40">
        <f t="shared" si="0"/>
        <v>-0.59783700075562041</v>
      </c>
      <c r="C40">
        <v>0.16</v>
      </c>
      <c r="D40">
        <f t="shared" si="1"/>
        <v>-1.8325814637483102</v>
      </c>
      <c r="F40">
        <v>13.44</v>
      </c>
      <c r="G40">
        <f t="shared" si="2"/>
        <v>2.5982353350950036</v>
      </c>
      <c r="H40">
        <v>5.01</v>
      </c>
      <c r="I40">
        <f t="shared" si="3"/>
        <v>1.6114359150967734</v>
      </c>
    </row>
    <row r="41" spans="1:9" x14ac:dyDescent="0.3">
      <c r="A41">
        <v>4.21</v>
      </c>
      <c r="B41">
        <f t="shared" si="0"/>
        <v>1.43746264769429</v>
      </c>
      <c r="C41">
        <v>23.97</v>
      </c>
      <c r="D41">
        <f t="shared" si="1"/>
        <v>3.1768030484462928</v>
      </c>
      <c r="F41">
        <v>0.43</v>
      </c>
      <c r="G41">
        <f t="shared" si="2"/>
        <v>-0.84397007029452897</v>
      </c>
      <c r="H41">
        <v>10.52</v>
      </c>
      <c r="I41">
        <f t="shared" si="3"/>
        <v>2.3532782073095637</v>
      </c>
    </row>
    <row r="42" spans="1:9" x14ac:dyDescent="0.3">
      <c r="A42">
        <v>9.9999999999999995E-7</v>
      </c>
      <c r="B42">
        <f t="shared" si="0"/>
        <v>-13.815510557964274</v>
      </c>
      <c r="C42">
        <v>0.75</v>
      </c>
      <c r="D42">
        <f t="shared" si="1"/>
        <v>-0.2876820724517809</v>
      </c>
      <c r="F42">
        <v>10.84</v>
      </c>
      <c r="G42">
        <f t="shared" si="2"/>
        <v>2.3832429960115</v>
      </c>
      <c r="H42">
        <v>5.29</v>
      </c>
      <c r="I42">
        <f t="shared" si="3"/>
        <v>1.665818245870208</v>
      </c>
    </row>
    <row r="43" spans="1:9" x14ac:dyDescent="0.3">
      <c r="A43">
        <v>0.33</v>
      </c>
      <c r="B43">
        <f t="shared" si="0"/>
        <v>-1.1086626245216111</v>
      </c>
      <c r="C43">
        <v>5.35</v>
      </c>
      <c r="D43">
        <f t="shared" si="1"/>
        <v>1.6770965609079151</v>
      </c>
      <c r="F43">
        <v>9.9999999999999995E-7</v>
      </c>
      <c r="G43">
        <f t="shared" si="2"/>
        <v>-13.815510557964274</v>
      </c>
      <c r="H43">
        <v>0.85</v>
      </c>
      <c r="I43">
        <f t="shared" si="3"/>
        <v>-0.16251892949777494</v>
      </c>
    </row>
    <row r="44" spans="1:9" x14ac:dyDescent="0.3">
      <c r="A44">
        <v>9.9999999999999995E-7</v>
      </c>
      <c r="B44">
        <f t="shared" si="0"/>
        <v>-13.815510557964274</v>
      </c>
      <c r="C44">
        <v>9.9999999999999995E-7</v>
      </c>
      <c r="D44">
        <f t="shared" si="1"/>
        <v>-13.815510557964274</v>
      </c>
      <c r="F44">
        <v>16.13</v>
      </c>
      <c r="G44">
        <f t="shared" si="2"/>
        <v>2.7806808921371173</v>
      </c>
      <c r="H44">
        <v>14.46</v>
      </c>
      <c r="I44">
        <f t="shared" si="3"/>
        <v>2.6713862167306188</v>
      </c>
    </row>
    <row r="45" spans="1:9" x14ac:dyDescent="0.3">
      <c r="A45">
        <v>1.91</v>
      </c>
      <c r="B45">
        <f t="shared" si="0"/>
        <v>0.64710324205853842</v>
      </c>
      <c r="C45">
        <v>0.85</v>
      </c>
      <c r="D45">
        <f t="shared" si="1"/>
        <v>-0.16251892949777494</v>
      </c>
      <c r="F45">
        <v>14.34</v>
      </c>
      <c r="G45">
        <f t="shared" si="2"/>
        <v>2.6630528351714742</v>
      </c>
      <c r="H45">
        <v>0.6</v>
      </c>
      <c r="I45">
        <f t="shared" si="3"/>
        <v>-0.51082562376599072</v>
      </c>
    </row>
    <row r="46" spans="1:9" x14ac:dyDescent="0.3">
      <c r="A46">
        <v>1.17</v>
      </c>
      <c r="B46">
        <f t="shared" si="0"/>
        <v>0.15700374880966469</v>
      </c>
      <c r="C46">
        <v>0.13</v>
      </c>
      <c r="D46">
        <f t="shared" si="1"/>
        <v>-2.0402208285265546</v>
      </c>
      <c r="F46">
        <v>0.13</v>
      </c>
      <c r="G46">
        <f t="shared" si="2"/>
        <v>-2.0402208285265546</v>
      </c>
      <c r="H46">
        <v>0.01</v>
      </c>
      <c r="I46">
        <f t="shared" si="3"/>
        <v>-4.6051701859880909</v>
      </c>
    </row>
    <row r="47" spans="1:9" x14ac:dyDescent="0.3">
      <c r="A47">
        <v>0.55000000000000004</v>
      </c>
      <c r="B47">
        <f t="shared" si="0"/>
        <v>-0.59783700075562041</v>
      </c>
      <c r="C47">
        <v>7.8</v>
      </c>
      <c r="D47">
        <f t="shared" si="1"/>
        <v>2.0541237336955462</v>
      </c>
      <c r="F47">
        <v>25.83</v>
      </c>
      <c r="G47">
        <f t="shared" si="2"/>
        <v>3.2515366071077492</v>
      </c>
      <c r="H47">
        <v>2.67</v>
      </c>
      <c r="I47">
        <f t="shared" si="3"/>
        <v>0.98207847241215818</v>
      </c>
    </row>
    <row r="48" spans="1:9" x14ac:dyDescent="0.3">
      <c r="A48">
        <v>3.78</v>
      </c>
      <c r="B48">
        <f t="shared" si="0"/>
        <v>1.3297240096314962</v>
      </c>
      <c r="C48">
        <v>1.77</v>
      </c>
      <c r="D48">
        <f t="shared" si="1"/>
        <v>0.5709795465857378</v>
      </c>
      <c r="F48">
        <v>16.75</v>
      </c>
      <c r="G48">
        <f t="shared" si="2"/>
        <v>2.8183982582710754</v>
      </c>
      <c r="H48">
        <v>3.32</v>
      </c>
      <c r="I48">
        <f t="shared" si="3"/>
        <v>1.199964782928397</v>
      </c>
    </row>
    <row r="49" spans="1:9" x14ac:dyDescent="0.3">
      <c r="A49">
        <v>0.02</v>
      </c>
      <c r="B49">
        <f t="shared" si="0"/>
        <v>-3.912023005428146</v>
      </c>
      <c r="C49">
        <v>2.62</v>
      </c>
      <c r="D49">
        <f t="shared" si="1"/>
        <v>0.96317431777300555</v>
      </c>
      <c r="F49">
        <v>3.53</v>
      </c>
      <c r="G49">
        <f t="shared" si="2"/>
        <v>1.2612978709452054</v>
      </c>
      <c r="H49">
        <v>0.05</v>
      </c>
      <c r="I49">
        <f t="shared" si="3"/>
        <v>-2.9957322735539909</v>
      </c>
    </row>
    <row r="50" spans="1:9" x14ac:dyDescent="0.3">
      <c r="A50">
        <v>10.06</v>
      </c>
      <c r="B50">
        <f t="shared" si="0"/>
        <v>2.3085671646715933</v>
      </c>
      <c r="C50">
        <v>9.9999999999999995E-7</v>
      </c>
      <c r="D50">
        <f t="shared" si="1"/>
        <v>-13.815510557964274</v>
      </c>
      <c r="F50">
        <v>0.28000000000000003</v>
      </c>
      <c r="G50">
        <f t="shared" si="2"/>
        <v>-1.2729656758128873</v>
      </c>
      <c r="H50">
        <v>0.69</v>
      </c>
      <c r="I50">
        <f t="shared" si="3"/>
        <v>-0.37106368139083207</v>
      </c>
    </row>
    <row r="51" spans="1:9" x14ac:dyDescent="0.3">
      <c r="A51">
        <v>6.51</v>
      </c>
      <c r="B51">
        <f t="shared" si="0"/>
        <v>1.8733394562204779</v>
      </c>
      <c r="C51">
        <v>1.98</v>
      </c>
      <c r="D51">
        <f t="shared" si="1"/>
        <v>0.68309684470644383</v>
      </c>
      <c r="F51">
        <v>0.43</v>
      </c>
      <c r="G51">
        <f t="shared" si="2"/>
        <v>-0.84397007029452897</v>
      </c>
      <c r="H51">
        <v>22.44</v>
      </c>
      <c r="I51">
        <f t="shared" si="3"/>
        <v>3.1108450806544958</v>
      </c>
    </row>
    <row r="52" spans="1:9" x14ac:dyDescent="0.3">
      <c r="A52">
        <v>0.27</v>
      </c>
      <c r="B52">
        <f t="shared" si="0"/>
        <v>-1.3093333199837622</v>
      </c>
      <c r="C52">
        <v>0.03</v>
      </c>
      <c r="D52">
        <f t="shared" si="1"/>
        <v>-3.5065578973199818</v>
      </c>
      <c r="F52">
        <v>0.63</v>
      </c>
      <c r="G52">
        <f t="shared" si="2"/>
        <v>-0.46203545959655867</v>
      </c>
      <c r="H52">
        <v>9.9999999999999995E-7</v>
      </c>
      <c r="I52">
        <f t="shared" si="3"/>
        <v>-13.815510557964274</v>
      </c>
    </row>
    <row r="53" spans="1:9" x14ac:dyDescent="0.3">
      <c r="A53" s="7">
        <f>MEDIAN(A3:A52)</f>
        <v>3.4649999999999999</v>
      </c>
      <c r="B53" s="7">
        <f>MEDIAN(B3:B52)</f>
        <v>1.2385632312345189</v>
      </c>
      <c r="C53" s="7">
        <f>MEDIAN(C3:C52)</f>
        <v>0.98</v>
      </c>
      <c r="D53" s="7">
        <f>MEDIAN(D3:D52)</f>
        <v>-2.9079457086766042E-2</v>
      </c>
      <c r="F53" s="7">
        <f>MEDIAN(F3:F52)</f>
        <v>2.2649999999999997</v>
      </c>
      <c r="G53" s="7">
        <f>MEDIAN(G3:G52)</f>
        <v>0.81068324164968697</v>
      </c>
      <c r="H53" s="7">
        <f>MEDIAN(H3:H52)</f>
        <v>2.71</v>
      </c>
      <c r="I53" s="7">
        <f>MEDIAN(I3:I52)</f>
        <v>0.99683969204531908</v>
      </c>
    </row>
    <row r="54" spans="1:9" x14ac:dyDescent="0.3">
      <c r="A54" s="10">
        <f>AVERAGE(A3:A52)</f>
        <v>5.1800001000000009</v>
      </c>
      <c r="B54" s="10">
        <f>AVERAGE(B3:B52)</f>
        <v>-0.79379979937620659</v>
      </c>
      <c r="C54" s="10">
        <f>AVERAGE(C3:C52)</f>
        <v>4.5858001399999999</v>
      </c>
      <c r="D54" s="10">
        <f>AVERAGE(D3:D52)</f>
        <v>-1.6018433843584738</v>
      </c>
      <c r="F54" s="10">
        <f>AVERAGE(F3:F52)</f>
        <v>5.8270000800000004</v>
      </c>
      <c r="G54" s="10">
        <f>AVERAGE(G3:G52)</f>
        <v>-0.34389848885510121</v>
      </c>
      <c r="H54" s="10">
        <f>AVERAGE(H3:H52)</f>
        <v>6.5086000999999998</v>
      </c>
      <c r="I54" s="10">
        <f>AVERAGE(I3:I52)</f>
        <v>-0.94782384198890102</v>
      </c>
    </row>
    <row r="55" spans="1:9" x14ac:dyDescent="0.3">
      <c r="A55" s="7"/>
      <c r="B55" s="7">
        <f>EXP(B54)</f>
        <v>0.45212354837981517</v>
      </c>
      <c r="C55" s="7"/>
      <c r="D55" s="7">
        <f>EXP(D54)</f>
        <v>0.2015246879295087</v>
      </c>
      <c r="F55" s="7"/>
      <c r="G55" s="7">
        <f>EXP(G54)</f>
        <v>0.709000895889356</v>
      </c>
      <c r="H55" s="7"/>
      <c r="I55" s="7">
        <f>EXP(I54)</f>
        <v>0.38758354943324819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K1" sqref="K1:N4"/>
    </sheetView>
  </sheetViews>
  <sheetFormatPr defaultRowHeight="14.4" x14ac:dyDescent="0.3"/>
  <sheetData>
    <row r="1" spans="1:14" x14ac:dyDescent="0.3">
      <c r="A1" s="6" t="s">
        <v>121</v>
      </c>
      <c r="C1" s="6" t="s">
        <v>123</v>
      </c>
      <c r="F1" s="6" t="s">
        <v>124</v>
      </c>
      <c r="H1" s="6" t="s">
        <v>119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0.39403481157937914</v>
      </c>
      <c r="N2" s="74">
        <f>TTEST(B3:B52,D3:D52,2,1)</f>
        <v>0.15649330621400073</v>
      </c>
    </row>
    <row r="3" spans="1:14" x14ac:dyDescent="0.3">
      <c r="A3">
        <v>9.06</v>
      </c>
      <c r="B3">
        <f t="shared" ref="B3:B52" si="0">LN(A3)</f>
        <v>2.2038691200548879</v>
      </c>
      <c r="C3">
        <v>0.1</v>
      </c>
      <c r="D3">
        <f>LN(C3)</f>
        <v>-2.3025850929940455</v>
      </c>
      <c r="F3">
        <v>2.76</v>
      </c>
      <c r="G3">
        <f t="shared" ref="G3:G52" si="1">LN(F3)</f>
        <v>1.0152306797290584</v>
      </c>
      <c r="H3">
        <v>7.95</v>
      </c>
      <c r="I3">
        <f t="shared" ref="I3:I52" si="2">LN(H3)</f>
        <v>2.0731719286662407</v>
      </c>
      <c r="K3" s="89" t="s">
        <v>152</v>
      </c>
      <c r="L3" s="74" t="s">
        <v>151</v>
      </c>
      <c r="M3" s="74">
        <f>TTEST(F3:F52,H3:H52,2,1)</f>
        <v>0.30155301914087973</v>
      </c>
      <c r="N3" s="74">
        <f>TTEST(G3:G52,I3:I52,2,1)</f>
        <v>0.25645467030957025</v>
      </c>
    </row>
    <row r="4" spans="1:14" x14ac:dyDescent="0.3">
      <c r="A4">
        <v>0.3</v>
      </c>
      <c r="B4">
        <f t="shared" si="0"/>
        <v>-1.2039728043259361</v>
      </c>
      <c r="C4">
        <v>9.9999999999999995E-7</v>
      </c>
      <c r="D4">
        <f t="shared" ref="D4:D52" si="3">LN(C4)</f>
        <v>-13.815510557964274</v>
      </c>
      <c r="F4">
        <v>0.11</v>
      </c>
      <c r="G4">
        <f t="shared" si="1"/>
        <v>-2.2072749131897207</v>
      </c>
      <c r="H4">
        <v>1.34</v>
      </c>
      <c r="I4">
        <f t="shared" si="2"/>
        <v>0.29266961396282004</v>
      </c>
      <c r="K4" s="89"/>
      <c r="L4" s="74"/>
      <c r="M4" s="74">
        <f>SUM(M2:M3)/2</f>
        <v>0.34779391536012944</v>
      </c>
      <c r="N4" s="74">
        <f>SUM(N2:N3)/2</f>
        <v>0.20647398826178548</v>
      </c>
    </row>
    <row r="5" spans="1:14" x14ac:dyDescent="0.3">
      <c r="A5">
        <v>0.11</v>
      </c>
      <c r="B5">
        <f t="shared" si="0"/>
        <v>-2.2072749131897207</v>
      </c>
      <c r="C5">
        <v>1.24</v>
      </c>
      <c r="D5">
        <f t="shared" si="3"/>
        <v>0.21511137961694549</v>
      </c>
      <c r="F5">
        <v>13.8</v>
      </c>
      <c r="G5">
        <f t="shared" si="1"/>
        <v>2.6246685921631592</v>
      </c>
      <c r="H5">
        <v>0.03</v>
      </c>
      <c r="I5">
        <f t="shared" si="2"/>
        <v>-3.5065578973199818</v>
      </c>
    </row>
    <row r="6" spans="1:14" x14ac:dyDescent="0.3">
      <c r="A6">
        <v>5.47</v>
      </c>
      <c r="B6">
        <f t="shared" si="0"/>
        <v>1.6992786164338898</v>
      </c>
      <c r="C6">
        <v>4.68</v>
      </c>
      <c r="D6">
        <f t="shared" si="3"/>
        <v>1.5432981099295553</v>
      </c>
      <c r="F6">
        <v>5.07</v>
      </c>
      <c r="G6">
        <f t="shared" si="1"/>
        <v>1.6233408176030919</v>
      </c>
      <c r="H6">
        <v>20.02</v>
      </c>
      <c r="I6">
        <f t="shared" si="2"/>
        <v>2.9967317738870745</v>
      </c>
    </row>
    <row r="7" spans="1:14" x14ac:dyDescent="0.3">
      <c r="A7">
        <v>13.64</v>
      </c>
      <c r="B7">
        <f t="shared" si="0"/>
        <v>2.6130066524153159</v>
      </c>
      <c r="C7">
        <v>9.9999999999999995E-7</v>
      </c>
      <c r="D7">
        <f t="shared" si="3"/>
        <v>-13.815510557964274</v>
      </c>
      <c r="F7">
        <v>16.05</v>
      </c>
      <c r="G7">
        <f t="shared" si="1"/>
        <v>2.7757088495760249</v>
      </c>
      <c r="H7">
        <v>3.73</v>
      </c>
      <c r="I7">
        <f t="shared" si="2"/>
        <v>1.3164082336557241</v>
      </c>
    </row>
    <row r="8" spans="1:14" x14ac:dyDescent="0.3">
      <c r="A8">
        <v>9.61</v>
      </c>
      <c r="B8">
        <f t="shared" si="0"/>
        <v>2.2628042229822012</v>
      </c>
      <c r="C8">
        <v>0.08</v>
      </c>
      <c r="D8">
        <f t="shared" si="3"/>
        <v>-2.5257286443082556</v>
      </c>
      <c r="F8">
        <v>0.79</v>
      </c>
      <c r="G8">
        <f t="shared" si="1"/>
        <v>-0.23572233352106983</v>
      </c>
      <c r="H8">
        <v>7.62</v>
      </c>
      <c r="I8">
        <f t="shared" si="2"/>
        <v>2.0307763696985548</v>
      </c>
    </row>
    <row r="9" spans="1:14" x14ac:dyDescent="0.3">
      <c r="A9">
        <v>0.51</v>
      </c>
      <c r="B9">
        <f t="shared" si="0"/>
        <v>-0.67334455326376563</v>
      </c>
      <c r="C9">
        <v>9.9999999999999995E-7</v>
      </c>
      <c r="D9">
        <f t="shared" si="3"/>
        <v>-13.815510557964274</v>
      </c>
      <c r="F9">
        <v>12.72</v>
      </c>
      <c r="G9">
        <f t="shared" si="1"/>
        <v>2.5431755579119759</v>
      </c>
      <c r="H9">
        <v>0.23</v>
      </c>
      <c r="I9">
        <f t="shared" si="2"/>
        <v>-1.4696759700589417</v>
      </c>
    </row>
    <row r="10" spans="1:14" x14ac:dyDescent="0.3">
      <c r="A10">
        <v>9.1999999999999993</v>
      </c>
      <c r="B10">
        <f t="shared" si="0"/>
        <v>2.2192034840549946</v>
      </c>
      <c r="C10">
        <v>29.68</v>
      </c>
      <c r="D10">
        <f t="shared" si="3"/>
        <v>3.3904734182991798</v>
      </c>
      <c r="F10">
        <v>11.91</v>
      </c>
      <c r="G10">
        <f t="shared" si="1"/>
        <v>2.4773783833672089</v>
      </c>
      <c r="H10">
        <v>1.42</v>
      </c>
      <c r="I10">
        <f t="shared" si="2"/>
        <v>0.35065687161316933</v>
      </c>
    </row>
    <row r="11" spans="1:14" x14ac:dyDescent="0.3">
      <c r="A11">
        <v>0.04</v>
      </c>
      <c r="B11">
        <f t="shared" si="0"/>
        <v>-3.2188758248682006</v>
      </c>
      <c r="C11">
        <v>0.02</v>
      </c>
      <c r="D11">
        <f t="shared" si="3"/>
        <v>-3.912023005428146</v>
      </c>
      <c r="F11">
        <v>26.2</v>
      </c>
      <c r="G11">
        <f t="shared" si="1"/>
        <v>3.2657594107670511</v>
      </c>
      <c r="H11">
        <v>0.37</v>
      </c>
      <c r="I11">
        <f t="shared" si="2"/>
        <v>-0.9942522733438669</v>
      </c>
    </row>
    <row r="12" spans="1:14" x14ac:dyDescent="0.3">
      <c r="A12">
        <v>11.24</v>
      </c>
      <c r="B12">
        <f t="shared" si="0"/>
        <v>2.4194788444655448</v>
      </c>
      <c r="C12">
        <v>1.68</v>
      </c>
      <c r="D12">
        <f t="shared" si="3"/>
        <v>0.51879379341516751</v>
      </c>
      <c r="F12">
        <v>2.4900000000000002</v>
      </c>
      <c r="G12">
        <f t="shared" si="1"/>
        <v>0.91228271047661635</v>
      </c>
      <c r="H12">
        <v>1.24</v>
      </c>
      <c r="I12">
        <f t="shared" si="2"/>
        <v>0.21511137961694549</v>
      </c>
    </row>
    <row r="13" spans="1:14" x14ac:dyDescent="0.3">
      <c r="A13">
        <v>8.4700000000000006</v>
      </c>
      <c r="B13">
        <f t="shared" si="0"/>
        <v>2.136530508663963</v>
      </c>
      <c r="C13">
        <v>14.9</v>
      </c>
      <c r="D13">
        <f t="shared" si="3"/>
        <v>2.7013612129514133</v>
      </c>
      <c r="F13">
        <v>6.22</v>
      </c>
      <c r="G13">
        <f t="shared" si="1"/>
        <v>1.827769906751088</v>
      </c>
      <c r="H13">
        <v>1.18</v>
      </c>
      <c r="I13">
        <f t="shared" si="2"/>
        <v>0.16551443847757333</v>
      </c>
    </row>
    <row r="14" spans="1:14" x14ac:dyDescent="0.3">
      <c r="A14">
        <v>0.04</v>
      </c>
      <c r="B14">
        <f t="shared" si="0"/>
        <v>-3.2188758248682006</v>
      </c>
      <c r="C14">
        <v>8.69</v>
      </c>
      <c r="D14">
        <f t="shared" si="3"/>
        <v>2.1621729392773008</v>
      </c>
      <c r="F14">
        <v>0.79</v>
      </c>
      <c r="G14">
        <f t="shared" si="1"/>
        <v>-0.23572233352106983</v>
      </c>
      <c r="H14">
        <v>9.9999999999999995E-7</v>
      </c>
      <c r="I14">
        <f t="shared" si="2"/>
        <v>-13.815510557964274</v>
      </c>
    </row>
    <row r="15" spans="1:14" x14ac:dyDescent="0.3">
      <c r="A15">
        <v>9.66</v>
      </c>
      <c r="B15">
        <f t="shared" si="0"/>
        <v>2.2679936482244267</v>
      </c>
      <c r="C15">
        <v>0.53</v>
      </c>
      <c r="D15">
        <f t="shared" si="3"/>
        <v>-0.6348782724359695</v>
      </c>
      <c r="F15">
        <v>1.06</v>
      </c>
      <c r="G15">
        <f t="shared" si="1"/>
        <v>5.8268908123975824E-2</v>
      </c>
      <c r="H15">
        <v>3.56</v>
      </c>
      <c r="I15">
        <f t="shared" si="2"/>
        <v>1.2697605448639391</v>
      </c>
    </row>
    <row r="16" spans="1:14" x14ac:dyDescent="0.3">
      <c r="A16">
        <v>9.9999999999999995E-7</v>
      </c>
      <c r="B16">
        <f t="shared" si="0"/>
        <v>-13.815510557964274</v>
      </c>
      <c r="C16">
        <v>19.14</v>
      </c>
      <c r="D16">
        <f t="shared" si="3"/>
        <v>2.9517803860248084</v>
      </c>
      <c r="F16">
        <v>0.14000000000000001</v>
      </c>
      <c r="G16">
        <f t="shared" si="1"/>
        <v>-1.9661128563728327</v>
      </c>
      <c r="H16">
        <v>11.59</v>
      </c>
      <c r="I16">
        <f t="shared" si="2"/>
        <v>2.4501426573516603</v>
      </c>
    </row>
    <row r="17" spans="1:9" x14ac:dyDescent="0.3">
      <c r="A17">
        <v>0.01</v>
      </c>
      <c r="B17">
        <f t="shared" si="0"/>
        <v>-4.6051701859880909</v>
      </c>
      <c r="C17">
        <v>7.57</v>
      </c>
      <c r="D17">
        <f t="shared" si="3"/>
        <v>2.0241930674493576</v>
      </c>
      <c r="F17">
        <v>0.01</v>
      </c>
      <c r="G17">
        <f t="shared" si="1"/>
        <v>-4.6051701859880909</v>
      </c>
      <c r="H17">
        <v>7.35</v>
      </c>
      <c r="I17">
        <f t="shared" si="2"/>
        <v>1.9947003132247452</v>
      </c>
    </row>
    <row r="18" spans="1:9" x14ac:dyDescent="0.3">
      <c r="A18">
        <v>4.6900000000000004</v>
      </c>
      <c r="B18">
        <f t="shared" si="0"/>
        <v>1.545432582458188</v>
      </c>
      <c r="C18">
        <v>0.7</v>
      </c>
      <c r="D18">
        <f t="shared" si="3"/>
        <v>-0.35667494393873245</v>
      </c>
      <c r="F18">
        <v>18.309999999999999</v>
      </c>
      <c r="G18">
        <f t="shared" si="1"/>
        <v>2.9074473586864191</v>
      </c>
      <c r="H18">
        <v>4.4000000000000004</v>
      </c>
      <c r="I18">
        <f t="shared" si="2"/>
        <v>1.4816045409242156</v>
      </c>
    </row>
    <row r="19" spans="1:9" x14ac:dyDescent="0.3">
      <c r="A19">
        <v>13.08</v>
      </c>
      <c r="B19">
        <f t="shared" si="0"/>
        <v>2.5710843460290524</v>
      </c>
      <c r="C19">
        <v>0.75</v>
      </c>
      <c r="D19">
        <f t="shared" si="3"/>
        <v>-0.2876820724517809</v>
      </c>
      <c r="F19">
        <v>0.1</v>
      </c>
      <c r="G19">
        <f t="shared" si="1"/>
        <v>-2.3025850929940455</v>
      </c>
      <c r="H19">
        <v>9.9999999999999995E-7</v>
      </c>
      <c r="I19">
        <f t="shared" si="2"/>
        <v>-13.815510557964274</v>
      </c>
    </row>
    <row r="20" spans="1:9" x14ac:dyDescent="0.3">
      <c r="A20">
        <v>5.07</v>
      </c>
      <c r="B20">
        <f t="shared" si="0"/>
        <v>1.6233408176030919</v>
      </c>
      <c r="C20">
        <v>4.58</v>
      </c>
      <c r="D20">
        <f t="shared" si="3"/>
        <v>1.5216989981260935</v>
      </c>
      <c r="F20">
        <v>1.07</v>
      </c>
      <c r="G20">
        <f t="shared" si="1"/>
        <v>6.7658648473814864E-2</v>
      </c>
      <c r="H20">
        <v>0.21</v>
      </c>
      <c r="I20">
        <f t="shared" si="2"/>
        <v>-1.5606477482646683</v>
      </c>
    </row>
    <row r="21" spans="1:9" x14ac:dyDescent="0.3">
      <c r="A21">
        <v>0.48</v>
      </c>
      <c r="B21">
        <f t="shared" si="0"/>
        <v>-0.73396917508020043</v>
      </c>
      <c r="C21">
        <v>15.38</v>
      </c>
      <c r="D21">
        <f t="shared" si="3"/>
        <v>2.733067964077498</v>
      </c>
      <c r="F21">
        <v>0.01</v>
      </c>
      <c r="G21">
        <f t="shared" si="1"/>
        <v>-4.6051701859880909</v>
      </c>
      <c r="H21">
        <v>11.58</v>
      </c>
      <c r="I21">
        <f t="shared" si="2"/>
        <v>2.4492794721448492</v>
      </c>
    </row>
    <row r="22" spans="1:9" x14ac:dyDescent="0.3">
      <c r="A22">
        <v>0.02</v>
      </c>
      <c r="B22">
        <f t="shared" si="0"/>
        <v>-3.912023005428146</v>
      </c>
      <c r="C22">
        <v>9.9999999999999995E-7</v>
      </c>
      <c r="D22">
        <f t="shared" si="3"/>
        <v>-13.815510557964274</v>
      </c>
      <c r="F22">
        <v>0.26</v>
      </c>
      <c r="G22">
        <f t="shared" si="1"/>
        <v>-1.3470736479666092</v>
      </c>
      <c r="H22">
        <v>0.03</v>
      </c>
      <c r="I22">
        <f t="shared" si="2"/>
        <v>-3.5065578973199818</v>
      </c>
    </row>
    <row r="23" spans="1:9" x14ac:dyDescent="0.3">
      <c r="A23">
        <v>0.18</v>
      </c>
      <c r="B23">
        <f t="shared" si="0"/>
        <v>-1.7147984280919266</v>
      </c>
      <c r="C23">
        <v>1.31</v>
      </c>
      <c r="D23">
        <f t="shared" si="3"/>
        <v>0.27002713721306021</v>
      </c>
      <c r="F23">
        <v>1.17</v>
      </c>
      <c r="G23">
        <f t="shared" si="1"/>
        <v>0.15700374880966469</v>
      </c>
      <c r="H23">
        <v>7.6</v>
      </c>
      <c r="I23">
        <f t="shared" si="2"/>
        <v>2.0281482472922852</v>
      </c>
    </row>
    <row r="24" spans="1:9" x14ac:dyDescent="0.3">
      <c r="A24">
        <v>0.22</v>
      </c>
      <c r="B24">
        <f t="shared" si="0"/>
        <v>-1.5141277326297755</v>
      </c>
      <c r="C24">
        <v>0.86</v>
      </c>
      <c r="D24">
        <f t="shared" si="3"/>
        <v>-0.15082288973458366</v>
      </c>
      <c r="F24">
        <v>12.97</v>
      </c>
      <c r="G24">
        <f t="shared" si="1"/>
        <v>2.5626389983283526</v>
      </c>
      <c r="H24">
        <v>0.25</v>
      </c>
      <c r="I24">
        <f t="shared" si="2"/>
        <v>-1.3862943611198906</v>
      </c>
    </row>
    <row r="25" spans="1:9" x14ac:dyDescent="0.3">
      <c r="A25">
        <v>13.93</v>
      </c>
      <c r="B25">
        <f t="shared" si="0"/>
        <v>2.6340447877917144</v>
      </c>
      <c r="C25">
        <v>0.34</v>
      </c>
      <c r="D25">
        <f t="shared" si="3"/>
        <v>-1.0788096613719298</v>
      </c>
      <c r="F25">
        <v>3.65</v>
      </c>
      <c r="G25">
        <f t="shared" si="1"/>
        <v>1.2947271675944001</v>
      </c>
      <c r="H25">
        <v>0.01</v>
      </c>
      <c r="I25">
        <f t="shared" si="2"/>
        <v>-4.6051701859880909</v>
      </c>
    </row>
    <row r="26" spans="1:9" x14ac:dyDescent="0.3">
      <c r="A26">
        <v>22.1</v>
      </c>
      <c r="B26">
        <f t="shared" si="0"/>
        <v>3.095577608523707</v>
      </c>
      <c r="C26">
        <v>0.08</v>
      </c>
      <c r="D26">
        <f t="shared" si="3"/>
        <v>-2.5257286443082556</v>
      </c>
      <c r="F26">
        <v>0.3</v>
      </c>
      <c r="G26">
        <f t="shared" si="1"/>
        <v>-1.2039728043259361</v>
      </c>
      <c r="H26">
        <v>2.06</v>
      </c>
      <c r="I26">
        <f t="shared" si="2"/>
        <v>0.72270598280148979</v>
      </c>
    </row>
    <row r="27" spans="1:9" x14ac:dyDescent="0.3">
      <c r="A27">
        <v>7.17</v>
      </c>
      <c r="B27">
        <f t="shared" si="0"/>
        <v>1.969905654611529</v>
      </c>
      <c r="C27">
        <v>2.73</v>
      </c>
      <c r="D27">
        <f t="shared" si="3"/>
        <v>1.0043016091968684</v>
      </c>
      <c r="F27">
        <v>18.95</v>
      </c>
      <c r="G27">
        <f t="shared" si="1"/>
        <v>2.9418039315284354</v>
      </c>
      <c r="H27">
        <v>7.6</v>
      </c>
      <c r="I27">
        <f t="shared" si="2"/>
        <v>2.0281482472922852</v>
      </c>
    </row>
    <row r="28" spans="1:9" x14ac:dyDescent="0.3">
      <c r="A28">
        <v>9.9999999999999995E-7</v>
      </c>
      <c r="B28">
        <f t="shared" si="0"/>
        <v>-13.815510557964274</v>
      </c>
      <c r="C28">
        <v>0.19</v>
      </c>
      <c r="D28">
        <f t="shared" si="3"/>
        <v>-1.6607312068216509</v>
      </c>
      <c r="F28">
        <v>0.16</v>
      </c>
      <c r="G28">
        <f t="shared" si="1"/>
        <v>-1.8325814637483102</v>
      </c>
      <c r="H28">
        <v>9.81</v>
      </c>
      <c r="I28">
        <f t="shared" si="2"/>
        <v>2.2834022735772717</v>
      </c>
    </row>
    <row r="29" spans="1:9" x14ac:dyDescent="0.3">
      <c r="A29">
        <v>14.17</v>
      </c>
      <c r="B29">
        <f t="shared" si="0"/>
        <v>2.6511270537025893</v>
      </c>
      <c r="C29">
        <v>22.75</v>
      </c>
      <c r="D29">
        <f t="shared" si="3"/>
        <v>3.1245651453969594</v>
      </c>
      <c r="F29">
        <v>0.37</v>
      </c>
      <c r="G29">
        <f t="shared" si="1"/>
        <v>-0.9942522733438669</v>
      </c>
      <c r="H29">
        <v>0.03</v>
      </c>
      <c r="I29">
        <f t="shared" si="2"/>
        <v>-3.5065578973199818</v>
      </c>
    </row>
    <row r="30" spans="1:9" x14ac:dyDescent="0.3">
      <c r="A30">
        <v>17.46</v>
      </c>
      <c r="B30">
        <f t="shared" si="0"/>
        <v>2.859912550411456</v>
      </c>
      <c r="C30">
        <v>0.03</v>
      </c>
      <c r="D30">
        <f t="shared" si="3"/>
        <v>-3.5065578973199818</v>
      </c>
      <c r="F30">
        <v>0.24</v>
      </c>
      <c r="G30">
        <f t="shared" si="1"/>
        <v>-1.4271163556401458</v>
      </c>
      <c r="H30">
        <v>11.29</v>
      </c>
      <c r="I30">
        <f t="shared" si="2"/>
        <v>2.4239173781615704</v>
      </c>
    </row>
    <row r="31" spans="1:9" x14ac:dyDescent="0.3">
      <c r="A31">
        <v>9.9999999999999995E-7</v>
      </c>
      <c r="B31">
        <f t="shared" si="0"/>
        <v>-13.815510557964274</v>
      </c>
      <c r="C31">
        <v>9.9999999999999995E-7</v>
      </c>
      <c r="D31">
        <f t="shared" si="3"/>
        <v>-13.815510557964274</v>
      </c>
      <c r="F31">
        <v>0.45</v>
      </c>
      <c r="G31">
        <f t="shared" si="1"/>
        <v>-0.79850769621777162</v>
      </c>
      <c r="H31">
        <v>4.32</v>
      </c>
      <c r="I31">
        <f t="shared" si="2"/>
        <v>1.4632554022560189</v>
      </c>
    </row>
    <row r="32" spans="1:9" x14ac:dyDescent="0.3">
      <c r="A32">
        <v>1.71</v>
      </c>
      <c r="B32">
        <f t="shared" si="0"/>
        <v>0.53649337051456847</v>
      </c>
      <c r="C32">
        <v>9.4600000000000009</v>
      </c>
      <c r="D32">
        <f t="shared" si="3"/>
        <v>2.2470723830637871</v>
      </c>
      <c r="F32">
        <v>10.78</v>
      </c>
      <c r="G32">
        <f t="shared" si="1"/>
        <v>2.3776925654808512</v>
      </c>
      <c r="H32">
        <v>0.31</v>
      </c>
      <c r="I32">
        <f t="shared" si="2"/>
        <v>-1.1711829815029451</v>
      </c>
    </row>
    <row r="33" spans="1:9" x14ac:dyDescent="0.3">
      <c r="A33">
        <v>2.5499999999999998</v>
      </c>
      <c r="B33">
        <f t="shared" si="0"/>
        <v>0.93609335917033476</v>
      </c>
      <c r="C33">
        <v>9.9999999999999995E-7</v>
      </c>
      <c r="D33">
        <f t="shared" si="3"/>
        <v>-13.815510557964274</v>
      </c>
      <c r="F33">
        <v>0.28000000000000003</v>
      </c>
      <c r="G33">
        <f t="shared" si="1"/>
        <v>-1.2729656758128873</v>
      </c>
      <c r="H33">
        <v>6.18</v>
      </c>
      <c r="I33">
        <f t="shared" si="2"/>
        <v>1.8213182714695995</v>
      </c>
    </row>
    <row r="34" spans="1:9" x14ac:dyDescent="0.3">
      <c r="A34">
        <v>23.39</v>
      </c>
      <c r="B34">
        <f t="shared" si="0"/>
        <v>3.1523085805960878</v>
      </c>
      <c r="C34">
        <v>13.36</v>
      </c>
      <c r="D34">
        <f t="shared" si="3"/>
        <v>2.5922651681084998</v>
      </c>
      <c r="F34">
        <v>3.06</v>
      </c>
      <c r="G34">
        <f t="shared" si="1"/>
        <v>1.1184149159642893</v>
      </c>
      <c r="H34">
        <v>2.2200000000000002</v>
      </c>
      <c r="I34">
        <f t="shared" si="2"/>
        <v>0.79750719588418817</v>
      </c>
    </row>
    <row r="35" spans="1:9" x14ac:dyDescent="0.3">
      <c r="A35">
        <v>1.04</v>
      </c>
      <c r="B35">
        <f t="shared" si="0"/>
        <v>3.9220713153281329E-2</v>
      </c>
      <c r="C35">
        <v>9.9999999999999995E-7</v>
      </c>
      <c r="D35">
        <f t="shared" si="3"/>
        <v>-13.815510557964274</v>
      </c>
      <c r="F35">
        <v>2.02</v>
      </c>
      <c r="G35">
        <f t="shared" si="1"/>
        <v>0.70309751141311339</v>
      </c>
      <c r="H35">
        <v>14.05</v>
      </c>
      <c r="I35">
        <f t="shared" si="2"/>
        <v>2.642622395779755</v>
      </c>
    </row>
    <row r="36" spans="1:9" x14ac:dyDescent="0.3">
      <c r="A36">
        <v>7.49</v>
      </c>
      <c r="B36">
        <f t="shared" si="0"/>
        <v>2.0135687975291283</v>
      </c>
      <c r="C36">
        <v>17.03</v>
      </c>
      <c r="D36">
        <f t="shared" si="3"/>
        <v>2.834976494674597</v>
      </c>
      <c r="F36">
        <v>1.1499999999999999</v>
      </c>
      <c r="G36">
        <f t="shared" si="1"/>
        <v>0.13976194237515863</v>
      </c>
      <c r="H36">
        <v>0.03</v>
      </c>
      <c r="I36">
        <f t="shared" si="2"/>
        <v>-3.5065578973199818</v>
      </c>
    </row>
    <row r="37" spans="1:9" x14ac:dyDescent="0.3">
      <c r="A37">
        <v>28.48</v>
      </c>
      <c r="B37">
        <f t="shared" si="0"/>
        <v>3.3492020865437748</v>
      </c>
      <c r="C37">
        <v>2.27</v>
      </c>
      <c r="D37">
        <f t="shared" si="3"/>
        <v>0.81977983149331135</v>
      </c>
      <c r="F37">
        <v>0.82</v>
      </c>
      <c r="G37">
        <f t="shared" si="1"/>
        <v>-0.19845093872383832</v>
      </c>
      <c r="H37">
        <v>0.45</v>
      </c>
      <c r="I37">
        <f t="shared" si="2"/>
        <v>-0.79850769621777162</v>
      </c>
    </row>
    <row r="38" spans="1:9" x14ac:dyDescent="0.3">
      <c r="A38">
        <v>9.9999999999999995E-7</v>
      </c>
      <c r="B38">
        <f t="shared" si="0"/>
        <v>-13.815510557964274</v>
      </c>
      <c r="C38">
        <v>0.4</v>
      </c>
      <c r="D38">
        <f t="shared" si="3"/>
        <v>-0.916290731874155</v>
      </c>
      <c r="F38">
        <v>6.74</v>
      </c>
      <c r="G38">
        <f t="shared" si="1"/>
        <v>1.9080599249242156</v>
      </c>
      <c r="H38">
        <v>0.27</v>
      </c>
      <c r="I38">
        <f t="shared" si="2"/>
        <v>-1.3093333199837622</v>
      </c>
    </row>
    <row r="39" spans="1:9" x14ac:dyDescent="0.3">
      <c r="A39">
        <v>5.72</v>
      </c>
      <c r="B39">
        <f t="shared" si="0"/>
        <v>1.7439688053917064</v>
      </c>
      <c r="C39">
        <v>9.07</v>
      </c>
      <c r="D39">
        <f t="shared" si="3"/>
        <v>2.2049722641270453</v>
      </c>
      <c r="F39">
        <v>1.61</v>
      </c>
      <c r="G39">
        <f t="shared" si="1"/>
        <v>0.47623417899637172</v>
      </c>
      <c r="H39">
        <v>14.53</v>
      </c>
      <c r="I39">
        <f t="shared" si="2"/>
        <v>2.6762154775821916</v>
      </c>
    </row>
    <row r="40" spans="1:9" x14ac:dyDescent="0.3">
      <c r="A40">
        <v>1.93</v>
      </c>
      <c r="B40">
        <f t="shared" si="0"/>
        <v>0.65752000291679413</v>
      </c>
      <c r="C40">
        <v>6.53</v>
      </c>
      <c r="D40">
        <f t="shared" si="3"/>
        <v>1.8764069432883397</v>
      </c>
      <c r="F40">
        <v>7</v>
      </c>
      <c r="G40">
        <f t="shared" si="1"/>
        <v>1.9459101490553132</v>
      </c>
      <c r="H40">
        <v>8.57</v>
      </c>
      <c r="I40">
        <f t="shared" si="2"/>
        <v>2.1482677326096886</v>
      </c>
    </row>
    <row r="41" spans="1:9" x14ac:dyDescent="0.3">
      <c r="A41">
        <v>0.33</v>
      </c>
      <c r="B41">
        <f t="shared" si="0"/>
        <v>-1.1086626245216111</v>
      </c>
      <c r="C41">
        <v>0.38</v>
      </c>
      <c r="D41">
        <f t="shared" si="3"/>
        <v>-0.96758402626170559</v>
      </c>
      <c r="F41">
        <v>2.73</v>
      </c>
      <c r="G41">
        <f t="shared" si="1"/>
        <v>1.0043016091968684</v>
      </c>
      <c r="H41">
        <v>14.44</v>
      </c>
      <c r="I41">
        <f t="shared" si="2"/>
        <v>2.67000213346468</v>
      </c>
    </row>
    <row r="42" spans="1:9" x14ac:dyDescent="0.3">
      <c r="A42">
        <v>9.4700000000000006</v>
      </c>
      <c r="B42">
        <f t="shared" si="0"/>
        <v>2.2481289071979869</v>
      </c>
      <c r="C42">
        <v>0.22</v>
      </c>
      <c r="D42">
        <f t="shared" si="3"/>
        <v>-1.5141277326297755</v>
      </c>
      <c r="F42">
        <v>10.83</v>
      </c>
      <c r="G42">
        <f t="shared" si="1"/>
        <v>2.3823200610128992</v>
      </c>
      <c r="H42">
        <v>2.39</v>
      </c>
      <c r="I42">
        <f t="shared" si="2"/>
        <v>0.87129336594341933</v>
      </c>
    </row>
    <row r="43" spans="1:9" x14ac:dyDescent="0.3">
      <c r="A43">
        <v>14.73</v>
      </c>
      <c r="B43">
        <f t="shared" si="0"/>
        <v>2.689886230474539</v>
      </c>
      <c r="C43">
        <v>0.6</v>
      </c>
      <c r="D43">
        <f t="shared" si="3"/>
        <v>-0.51082562376599072</v>
      </c>
      <c r="F43">
        <v>8.4700000000000006</v>
      </c>
      <c r="G43">
        <f t="shared" si="1"/>
        <v>2.136530508663963</v>
      </c>
      <c r="H43">
        <v>9.9999999999999995E-7</v>
      </c>
      <c r="I43">
        <f t="shared" si="2"/>
        <v>-13.815510557964274</v>
      </c>
    </row>
    <row r="44" spans="1:9" x14ac:dyDescent="0.3">
      <c r="A44">
        <v>13.34</v>
      </c>
      <c r="B44">
        <f t="shared" si="0"/>
        <v>2.5907670404874779</v>
      </c>
      <c r="C44">
        <v>6.07</v>
      </c>
      <c r="D44">
        <f t="shared" si="3"/>
        <v>1.803358605071407</v>
      </c>
      <c r="F44">
        <v>23.85</v>
      </c>
      <c r="G44">
        <f t="shared" si="1"/>
        <v>3.1717842173343502</v>
      </c>
      <c r="H44">
        <v>9.9999999999999995E-7</v>
      </c>
      <c r="I44">
        <f t="shared" si="2"/>
        <v>-13.815510557964274</v>
      </c>
    </row>
    <row r="45" spans="1:9" x14ac:dyDescent="0.3">
      <c r="A45">
        <v>4.91</v>
      </c>
      <c r="B45">
        <f t="shared" si="0"/>
        <v>1.5912739418064292</v>
      </c>
      <c r="C45">
        <v>9.9999999999999995E-7</v>
      </c>
      <c r="D45">
        <f t="shared" si="3"/>
        <v>-13.815510557964274</v>
      </c>
      <c r="F45">
        <v>9.9999999999999995E-7</v>
      </c>
      <c r="G45">
        <f t="shared" si="1"/>
        <v>-13.815510557964274</v>
      </c>
      <c r="H45">
        <v>0.22</v>
      </c>
      <c r="I45">
        <f t="shared" si="2"/>
        <v>-1.5141277326297755</v>
      </c>
    </row>
    <row r="46" spans="1:9" x14ac:dyDescent="0.3">
      <c r="A46">
        <v>4.93</v>
      </c>
      <c r="B46">
        <f t="shared" si="0"/>
        <v>1.5953389880545987</v>
      </c>
      <c r="C46">
        <v>5.63</v>
      </c>
      <c r="D46">
        <f t="shared" si="3"/>
        <v>1.728109442151599</v>
      </c>
      <c r="F46">
        <v>3.62</v>
      </c>
      <c r="G46">
        <f t="shared" si="1"/>
        <v>1.2864740258376797</v>
      </c>
      <c r="H46">
        <v>7.37</v>
      </c>
      <c r="I46">
        <f t="shared" si="2"/>
        <v>1.9974177062012453</v>
      </c>
    </row>
    <row r="47" spans="1:9" x14ac:dyDescent="0.3">
      <c r="A47">
        <v>9.9999999999999995E-7</v>
      </c>
      <c r="B47">
        <f t="shared" si="0"/>
        <v>-13.815510557964274</v>
      </c>
      <c r="C47">
        <v>9.9999999999999995E-7</v>
      </c>
      <c r="D47">
        <f t="shared" si="3"/>
        <v>-13.815510557964274</v>
      </c>
      <c r="F47">
        <v>37.22</v>
      </c>
      <c r="G47">
        <f t="shared" si="1"/>
        <v>3.6168462512141049</v>
      </c>
      <c r="H47">
        <v>0.04</v>
      </c>
      <c r="I47">
        <f t="shared" si="2"/>
        <v>-3.2188758248682006</v>
      </c>
    </row>
    <row r="48" spans="1:9" x14ac:dyDescent="0.3">
      <c r="A48">
        <v>0.12</v>
      </c>
      <c r="B48">
        <f t="shared" si="0"/>
        <v>-2.120263536200091</v>
      </c>
      <c r="C48">
        <v>16.899999999999999</v>
      </c>
      <c r="D48">
        <f t="shared" si="3"/>
        <v>2.8273136219290276</v>
      </c>
      <c r="F48">
        <v>9.9999999999999995E-7</v>
      </c>
      <c r="G48">
        <f t="shared" si="1"/>
        <v>-13.815510557964274</v>
      </c>
      <c r="H48">
        <v>11.61</v>
      </c>
      <c r="I48">
        <f t="shared" si="2"/>
        <v>2.4518667957098002</v>
      </c>
    </row>
    <row r="49" spans="1:10" x14ac:dyDescent="0.3">
      <c r="A49">
        <v>7.32</v>
      </c>
      <c r="B49">
        <f t="shared" si="0"/>
        <v>1.9906103279732201</v>
      </c>
      <c r="C49">
        <v>1.86</v>
      </c>
      <c r="D49">
        <f t="shared" si="3"/>
        <v>0.62057648772510998</v>
      </c>
      <c r="F49">
        <v>0.51</v>
      </c>
      <c r="G49">
        <f t="shared" si="1"/>
        <v>-0.67334455326376563</v>
      </c>
      <c r="H49">
        <v>9.9999999999999995E-7</v>
      </c>
      <c r="I49">
        <f t="shared" si="2"/>
        <v>-13.815510557964274</v>
      </c>
    </row>
    <row r="50" spans="1:10" x14ac:dyDescent="0.3">
      <c r="A50">
        <v>10.63</v>
      </c>
      <c r="B50">
        <f t="shared" si="0"/>
        <v>2.3636801923538568</v>
      </c>
      <c r="C50">
        <v>7.86</v>
      </c>
      <c r="D50">
        <f t="shared" si="3"/>
        <v>2.0617866064411152</v>
      </c>
      <c r="F50">
        <v>7.44</v>
      </c>
      <c r="G50">
        <f t="shared" si="1"/>
        <v>2.0068708488450007</v>
      </c>
      <c r="H50">
        <v>1.56</v>
      </c>
      <c r="I50">
        <f t="shared" si="2"/>
        <v>0.44468582126144574</v>
      </c>
    </row>
    <row r="51" spans="1:10" x14ac:dyDescent="0.3">
      <c r="A51">
        <v>1.17</v>
      </c>
      <c r="B51">
        <f t="shared" si="0"/>
        <v>0.15700374880966469</v>
      </c>
      <c r="C51">
        <v>6.12</v>
      </c>
      <c r="D51">
        <f t="shared" si="3"/>
        <v>1.8115620965242347</v>
      </c>
      <c r="F51">
        <v>0.04</v>
      </c>
      <c r="G51">
        <f t="shared" si="1"/>
        <v>-3.2188758248682006</v>
      </c>
      <c r="H51">
        <v>0.87</v>
      </c>
      <c r="I51">
        <f t="shared" si="2"/>
        <v>-0.13926206733350766</v>
      </c>
    </row>
    <row r="52" spans="1:10" x14ac:dyDescent="0.3">
      <c r="A52">
        <v>7.92</v>
      </c>
      <c r="B52">
        <f t="shared" si="0"/>
        <v>2.0693912058263346</v>
      </c>
      <c r="C52">
        <v>21.48</v>
      </c>
      <c r="D52">
        <f t="shared" si="3"/>
        <v>3.0671222696406639</v>
      </c>
      <c r="F52">
        <v>10.54</v>
      </c>
      <c r="G52">
        <f t="shared" si="1"/>
        <v>2.355177543113216</v>
      </c>
      <c r="H52">
        <v>6.62</v>
      </c>
      <c r="I52">
        <f t="shared" si="2"/>
        <v>1.8900953699489169</v>
      </c>
    </row>
    <row r="53" spans="1:10" x14ac:dyDescent="0.3">
      <c r="A53" s="7">
        <f>MEDIAN(A3:A52)</f>
        <v>5</v>
      </c>
      <c r="B53" s="7">
        <f>MEDIAN(B3:B52)</f>
        <v>1.6093399028288453</v>
      </c>
      <c r="C53" s="7">
        <f>MEDIAN(C3:C52)</f>
        <v>1.2749999999999999</v>
      </c>
      <c r="D53" s="7">
        <f>MEDIAN(D3:D52)</f>
        <v>0.24256925841500285</v>
      </c>
      <c r="E53" s="7"/>
      <c r="F53" s="7">
        <f>MEDIAN(F3:F52)</f>
        <v>2.2549999999999999</v>
      </c>
      <c r="G53" s="7">
        <f>MEDIAN(G3:G52)</f>
        <v>0.80769011094486487</v>
      </c>
      <c r="H53" s="7">
        <f>MEDIAN(H3:H52)</f>
        <v>1.81</v>
      </c>
      <c r="I53" s="7">
        <f>MEDIAN(I3:I52)</f>
        <v>0.58369590203146782</v>
      </c>
      <c r="J53" s="7"/>
    </row>
    <row r="54" spans="1:10" x14ac:dyDescent="0.3">
      <c r="A54" s="10">
        <f>AVERAGE(A3:A52)</f>
        <v>6.4622001000000013</v>
      </c>
      <c r="B54" s="10">
        <f>AVERAGE(B3:B52)</f>
        <v>-0.57623729202101392</v>
      </c>
      <c r="C54" s="10">
        <f>AVERAGE(C3:C52)</f>
        <v>5.2650001800000004</v>
      </c>
      <c r="D54" s="10">
        <f>AVERAGE(D3:D52)</f>
        <v>-1.9306899618422093</v>
      </c>
      <c r="E54" s="10"/>
      <c r="F54" s="10">
        <f>AVERAGE(F3:F52)</f>
        <v>5.9368000400000014</v>
      </c>
      <c r="G54" s="10">
        <f>AVERAGE(G3:G52)</f>
        <v>-2.1431606561941399E-2</v>
      </c>
      <c r="H54" s="10">
        <f>AVERAGE(H3:H52)</f>
        <v>4.3710000999999998</v>
      </c>
      <c r="I54" s="10">
        <f>AVERAGE(I3:I52)</f>
        <v>-1.0164743321017868</v>
      </c>
      <c r="J54" s="10"/>
    </row>
    <row r="55" spans="1:10" x14ac:dyDescent="0.3">
      <c r="A55" s="7"/>
      <c r="B55" s="7">
        <f>EXP(B54)</f>
        <v>0.56200906910507098</v>
      </c>
      <c r="C55" s="7"/>
      <c r="D55" s="7">
        <f>EXP(D54)</f>
        <v>0.14504808630596738</v>
      </c>
      <c r="E55" s="7"/>
      <c r="F55" s="7"/>
      <c r="G55" s="7">
        <f>EXP(G54)</f>
        <v>0.97879641843217624</v>
      </c>
      <c r="H55" s="7"/>
      <c r="I55" s="7">
        <f>EXP(I54)</f>
        <v>0.36186852197188285</v>
      </c>
      <c r="J55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pane ySplit="1" topLeftCell="A2" activePane="bottomLeft" state="frozen"/>
      <selection pane="bottomLeft" activeCell="K1" sqref="K1:N4"/>
    </sheetView>
  </sheetViews>
  <sheetFormatPr defaultRowHeight="14.4" x14ac:dyDescent="0.3"/>
  <cols>
    <col min="8" max="9" width="8.6640625" style="4"/>
  </cols>
  <sheetData>
    <row r="1" spans="1:14" x14ac:dyDescent="0.3">
      <c r="A1" s="6" t="s">
        <v>121</v>
      </c>
      <c r="C1" s="6" t="s">
        <v>406</v>
      </c>
      <c r="F1" s="6" t="s">
        <v>126</v>
      </c>
      <c r="H1" s="9" t="s">
        <v>125</v>
      </c>
      <c r="J1" s="8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s="4" t="s">
        <v>113</v>
      </c>
      <c r="J2" s="8"/>
      <c r="K2" s="91" t="s">
        <v>153</v>
      </c>
      <c r="L2" s="74" t="s">
        <v>151</v>
      </c>
      <c r="M2" s="74">
        <f>TTEST(A3:A52,C3:C52,2,1)</f>
        <v>0.93567840427742488</v>
      </c>
      <c r="N2" s="74">
        <f>TTEST(B3:B52,D3:D52,2,1)</f>
        <v>0.87877783276859578</v>
      </c>
    </row>
    <row r="3" spans="1:14" x14ac:dyDescent="0.3">
      <c r="A3">
        <v>1.2</v>
      </c>
      <c r="B3">
        <f t="shared" ref="B3:B52" si="0">LN(A3)</f>
        <v>0.18232155679395459</v>
      </c>
      <c r="C3">
        <v>9.9999999999999995E-7</v>
      </c>
      <c r="D3">
        <f t="shared" ref="D3:D52" si="1">LN(C3)</f>
        <v>-13.815510557964274</v>
      </c>
      <c r="F3">
        <v>54.52</v>
      </c>
      <c r="G3">
        <f t="shared" ref="G3:G52" si="2">LN(F3)</f>
        <v>3.998567606828332</v>
      </c>
      <c r="H3" s="4">
        <v>2.62</v>
      </c>
      <c r="I3" s="4">
        <f t="shared" ref="I3:I52" si="3">LN(H3)</f>
        <v>0.96317431777300555</v>
      </c>
      <c r="J3" s="8"/>
      <c r="K3" s="89" t="s">
        <v>152</v>
      </c>
      <c r="L3" s="74" t="s">
        <v>151</v>
      </c>
      <c r="M3" s="74">
        <f>TTEST(F3:F52,H3:H52,2,1)</f>
        <v>0.17035390017650273</v>
      </c>
      <c r="N3" s="74">
        <f>TTEST(G3:G52,I3:I52,2,1)</f>
        <v>0.42440046129956221</v>
      </c>
    </row>
    <row r="4" spans="1:14" x14ac:dyDescent="0.3">
      <c r="A4">
        <v>7.0000000000000007E-2</v>
      </c>
      <c r="B4">
        <f t="shared" si="0"/>
        <v>-2.6592600369327779</v>
      </c>
      <c r="C4">
        <v>0.91</v>
      </c>
      <c r="D4">
        <f t="shared" si="1"/>
        <v>-9.431067947124129E-2</v>
      </c>
      <c r="F4">
        <v>9.9999999999999995E-7</v>
      </c>
      <c r="G4">
        <f t="shared" si="2"/>
        <v>-13.815510557964274</v>
      </c>
      <c r="H4" s="4">
        <v>12.61</v>
      </c>
      <c r="I4" s="4">
        <f t="shared" si="3"/>
        <v>2.5344901499768282</v>
      </c>
      <c r="K4" s="89"/>
      <c r="L4" s="74"/>
      <c r="M4" s="74">
        <f>SUM(M2:M3)/2</f>
        <v>0.55301615222696376</v>
      </c>
      <c r="N4" s="74">
        <f>SUM(N2:N3)/2</f>
        <v>0.651589147034079</v>
      </c>
    </row>
    <row r="5" spans="1:14" x14ac:dyDescent="0.3">
      <c r="A5">
        <v>0.05</v>
      </c>
      <c r="B5">
        <f t="shared" si="0"/>
        <v>-2.9957322735539909</v>
      </c>
      <c r="C5">
        <v>9.9999999999999995E-7</v>
      </c>
      <c r="D5">
        <f t="shared" si="1"/>
        <v>-13.815510557964274</v>
      </c>
      <c r="F5">
        <v>1.05</v>
      </c>
      <c r="G5">
        <f t="shared" si="2"/>
        <v>4.8790164169432049E-2</v>
      </c>
      <c r="H5" s="4">
        <v>11.27</v>
      </c>
      <c r="I5" s="4">
        <f t="shared" si="3"/>
        <v>2.4221443280516848</v>
      </c>
      <c r="M5" s="70"/>
    </row>
    <row r="6" spans="1:14" x14ac:dyDescent="0.3">
      <c r="A6">
        <v>19.66</v>
      </c>
      <c r="B6">
        <f t="shared" si="0"/>
        <v>2.9785861147190205</v>
      </c>
      <c r="C6">
        <v>16.5</v>
      </c>
      <c r="D6">
        <f t="shared" si="1"/>
        <v>2.8033603809065348</v>
      </c>
      <c r="F6">
        <v>6.95</v>
      </c>
      <c r="G6">
        <f t="shared" si="2"/>
        <v>1.9387416595767009</v>
      </c>
      <c r="H6" s="4">
        <v>15.04</v>
      </c>
      <c r="I6" s="4">
        <f t="shared" si="3"/>
        <v>2.7107133185216936</v>
      </c>
    </row>
    <row r="7" spans="1:14" x14ac:dyDescent="0.3">
      <c r="A7">
        <v>0.92</v>
      </c>
      <c r="B7">
        <f t="shared" si="0"/>
        <v>-8.3381608939051013E-2</v>
      </c>
      <c r="C7">
        <v>3.05</v>
      </c>
      <c r="D7">
        <f t="shared" si="1"/>
        <v>1.1151415906193203</v>
      </c>
      <c r="F7">
        <v>8.3000000000000007</v>
      </c>
      <c r="G7">
        <f t="shared" si="2"/>
        <v>2.1162555148025524</v>
      </c>
      <c r="H7" s="4">
        <v>0.01</v>
      </c>
      <c r="I7" s="4">
        <f t="shared" si="3"/>
        <v>-4.6051701859880909</v>
      </c>
    </row>
    <row r="8" spans="1:14" x14ac:dyDescent="0.3">
      <c r="A8">
        <v>21.75</v>
      </c>
      <c r="B8">
        <f t="shared" si="0"/>
        <v>3.0796137575346929</v>
      </c>
      <c r="C8">
        <v>0.03</v>
      </c>
      <c r="D8">
        <f t="shared" si="1"/>
        <v>-3.5065578973199818</v>
      </c>
      <c r="F8">
        <v>1.41</v>
      </c>
      <c r="G8">
        <f t="shared" si="2"/>
        <v>0.34358970439007686</v>
      </c>
      <c r="H8" s="4">
        <v>20.03</v>
      </c>
      <c r="I8" s="4">
        <f t="shared" si="3"/>
        <v>2.9972311496777269</v>
      </c>
    </row>
    <row r="9" spans="1:14" x14ac:dyDescent="0.3">
      <c r="A9">
        <v>5.45</v>
      </c>
      <c r="B9">
        <f t="shared" si="0"/>
        <v>1.6956156086751528</v>
      </c>
      <c r="C9">
        <v>0.09</v>
      </c>
      <c r="D9">
        <f t="shared" si="1"/>
        <v>-2.4079456086518722</v>
      </c>
      <c r="F9">
        <v>0.63</v>
      </c>
      <c r="G9">
        <f t="shared" si="2"/>
        <v>-0.46203545959655867</v>
      </c>
      <c r="H9" s="4">
        <v>6.57</v>
      </c>
      <c r="I9" s="4">
        <f t="shared" si="3"/>
        <v>1.8825138324965192</v>
      </c>
    </row>
    <row r="10" spans="1:14" x14ac:dyDescent="0.3">
      <c r="A10">
        <v>9.9999999999999995E-7</v>
      </c>
      <c r="B10">
        <f t="shared" si="0"/>
        <v>-13.815510557964274</v>
      </c>
      <c r="C10">
        <v>21.2</v>
      </c>
      <c r="D10">
        <f t="shared" si="1"/>
        <v>3.0540011816779669</v>
      </c>
      <c r="F10">
        <v>7.76</v>
      </c>
      <c r="G10">
        <f t="shared" si="2"/>
        <v>2.0489823341951272</v>
      </c>
      <c r="H10" s="4">
        <v>9.9999999999999995E-7</v>
      </c>
      <c r="I10" s="4">
        <f t="shared" si="3"/>
        <v>-13.815510557964274</v>
      </c>
    </row>
    <row r="11" spans="1:14" x14ac:dyDescent="0.3">
      <c r="A11">
        <v>4.38</v>
      </c>
      <c r="B11">
        <f t="shared" si="0"/>
        <v>1.4770487243883548</v>
      </c>
      <c r="C11">
        <v>0.05</v>
      </c>
      <c r="D11">
        <f t="shared" si="1"/>
        <v>-2.9957322735539909</v>
      </c>
      <c r="F11">
        <v>0.18</v>
      </c>
      <c r="G11">
        <f t="shared" si="2"/>
        <v>-1.7147984280919266</v>
      </c>
      <c r="H11" s="4">
        <v>22.86</v>
      </c>
      <c r="I11" s="4">
        <f t="shared" si="3"/>
        <v>3.1293886583666644</v>
      </c>
    </row>
    <row r="12" spans="1:14" x14ac:dyDescent="0.3">
      <c r="A12">
        <v>12.31</v>
      </c>
      <c r="B12">
        <f t="shared" si="0"/>
        <v>2.510411940196362</v>
      </c>
      <c r="C12">
        <v>5.84</v>
      </c>
      <c r="D12">
        <f t="shared" si="1"/>
        <v>1.7647307968401356</v>
      </c>
      <c r="F12">
        <v>8.8000000000000007</v>
      </c>
      <c r="G12">
        <f t="shared" si="2"/>
        <v>2.174751721484161</v>
      </c>
      <c r="H12" s="4">
        <v>18.04</v>
      </c>
      <c r="I12" s="4">
        <f t="shared" si="3"/>
        <v>2.8925915146344776</v>
      </c>
    </row>
    <row r="13" spans="1:14" x14ac:dyDescent="0.3">
      <c r="A13">
        <v>9.76</v>
      </c>
      <c r="B13">
        <f t="shared" si="0"/>
        <v>2.2782924004250011</v>
      </c>
      <c r="C13">
        <v>0.69</v>
      </c>
      <c r="D13">
        <f t="shared" si="1"/>
        <v>-0.37106368139083207</v>
      </c>
      <c r="F13">
        <v>0.2</v>
      </c>
      <c r="G13">
        <f t="shared" si="2"/>
        <v>-1.6094379124341003</v>
      </c>
      <c r="H13" s="4">
        <v>11.47</v>
      </c>
      <c r="I13" s="4">
        <f t="shared" si="3"/>
        <v>2.4397349311412793</v>
      </c>
    </row>
    <row r="14" spans="1:14" x14ac:dyDescent="0.3">
      <c r="A14">
        <v>16.11</v>
      </c>
      <c r="B14">
        <f t="shared" si="0"/>
        <v>2.7794401971888831</v>
      </c>
      <c r="C14">
        <v>0.34</v>
      </c>
      <c r="D14">
        <f t="shared" si="1"/>
        <v>-1.0788096613719298</v>
      </c>
      <c r="F14">
        <v>5.88</v>
      </c>
      <c r="G14">
        <f t="shared" si="2"/>
        <v>1.7715567619105355</v>
      </c>
      <c r="H14" s="4">
        <v>14.08</v>
      </c>
      <c r="I14" s="4">
        <f t="shared" si="3"/>
        <v>2.6447553507298962</v>
      </c>
    </row>
    <row r="15" spans="1:14" x14ac:dyDescent="0.3">
      <c r="A15">
        <v>8.1999999999999993</v>
      </c>
      <c r="B15">
        <f t="shared" si="0"/>
        <v>2.1041341542702074</v>
      </c>
      <c r="C15">
        <v>15.76</v>
      </c>
      <c r="D15">
        <f t="shared" si="1"/>
        <v>2.7574750844297329</v>
      </c>
      <c r="F15">
        <v>10.49</v>
      </c>
      <c r="G15">
        <f t="shared" si="2"/>
        <v>2.3504224224082058</v>
      </c>
      <c r="H15" s="4">
        <v>0.25</v>
      </c>
      <c r="I15" s="4">
        <f t="shared" si="3"/>
        <v>-1.3862943611198906</v>
      </c>
    </row>
    <row r="16" spans="1:14" x14ac:dyDescent="0.3">
      <c r="A16">
        <v>0.22</v>
      </c>
      <c r="B16">
        <f t="shared" si="0"/>
        <v>-1.5141277326297755</v>
      </c>
      <c r="C16">
        <v>0.56000000000000005</v>
      </c>
      <c r="D16">
        <f t="shared" si="1"/>
        <v>-0.57981849525294205</v>
      </c>
      <c r="F16">
        <v>1.91</v>
      </c>
      <c r="G16">
        <f t="shared" si="2"/>
        <v>0.64710324205853842</v>
      </c>
      <c r="H16" s="4">
        <v>2.23</v>
      </c>
      <c r="I16" s="4">
        <f t="shared" si="3"/>
        <v>0.80200158547202738</v>
      </c>
    </row>
    <row r="17" spans="1:9" x14ac:dyDescent="0.3">
      <c r="A17">
        <v>0.04</v>
      </c>
      <c r="B17">
        <f t="shared" si="0"/>
        <v>-3.2188758248682006</v>
      </c>
      <c r="C17">
        <v>0.04</v>
      </c>
      <c r="D17">
        <f t="shared" si="1"/>
        <v>-3.2188758248682006</v>
      </c>
      <c r="F17">
        <v>13.55</v>
      </c>
      <c r="G17">
        <f t="shared" si="2"/>
        <v>2.6063865473257102</v>
      </c>
      <c r="H17" s="4">
        <v>0.23</v>
      </c>
      <c r="I17" s="4">
        <f t="shared" si="3"/>
        <v>-1.4696759700589417</v>
      </c>
    </row>
    <row r="18" spans="1:9" x14ac:dyDescent="0.3">
      <c r="A18">
        <v>0.09</v>
      </c>
      <c r="B18">
        <f t="shared" si="0"/>
        <v>-2.4079456086518722</v>
      </c>
      <c r="C18">
        <v>10.220000000000001</v>
      </c>
      <c r="D18">
        <f t="shared" si="1"/>
        <v>2.3243465847755584</v>
      </c>
      <c r="F18">
        <v>6.11</v>
      </c>
      <c r="G18">
        <f t="shared" si="2"/>
        <v>1.809926773183504</v>
      </c>
      <c r="H18" s="4">
        <v>3.21</v>
      </c>
      <c r="I18" s="4">
        <f t="shared" si="3"/>
        <v>1.1662709371419244</v>
      </c>
    </row>
    <row r="19" spans="1:9" x14ac:dyDescent="0.3">
      <c r="A19">
        <v>15.21</v>
      </c>
      <c r="B19">
        <f t="shared" si="0"/>
        <v>2.7219531062712017</v>
      </c>
      <c r="C19">
        <v>0.02</v>
      </c>
      <c r="D19">
        <f t="shared" si="1"/>
        <v>-3.912023005428146</v>
      </c>
      <c r="F19">
        <v>0.03</v>
      </c>
      <c r="G19">
        <f t="shared" si="2"/>
        <v>-3.5065578973199818</v>
      </c>
      <c r="H19" s="4">
        <v>5.13</v>
      </c>
      <c r="I19" s="4">
        <f t="shared" si="3"/>
        <v>1.6351056591826783</v>
      </c>
    </row>
    <row r="20" spans="1:9" x14ac:dyDescent="0.3">
      <c r="A20">
        <v>1.53</v>
      </c>
      <c r="B20">
        <f t="shared" si="0"/>
        <v>0.42526773540434409</v>
      </c>
      <c r="C20">
        <v>3.31</v>
      </c>
      <c r="D20">
        <f t="shared" si="1"/>
        <v>1.1969481893889715</v>
      </c>
      <c r="F20">
        <v>0.38</v>
      </c>
      <c r="G20">
        <f t="shared" si="2"/>
        <v>-0.96758402626170559</v>
      </c>
      <c r="H20" s="4">
        <v>8.43</v>
      </c>
      <c r="I20" s="4">
        <f t="shared" si="3"/>
        <v>2.1317967720137641</v>
      </c>
    </row>
    <row r="21" spans="1:9" x14ac:dyDescent="0.3">
      <c r="A21">
        <v>0.03</v>
      </c>
      <c r="B21">
        <f t="shared" si="0"/>
        <v>-3.5065578973199818</v>
      </c>
      <c r="C21">
        <v>4.03</v>
      </c>
      <c r="D21">
        <f t="shared" si="1"/>
        <v>1.3937663759585917</v>
      </c>
      <c r="F21">
        <v>1.97</v>
      </c>
      <c r="G21">
        <f t="shared" si="2"/>
        <v>0.67803354274989713</v>
      </c>
      <c r="H21" s="4">
        <v>1.65</v>
      </c>
      <c r="I21" s="4">
        <f t="shared" si="3"/>
        <v>0.50077528791248915</v>
      </c>
    </row>
    <row r="22" spans="1:9" x14ac:dyDescent="0.3">
      <c r="A22">
        <v>0.14000000000000001</v>
      </c>
      <c r="B22">
        <f t="shared" si="0"/>
        <v>-1.9661128563728327</v>
      </c>
      <c r="C22">
        <v>7.16</v>
      </c>
      <c r="D22">
        <f t="shared" si="1"/>
        <v>1.9685099809725544</v>
      </c>
      <c r="F22">
        <v>6.61</v>
      </c>
      <c r="G22">
        <f t="shared" si="2"/>
        <v>1.8885836538635949</v>
      </c>
      <c r="H22" s="4">
        <v>0.08</v>
      </c>
      <c r="I22" s="4">
        <f t="shared" si="3"/>
        <v>-2.5257286443082556</v>
      </c>
    </row>
    <row r="23" spans="1:9" x14ac:dyDescent="0.3">
      <c r="A23">
        <v>22.46</v>
      </c>
      <c r="B23">
        <f t="shared" si="0"/>
        <v>3.111735949310297</v>
      </c>
      <c r="C23">
        <v>13.14</v>
      </c>
      <c r="D23">
        <f t="shared" si="1"/>
        <v>2.5756610130564646</v>
      </c>
      <c r="F23">
        <v>0.06</v>
      </c>
      <c r="G23">
        <f t="shared" si="2"/>
        <v>-2.8134107167600364</v>
      </c>
      <c r="H23" s="4">
        <v>0.34</v>
      </c>
      <c r="I23" s="4">
        <f t="shared" si="3"/>
        <v>-1.0788096613719298</v>
      </c>
    </row>
    <row r="24" spans="1:9" x14ac:dyDescent="0.3">
      <c r="A24">
        <v>9.59</v>
      </c>
      <c r="B24">
        <f t="shared" si="0"/>
        <v>2.2607208888953467</v>
      </c>
      <c r="C24">
        <v>10.6</v>
      </c>
      <c r="D24">
        <f t="shared" si="1"/>
        <v>2.3608540011180215</v>
      </c>
      <c r="F24">
        <v>1.35</v>
      </c>
      <c r="G24">
        <f t="shared" si="2"/>
        <v>0.30010459245033816</v>
      </c>
      <c r="H24" s="4">
        <v>0.32</v>
      </c>
      <c r="I24" s="4">
        <f t="shared" si="3"/>
        <v>-1.1394342831883648</v>
      </c>
    </row>
    <row r="25" spans="1:9" x14ac:dyDescent="0.3">
      <c r="A25">
        <v>8.15</v>
      </c>
      <c r="B25">
        <f t="shared" si="0"/>
        <v>2.0980179272527715</v>
      </c>
      <c r="C25">
        <v>7.56</v>
      </c>
      <c r="D25">
        <f t="shared" si="1"/>
        <v>2.0228711901914416</v>
      </c>
      <c r="F25">
        <v>16.71</v>
      </c>
      <c r="G25">
        <f t="shared" si="2"/>
        <v>2.8160073426073025</v>
      </c>
      <c r="H25" s="4">
        <v>2.2200000000000002</v>
      </c>
      <c r="I25" s="4">
        <f t="shared" si="3"/>
        <v>0.79750719588418817</v>
      </c>
    </row>
    <row r="26" spans="1:9" x14ac:dyDescent="0.3">
      <c r="A26">
        <v>5.19</v>
      </c>
      <c r="B26">
        <f t="shared" si="0"/>
        <v>1.6467336971777973</v>
      </c>
      <c r="C26">
        <v>1.33</v>
      </c>
      <c r="D26">
        <f t="shared" si="1"/>
        <v>0.28517894223366247</v>
      </c>
      <c r="F26">
        <v>22.4</v>
      </c>
      <c r="G26">
        <f t="shared" si="2"/>
        <v>3.1090609588609941</v>
      </c>
      <c r="H26" s="4">
        <v>0.01</v>
      </c>
      <c r="I26" s="4">
        <f t="shared" si="3"/>
        <v>-4.6051701859880909</v>
      </c>
    </row>
    <row r="27" spans="1:9" x14ac:dyDescent="0.3">
      <c r="A27">
        <v>0.45</v>
      </c>
      <c r="B27">
        <f t="shared" si="0"/>
        <v>-0.79850769621777162</v>
      </c>
      <c r="C27">
        <v>4.4000000000000004</v>
      </c>
      <c r="D27">
        <f t="shared" si="1"/>
        <v>1.4816045409242156</v>
      </c>
      <c r="F27">
        <v>28.05</v>
      </c>
      <c r="G27">
        <f t="shared" si="2"/>
        <v>3.3339886319687055</v>
      </c>
      <c r="H27" s="4">
        <v>11.14</v>
      </c>
      <c r="I27" s="4">
        <f t="shared" si="3"/>
        <v>2.4105422344991378</v>
      </c>
    </row>
    <row r="28" spans="1:9" x14ac:dyDescent="0.3">
      <c r="A28">
        <v>1.73</v>
      </c>
      <c r="B28">
        <f t="shared" si="0"/>
        <v>0.5481214085096876</v>
      </c>
      <c r="C28">
        <v>0.14000000000000001</v>
      </c>
      <c r="D28">
        <f t="shared" si="1"/>
        <v>-1.9661128563728327</v>
      </c>
      <c r="F28">
        <v>13.38</v>
      </c>
      <c r="G28">
        <f t="shared" si="2"/>
        <v>2.5937610547000824</v>
      </c>
      <c r="H28" s="4">
        <v>9.84</v>
      </c>
      <c r="I28" s="4">
        <f t="shared" si="3"/>
        <v>2.2864557110641619</v>
      </c>
    </row>
    <row r="29" spans="1:9" x14ac:dyDescent="0.3">
      <c r="A29">
        <v>7.34</v>
      </c>
      <c r="B29">
        <f t="shared" si="0"/>
        <v>1.9933388426264242</v>
      </c>
      <c r="C29">
        <v>0.55000000000000004</v>
      </c>
      <c r="D29">
        <f t="shared" si="1"/>
        <v>-0.59783700075562041</v>
      </c>
      <c r="F29">
        <v>0.99</v>
      </c>
      <c r="G29">
        <f t="shared" si="2"/>
        <v>-1.0050335853501451E-2</v>
      </c>
      <c r="H29" s="4">
        <v>11.18</v>
      </c>
      <c r="I29" s="4">
        <f t="shared" si="3"/>
        <v>2.4141264677269532</v>
      </c>
    </row>
    <row r="30" spans="1:9" x14ac:dyDescent="0.3">
      <c r="A30">
        <v>7.16</v>
      </c>
      <c r="B30">
        <f t="shared" si="0"/>
        <v>1.9685099809725544</v>
      </c>
      <c r="C30">
        <v>0.12</v>
      </c>
      <c r="D30">
        <f t="shared" si="1"/>
        <v>-2.120263536200091</v>
      </c>
      <c r="F30">
        <v>15.24</v>
      </c>
      <c r="G30">
        <f t="shared" si="2"/>
        <v>2.7239235502585002</v>
      </c>
      <c r="H30" s="4">
        <v>0.68</v>
      </c>
      <c r="I30" s="4">
        <f t="shared" si="3"/>
        <v>-0.38566248081198462</v>
      </c>
    </row>
    <row r="31" spans="1:9" x14ac:dyDescent="0.3">
      <c r="A31">
        <v>11.59</v>
      </c>
      <c r="B31">
        <f t="shared" si="0"/>
        <v>2.4501426573516603</v>
      </c>
      <c r="C31">
        <v>16.649999999999999</v>
      </c>
      <c r="D31">
        <f t="shared" si="1"/>
        <v>2.8124102164264526</v>
      </c>
      <c r="F31">
        <v>2.2000000000000002</v>
      </c>
      <c r="G31">
        <f t="shared" si="2"/>
        <v>0.78845736036427028</v>
      </c>
      <c r="H31" s="4">
        <v>13.2</v>
      </c>
      <c r="I31" s="4">
        <f t="shared" si="3"/>
        <v>2.5802168295923251</v>
      </c>
    </row>
    <row r="32" spans="1:9" x14ac:dyDescent="0.3">
      <c r="A32">
        <v>1.06</v>
      </c>
      <c r="B32">
        <f t="shared" si="0"/>
        <v>5.8268908123975824E-2</v>
      </c>
      <c r="C32">
        <v>0.23</v>
      </c>
      <c r="D32">
        <f t="shared" si="1"/>
        <v>-1.4696759700589417</v>
      </c>
      <c r="F32">
        <v>3.4</v>
      </c>
      <c r="G32">
        <f t="shared" si="2"/>
        <v>1.2237754316221157</v>
      </c>
      <c r="H32" s="4">
        <v>0.09</v>
      </c>
      <c r="I32" s="4">
        <f t="shared" si="3"/>
        <v>-2.4079456086518722</v>
      </c>
    </row>
    <row r="33" spans="1:9" x14ac:dyDescent="0.3">
      <c r="A33">
        <v>10.25</v>
      </c>
      <c r="B33">
        <f t="shared" si="0"/>
        <v>2.3272777055844172</v>
      </c>
      <c r="C33">
        <v>20.56</v>
      </c>
      <c r="D33">
        <f t="shared" si="1"/>
        <v>3.0233474405869645</v>
      </c>
      <c r="F33">
        <v>1.73</v>
      </c>
      <c r="G33">
        <f t="shared" si="2"/>
        <v>0.5481214085096876</v>
      </c>
      <c r="H33" s="4">
        <v>14.2</v>
      </c>
      <c r="I33" s="4">
        <f t="shared" si="3"/>
        <v>2.653241964607215</v>
      </c>
    </row>
    <row r="34" spans="1:9" x14ac:dyDescent="0.3">
      <c r="A34">
        <v>9.76</v>
      </c>
      <c r="B34">
        <f t="shared" si="0"/>
        <v>2.2782924004250011</v>
      </c>
      <c r="C34">
        <v>3.51</v>
      </c>
      <c r="D34">
        <f t="shared" si="1"/>
        <v>1.2556160374777743</v>
      </c>
      <c r="F34">
        <v>0.51</v>
      </c>
      <c r="G34">
        <f t="shared" si="2"/>
        <v>-0.67334455326376563</v>
      </c>
      <c r="H34" s="4">
        <v>0.26</v>
      </c>
      <c r="I34" s="4">
        <f t="shared" si="3"/>
        <v>-1.3470736479666092</v>
      </c>
    </row>
    <row r="35" spans="1:9" x14ac:dyDescent="0.3">
      <c r="A35">
        <v>0.16</v>
      </c>
      <c r="B35">
        <f t="shared" si="0"/>
        <v>-1.8325814637483102</v>
      </c>
      <c r="C35">
        <v>19.940000000000001</v>
      </c>
      <c r="D35">
        <f t="shared" si="1"/>
        <v>2.9927277645336923</v>
      </c>
      <c r="F35">
        <v>4.41</v>
      </c>
      <c r="G35">
        <f t="shared" si="2"/>
        <v>1.4838746894587547</v>
      </c>
      <c r="H35" s="4">
        <v>2.08</v>
      </c>
      <c r="I35" s="4">
        <f t="shared" si="3"/>
        <v>0.73236789371322664</v>
      </c>
    </row>
    <row r="36" spans="1:9" x14ac:dyDescent="0.3">
      <c r="A36">
        <v>6.05</v>
      </c>
      <c r="B36">
        <f t="shared" si="0"/>
        <v>1.80005827204275</v>
      </c>
      <c r="C36">
        <v>3.23</v>
      </c>
      <c r="D36">
        <f t="shared" si="1"/>
        <v>1.1724821372345651</v>
      </c>
      <c r="F36">
        <v>2.92</v>
      </c>
      <c r="G36">
        <f t="shared" si="2"/>
        <v>1.0715836162801904</v>
      </c>
      <c r="H36" s="4">
        <v>0.54</v>
      </c>
      <c r="I36" s="4">
        <f t="shared" si="3"/>
        <v>-0.61618613942381695</v>
      </c>
    </row>
    <row r="37" spans="1:9" x14ac:dyDescent="0.3">
      <c r="A37">
        <v>0.23</v>
      </c>
      <c r="B37">
        <f t="shared" si="0"/>
        <v>-1.4696759700589417</v>
      </c>
      <c r="C37">
        <v>0.49</v>
      </c>
      <c r="D37">
        <f t="shared" si="1"/>
        <v>-0.71334988787746478</v>
      </c>
      <c r="F37">
        <v>10.81</v>
      </c>
      <c r="G37">
        <f t="shared" si="2"/>
        <v>2.3804716316511167</v>
      </c>
      <c r="H37" s="4">
        <v>1.8</v>
      </c>
      <c r="I37" s="4">
        <f t="shared" si="3"/>
        <v>0.58778666490211906</v>
      </c>
    </row>
    <row r="38" spans="1:9" x14ac:dyDescent="0.3">
      <c r="A38">
        <v>14.38</v>
      </c>
      <c r="B38">
        <f t="shared" si="0"/>
        <v>2.6658383522929006</v>
      </c>
      <c r="C38">
        <v>3.4</v>
      </c>
      <c r="D38">
        <f t="shared" si="1"/>
        <v>1.2237754316221157</v>
      </c>
      <c r="F38">
        <v>0.51</v>
      </c>
      <c r="G38">
        <f t="shared" si="2"/>
        <v>-0.67334455326376563</v>
      </c>
      <c r="H38" s="4">
        <v>1.19</v>
      </c>
      <c r="I38" s="4">
        <f t="shared" si="3"/>
        <v>0.17395330712343798</v>
      </c>
    </row>
    <row r="39" spans="1:9" x14ac:dyDescent="0.3">
      <c r="A39">
        <v>0.48</v>
      </c>
      <c r="B39">
        <f t="shared" si="0"/>
        <v>-0.73396917508020043</v>
      </c>
      <c r="C39">
        <v>2.34</v>
      </c>
      <c r="D39">
        <f t="shared" si="1"/>
        <v>0.85015092936961001</v>
      </c>
      <c r="F39">
        <v>3.01</v>
      </c>
      <c r="G39">
        <f t="shared" si="2"/>
        <v>1.1019400787607843</v>
      </c>
      <c r="H39" s="4">
        <v>0.35</v>
      </c>
      <c r="I39" s="4">
        <f t="shared" si="3"/>
        <v>-1.0498221244986778</v>
      </c>
    </row>
    <row r="40" spans="1:9" x14ac:dyDescent="0.3">
      <c r="A40">
        <v>3.05</v>
      </c>
      <c r="B40">
        <f t="shared" si="0"/>
        <v>1.1151415906193203</v>
      </c>
      <c r="C40">
        <v>13.36</v>
      </c>
      <c r="D40">
        <f t="shared" si="1"/>
        <v>2.5922651681084998</v>
      </c>
      <c r="F40">
        <v>8.5</v>
      </c>
      <c r="G40">
        <f t="shared" si="2"/>
        <v>2.1400661634962708</v>
      </c>
      <c r="H40" s="4">
        <v>0.27</v>
      </c>
      <c r="I40" s="4">
        <f t="shared" si="3"/>
        <v>-1.3093333199837622</v>
      </c>
    </row>
    <row r="41" spans="1:9" x14ac:dyDescent="0.3">
      <c r="A41">
        <v>4.8899999999999997</v>
      </c>
      <c r="B41">
        <f t="shared" si="0"/>
        <v>1.5871923034867805</v>
      </c>
      <c r="C41">
        <v>8.65</v>
      </c>
      <c r="D41">
        <f t="shared" si="1"/>
        <v>2.157559320943788</v>
      </c>
      <c r="F41">
        <v>10.99</v>
      </c>
      <c r="G41">
        <f t="shared" si="2"/>
        <v>2.3969857684155298</v>
      </c>
      <c r="H41" s="4">
        <v>0.51</v>
      </c>
      <c r="I41" s="4">
        <f t="shared" si="3"/>
        <v>-0.67334455326376563</v>
      </c>
    </row>
    <row r="42" spans="1:9" x14ac:dyDescent="0.3">
      <c r="A42">
        <v>9.9999999999999995E-7</v>
      </c>
      <c r="B42">
        <f t="shared" si="0"/>
        <v>-13.815510557964274</v>
      </c>
      <c r="C42">
        <v>1.69</v>
      </c>
      <c r="D42">
        <f t="shared" si="1"/>
        <v>0.52472852893498212</v>
      </c>
      <c r="F42">
        <v>1.58</v>
      </c>
      <c r="G42">
        <f t="shared" si="2"/>
        <v>0.45742484703887548</v>
      </c>
      <c r="H42" s="4">
        <v>4.9000000000000004</v>
      </c>
      <c r="I42" s="4">
        <f t="shared" si="3"/>
        <v>1.589235205116581</v>
      </c>
    </row>
    <row r="43" spans="1:9" x14ac:dyDescent="0.3">
      <c r="A43">
        <v>4.4000000000000004</v>
      </c>
      <c r="B43">
        <f t="shared" si="0"/>
        <v>1.4816045409242156</v>
      </c>
      <c r="C43">
        <v>9.65</v>
      </c>
      <c r="D43">
        <f t="shared" si="1"/>
        <v>2.2669579153508947</v>
      </c>
      <c r="F43">
        <v>34.44</v>
      </c>
      <c r="G43">
        <f t="shared" si="2"/>
        <v>3.53921867955953</v>
      </c>
      <c r="H43" s="4">
        <v>0.2</v>
      </c>
      <c r="I43" s="4">
        <f t="shared" si="3"/>
        <v>-1.6094379124341003</v>
      </c>
    </row>
    <row r="44" spans="1:9" x14ac:dyDescent="0.3">
      <c r="A44">
        <v>0.41</v>
      </c>
      <c r="B44">
        <f t="shared" si="0"/>
        <v>-0.89159811928378363</v>
      </c>
      <c r="C44">
        <v>1.29</v>
      </c>
      <c r="D44">
        <f t="shared" si="1"/>
        <v>0.25464221837358075</v>
      </c>
      <c r="F44">
        <v>1.03</v>
      </c>
      <c r="G44">
        <f t="shared" si="2"/>
        <v>2.9558802241544429E-2</v>
      </c>
      <c r="H44" s="4">
        <v>4.25</v>
      </c>
      <c r="I44" s="4">
        <f t="shared" si="3"/>
        <v>1.4469189829363254</v>
      </c>
    </row>
    <row r="45" spans="1:9" x14ac:dyDescent="0.3">
      <c r="A45">
        <v>0.16</v>
      </c>
      <c r="B45">
        <f t="shared" si="0"/>
        <v>-1.8325814637483102</v>
      </c>
      <c r="C45">
        <v>9.9999999999999995E-7</v>
      </c>
      <c r="D45">
        <f t="shared" si="1"/>
        <v>-13.815510557964274</v>
      </c>
      <c r="F45">
        <v>9.9999999999999995E-7</v>
      </c>
      <c r="G45">
        <f t="shared" si="2"/>
        <v>-13.815510557964274</v>
      </c>
      <c r="H45" s="4">
        <v>0.35</v>
      </c>
      <c r="I45" s="4">
        <f t="shared" si="3"/>
        <v>-1.0498221244986778</v>
      </c>
    </row>
    <row r="46" spans="1:9" x14ac:dyDescent="0.3">
      <c r="A46">
        <v>9.01</v>
      </c>
      <c r="B46">
        <f t="shared" si="0"/>
        <v>2.1983350716202463</v>
      </c>
      <c r="C46">
        <v>11.07</v>
      </c>
      <c r="D46">
        <f t="shared" si="1"/>
        <v>2.4042387467205457</v>
      </c>
      <c r="F46">
        <v>16.78</v>
      </c>
      <c r="G46">
        <f t="shared" si="2"/>
        <v>2.8201877010390604</v>
      </c>
      <c r="H46" s="4">
        <v>14.33</v>
      </c>
      <c r="I46" s="4">
        <f t="shared" si="3"/>
        <v>2.6623552418400807</v>
      </c>
    </row>
    <row r="47" spans="1:9" x14ac:dyDescent="0.3">
      <c r="A47">
        <v>10.94</v>
      </c>
      <c r="B47">
        <f t="shared" si="0"/>
        <v>2.3924257969938352</v>
      </c>
      <c r="C47">
        <v>6.84</v>
      </c>
      <c r="D47">
        <f t="shared" si="1"/>
        <v>1.922787731634459</v>
      </c>
      <c r="F47">
        <v>4.6500000000000004</v>
      </c>
      <c r="G47">
        <f t="shared" si="2"/>
        <v>1.536867219599265</v>
      </c>
      <c r="H47" s="4">
        <v>13.14</v>
      </c>
      <c r="I47" s="4">
        <f t="shared" si="3"/>
        <v>2.5756610130564646</v>
      </c>
    </row>
    <row r="48" spans="1:9" x14ac:dyDescent="0.3">
      <c r="A48">
        <v>0.12</v>
      </c>
      <c r="B48">
        <f t="shared" si="0"/>
        <v>-2.120263536200091</v>
      </c>
      <c r="C48">
        <v>8.24</v>
      </c>
      <c r="D48">
        <f t="shared" si="1"/>
        <v>2.1090003439213802</v>
      </c>
      <c r="F48">
        <v>17.27</v>
      </c>
      <c r="G48">
        <f t="shared" si="2"/>
        <v>2.848970892158587</v>
      </c>
      <c r="H48" s="4">
        <v>3.82</v>
      </c>
      <c r="I48" s="4">
        <f t="shared" si="3"/>
        <v>1.3402504226184837</v>
      </c>
    </row>
    <row r="49" spans="1:9" x14ac:dyDescent="0.3">
      <c r="A49">
        <v>0.5</v>
      </c>
      <c r="B49">
        <f t="shared" si="0"/>
        <v>-0.69314718055994529</v>
      </c>
      <c r="C49">
        <v>2.5</v>
      </c>
      <c r="D49">
        <f t="shared" si="1"/>
        <v>0.91629073187415511</v>
      </c>
      <c r="F49">
        <v>10.82</v>
      </c>
      <c r="G49">
        <f t="shared" si="2"/>
        <v>2.3813962734183356</v>
      </c>
      <c r="H49" s="4">
        <v>10.16</v>
      </c>
      <c r="I49" s="4">
        <f t="shared" si="3"/>
        <v>2.318458442150336</v>
      </c>
    </row>
    <row r="50" spans="1:9" x14ac:dyDescent="0.3">
      <c r="A50">
        <v>0.12</v>
      </c>
      <c r="B50">
        <f t="shared" si="0"/>
        <v>-2.120263536200091</v>
      </c>
      <c r="C50">
        <v>1.79</v>
      </c>
      <c r="D50">
        <f t="shared" si="1"/>
        <v>0.58221561985266368</v>
      </c>
      <c r="F50">
        <v>26.82</v>
      </c>
      <c r="G50">
        <f t="shared" si="2"/>
        <v>3.2891478778535324</v>
      </c>
      <c r="H50" s="4">
        <v>28.96</v>
      </c>
      <c r="I50" s="4">
        <f t="shared" si="3"/>
        <v>3.3659155675175159</v>
      </c>
    </row>
    <row r="51" spans="1:9" x14ac:dyDescent="0.3">
      <c r="A51">
        <v>0.01</v>
      </c>
      <c r="B51">
        <f t="shared" si="0"/>
        <v>-4.6051701859880909</v>
      </c>
      <c r="C51">
        <v>0.44</v>
      </c>
      <c r="D51">
        <f t="shared" si="1"/>
        <v>-0.82098055206983023</v>
      </c>
      <c r="F51">
        <v>14.08</v>
      </c>
      <c r="G51">
        <f t="shared" si="2"/>
        <v>2.6447553507298962</v>
      </c>
      <c r="H51" s="4">
        <v>9.9999999999999995E-7</v>
      </c>
      <c r="I51" s="4">
        <f t="shared" si="3"/>
        <v>-13.815510557964274</v>
      </c>
    </row>
    <row r="52" spans="1:9" x14ac:dyDescent="0.3">
      <c r="A52">
        <v>1.69</v>
      </c>
      <c r="B52">
        <f t="shared" si="0"/>
        <v>0.52472852893498212</v>
      </c>
      <c r="C52">
        <v>0.47</v>
      </c>
      <c r="D52">
        <f t="shared" si="1"/>
        <v>-0.75502258427803282</v>
      </c>
      <c r="F52">
        <v>25.75</v>
      </c>
      <c r="G52">
        <f t="shared" si="2"/>
        <v>3.2484346271097451</v>
      </c>
      <c r="H52" s="4">
        <v>0.73</v>
      </c>
      <c r="I52" s="4">
        <f t="shared" si="3"/>
        <v>-0.31471074483970024</v>
      </c>
    </row>
    <row r="53" spans="1:9" x14ac:dyDescent="0.3">
      <c r="A53" s="7">
        <f>MEDIAN(A3:A52)</f>
        <v>2.3899999999999997</v>
      </c>
      <c r="B53" s="7">
        <f>MEDIAN(B3:B52)</f>
        <v>0.831631499564504</v>
      </c>
      <c r="C53" s="7">
        <f>MEDIAN(C3:C52)</f>
        <v>2.7749999999999999</v>
      </c>
      <c r="D53" s="7">
        <f>MEDIAN(D3:D52)</f>
        <v>1.0157161612467376</v>
      </c>
      <c r="E53" s="7"/>
      <c r="F53" s="7">
        <f>MEDIAN(F3:F52)</f>
        <v>5.2650000000000006</v>
      </c>
      <c r="G53" s="7">
        <f>MEDIAN(G3:G52)</f>
        <v>1.6542119907549002</v>
      </c>
      <c r="H53" s="7">
        <f>MEDIAN(H3:H52)</f>
        <v>2.4249999999999998</v>
      </c>
      <c r="I53" s="7">
        <f>MEDIAN(I3:I52)</f>
        <v>0.88258795162251646</v>
      </c>
    </row>
    <row r="54" spans="1:9" x14ac:dyDescent="0.3">
      <c r="A54" s="10">
        <f>AVERAGE(A3:A52)</f>
        <v>5.3690000399999995</v>
      </c>
      <c r="B54" s="10">
        <f>AVERAGE(B3:B52)</f>
        <v>-0.12683206326540858</v>
      </c>
      <c r="C54" s="10">
        <f>AVERAGE(C3:C52)</f>
        <v>5.2796000600000017</v>
      </c>
      <c r="D54" s="10">
        <f>AVERAGE(D3:D52)</f>
        <v>-0.23778530105510925</v>
      </c>
      <c r="E54" s="10"/>
      <c r="F54" s="10">
        <f>AVERAGE(F3:F52)</f>
        <v>8.7424000399999962</v>
      </c>
      <c r="G54" s="10">
        <f>AVERAGE(G3:G52)</f>
        <v>0.70336382400650976</v>
      </c>
      <c r="H54" s="10">
        <f>AVERAGE(H3:H52)</f>
        <v>6.1374000400000011</v>
      </c>
      <c r="I54" s="10">
        <f>AVERAGE(I3:I52)</f>
        <v>0.11166075746232254</v>
      </c>
    </row>
    <row r="55" spans="1:9" x14ac:dyDescent="0.3">
      <c r="A55" s="7"/>
      <c r="B55" s="7">
        <f>EXP(B54)</f>
        <v>0.88088159255442733</v>
      </c>
      <c r="C55" s="7"/>
      <c r="D55" s="7">
        <f>EXP(D54)</f>
        <v>0.78837193554756102</v>
      </c>
      <c r="E55" s="7"/>
      <c r="F55" s="7"/>
      <c r="G55" s="7">
        <f>EXP(G54)</f>
        <v>2.0205380230766412</v>
      </c>
      <c r="H55" s="7"/>
      <c r="I55" s="7">
        <f>EXP(I54)</f>
        <v>1.1181334778588032</v>
      </c>
    </row>
    <row r="56" spans="1:9" x14ac:dyDescent="0.3">
      <c r="A56" t="s">
        <v>255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K1" sqref="K1:N4"/>
    </sheetView>
  </sheetViews>
  <sheetFormatPr defaultRowHeight="14.4" x14ac:dyDescent="0.3"/>
  <sheetData>
    <row r="1" spans="1:15" x14ac:dyDescent="0.3">
      <c r="A1" s="6" t="s">
        <v>128</v>
      </c>
      <c r="C1" s="6" t="s">
        <v>127</v>
      </c>
      <c r="F1" s="6" t="s">
        <v>140</v>
      </c>
      <c r="G1" s="6"/>
      <c r="H1" s="6" t="s">
        <v>119</v>
      </c>
      <c r="K1" s="89"/>
      <c r="L1" s="74" t="s">
        <v>148</v>
      </c>
      <c r="M1" s="74" t="s">
        <v>149</v>
      </c>
      <c r="N1" s="74" t="s">
        <v>150</v>
      </c>
      <c r="O1" s="74"/>
    </row>
    <row r="2" spans="1:15" x14ac:dyDescent="0.3">
      <c r="A2" t="s">
        <v>113</v>
      </c>
      <c r="C2" t="s">
        <v>113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0.89814332026085852</v>
      </c>
      <c r="N2" s="74">
        <f>TTEST(B3:B52,D3:D52,2,1)</f>
        <v>0.52080632979921782</v>
      </c>
      <c r="O2" s="74"/>
    </row>
    <row r="3" spans="1:15" x14ac:dyDescent="0.3">
      <c r="A3">
        <v>9.9999999999999995E-7</v>
      </c>
      <c r="B3">
        <f t="shared" ref="B3:B34" si="0">LN(A3)</f>
        <v>-13.815510557964274</v>
      </c>
      <c r="C3">
        <v>9.9999999999999995E-7</v>
      </c>
      <c r="D3">
        <f t="shared" ref="D3:D34" si="1">LN(C3)</f>
        <v>-13.815510557964274</v>
      </c>
      <c r="F3">
        <v>11.53</v>
      </c>
      <c r="G3">
        <f t="shared" ref="G3:G34" si="2">LN(F3)</f>
        <v>2.4449523342809676</v>
      </c>
      <c r="H3">
        <v>11.99</v>
      </c>
      <c r="I3">
        <f t="shared" ref="I3:I34" si="3">LN(H3)</f>
        <v>2.4840729690394228</v>
      </c>
      <c r="K3" s="89" t="s">
        <v>152</v>
      </c>
      <c r="L3" s="74" t="s">
        <v>151</v>
      </c>
      <c r="M3" s="74">
        <f>TTEST(F3:F52,H3:H52,2,1)</f>
        <v>8.4208676655412873E-2</v>
      </c>
      <c r="N3" s="74">
        <f>TTEST(G3:G52,I3:I52,2,1)</f>
        <v>0.23916725114499335</v>
      </c>
      <c r="O3" s="74"/>
    </row>
    <row r="4" spans="1:15" x14ac:dyDescent="0.3">
      <c r="A4">
        <v>0.08</v>
      </c>
      <c r="B4">
        <f t="shared" si="0"/>
        <v>-2.5257286443082556</v>
      </c>
      <c r="C4">
        <v>6.52</v>
      </c>
      <c r="D4">
        <f t="shared" si="1"/>
        <v>1.8748743759385615</v>
      </c>
      <c r="F4">
        <v>1.18</v>
      </c>
      <c r="G4">
        <f t="shared" si="2"/>
        <v>0.16551443847757333</v>
      </c>
      <c r="H4">
        <v>9.9999999999999995E-7</v>
      </c>
      <c r="I4">
        <f t="shared" si="3"/>
        <v>-13.815510557964274</v>
      </c>
      <c r="K4" s="89"/>
      <c r="L4" s="74"/>
      <c r="M4" s="74">
        <f>SUM(M2:M3)/2</f>
        <v>0.4911759984581357</v>
      </c>
      <c r="N4" s="74">
        <f>SUM(N2:N3)/2</f>
        <v>0.3799867904721056</v>
      </c>
    </row>
    <row r="5" spans="1:15" x14ac:dyDescent="0.3">
      <c r="A5">
        <v>7.0000000000000007E-2</v>
      </c>
      <c r="B5">
        <f t="shared" si="0"/>
        <v>-2.6592600369327779</v>
      </c>
      <c r="C5">
        <v>31.84</v>
      </c>
      <c r="D5">
        <f t="shared" si="1"/>
        <v>3.4607233609761821</v>
      </c>
      <c r="F5">
        <v>0.18</v>
      </c>
      <c r="G5">
        <f t="shared" si="2"/>
        <v>-1.7147984280919266</v>
      </c>
      <c r="H5">
        <v>18.57</v>
      </c>
      <c r="I5">
        <f t="shared" si="3"/>
        <v>2.9215473753646144</v>
      </c>
    </row>
    <row r="6" spans="1:15" x14ac:dyDescent="0.3">
      <c r="A6">
        <v>0.64</v>
      </c>
      <c r="B6">
        <f t="shared" si="0"/>
        <v>-0.44628710262841947</v>
      </c>
      <c r="C6">
        <v>1.64</v>
      </c>
      <c r="D6">
        <f t="shared" si="1"/>
        <v>0.494696241836107</v>
      </c>
      <c r="F6">
        <v>13.02</v>
      </c>
      <c r="G6">
        <f t="shared" si="2"/>
        <v>2.5664866367804233</v>
      </c>
      <c r="H6">
        <v>5.97</v>
      </c>
      <c r="I6">
        <f t="shared" si="3"/>
        <v>1.7867469274045107</v>
      </c>
    </row>
    <row r="7" spans="1:15" x14ac:dyDescent="0.3">
      <c r="A7">
        <v>9.9999999999999995E-7</v>
      </c>
      <c r="B7">
        <f t="shared" si="0"/>
        <v>-13.815510557964274</v>
      </c>
      <c r="C7">
        <v>10.57</v>
      </c>
      <c r="D7">
        <f t="shared" si="1"/>
        <v>2.3580197998821464</v>
      </c>
      <c r="F7">
        <v>0.03</v>
      </c>
      <c r="G7">
        <f t="shared" si="2"/>
        <v>-3.5065578973199818</v>
      </c>
      <c r="H7">
        <v>1.91</v>
      </c>
      <c r="I7">
        <f t="shared" si="3"/>
        <v>0.64710324205853842</v>
      </c>
    </row>
    <row r="8" spans="1:15" x14ac:dyDescent="0.3">
      <c r="A8">
        <v>1.59</v>
      </c>
      <c r="B8">
        <f t="shared" si="0"/>
        <v>0.46373401623214022</v>
      </c>
      <c r="C8">
        <v>1.74</v>
      </c>
      <c r="D8">
        <f t="shared" si="1"/>
        <v>0.55388511322643763</v>
      </c>
      <c r="F8">
        <v>1.41</v>
      </c>
      <c r="G8">
        <f t="shared" si="2"/>
        <v>0.34358970439007686</v>
      </c>
      <c r="H8">
        <v>6.08</v>
      </c>
      <c r="I8">
        <f t="shared" si="3"/>
        <v>1.8050046959780757</v>
      </c>
    </row>
    <row r="9" spans="1:15" x14ac:dyDescent="0.3">
      <c r="A9">
        <v>2.1800000000000002</v>
      </c>
      <c r="B9">
        <f t="shared" si="0"/>
        <v>0.77932487680099771</v>
      </c>
      <c r="C9">
        <v>3.8</v>
      </c>
      <c r="D9">
        <f t="shared" si="1"/>
        <v>1.33500106673234</v>
      </c>
      <c r="F9">
        <v>0.01</v>
      </c>
      <c r="G9">
        <f t="shared" si="2"/>
        <v>-4.6051701859880909</v>
      </c>
      <c r="H9">
        <v>3.2</v>
      </c>
      <c r="I9">
        <f t="shared" si="3"/>
        <v>1.1631508098056809</v>
      </c>
    </row>
    <row r="10" spans="1:15" x14ac:dyDescent="0.3">
      <c r="A10">
        <v>0.02</v>
      </c>
      <c r="B10">
        <f t="shared" si="0"/>
        <v>-3.912023005428146</v>
      </c>
      <c r="C10">
        <v>0.02</v>
      </c>
      <c r="D10">
        <f t="shared" si="1"/>
        <v>-3.912023005428146</v>
      </c>
      <c r="F10">
        <v>6.32</v>
      </c>
      <c r="G10">
        <f t="shared" si="2"/>
        <v>1.8437192081587661</v>
      </c>
      <c r="H10">
        <v>6.2</v>
      </c>
      <c r="I10">
        <f t="shared" si="3"/>
        <v>1.824549292051046</v>
      </c>
    </row>
    <row r="11" spans="1:15" x14ac:dyDescent="0.3">
      <c r="A11">
        <v>0.84</v>
      </c>
      <c r="B11">
        <f t="shared" si="0"/>
        <v>-0.1743533871447778</v>
      </c>
      <c r="C11">
        <v>0.04</v>
      </c>
      <c r="D11">
        <f t="shared" si="1"/>
        <v>-3.2188758248682006</v>
      </c>
      <c r="F11">
        <v>21.35</v>
      </c>
      <c r="G11">
        <f t="shared" si="2"/>
        <v>3.0610517396746335</v>
      </c>
      <c r="H11">
        <v>0.05</v>
      </c>
      <c r="I11">
        <f t="shared" si="3"/>
        <v>-2.9957322735539909</v>
      </c>
    </row>
    <row r="12" spans="1:15" x14ac:dyDescent="0.3">
      <c r="A12">
        <v>0.41</v>
      </c>
      <c r="B12">
        <f t="shared" si="0"/>
        <v>-0.89159811928378363</v>
      </c>
      <c r="C12">
        <v>0.22</v>
      </c>
      <c r="D12">
        <f t="shared" si="1"/>
        <v>-1.5141277326297755</v>
      </c>
      <c r="F12">
        <v>35.92</v>
      </c>
      <c r="G12">
        <f t="shared" si="2"/>
        <v>3.5812942434339989</v>
      </c>
      <c r="H12">
        <v>15.65</v>
      </c>
      <c r="I12">
        <f t="shared" si="3"/>
        <v>2.7504709169861621</v>
      </c>
    </row>
    <row r="13" spans="1:15" x14ac:dyDescent="0.3">
      <c r="A13">
        <v>10.58</v>
      </c>
      <c r="B13">
        <f t="shared" si="0"/>
        <v>2.3589654264301534</v>
      </c>
      <c r="C13">
        <v>9.9999999999999995E-7</v>
      </c>
      <c r="D13">
        <f t="shared" si="1"/>
        <v>-13.815510557964274</v>
      </c>
      <c r="F13">
        <v>0.08</v>
      </c>
      <c r="G13">
        <f t="shared" si="2"/>
        <v>-2.5257286443082556</v>
      </c>
      <c r="H13">
        <v>0.5</v>
      </c>
      <c r="I13">
        <f t="shared" si="3"/>
        <v>-0.69314718055994529</v>
      </c>
    </row>
    <row r="14" spans="1:15" x14ac:dyDescent="0.3">
      <c r="A14">
        <v>11.24</v>
      </c>
      <c r="B14">
        <f t="shared" si="0"/>
        <v>2.4194788444655448</v>
      </c>
      <c r="C14">
        <v>0.68</v>
      </c>
      <c r="D14">
        <f t="shared" si="1"/>
        <v>-0.38566248081198462</v>
      </c>
      <c r="F14">
        <v>2.31</v>
      </c>
      <c r="G14">
        <f t="shared" si="2"/>
        <v>0.83724752453370221</v>
      </c>
      <c r="H14">
        <v>8.06</v>
      </c>
      <c r="I14">
        <f t="shared" si="3"/>
        <v>2.086913556518537</v>
      </c>
    </row>
    <row r="15" spans="1:15" x14ac:dyDescent="0.3">
      <c r="A15">
        <v>4.17</v>
      </c>
      <c r="B15">
        <f t="shared" si="0"/>
        <v>1.4279160358107101</v>
      </c>
      <c r="C15">
        <v>0.77</v>
      </c>
      <c r="D15">
        <f t="shared" si="1"/>
        <v>-0.26136476413440751</v>
      </c>
      <c r="F15">
        <v>9.9999999999999995E-7</v>
      </c>
      <c r="G15">
        <f t="shared" si="2"/>
        <v>-13.815510557964274</v>
      </c>
      <c r="H15">
        <v>0.04</v>
      </c>
      <c r="I15">
        <f t="shared" si="3"/>
        <v>-3.2188758248682006</v>
      </c>
    </row>
    <row r="16" spans="1:15" x14ac:dyDescent="0.3">
      <c r="A16">
        <v>0.47</v>
      </c>
      <c r="B16">
        <f t="shared" si="0"/>
        <v>-0.75502258427803282</v>
      </c>
      <c r="C16">
        <v>9.9999999999999995E-7</v>
      </c>
      <c r="D16">
        <f t="shared" si="1"/>
        <v>-13.815510557964274</v>
      </c>
      <c r="F16">
        <v>10.31</v>
      </c>
      <c r="G16">
        <f t="shared" si="2"/>
        <v>2.3331142980288688</v>
      </c>
      <c r="H16">
        <v>5.16</v>
      </c>
      <c r="I16">
        <f t="shared" si="3"/>
        <v>1.6409365794934714</v>
      </c>
    </row>
    <row r="17" spans="1:9" x14ac:dyDescent="0.3">
      <c r="A17">
        <v>0.46</v>
      </c>
      <c r="B17">
        <f t="shared" si="0"/>
        <v>-0.77652878949899629</v>
      </c>
      <c r="C17">
        <v>0.31</v>
      </c>
      <c r="D17">
        <f t="shared" si="1"/>
        <v>-1.1711829815029451</v>
      </c>
      <c r="F17">
        <v>0.05</v>
      </c>
      <c r="G17">
        <f t="shared" si="2"/>
        <v>-2.9957322735539909</v>
      </c>
      <c r="H17">
        <v>7.83</v>
      </c>
      <c r="I17">
        <f t="shared" si="3"/>
        <v>2.0579625100027119</v>
      </c>
    </row>
    <row r="18" spans="1:9" x14ac:dyDescent="0.3">
      <c r="A18">
        <v>9.9999999999999995E-7</v>
      </c>
      <c r="B18">
        <f t="shared" si="0"/>
        <v>-13.815510557964274</v>
      </c>
      <c r="C18">
        <v>46.02</v>
      </c>
      <c r="D18">
        <f t="shared" si="1"/>
        <v>3.82907608460722</v>
      </c>
      <c r="F18">
        <v>10.8</v>
      </c>
      <c r="G18">
        <f t="shared" si="2"/>
        <v>2.379546134130174</v>
      </c>
      <c r="H18">
        <v>12.82</v>
      </c>
      <c r="I18">
        <f t="shared" si="3"/>
        <v>2.5510064514925239</v>
      </c>
    </row>
    <row r="19" spans="1:9" x14ac:dyDescent="0.3">
      <c r="A19">
        <v>0.56999999999999995</v>
      </c>
      <c r="B19">
        <f t="shared" si="0"/>
        <v>-0.56211891815354131</v>
      </c>
      <c r="C19">
        <v>0.06</v>
      </c>
      <c r="D19">
        <f t="shared" si="1"/>
        <v>-2.8134107167600364</v>
      </c>
      <c r="F19">
        <v>13</v>
      </c>
      <c r="G19">
        <f t="shared" si="2"/>
        <v>2.5649493574615367</v>
      </c>
      <c r="H19">
        <v>0.57999999999999996</v>
      </c>
      <c r="I19">
        <f t="shared" si="3"/>
        <v>-0.54472717544167215</v>
      </c>
    </row>
    <row r="20" spans="1:9" x14ac:dyDescent="0.3">
      <c r="A20">
        <v>9.9999999999999995E-7</v>
      </c>
      <c r="B20">
        <f t="shared" si="0"/>
        <v>-13.815510557964274</v>
      </c>
      <c r="C20">
        <v>0.22</v>
      </c>
      <c r="D20">
        <f t="shared" si="1"/>
        <v>-1.5141277326297755</v>
      </c>
      <c r="F20">
        <v>7.7</v>
      </c>
      <c r="G20">
        <f t="shared" si="2"/>
        <v>2.0412203288596382</v>
      </c>
      <c r="H20">
        <v>0.18</v>
      </c>
      <c r="I20">
        <f t="shared" si="3"/>
        <v>-1.7147984280919266</v>
      </c>
    </row>
    <row r="21" spans="1:9" x14ac:dyDescent="0.3">
      <c r="A21">
        <v>0.09</v>
      </c>
      <c r="B21">
        <f t="shared" si="0"/>
        <v>-2.4079456086518722</v>
      </c>
      <c r="C21">
        <v>0.03</v>
      </c>
      <c r="D21">
        <f t="shared" si="1"/>
        <v>-3.5065578973199818</v>
      </c>
      <c r="F21">
        <v>11.07</v>
      </c>
      <c r="G21">
        <f t="shared" si="2"/>
        <v>2.4042387467205457</v>
      </c>
      <c r="H21">
        <v>1.76</v>
      </c>
      <c r="I21">
        <f t="shared" si="3"/>
        <v>0.56531380905006046</v>
      </c>
    </row>
    <row r="22" spans="1:9" x14ac:dyDescent="0.3">
      <c r="A22">
        <v>1.05</v>
      </c>
      <c r="B22">
        <f t="shared" si="0"/>
        <v>4.8790164169432049E-2</v>
      </c>
      <c r="C22">
        <v>3.86</v>
      </c>
      <c r="D22">
        <f t="shared" si="1"/>
        <v>1.3506671834767394</v>
      </c>
      <c r="F22">
        <v>0.13</v>
      </c>
      <c r="G22">
        <f t="shared" si="2"/>
        <v>-2.0402208285265546</v>
      </c>
      <c r="H22">
        <v>9.9999999999999995E-7</v>
      </c>
      <c r="I22">
        <f t="shared" si="3"/>
        <v>-13.815510557964274</v>
      </c>
    </row>
    <row r="23" spans="1:9" x14ac:dyDescent="0.3">
      <c r="A23">
        <v>6.86</v>
      </c>
      <c r="B23">
        <f t="shared" si="0"/>
        <v>1.925707441737794</v>
      </c>
      <c r="C23">
        <v>14.66</v>
      </c>
      <c r="D23">
        <f t="shared" si="1"/>
        <v>2.6851226964585053</v>
      </c>
      <c r="F23">
        <v>1.47</v>
      </c>
      <c r="G23">
        <f t="shared" si="2"/>
        <v>0.38526240079064489</v>
      </c>
      <c r="H23">
        <v>1.78</v>
      </c>
      <c r="I23">
        <f t="shared" si="3"/>
        <v>0.57661336430399379</v>
      </c>
    </row>
    <row r="24" spans="1:9" x14ac:dyDescent="0.3">
      <c r="A24">
        <v>37.479999999999997</v>
      </c>
      <c r="B24">
        <f t="shared" si="0"/>
        <v>3.6238074573702215</v>
      </c>
      <c r="C24">
        <v>17.510000000000002</v>
      </c>
      <c r="D24">
        <f t="shared" si="1"/>
        <v>2.8627721462977607</v>
      </c>
      <c r="F24">
        <v>23.4</v>
      </c>
      <c r="G24">
        <f t="shared" si="2"/>
        <v>3.1527360223636558</v>
      </c>
      <c r="H24">
        <v>6.05</v>
      </c>
      <c r="I24">
        <f t="shared" si="3"/>
        <v>1.80005827204275</v>
      </c>
    </row>
    <row r="25" spans="1:9" x14ac:dyDescent="0.3">
      <c r="A25">
        <v>6.96</v>
      </c>
      <c r="B25">
        <f t="shared" si="0"/>
        <v>1.9401794743463283</v>
      </c>
      <c r="C25">
        <v>6.9</v>
      </c>
      <c r="D25">
        <f t="shared" si="1"/>
        <v>1.9315214116032138</v>
      </c>
      <c r="F25">
        <v>14.36</v>
      </c>
      <c r="G25">
        <f t="shared" si="2"/>
        <v>2.664446563620078</v>
      </c>
      <c r="H25">
        <v>0.03</v>
      </c>
      <c r="I25">
        <f t="shared" si="3"/>
        <v>-3.5065578973199818</v>
      </c>
    </row>
    <row r="26" spans="1:9" x14ac:dyDescent="0.3">
      <c r="A26">
        <v>5.89</v>
      </c>
      <c r="B26">
        <f t="shared" si="0"/>
        <v>1.7732559976634952</v>
      </c>
      <c r="C26">
        <v>14.16</v>
      </c>
      <c r="D26">
        <f t="shared" si="1"/>
        <v>2.6504210882655737</v>
      </c>
      <c r="F26">
        <v>13.7</v>
      </c>
      <c r="G26">
        <f t="shared" si="2"/>
        <v>2.6173958328340792</v>
      </c>
      <c r="H26">
        <v>2.4500000000000002</v>
      </c>
      <c r="I26">
        <f t="shared" si="3"/>
        <v>0.89608802455663572</v>
      </c>
    </row>
    <row r="27" spans="1:9" x14ac:dyDescent="0.3">
      <c r="A27">
        <v>9.9999999999999995E-7</v>
      </c>
      <c r="B27">
        <f t="shared" si="0"/>
        <v>-13.815510557964274</v>
      </c>
      <c r="C27">
        <v>9.9999999999999995E-7</v>
      </c>
      <c r="D27">
        <f t="shared" si="1"/>
        <v>-13.815510557964274</v>
      </c>
      <c r="F27">
        <v>0.25</v>
      </c>
      <c r="G27">
        <f t="shared" si="2"/>
        <v>-1.3862943611198906</v>
      </c>
      <c r="H27">
        <v>1.1399999999999999</v>
      </c>
      <c r="I27">
        <f t="shared" si="3"/>
        <v>0.131028262406404</v>
      </c>
    </row>
    <row r="28" spans="1:9" x14ac:dyDescent="0.3">
      <c r="A28">
        <v>8.14</v>
      </c>
      <c r="B28">
        <f t="shared" si="0"/>
        <v>2.0967901800144491</v>
      </c>
      <c r="C28">
        <v>3.18</v>
      </c>
      <c r="D28">
        <f t="shared" si="1"/>
        <v>1.1568811967920856</v>
      </c>
      <c r="F28">
        <v>2.61</v>
      </c>
      <c r="G28">
        <f t="shared" si="2"/>
        <v>0.95935022133460202</v>
      </c>
      <c r="H28">
        <v>3.2</v>
      </c>
      <c r="I28">
        <f t="shared" si="3"/>
        <v>1.1631508098056809</v>
      </c>
    </row>
    <row r="29" spans="1:9" x14ac:dyDescent="0.3">
      <c r="A29">
        <v>17.82</v>
      </c>
      <c r="B29">
        <f t="shared" si="0"/>
        <v>2.8803214220426634</v>
      </c>
      <c r="C29">
        <v>0.06</v>
      </c>
      <c r="D29">
        <f t="shared" si="1"/>
        <v>-2.8134107167600364</v>
      </c>
      <c r="F29">
        <v>3.99</v>
      </c>
      <c r="G29">
        <f t="shared" si="2"/>
        <v>1.3837912309017721</v>
      </c>
      <c r="H29">
        <v>10.09</v>
      </c>
      <c r="I29">
        <f t="shared" si="3"/>
        <v>2.3115448343655176</v>
      </c>
    </row>
    <row r="30" spans="1:9" x14ac:dyDescent="0.3">
      <c r="A30">
        <v>0.85</v>
      </c>
      <c r="B30">
        <f t="shared" si="0"/>
        <v>-0.16251892949777494</v>
      </c>
      <c r="C30">
        <v>0.38</v>
      </c>
      <c r="D30">
        <f t="shared" si="1"/>
        <v>-0.96758402626170559</v>
      </c>
      <c r="F30">
        <v>2.31</v>
      </c>
      <c r="G30">
        <f t="shared" si="2"/>
        <v>0.83724752453370221</v>
      </c>
      <c r="H30">
        <v>1.07</v>
      </c>
      <c r="I30">
        <f t="shared" si="3"/>
        <v>6.7658648473814864E-2</v>
      </c>
    </row>
    <row r="31" spans="1:9" x14ac:dyDescent="0.3">
      <c r="A31">
        <v>9.92</v>
      </c>
      <c r="B31">
        <f t="shared" si="0"/>
        <v>2.2945529212967815</v>
      </c>
      <c r="C31">
        <v>0.14000000000000001</v>
      </c>
      <c r="D31">
        <f t="shared" si="1"/>
        <v>-1.9661128563728327</v>
      </c>
      <c r="F31">
        <v>2.79</v>
      </c>
      <c r="G31">
        <f t="shared" si="2"/>
        <v>1.0260415958332743</v>
      </c>
      <c r="H31">
        <v>12.69</v>
      </c>
      <c r="I31">
        <f t="shared" si="3"/>
        <v>2.5408142817262962</v>
      </c>
    </row>
    <row r="32" spans="1:9" x14ac:dyDescent="0.3">
      <c r="A32">
        <v>5.49</v>
      </c>
      <c r="B32">
        <f t="shared" si="0"/>
        <v>1.7029282555214393</v>
      </c>
      <c r="C32">
        <v>3.19</v>
      </c>
      <c r="D32">
        <f t="shared" si="1"/>
        <v>1.1600209167967532</v>
      </c>
      <c r="F32">
        <v>11.07</v>
      </c>
      <c r="G32">
        <f t="shared" si="2"/>
        <v>2.4042387467205457</v>
      </c>
      <c r="H32">
        <v>5.48</v>
      </c>
      <c r="I32">
        <f t="shared" si="3"/>
        <v>1.7011051009599243</v>
      </c>
    </row>
    <row r="33" spans="1:9" x14ac:dyDescent="0.3">
      <c r="A33">
        <v>9.9999999999999995E-7</v>
      </c>
      <c r="B33">
        <f t="shared" si="0"/>
        <v>-13.815510557964274</v>
      </c>
      <c r="C33">
        <v>22.35</v>
      </c>
      <c r="D33">
        <f t="shared" si="1"/>
        <v>3.1068263210595779</v>
      </c>
      <c r="F33">
        <v>5.88</v>
      </c>
      <c r="G33">
        <f t="shared" si="2"/>
        <v>1.7715567619105355</v>
      </c>
      <c r="H33">
        <v>9.9999999999999995E-7</v>
      </c>
      <c r="I33">
        <f t="shared" si="3"/>
        <v>-13.815510557964274</v>
      </c>
    </row>
    <row r="34" spans="1:9" x14ac:dyDescent="0.3">
      <c r="A34">
        <v>13.11</v>
      </c>
      <c r="B34">
        <f t="shared" si="0"/>
        <v>2.5733752977756086</v>
      </c>
      <c r="C34">
        <v>9.9999999999999995E-7</v>
      </c>
      <c r="D34">
        <f t="shared" si="1"/>
        <v>-13.815510557964274</v>
      </c>
      <c r="F34">
        <v>14.92</v>
      </c>
      <c r="G34">
        <f t="shared" si="2"/>
        <v>2.7027025947756149</v>
      </c>
      <c r="H34">
        <v>9.9999999999999995E-7</v>
      </c>
      <c r="I34">
        <f t="shared" si="3"/>
        <v>-13.815510557964274</v>
      </c>
    </row>
    <row r="35" spans="1:9" x14ac:dyDescent="0.3">
      <c r="A35">
        <v>2.0299999999999998</v>
      </c>
      <c r="B35">
        <f t="shared" ref="B35:B52" si="4">LN(A35)</f>
        <v>0.70803579305369591</v>
      </c>
      <c r="C35">
        <v>7.0000000000000007E-2</v>
      </c>
      <c r="D35">
        <f t="shared" ref="D35:D52" si="5">LN(C35)</f>
        <v>-2.6592600369327779</v>
      </c>
      <c r="F35">
        <v>5.98</v>
      </c>
      <c r="G35">
        <f t="shared" ref="G35:G52" si="6">LN(F35)</f>
        <v>1.7884205679625405</v>
      </c>
      <c r="H35">
        <v>1.86</v>
      </c>
      <c r="I35">
        <f t="shared" ref="I35:I52" si="7">LN(H35)</f>
        <v>0.62057648772510998</v>
      </c>
    </row>
    <row r="36" spans="1:9" x14ac:dyDescent="0.3">
      <c r="A36">
        <v>3.28</v>
      </c>
      <c r="B36">
        <f t="shared" si="4"/>
        <v>1.1878434223960523</v>
      </c>
      <c r="C36">
        <v>7.6</v>
      </c>
      <c r="D36">
        <f t="shared" si="5"/>
        <v>2.0281482472922852</v>
      </c>
      <c r="F36">
        <v>0.02</v>
      </c>
      <c r="G36">
        <f t="shared" si="6"/>
        <v>-3.912023005428146</v>
      </c>
      <c r="H36">
        <v>11.57</v>
      </c>
      <c r="I36">
        <f t="shared" si="7"/>
        <v>2.448415541205585</v>
      </c>
    </row>
    <row r="37" spans="1:9" x14ac:dyDescent="0.3">
      <c r="A37">
        <v>0.24</v>
      </c>
      <c r="B37">
        <f t="shared" si="4"/>
        <v>-1.4271163556401458</v>
      </c>
      <c r="C37">
        <v>27.58</v>
      </c>
      <c r="D37">
        <f t="shared" si="5"/>
        <v>3.3170908723651555</v>
      </c>
      <c r="F37">
        <v>0.23</v>
      </c>
      <c r="G37">
        <f t="shared" si="6"/>
        <v>-1.4696759700589417</v>
      </c>
      <c r="H37">
        <v>0.03</v>
      </c>
      <c r="I37">
        <f t="shared" si="7"/>
        <v>-3.5065578973199818</v>
      </c>
    </row>
    <row r="38" spans="1:9" x14ac:dyDescent="0.3">
      <c r="A38">
        <v>24.84</v>
      </c>
      <c r="B38">
        <f t="shared" si="4"/>
        <v>3.2124552570652778</v>
      </c>
      <c r="C38">
        <v>9.9999999999999995E-7</v>
      </c>
      <c r="D38">
        <f t="shared" si="5"/>
        <v>-13.815510557964274</v>
      </c>
      <c r="F38">
        <v>3.26</v>
      </c>
      <c r="G38">
        <f t="shared" si="6"/>
        <v>1.1817271953786161</v>
      </c>
      <c r="H38">
        <v>0.69</v>
      </c>
      <c r="I38">
        <f t="shared" si="7"/>
        <v>-0.37106368139083207</v>
      </c>
    </row>
    <row r="39" spans="1:9" x14ac:dyDescent="0.3">
      <c r="A39">
        <v>0.25</v>
      </c>
      <c r="B39">
        <f t="shared" si="4"/>
        <v>-1.3862943611198906</v>
      </c>
      <c r="C39">
        <v>9.75</v>
      </c>
      <c r="D39">
        <f t="shared" si="5"/>
        <v>2.2772672850097559</v>
      </c>
      <c r="F39">
        <v>0.21</v>
      </c>
      <c r="G39">
        <f t="shared" si="6"/>
        <v>-1.5606477482646683</v>
      </c>
      <c r="H39">
        <v>0.05</v>
      </c>
      <c r="I39">
        <f t="shared" si="7"/>
        <v>-2.9957322735539909</v>
      </c>
    </row>
    <row r="40" spans="1:9" x14ac:dyDescent="0.3">
      <c r="A40">
        <v>7.41</v>
      </c>
      <c r="B40">
        <f t="shared" si="4"/>
        <v>2.0028304393079956</v>
      </c>
      <c r="C40">
        <v>9.0299999999999994</v>
      </c>
      <c r="D40">
        <f t="shared" si="5"/>
        <v>2.200552367428894</v>
      </c>
      <c r="F40">
        <v>0.32</v>
      </c>
      <c r="G40">
        <f t="shared" si="6"/>
        <v>-1.1394342831883648</v>
      </c>
      <c r="H40">
        <v>11.19</v>
      </c>
      <c r="I40">
        <f t="shared" si="7"/>
        <v>2.4150205223238337</v>
      </c>
    </row>
    <row r="41" spans="1:9" x14ac:dyDescent="0.3">
      <c r="A41">
        <v>21.79</v>
      </c>
      <c r="B41">
        <f t="shared" si="4"/>
        <v>3.0814511489565284</v>
      </c>
      <c r="C41">
        <v>9.9999999999999995E-7</v>
      </c>
      <c r="D41">
        <f t="shared" si="5"/>
        <v>-13.815510557964274</v>
      </c>
      <c r="F41">
        <v>0.37</v>
      </c>
      <c r="G41">
        <f t="shared" si="6"/>
        <v>-0.9942522733438669</v>
      </c>
      <c r="H41">
        <v>7.08</v>
      </c>
      <c r="I41">
        <f t="shared" si="7"/>
        <v>1.9572739077056285</v>
      </c>
    </row>
    <row r="42" spans="1:9" x14ac:dyDescent="0.3">
      <c r="A42">
        <v>25.99</v>
      </c>
      <c r="B42">
        <f t="shared" si="4"/>
        <v>3.2577118486533987</v>
      </c>
      <c r="C42">
        <v>0.06</v>
      </c>
      <c r="D42">
        <f t="shared" si="5"/>
        <v>-2.8134107167600364</v>
      </c>
      <c r="F42">
        <v>25.88</v>
      </c>
      <c r="G42">
        <f t="shared" si="6"/>
        <v>3.2534704696326999</v>
      </c>
      <c r="H42">
        <v>10.1</v>
      </c>
      <c r="I42">
        <f t="shared" si="7"/>
        <v>2.3125354238472138</v>
      </c>
    </row>
    <row r="43" spans="1:9" x14ac:dyDescent="0.3">
      <c r="A43">
        <v>0.56000000000000005</v>
      </c>
      <c r="B43">
        <f t="shared" si="4"/>
        <v>-0.57981849525294205</v>
      </c>
      <c r="C43">
        <v>0.33</v>
      </c>
      <c r="D43">
        <f t="shared" si="5"/>
        <v>-1.1086626245216111</v>
      </c>
      <c r="F43">
        <v>11.21</v>
      </c>
      <c r="G43">
        <f t="shared" si="6"/>
        <v>2.4168062370840686</v>
      </c>
      <c r="H43">
        <v>0.05</v>
      </c>
      <c r="I43">
        <f t="shared" si="7"/>
        <v>-2.9957322735539909</v>
      </c>
    </row>
    <row r="44" spans="1:9" x14ac:dyDescent="0.3">
      <c r="A44">
        <v>8.52</v>
      </c>
      <c r="B44">
        <f t="shared" si="4"/>
        <v>2.1424163408412245</v>
      </c>
      <c r="C44">
        <v>0.55000000000000004</v>
      </c>
      <c r="D44">
        <f t="shared" si="5"/>
        <v>-0.59783700075562041</v>
      </c>
      <c r="F44">
        <v>11.63</v>
      </c>
      <c r="G44">
        <f t="shared" si="6"/>
        <v>2.4535879665305731</v>
      </c>
      <c r="H44">
        <v>0.16</v>
      </c>
      <c r="I44">
        <f t="shared" si="7"/>
        <v>-1.8325814637483102</v>
      </c>
    </row>
    <row r="45" spans="1:9" x14ac:dyDescent="0.3">
      <c r="A45">
        <v>0.14000000000000001</v>
      </c>
      <c r="B45">
        <f t="shared" si="4"/>
        <v>-1.9661128563728327</v>
      </c>
      <c r="C45">
        <v>6.16</v>
      </c>
      <c r="D45">
        <f t="shared" si="5"/>
        <v>1.8180767775454285</v>
      </c>
      <c r="F45">
        <v>9.14</v>
      </c>
      <c r="G45">
        <f t="shared" si="6"/>
        <v>2.2126603854660587</v>
      </c>
      <c r="H45">
        <v>12.17</v>
      </c>
      <c r="I45">
        <f t="shared" si="7"/>
        <v>2.4989739069994359</v>
      </c>
    </row>
    <row r="46" spans="1:9" x14ac:dyDescent="0.3">
      <c r="A46">
        <v>2.61</v>
      </c>
      <c r="B46">
        <f t="shared" si="4"/>
        <v>0.95935022133460202</v>
      </c>
      <c r="C46">
        <v>3.55</v>
      </c>
      <c r="D46">
        <f t="shared" si="5"/>
        <v>1.2669476034873244</v>
      </c>
      <c r="F46">
        <v>0.09</v>
      </c>
      <c r="G46">
        <f t="shared" si="6"/>
        <v>-2.4079456086518722</v>
      </c>
      <c r="H46">
        <v>0.36</v>
      </c>
      <c r="I46">
        <f t="shared" si="7"/>
        <v>-1.0216512475319814</v>
      </c>
    </row>
    <row r="47" spans="1:9" x14ac:dyDescent="0.3">
      <c r="A47">
        <v>0.38</v>
      </c>
      <c r="B47">
        <f t="shared" si="4"/>
        <v>-0.96758402626170559</v>
      </c>
      <c r="C47">
        <v>0.01</v>
      </c>
      <c r="D47">
        <f t="shared" si="5"/>
        <v>-4.6051701859880909</v>
      </c>
      <c r="F47">
        <v>1.75</v>
      </c>
      <c r="G47">
        <f t="shared" si="6"/>
        <v>0.55961578793542266</v>
      </c>
      <c r="H47">
        <v>3.2</v>
      </c>
      <c r="I47">
        <f t="shared" si="7"/>
        <v>1.1631508098056809</v>
      </c>
    </row>
    <row r="48" spans="1:9" x14ac:dyDescent="0.3">
      <c r="A48">
        <v>19.2</v>
      </c>
      <c r="B48">
        <f t="shared" si="4"/>
        <v>2.954910279033736</v>
      </c>
      <c r="C48">
        <v>6.66</v>
      </c>
      <c r="D48">
        <f t="shared" si="5"/>
        <v>1.8961194845522977</v>
      </c>
      <c r="F48">
        <v>1.5</v>
      </c>
      <c r="G48">
        <f t="shared" si="6"/>
        <v>0.40546510810816438</v>
      </c>
      <c r="H48">
        <v>2.37</v>
      </c>
      <c r="I48">
        <f t="shared" si="7"/>
        <v>0.86288995514703981</v>
      </c>
    </row>
    <row r="49" spans="1:13" x14ac:dyDescent="0.3">
      <c r="A49">
        <v>12.06</v>
      </c>
      <c r="B49">
        <f t="shared" si="4"/>
        <v>2.4898941912990393</v>
      </c>
      <c r="C49">
        <v>0.55000000000000004</v>
      </c>
      <c r="D49">
        <f t="shared" si="5"/>
        <v>-0.59783700075562041</v>
      </c>
      <c r="F49">
        <v>19.27</v>
      </c>
      <c r="G49">
        <f t="shared" si="6"/>
        <v>2.958549482426275</v>
      </c>
      <c r="H49">
        <v>21.45</v>
      </c>
      <c r="I49">
        <f t="shared" si="7"/>
        <v>3.0657246453740261</v>
      </c>
    </row>
    <row r="50" spans="1:13" x14ac:dyDescent="0.3">
      <c r="A50">
        <v>8.02</v>
      </c>
      <c r="B50">
        <f t="shared" si="4"/>
        <v>2.0819384218784229</v>
      </c>
      <c r="C50">
        <v>4.05</v>
      </c>
      <c r="D50">
        <f t="shared" si="5"/>
        <v>1.3987168811184478</v>
      </c>
      <c r="F50">
        <v>0.14000000000000001</v>
      </c>
      <c r="G50">
        <f t="shared" si="6"/>
        <v>-1.9661128563728327</v>
      </c>
      <c r="H50">
        <v>0.71</v>
      </c>
      <c r="I50">
        <f t="shared" si="7"/>
        <v>-0.34249030894677601</v>
      </c>
    </row>
    <row r="51" spans="1:13" x14ac:dyDescent="0.3">
      <c r="A51">
        <v>8.25</v>
      </c>
      <c r="B51">
        <f t="shared" si="4"/>
        <v>2.1102132003465894</v>
      </c>
      <c r="C51">
        <v>4.6500000000000004</v>
      </c>
      <c r="D51">
        <f t="shared" si="5"/>
        <v>1.536867219599265</v>
      </c>
      <c r="F51">
        <v>0.03</v>
      </c>
      <c r="G51">
        <f t="shared" si="6"/>
        <v>-3.5065578973199818</v>
      </c>
      <c r="H51">
        <v>11.48</v>
      </c>
      <c r="I51">
        <f t="shared" si="7"/>
        <v>2.4406063908914204</v>
      </c>
    </row>
    <row r="52" spans="1:13" x14ac:dyDescent="0.3">
      <c r="A52">
        <v>2.17</v>
      </c>
      <c r="B52">
        <f t="shared" si="4"/>
        <v>0.77472716755236815</v>
      </c>
      <c r="C52">
        <v>11.41</v>
      </c>
      <c r="D52">
        <f t="shared" si="5"/>
        <v>2.4344901638739844</v>
      </c>
      <c r="F52">
        <v>25.56</v>
      </c>
      <c r="G52">
        <f t="shared" si="6"/>
        <v>3.241028629509334</v>
      </c>
      <c r="H52">
        <v>0.56000000000000005</v>
      </c>
      <c r="I52">
        <f t="shared" si="7"/>
        <v>-0.57981849525294205</v>
      </c>
    </row>
    <row r="53" spans="1:13" x14ac:dyDescent="0.3">
      <c r="A53" s="7">
        <f>MEDIAN(A3:A52)</f>
        <v>2.0999999999999996</v>
      </c>
      <c r="B53" s="7">
        <f>MEDIAN(B3:B52)</f>
        <v>0.74138148030303208</v>
      </c>
      <c r="C53" s="7">
        <f>MEDIAN(C3:C52)</f>
        <v>1.2050000000000001</v>
      </c>
      <c r="D53" s="7">
        <f>MEDIAN(D3:D52)</f>
        <v>0.11666573885084974</v>
      </c>
      <c r="E53" s="7" t="s">
        <v>145</v>
      </c>
      <c r="F53" s="7">
        <f>MEDIAN(F3:F52)</f>
        <v>3.0249999999999999</v>
      </c>
      <c r="G53" s="7">
        <f>MEDIAN(G3:G52)</f>
        <v>1.1038843956059452</v>
      </c>
      <c r="H53" s="7">
        <f>MEDIAN(H3:H52)</f>
        <v>2.41</v>
      </c>
      <c r="I53" s="7">
        <f>MEDIAN(I3:I52)</f>
        <v>0.87948898985183777</v>
      </c>
      <c r="J53" s="4"/>
      <c r="K53" s="4"/>
      <c r="L53" s="4"/>
      <c r="M53" s="4"/>
    </row>
    <row r="54" spans="1:13" x14ac:dyDescent="0.3">
      <c r="A54" s="10">
        <f>AVERAGE(A3:A52)</f>
        <v>5.8944001200000002</v>
      </c>
      <c r="B54" s="10">
        <f>AVERAGE(B3:B52)</f>
        <v>-0.98440938049685656</v>
      </c>
      <c r="C54" s="10">
        <f>AVERAGE(C3:C52)</f>
        <v>5.6576001400000004</v>
      </c>
      <c r="D54" s="10">
        <f>AVERAGE(D3:D52)</f>
        <v>-1.6430081260144289</v>
      </c>
      <c r="E54" s="10" t="s">
        <v>146</v>
      </c>
      <c r="F54" s="10">
        <f>AVERAGE(F3:F52)</f>
        <v>7.1948000199999971</v>
      </c>
      <c r="G54" s="10">
        <f>AVERAGE(G3:G52)</f>
        <v>0.34792726402163043</v>
      </c>
      <c r="H54" s="10">
        <f>AVERAGE(H3:H52)</f>
        <v>4.9122000799999999</v>
      </c>
      <c r="I54" s="10">
        <f>AVERAGE(I3:I52)</f>
        <v>-0.52647000656160525</v>
      </c>
      <c r="J54" s="4"/>
      <c r="K54" s="4"/>
      <c r="L54" s="4"/>
      <c r="M54" s="4"/>
    </row>
    <row r="55" spans="1:13" x14ac:dyDescent="0.3">
      <c r="A55" s="7"/>
      <c r="B55" s="7">
        <f>EXP(B54)</f>
        <v>0.37365985257381717</v>
      </c>
      <c r="C55" s="7"/>
      <c r="D55" s="7">
        <f>EXP(D54)</f>
        <v>0.193397402645484</v>
      </c>
      <c r="E55" s="7" t="s">
        <v>144</v>
      </c>
      <c r="F55" s="7"/>
      <c r="G55" s="7">
        <f>EXP(G54)</f>
        <v>1.4161292424479537</v>
      </c>
      <c r="H55" s="7"/>
      <c r="I55" s="7">
        <f>EXP(I54)</f>
        <v>0.59068641293827173</v>
      </c>
      <c r="J55" s="4"/>
      <c r="K55" s="4"/>
      <c r="L55" s="4"/>
      <c r="M55" s="4"/>
    </row>
    <row r="56" spans="1:13" x14ac:dyDescent="0.3">
      <c r="J56" s="4"/>
      <c r="K56" s="4"/>
      <c r="L56" s="4"/>
      <c r="M56" s="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2" sqref="N2"/>
    </sheetView>
  </sheetViews>
  <sheetFormatPr defaultRowHeight="14.4" x14ac:dyDescent="0.3"/>
  <sheetData>
    <row r="1" spans="1:14" x14ac:dyDescent="0.3">
      <c r="A1" s="6" t="s">
        <v>122</v>
      </c>
      <c r="C1" s="6" t="s">
        <v>123</v>
      </c>
      <c r="F1" s="6" t="s">
        <v>124</v>
      </c>
      <c r="H1" s="6" t="s">
        <v>125</v>
      </c>
      <c r="J1" s="8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J2" s="8"/>
      <c r="K2" s="91" t="s">
        <v>153</v>
      </c>
      <c r="L2" s="74" t="s">
        <v>151</v>
      </c>
      <c r="M2" s="74">
        <f>TTEST(A3:A52,C3:C52,2,1)</f>
        <v>0.16026925993042712</v>
      </c>
      <c r="N2" s="74">
        <f>TTEST(B3:B52,D3:D52,2,1)</f>
        <v>0.39952166691693047</v>
      </c>
    </row>
    <row r="3" spans="1:14" x14ac:dyDescent="0.3">
      <c r="A3">
        <v>9.9999999999999995E-7</v>
      </c>
      <c r="B3">
        <f t="shared" ref="B3:B52" si="0">LN(A3)</f>
        <v>-13.815510557964274</v>
      </c>
      <c r="C3">
        <v>0.08</v>
      </c>
      <c r="D3">
        <f t="shared" ref="D3:D52" si="1">LN(C3)</f>
        <v>-2.5257286443082556</v>
      </c>
      <c r="F3">
        <v>15.87</v>
      </c>
      <c r="G3">
        <f>LN(F3)</f>
        <v>2.7644305345383176</v>
      </c>
      <c r="H3">
        <v>0.03</v>
      </c>
      <c r="I3">
        <f t="shared" ref="I3:I52" si="2">LN(H3)</f>
        <v>-3.5065578973199818</v>
      </c>
      <c r="J3" s="8"/>
      <c r="K3" s="89" t="s">
        <v>152</v>
      </c>
      <c r="L3" s="74" t="s">
        <v>151</v>
      </c>
      <c r="M3" s="74">
        <f>TTEST(F3:F52,H3:H52,2,1)</f>
        <v>0.62192555612418965</v>
      </c>
      <c r="N3" s="74">
        <f>TTEST(G3:G52,I3:I52,2,1)</f>
        <v>0.72583158408761073</v>
      </c>
    </row>
    <row r="4" spans="1:14" x14ac:dyDescent="0.3">
      <c r="A4">
        <v>0.01</v>
      </c>
      <c r="B4">
        <f t="shared" si="0"/>
        <v>-4.6051701859880909</v>
      </c>
      <c r="C4">
        <v>8.5399999999999991</v>
      </c>
      <c r="D4">
        <f t="shared" si="1"/>
        <v>2.1447610078004784</v>
      </c>
      <c r="F4">
        <v>4.47</v>
      </c>
      <c r="G4">
        <f t="shared" ref="G4:G52" si="3">LN(F4)</f>
        <v>1.4973884086254774</v>
      </c>
      <c r="H4">
        <v>1</v>
      </c>
      <c r="I4">
        <f t="shared" si="2"/>
        <v>0</v>
      </c>
      <c r="K4" s="89"/>
      <c r="L4" s="74"/>
      <c r="M4" s="74">
        <f>SUM(M2:M3)/2</f>
        <v>0.39109740802730841</v>
      </c>
      <c r="N4" s="74">
        <f>SUM(N2:N3)/2</f>
        <v>0.5626766255022706</v>
      </c>
    </row>
    <row r="5" spans="1:14" x14ac:dyDescent="0.3">
      <c r="A5">
        <v>5.88</v>
      </c>
      <c r="B5">
        <f t="shared" si="0"/>
        <v>1.7715567619105355</v>
      </c>
      <c r="C5">
        <v>0.54</v>
      </c>
      <c r="D5">
        <f t="shared" si="1"/>
        <v>-0.61618613942381695</v>
      </c>
      <c r="F5">
        <v>0.17</v>
      </c>
      <c r="G5">
        <f t="shared" si="3"/>
        <v>-1.7719568419318752</v>
      </c>
      <c r="H5">
        <v>10.57</v>
      </c>
      <c r="I5">
        <f t="shared" si="2"/>
        <v>2.3580197998821464</v>
      </c>
    </row>
    <row r="6" spans="1:14" x14ac:dyDescent="0.3">
      <c r="A6">
        <v>0.95</v>
      </c>
      <c r="B6">
        <f t="shared" si="0"/>
        <v>-5.1293294387550578E-2</v>
      </c>
      <c r="C6">
        <v>7.8</v>
      </c>
      <c r="D6">
        <f t="shared" si="1"/>
        <v>2.0541237336955462</v>
      </c>
      <c r="F6">
        <v>3.63</v>
      </c>
      <c r="G6">
        <f t="shared" si="3"/>
        <v>1.2892326482767593</v>
      </c>
      <c r="H6">
        <v>1.7</v>
      </c>
      <c r="I6">
        <f t="shared" si="2"/>
        <v>0.53062825106217038</v>
      </c>
    </row>
    <row r="7" spans="1:14" x14ac:dyDescent="0.3">
      <c r="A7">
        <v>13</v>
      </c>
      <c r="B7">
        <f t="shared" si="0"/>
        <v>2.5649493574615367</v>
      </c>
      <c r="C7">
        <v>6.42</v>
      </c>
      <c r="D7">
        <f t="shared" si="1"/>
        <v>1.8594181177018698</v>
      </c>
      <c r="F7">
        <v>4.2699999999999996</v>
      </c>
      <c r="G7">
        <f t="shared" si="3"/>
        <v>1.451613827240533</v>
      </c>
      <c r="H7">
        <v>5.82</v>
      </c>
      <c r="I7">
        <f t="shared" si="2"/>
        <v>1.7613002617433464</v>
      </c>
    </row>
    <row r="8" spans="1:14" x14ac:dyDescent="0.3">
      <c r="A8">
        <v>0.86</v>
      </c>
      <c r="B8">
        <f t="shared" si="0"/>
        <v>-0.15082288973458366</v>
      </c>
      <c r="C8">
        <v>0.34</v>
      </c>
      <c r="D8">
        <f t="shared" si="1"/>
        <v>-1.0788096613719298</v>
      </c>
      <c r="F8">
        <v>1</v>
      </c>
      <c r="G8">
        <f t="shared" si="3"/>
        <v>0</v>
      </c>
      <c r="H8">
        <v>0.16</v>
      </c>
      <c r="I8">
        <f t="shared" si="2"/>
        <v>-1.8325814637483102</v>
      </c>
    </row>
    <row r="9" spans="1:14" x14ac:dyDescent="0.3">
      <c r="A9">
        <v>1.28</v>
      </c>
      <c r="B9">
        <f t="shared" si="0"/>
        <v>0.24686007793152581</v>
      </c>
      <c r="C9">
        <v>0.21</v>
      </c>
      <c r="D9">
        <f t="shared" si="1"/>
        <v>-1.5606477482646683</v>
      </c>
      <c r="F9">
        <v>4.68</v>
      </c>
      <c r="G9">
        <f t="shared" si="3"/>
        <v>1.5432981099295553</v>
      </c>
      <c r="H9">
        <v>18.97</v>
      </c>
      <c r="I9">
        <f t="shared" si="2"/>
        <v>2.9428587839469227</v>
      </c>
    </row>
    <row r="10" spans="1:14" x14ac:dyDescent="0.3">
      <c r="A10">
        <v>14.06</v>
      </c>
      <c r="B10">
        <f t="shared" si="0"/>
        <v>2.6433338863825191</v>
      </c>
      <c r="C10">
        <v>2.2200000000000002</v>
      </c>
      <c r="D10">
        <f t="shared" si="1"/>
        <v>0.79750719588418817</v>
      </c>
      <c r="F10">
        <v>9.9999999999999995E-7</v>
      </c>
      <c r="G10">
        <f t="shared" si="3"/>
        <v>-13.815510557964274</v>
      </c>
      <c r="H10">
        <v>3.58</v>
      </c>
      <c r="I10">
        <f t="shared" si="2"/>
        <v>1.275362800412609</v>
      </c>
    </row>
    <row r="11" spans="1:14" x14ac:dyDescent="0.3">
      <c r="A11">
        <v>0.89</v>
      </c>
      <c r="B11">
        <f t="shared" si="0"/>
        <v>-0.11653381625595151</v>
      </c>
      <c r="C11">
        <v>1.44</v>
      </c>
      <c r="D11">
        <f t="shared" si="1"/>
        <v>0.36464311358790924</v>
      </c>
      <c r="F11">
        <v>13.51</v>
      </c>
      <c r="G11">
        <f t="shared" si="3"/>
        <v>2.6034301519721073</v>
      </c>
      <c r="H11">
        <v>8.6199999999999992</v>
      </c>
      <c r="I11">
        <f t="shared" si="2"/>
        <v>2.1540850846756014</v>
      </c>
    </row>
    <row r="12" spans="1:14" x14ac:dyDescent="0.3">
      <c r="A12">
        <v>15.31</v>
      </c>
      <c r="B12">
        <f t="shared" si="0"/>
        <v>2.7285062096695922</v>
      </c>
      <c r="C12">
        <v>9.9999999999999995E-7</v>
      </c>
      <c r="D12">
        <f t="shared" si="1"/>
        <v>-13.815510557964274</v>
      </c>
      <c r="F12">
        <v>11.36</v>
      </c>
      <c r="G12">
        <f t="shared" si="3"/>
        <v>2.4300984132930052</v>
      </c>
      <c r="H12">
        <v>14.54</v>
      </c>
      <c r="I12">
        <f t="shared" si="2"/>
        <v>2.6769034721053733</v>
      </c>
    </row>
    <row r="13" spans="1:14" x14ac:dyDescent="0.3">
      <c r="A13">
        <v>0.04</v>
      </c>
      <c r="B13">
        <f t="shared" si="0"/>
        <v>-3.2188758248682006</v>
      </c>
      <c r="C13">
        <v>9.9999999999999995E-7</v>
      </c>
      <c r="D13">
        <f t="shared" si="1"/>
        <v>-13.815510557964274</v>
      </c>
      <c r="F13">
        <v>20.81</v>
      </c>
      <c r="G13">
        <f t="shared" si="3"/>
        <v>3.0354336404055431</v>
      </c>
      <c r="H13">
        <v>20.49</v>
      </c>
      <c r="I13">
        <f t="shared" si="2"/>
        <v>3.0199369622508083</v>
      </c>
    </row>
    <row r="14" spans="1:14" x14ac:dyDescent="0.3">
      <c r="A14">
        <v>13.42</v>
      </c>
      <c r="B14">
        <f t="shared" si="0"/>
        <v>2.5967461315435356</v>
      </c>
      <c r="C14">
        <v>6.78</v>
      </c>
      <c r="D14">
        <f t="shared" si="1"/>
        <v>1.9139771019523042</v>
      </c>
      <c r="F14">
        <v>29.25</v>
      </c>
      <c r="G14">
        <f t="shared" si="3"/>
        <v>3.3758795736778655</v>
      </c>
      <c r="H14">
        <v>2.02</v>
      </c>
      <c r="I14">
        <f t="shared" si="2"/>
        <v>0.70309751141311339</v>
      </c>
    </row>
    <row r="15" spans="1:14" x14ac:dyDescent="0.3">
      <c r="A15">
        <v>9.9999999999999995E-7</v>
      </c>
      <c r="B15">
        <f t="shared" si="0"/>
        <v>-13.815510557964274</v>
      </c>
      <c r="C15">
        <v>10.43</v>
      </c>
      <c r="D15">
        <f t="shared" si="1"/>
        <v>2.3446862690126808</v>
      </c>
      <c r="F15">
        <v>6.45</v>
      </c>
      <c r="G15">
        <f t="shared" si="3"/>
        <v>1.8640801308076811</v>
      </c>
      <c r="H15">
        <v>0.89</v>
      </c>
      <c r="I15">
        <f t="shared" si="2"/>
        <v>-0.11653381625595151</v>
      </c>
    </row>
    <row r="16" spans="1:14" x14ac:dyDescent="0.3">
      <c r="A16">
        <v>0.76</v>
      </c>
      <c r="B16">
        <f t="shared" si="0"/>
        <v>-0.2744368457017603</v>
      </c>
      <c r="C16">
        <v>1.24</v>
      </c>
      <c r="D16">
        <f t="shared" si="1"/>
        <v>0.21511137961694549</v>
      </c>
      <c r="F16">
        <v>0.33</v>
      </c>
      <c r="G16">
        <f t="shared" si="3"/>
        <v>-1.1086626245216111</v>
      </c>
      <c r="H16">
        <v>0.34</v>
      </c>
      <c r="I16">
        <f t="shared" si="2"/>
        <v>-1.0788096613719298</v>
      </c>
    </row>
    <row r="17" spans="1:9" x14ac:dyDescent="0.3">
      <c r="A17">
        <v>12.65</v>
      </c>
      <c r="B17">
        <f t="shared" si="0"/>
        <v>2.5376572151735295</v>
      </c>
      <c r="C17">
        <v>1.08</v>
      </c>
      <c r="D17">
        <f t="shared" si="1"/>
        <v>7.6961041136128394E-2</v>
      </c>
      <c r="F17">
        <v>23.63</v>
      </c>
      <c r="G17">
        <f t="shared" si="3"/>
        <v>3.1625170911988163</v>
      </c>
      <c r="H17">
        <v>3.69</v>
      </c>
      <c r="I17">
        <f t="shared" si="2"/>
        <v>1.3056264580524357</v>
      </c>
    </row>
    <row r="18" spans="1:9" x14ac:dyDescent="0.3">
      <c r="A18">
        <v>0.36</v>
      </c>
      <c r="B18">
        <f t="shared" si="0"/>
        <v>-1.0216512475319814</v>
      </c>
      <c r="C18">
        <v>9.16</v>
      </c>
      <c r="D18">
        <f t="shared" si="1"/>
        <v>2.2148461786860389</v>
      </c>
      <c r="F18">
        <v>0.01</v>
      </c>
      <c r="G18">
        <f t="shared" si="3"/>
        <v>-4.6051701859880909</v>
      </c>
      <c r="H18">
        <v>2.91</v>
      </c>
      <c r="I18">
        <f t="shared" si="2"/>
        <v>1.0681530811834012</v>
      </c>
    </row>
    <row r="19" spans="1:9" x14ac:dyDescent="0.3">
      <c r="A19">
        <v>4.08</v>
      </c>
      <c r="B19">
        <f t="shared" si="0"/>
        <v>1.4060969884160703</v>
      </c>
      <c r="C19">
        <v>0.38</v>
      </c>
      <c r="D19">
        <f t="shared" si="1"/>
        <v>-0.96758402626170559</v>
      </c>
      <c r="F19">
        <v>1.1200000000000001</v>
      </c>
      <c r="G19">
        <f t="shared" si="3"/>
        <v>0.11332868530700327</v>
      </c>
      <c r="H19">
        <v>9.9600000000000009</v>
      </c>
      <c r="I19">
        <f t="shared" si="2"/>
        <v>2.2985770715965068</v>
      </c>
    </row>
    <row r="20" spans="1:9" x14ac:dyDescent="0.3">
      <c r="A20">
        <v>0.22</v>
      </c>
      <c r="B20">
        <f t="shared" si="0"/>
        <v>-1.5141277326297755</v>
      </c>
      <c r="C20">
        <v>1.44</v>
      </c>
      <c r="D20">
        <f t="shared" si="1"/>
        <v>0.36464311358790924</v>
      </c>
      <c r="F20">
        <v>11.36</v>
      </c>
      <c r="G20">
        <f t="shared" si="3"/>
        <v>2.4300984132930052</v>
      </c>
      <c r="H20">
        <v>5.63</v>
      </c>
      <c r="I20">
        <f t="shared" si="2"/>
        <v>1.728109442151599</v>
      </c>
    </row>
    <row r="21" spans="1:9" x14ac:dyDescent="0.3">
      <c r="A21">
        <v>5.54</v>
      </c>
      <c r="B21">
        <f t="shared" si="0"/>
        <v>1.7119945007591924</v>
      </c>
      <c r="C21">
        <v>0.1</v>
      </c>
      <c r="D21">
        <f t="shared" si="1"/>
        <v>-2.3025850929940455</v>
      </c>
      <c r="F21">
        <v>8.0299999999999994</v>
      </c>
      <c r="G21">
        <f t="shared" si="3"/>
        <v>2.0831845279586703</v>
      </c>
      <c r="H21">
        <v>0.28000000000000003</v>
      </c>
      <c r="I21">
        <f t="shared" si="2"/>
        <v>-1.2729656758128873</v>
      </c>
    </row>
    <row r="22" spans="1:9" x14ac:dyDescent="0.3">
      <c r="A22">
        <v>0.37</v>
      </c>
      <c r="B22">
        <f t="shared" si="0"/>
        <v>-0.9942522733438669</v>
      </c>
      <c r="C22">
        <v>5.95</v>
      </c>
      <c r="D22">
        <f t="shared" si="1"/>
        <v>1.7833912195575383</v>
      </c>
      <c r="F22">
        <v>4.53</v>
      </c>
      <c r="G22">
        <f t="shared" si="3"/>
        <v>1.5107219394949427</v>
      </c>
      <c r="H22">
        <v>1.27</v>
      </c>
      <c r="I22">
        <f t="shared" si="2"/>
        <v>0.23901690047049992</v>
      </c>
    </row>
    <row r="23" spans="1:9" x14ac:dyDescent="0.3">
      <c r="A23">
        <v>7.0000000000000007E-2</v>
      </c>
      <c r="B23">
        <f t="shared" si="0"/>
        <v>-2.6592600369327779</v>
      </c>
      <c r="C23">
        <v>9.9999999999999995E-7</v>
      </c>
      <c r="D23">
        <f t="shared" si="1"/>
        <v>-13.815510557964274</v>
      </c>
      <c r="F23">
        <v>11.31</v>
      </c>
      <c r="G23">
        <f t="shared" si="3"/>
        <v>2.4256872901280291</v>
      </c>
      <c r="H23">
        <v>7.63</v>
      </c>
      <c r="I23">
        <f t="shared" si="2"/>
        <v>2.0320878452963655</v>
      </c>
    </row>
    <row r="24" spans="1:9" x14ac:dyDescent="0.3">
      <c r="A24">
        <v>2.59</v>
      </c>
      <c r="B24">
        <f t="shared" si="0"/>
        <v>0.95165787571144633</v>
      </c>
      <c r="C24">
        <v>1.87</v>
      </c>
      <c r="D24">
        <f t="shared" si="1"/>
        <v>0.62593843086649537</v>
      </c>
      <c r="F24">
        <v>2.84</v>
      </c>
      <c r="G24">
        <f t="shared" si="3"/>
        <v>1.0438040521731147</v>
      </c>
      <c r="H24">
        <v>4.92</v>
      </c>
      <c r="I24">
        <f t="shared" si="2"/>
        <v>1.5933085305042167</v>
      </c>
    </row>
    <row r="25" spans="1:9" x14ac:dyDescent="0.3">
      <c r="A25">
        <v>0.14000000000000001</v>
      </c>
      <c r="B25">
        <f t="shared" si="0"/>
        <v>-1.9661128563728327</v>
      </c>
      <c r="C25">
        <v>5.63</v>
      </c>
      <c r="D25">
        <f t="shared" si="1"/>
        <v>1.728109442151599</v>
      </c>
      <c r="F25">
        <v>7.24</v>
      </c>
      <c r="G25">
        <f t="shared" si="3"/>
        <v>1.9796212063976251</v>
      </c>
      <c r="H25">
        <v>0.49</v>
      </c>
      <c r="I25">
        <f t="shared" si="2"/>
        <v>-0.71334988787746478</v>
      </c>
    </row>
    <row r="26" spans="1:9" x14ac:dyDescent="0.3">
      <c r="A26">
        <v>20.94</v>
      </c>
      <c r="B26">
        <f t="shared" si="0"/>
        <v>3.041661205442391</v>
      </c>
      <c r="C26">
        <v>3.39</v>
      </c>
      <c r="D26">
        <f t="shared" si="1"/>
        <v>1.220829921392359</v>
      </c>
      <c r="F26">
        <v>0.01</v>
      </c>
      <c r="G26">
        <f t="shared" si="3"/>
        <v>-4.6051701859880909</v>
      </c>
      <c r="H26">
        <v>1.35</v>
      </c>
      <c r="I26">
        <f t="shared" si="2"/>
        <v>0.30010459245033816</v>
      </c>
    </row>
    <row r="27" spans="1:9" x14ac:dyDescent="0.3">
      <c r="A27">
        <v>19.57</v>
      </c>
      <c r="B27">
        <f t="shared" si="0"/>
        <v>2.9739977814079848</v>
      </c>
      <c r="C27">
        <v>0.5</v>
      </c>
      <c r="D27">
        <f t="shared" si="1"/>
        <v>-0.69314718055994529</v>
      </c>
      <c r="F27">
        <v>0.59</v>
      </c>
      <c r="G27">
        <f t="shared" si="3"/>
        <v>-0.52763274208237199</v>
      </c>
      <c r="H27">
        <v>17.600000000000001</v>
      </c>
      <c r="I27">
        <f t="shared" si="2"/>
        <v>2.8678989020441064</v>
      </c>
    </row>
    <row r="28" spans="1:9" x14ac:dyDescent="0.3">
      <c r="A28">
        <v>17.46</v>
      </c>
      <c r="B28">
        <f t="shared" si="0"/>
        <v>2.859912550411456</v>
      </c>
      <c r="C28">
        <v>0.28000000000000003</v>
      </c>
      <c r="D28">
        <f t="shared" si="1"/>
        <v>-1.2729656758128873</v>
      </c>
      <c r="F28">
        <v>8.64</v>
      </c>
      <c r="G28">
        <f t="shared" si="3"/>
        <v>2.1564025828159643</v>
      </c>
      <c r="H28">
        <v>3.62</v>
      </c>
      <c r="I28">
        <f t="shared" si="2"/>
        <v>1.2864740258376797</v>
      </c>
    </row>
    <row r="29" spans="1:9" x14ac:dyDescent="0.3">
      <c r="A29">
        <v>16.05</v>
      </c>
      <c r="B29">
        <f t="shared" si="0"/>
        <v>2.7757088495760249</v>
      </c>
      <c r="C29">
        <v>9.9999999999999995E-7</v>
      </c>
      <c r="D29">
        <f t="shared" si="1"/>
        <v>-13.815510557964274</v>
      </c>
      <c r="F29">
        <v>0.28000000000000003</v>
      </c>
      <c r="G29">
        <f t="shared" si="3"/>
        <v>-1.2729656758128873</v>
      </c>
      <c r="H29">
        <v>9.9999999999999995E-7</v>
      </c>
      <c r="I29">
        <f t="shared" si="2"/>
        <v>-13.815510557964274</v>
      </c>
    </row>
    <row r="30" spans="1:9" x14ac:dyDescent="0.3">
      <c r="A30">
        <v>5.22</v>
      </c>
      <c r="B30">
        <f t="shared" si="0"/>
        <v>1.6524974018945473</v>
      </c>
      <c r="C30">
        <v>9.9999999999999995E-7</v>
      </c>
      <c r="D30">
        <f t="shared" si="1"/>
        <v>-13.815510557964274</v>
      </c>
      <c r="F30">
        <v>0.69</v>
      </c>
      <c r="G30">
        <f t="shared" si="3"/>
        <v>-0.37106368139083207</v>
      </c>
      <c r="H30">
        <v>0.45</v>
      </c>
      <c r="I30">
        <f t="shared" si="2"/>
        <v>-0.79850769621777162</v>
      </c>
    </row>
    <row r="31" spans="1:9" x14ac:dyDescent="0.3">
      <c r="A31">
        <v>0.03</v>
      </c>
      <c r="B31">
        <f t="shared" si="0"/>
        <v>-3.5065578973199818</v>
      </c>
      <c r="C31">
        <v>10.94</v>
      </c>
      <c r="D31">
        <f t="shared" si="1"/>
        <v>2.3924257969938352</v>
      </c>
      <c r="F31">
        <v>5.71</v>
      </c>
      <c r="G31">
        <f t="shared" si="3"/>
        <v>1.7422190236679189</v>
      </c>
      <c r="H31">
        <v>18.93</v>
      </c>
      <c r="I31">
        <f t="shared" si="2"/>
        <v>2.9407479652212314</v>
      </c>
    </row>
    <row r="32" spans="1:9" x14ac:dyDescent="0.3">
      <c r="A32">
        <v>0.32</v>
      </c>
      <c r="B32">
        <f t="shared" si="0"/>
        <v>-1.1394342831883648</v>
      </c>
      <c r="C32">
        <v>0.6</v>
      </c>
      <c r="D32">
        <f t="shared" si="1"/>
        <v>-0.51082562376599072</v>
      </c>
      <c r="F32">
        <v>8.64</v>
      </c>
      <c r="G32">
        <f t="shared" si="3"/>
        <v>2.1564025828159643</v>
      </c>
      <c r="H32">
        <v>0.85</v>
      </c>
      <c r="I32">
        <f t="shared" si="2"/>
        <v>-0.16251892949777494</v>
      </c>
    </row>
    <row r="33" spans="1:9" x14ac:dyDescent="0.3">
      <c r="A33">
        <v>7.48</v>
      </c>
      <c r="B33">
        <f t="shared" si="0"/>
        <v>2.0122327919863858</v>
      </c>
      <c r="C33">
        <v>0.05</v>
      </c>
      <c r="D33">
        <f t="shared" si="1"/>
        <v>-2.9957322735539909</v>
      </c>
      <c r="F33">
        <v>0.99</v>
      </c>
      <c r="G33">
        <f t="shared" si="3"/>
        <v>-1.0050335853501451E-2</v>
      </c>
      <c r="H33">
        <v>10.98</v>
      </c>
      <c r="I33">
        <f t="shared" si="2"/>
        <v>2.3960754360813845</v>
      </c>
    </row>
    <row r="34" spans="1:9" x14ac:dyDescent="0.3">
      <c r="A34">
        <v>2.85</v>
      </c>
      <c r="B34">
        <f t="shared" si="0"/>
        <v>1.0473189942805592</v>
      </c>
      <c r="C34">
        <v>0.76</v>
      </c>
      <c r="D34">
        <f t="shared" si="1"/>
        <v>-0.2744368457017603</v>
      </c>
      <c r="F34">
        <v>0.46</v>
      </c>
      <c r="G34">
        <f t="shared" si="3"/>
        <v>-0.77652878949899629</v>
      </c>
      <c r="H34">
        <v>1.02</v>
      </c>
      <c r="I34">
        <f t="shared" si="2"/>
        <v>1.980262729617973E-2</v>
      </c>
    </row>
    <row r="35" spans="1:9" x14ac:dyDescent="0.3">
      <c r="A35">
        <v>3.33</v>
      </c>
      <c r="B35">
        <f t="shared" si="0"/>
        <v>1.2029723039923526</v>
      </c>
      <c r="C35">
        <v>2.78</v>
      </c>
      <c r="D35">
        <f t="shared" si="1"/>
        <v>1.0224509277025455</v>
      </c>
      <c r="F35">
        <v>17.37</v>
      </c>
      <c r="G35">
        <f t="shared" si="3"/>
        <v>2.8547445802530138</v>
      </c>
      <c r="H35">
        <v>9.9999999999999995E-7</v>
      </c>
      <c r="I35">
        <f t="shared" si="2"/>
        <v>-13.815510557964274</v>
      </c>
    </row>
    <row r="36" spans="1:9" x14ac:dyDescent="0.3">
      <c r="A36">
        <v>0.73</v>
      </c>
      <c r="B36">
        <f t="shared" si="0"/>
        <v>-0.31471074483970024</v>
      </c>
      <c r="C36">
        <v>10.28</v>
      </c>
      <c r="D36">
        <f t="shared" si="1"/>
        <v>2.3302002600270191</v>
      </c>
      <c r="F36">
        <v>17.670000000000002</v>
      </c>
      <c r="G36">
        <f t="shared" si="3"/>
        <v>2.8718682863316052</v>
      </c>
      <c r="H36">
        <v>16.149999999999999</v>
      </c>
      <c r="I36">
        <f t="shared" si="2"/>
        <v>2.7819200496686656</v>
      </c>
    </row>
    <row r="37" spans="1:9" x14ac:dyDescent="0.3">
      <c r="A37">
        <v>8.56</v>
      </c>
      <c r="B37">
        <f t="shared" si="0"/>
        <v>2.1471001901536506</v>
      </c>
      <c r="C37">
        <v>0.18</v>
      </c>
      <c r="D37">
        <f t="shared" si="1"/>
        <v>-1.7147984280919266</v>
      </c>
      <c r="F37">
        <v>0.66</v>
      </c>
      <c r="G37">
        <f t="shared" si="3"/>
        <v>-0.41551544396166579</v>
      </c>
      <c r="H37">
        <v>4.53</v>
      </c>
      <c r="I37">
        <f t="shared" si="2"/>
        <v>1.5107219394949427</v>
      </c>
    </row>
    <row r="38" spans="1:9" x14ac:dyDescent="0.3">
      <c r="A38">
        <v>8.69</v>
      </c>
      <c r="B38">
        <f t="shared" si="0"/>
        <v>2.1621729392773008</v>
      </c>
      <c r="C38">
        <v>0.16</v>
      </c>
      <c r="D38">
        <f t="shared" si="1"/>
        <v>-1.8325814637483102</v>
      </c>
      <c r="F38">
        <v>5.23</v>
      </c>
      <c r="G38">
        <f t="shared" si="3"/>
        <v>1.6544112780768316</v>
      </c>
      <c r="H38">
        <v>6.93</v>
      </c>
      <c r="I38">
        <f t="shared" si="2"/>
        <v>1.9358598132018119</v>
      </c>
    </row>
    <row r="39" spans="1:9" x14ac:dyDescent="0.3">
      <c r="A39">
        <v>4.0999999999999996</v>
      </c>
      <c r="B39">
        <f t="shared" si="0"/>
        <v>1.410986973710262</v>
      </c>
      <c r="C39">
        <v>0.48</v>
      </c>
      <c r="D39">
        <f t="shared" si="1"/>
        <v>-0.73396917508020043</v>
      </c>
      <c r="F39">
        <v>7</v>
      </c>
      <c r="G39">
        <f t="shared" si="3"/>
        <v>1.9459101490553132</v>
      </c>
      <c r="H39">
        <v>28.99</v>
      </c>
      <c r="I39">
        <f t="shared" si="2"/>
        <v>3.3669509429335642</v>
      </c>
    </row>
    <row r="40" spans="1:9" x14ac:dyDescent="0.3">
      <c r="A40">
        <v>0.09</v>
      </c>
      <c r="B40">
        <f t="shared" si="0"/>
        <v>-2.4079456086518722</v>
      </c>
      <c r="C40">
        <v>3.21</v>
      </c>
      <c r="D40">
        <f t="shared" si="1"/>
        <v>1.1662709371419244</v>
      </c>
      <c r="F40">
        <v>0.22</v>
      </c>
      <c r="G40">
        <f t="shared" si="3"/>
        <v>-1.5141277326297755</v>
      </c>
      <c r="H40">
        <v>0.57999999999999996</v>
      </c>
      <c r="I40">
        <f t="shared" si="2"/>
        <v>-0.54472717544167215</v>
      </c>
    </row>
    <row r="41" spans="1:9" x14ac:dyDescent="0.3">
      <c r="A41">
        <v>7.0000000000000007E-2</v>
      </c>
      <c r="B41">
        <f t="shared" si="0"/>
        <v>-2.6592600369327779</v>
      </c>
      <c r="C41">
        <v>1.21</v>
      </c>
      <c r="D41">
        <f t="shared" si="1"/>
        <v>0.1906203596086497</v>
      </c>
      <c r="F41">
        <v>4.3499999999999996</v>
      </c>
      <c r="G41">
        <f t="shared" si="3"/>
        <v>1.4701758451005926</v>
      </c>
      <c r="H41">
        <v>1.88</v>
      </c>
      <c r="I41">
        <f t="shared" si="2"/>
        <v>0.63127177684185776</v>
      </c>
    </row>
    <row r="42" spans="1:9" x14ac:dyDescent="0.3">
      <c r="A42">
        <v>12.07</v>
      </c>
      <c r="B42">
        <f t="shared" si="0"/>
        <v>2.4907230351094403</v>
      </c>
      <c r="C42">
        <v>21.45</v>
      </c>
      <c r="D42">
        <f t="shared" si="1"/>
        <v>3.0657246453740261</v>
      </c>
      <c r="F42">
        <v>0.03</v>
      </c>
      <c r="G42">
        <f t="shared" si="3"/>
        <v>-3.5065578973199818</v>
      </c>
      <c r="H42">
        <v>9.9999999999999995E-7</v>
      </c>
      <c r="I42">
        <f t="shared" si="2"/>
        <v>-13.815510557964274</v>
      </c>
    </row>
    <row r="43" spans="1:9" x14ac:dyDescent="0.3">
      <c r="A43">
        <v>10.39</v>
      </c>
      <c r="B43">
        <f t="shared" si="0"/>
        <v>2.340843805111136</v>
      </c>
      <c r="C43">
        <v>3.94</v>
      </c>
      <c r="D43">
        <f t="shared" si="1"/>
        <v>1.3711807233098425</v>
      </c>
      <c r="F43">
        <v>1.23</v>
      </c>
      <c r="G43">
        <f t="shared" si="3"/>
        <v>0.20701416938432612</v>
      </c>
      <c r="H43">
        <v>3.4</v>
      </c>
      <c r="I43">
        <f t="shared" si="2"/>
        <v>1.2237754316221157</v>
      </c>
    </row>
    <row r="44" spans="1:9" x14ac:dyDescent="0.3">
      <c r="A44">
        <v>20.25</v>
      </c>
      <c r="B44">
        <f t="shared" si="0"/>
        <v>3.0081547935525483</v>
      </c>
      <c r="C44">
        <v>0.02</v>
      </c>
      <c r="D44">
        <f t="shared" si="1"/>
        <v>-3.912023005428146</v>
      </c>
      <c r="F44">
        <v>17.760000000000002</v>
      </c>
      <c r="G44">
        <f t="shared" si="3"/>
        <v>2.8769487375640241</v>
      </c>
      <c r="H44">
        <v>13.07</v>
      </c>
      <c r="I44">
        <f t="shared" si="2"/>
        <v>2.5703195276361308</v>
      </c>
    </row>
    <row r="45" spans="1:9" x14ac:dyDescent="0.3">
      <c r="A45">
        <v>8.18</v>
      </c>
      <c r="B45">
        <f t="shared" si="0"/>
        <v>2.1016921506146558</v>
      </c>
      <c r="C45">
        <v>0.06</v>
      </c>
      <c r="D45">
        <f t="shared" si="1"/>
        <v>-2.8134107167600364</v>
      </c>
      <c r="F45">
        <v>3.31</v>
      </c>
      <c r="G45">
        <f t="shared" si="3"/>
        <v>1.1969481893889715</v>
      </c>
      <c r="H45">
        <v>0.96</v>
      </c>
      <c r="I45">
        <f t="shared" si="2"/>
        <v>-4.0821994520255166E-2</v>
      </c>
    </row>
    <row r="46" spans="1:9" x14ac:dyDescent="0.3">
      <c r="A46">
        <v>0.01</v>
      </c>
      <c r="B46">
        <f t="shared" si="0"/>
        <v>-4.6051701859880909</v>
      </c>
      <c r="C46">
        <v>11.29</v>
      </c>
      <c r="D46">
        <f t="shared" si="1"/>
        <v>2.4239173781615704</v>
      </c>
      <c r="F46">
        <v>14.42</v>
      </c>
      <c r="G46">
        <f t="shared" si="3"/>
        <v>2.6686161318568029</v>
      </c>
      <c r="H46">
        <v>0.23</v>
      </c>
      <c r="I46">
        <f t="shared" si="2"/>
        <v>-1.4696759700589417</v>
      </c>
    </row>
    <row r="47" spans="1:9" x14ac:dyDescent="0.3">
      <c r="A47">
        <v>6.61</v>
      </c>
      <c r="B47">
        <f t="shared" si="0"/>
        <v>1.8885836538635949</v>
      </c>
      <c r="C47">
        <v>11.56</v>
      </c>
      <c r="D47">
        <f t="shared" si="1"/>
        <v>2.4475508632442313</v>
      </c>
      <c r="F47">
        <v>9.9999999999999995E-7</v>
      </c>
      <c r="G47">
        <f t="shared" si="3"/>
        <v>-13.815510557964274</v>
      </c>
      <c r="H47">
        <v>1.33</v>
      </c>
      <c r="I47">
        <f t="shared" si="2"/>
        <v>0.28517894223366247</v>
      </c>
    </row>
    <row r="48" spans="1:9" x14ac:dyDescent="0.3">
      <c r="A48">
        <v>7.47</v>
      </c>
      <c r="B48">
        <f t="shared" si="0"/>
        <v>2.010894999144726</v>
      </c>
      <c r="C48">
        <v>0.13</v>
      </c>
      <c r="D48">
        <f t="shared" si="1"/>
        <v>-2.0402208285265546</v>
      </c>
      <c r="F48">
        <v>7.98</v>
      </c>
      <c r="G48">
        <f t="shared" si="3"/>
        <v>2.0769384114617173</v>
      </c>
      <c r="H48">
        <v>0.16</v>
      </c>
      <c r="I48">
        <f t="shared" si="2"/>
        <v>-1.8325814637483102</v>
      </c>
    </row>
    <row r="49" spans="1:9" x14ac:dyDescent="0.3">
      <c r="A49">
        <v>0.85</v>
      </c>
      <c r="B49">
        <f t="shared" si="0"/>
        <v>-0.16251892949777494</v>
      </c>
      <c r="C49">
        <v>11.85</v>
      </c>
      <c r="D49">
        <f t="shared" si="1"/>
        <v>2.4723278675811402</v>
      </c>
      <c r="F49">
        <v>0.36</v>
      </c>
      <c r="G49">
        <f t="shared" si="3"/>
        <v>-1.0216512475319814</v>
      </c>
      <c r="H49">
        <v>6.2</v>
      </c>
      <c r="I49">
        <f t="shared" si="2"/>
        <v>1.824549292051046</v>
      </c>
    </row>
    <row r="50" spans="1:9" x14ac:dyDescent="0.3">
      <c r="A50">
        <v>9.9999999999999995E-7</v>
      </c>
      <c r="B50">
        <f t="shared" si="0"/>
        <v>-13.815510557964274</v>
      </c>
      <c r="C50">
        <v>0.36</v>
      </c>
      <c r="D50">
        <f t="shared" si="1"/>
        <v>-1.0216512475319814</v>
      </c>
      <c r="F50">
        <v>8.83</v>
      </c>
      <c r="G50">
        <f t="shared" si="3"/>
        <v>2.1781550146158688</v>
      </c>
      <c r="H50">
        <v>9.11</v>
      </c>
      <c r="I50">
        <f t="shared" si="2"/>
        <v>2.2093727112718669</v>
      </c>
    </row>
    <row r="51" spans="1:9" x14ac:dyDescent="0.3">
      <c r="A51">
        <v>4.91</v>
      </c>
      <c r="B51">
        <f t="shared" si="0"/>
        <v>1.5912739418064292</v>
      </c>
      <c r="C51">
        <v>15.2</v>
      </c>
      <c r="D51">
        <f t="shared" si="1"/>
        <v>2.7212954278522306</v>
      </c>
      <c r="F51">
        <v>5.35</v>
      </c>
      <c r="G51">
        <f t="shared" si="3"/>
        <v>1.6770965609079151</v>
      </c>
      <c r="H51">
        <v>12.11</v>
      </c>
      <c r="I51">
        <f t="shared" si="2"/>
        <v>2.4940315575650009</v>
      </c>
    </row>
    <row r="52" spans="1:9" x14ac:dyDescent="0.3">
      <c r="A52">
        <v>0.32</v>
      </c>
      <c r="B52">
        <f t="shared" si="0"/>
        <v>-1.1394342831883648</v>
      </c>
      <c r="C52">
        <v>9.1999999999999993</v>
      </c>
      <c r="D52">
        <f t="shared" si="1"/>
        <v>2.2192034840549946</v>
      </c>
      <c r="F52">
        <v>2.33</v>
      </c>
      <c r="G52">
        <f t="shared" si="3"/>
        <v>0.84586826757760925</v>
      </c>
      <c r="H52">
        <v>8.68</v>
      </c>
      <c r="I52">
        <f t="shared" si="2"/>
        <v>2.1610215286722587</v>
      </c>
    </row>
    <row r="53" spans="1:9" x14ac:dyDescent="0.3">
      <c r="A53" s="7">
        <f>MEDIAN(A3:A52)</f>
        <v>3.09</v>
      </c>
      <c r="B53" s="7">
        <f>MEDIAN(B3:B52)</f>
        <v>1.125145649136456</v>
      </c>
      <c r="C53" s="7">
        <f>MEDIAN(C3:C52)</f>
        <v>1.2250000000000001</v>
      </c>
      <c r="D53" s="7">
        <f>MEDIAN(D3:D52)</f>
        <v>0.20286586961279759</v>
      </c>
      <c r="E53" s="7" t="s">
        <v>145</v>
      </c>
      <c r="F53" s="7">
        <f>MEDIAN(F3:F52)</f>
        <v>4.5</v>
      </c>
      <c r="G53" s="7">
        <f>MEDIAN(G3:G52)</f>
        <v>1.5040551740602099</v>
      </c>
      <c r="H53" s="7">
        <f>MEDIAN(H3:H52)</f>
        <v>3.49</v>
      </c>
      <c r="I53" s="7">
        <f>MEDIAN(I3:I52)</f>
        <v>1.2495691160173623</v>
      </c>
    </row>
    <row r="54" spans="1:9" x14ac:dyDescent="0.3">
      <c r="A54" s="10">
        <f>AVERAGE(A3:A52)</f>
        <v>5.5806000600000019</v>
      </c>
      <c r="B54" s="10">
        <f>AVERAGE(B3:B52)</f>
        <v>-0.3215202656190439</v>
      </c>
      <c r="C54" s="10">
        <f>AVERAGE(C3:C52)</f>
        <v>3.8306000999999998</v>
      </c>
      <c r="D54" s="10">
        <f>AVERAGE(D3:D52)</f>
        <v>-1.0882548125865101</v>
      </c>
      <c r="E54" s="10" t="s">
        <v>146</v>
      </c>
      <c r="F54" s="10">
        <f>AVERAGE(F3:F52)</f>
        <v>6.5196000400000012</v>
      </c>
      <c r="G54" s="10">
        <f>AVERAGE(G3:G52)</f>
        <v>0.36090987910304562</v>
      </c>
      <c r="H54" s="10">
        <f>AVERAGE(H3:H52)</f>
        <v>5.8924000600000008</v>
      </c>
      <c r="I54" s="10">
        <f>AVERAGE(I3:I52)</f>
        <v>0.11353972026213781</v>
      </c>
    </row>
    <row r="55" spans="1:9" x14ac:dyDescent="0.3">
      <c r="A55" s="7"/>
      <c r="B55" s="7">
        <f>EXP(B54)</f>
        <v>0.72504593637381798</v>
      </c>
      <c r="C55" s="7"/>
      <c r="D55" s="7">
        <f>EXP(D54)</f>
        <v>0.33680376680151092</v>
      </c>
      <c r="E55" s="7" t="s">
        <v>144</v>
      </c>
      <c r="F55" s="7"/>
      <c r="G55" s="7">
        <f>EXP(G54)</f>
        <v>1.4346341645347829</v>
      </c>
      <c r="H55" s="7"/>
      <c r="I55" s="7">
        <f>EXP(I54)</f>
        <v>1.1202363840915266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3" sqref="N3"/>
    </sheetView>
  </sheetViews>
  <sheetFormatPr defaultColWidth="8.6640625" defaultRowHeight="14.4" x14ac:dyDescent="0.3"/>
  <cols>
    <col min="1" max="16384" width="8.6640625" style="74"/>
  </cols>
  <sheetData>
    <row r="1" spans="1:14" x14ac:dyDescent="0.3">
      <c r="A1" s="88" t="s">
        <v>122</v>
      </c>
      <c r="C1" s="88" t="s">
        <v>120</v>
      </c>
      <c r="F1" s="88" t="s">
        <v>410</v>
      </c>
      <c r="G1" s="88"/>
      <c r="H1" s="88" t="s">
        <v>119</v>
      </c>
      <c r="J1" s="89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74" t="s">
        <v>113</v>
      </c>
      <c r="C2" s="74" t="s">
        <v>113</v>
      </c>
      <c r="F2" s="74" t="s">
        <v>113</v>
      </c>
      <c r="H2" s="74" t="s">
        <v>113</v>
      </c>
      <c r="J2" s="89"/>
      <c r="K2" s="91" t="s">
        <v>153</v>
      </c>
      <c r="L2" s="74" t="s">
        <v>151</v>
      </c>
      <c r="M2" s="74">
        <f>TTEST(A3:A52,C3:C52,2,1)</f>
        <v>0.35214548185396521</v>
      </c>
      <c r="N2" s="74">
        <f>TTEST(B3:B52,D3:D52,2,1)</f>
        <v>0.9494818323520855</v>
      </c>
    </row>
    <row r="3" spans="1:14" x14ac:dyDescent="0.3">
      <c r="A3" s="74">
        <v>1.95</v>
      </c>
      <c r="B3" s="74">
        <f t="shared" ref="B3:B52" si="0">LN(A3)</f>
        <v>0.66782937257565544</v>
      </c>
      <c r="C3" s="74">
        <v>0.67</v>
      </c>
      <c r="D3" s="74">
        <f>LN(C3)</f>
        <v>-0.40047756659712525</v>
      </c>
      <c r="F3" s="74">
        <v>5.08</v>
      </c>
      <c r="G3" s="74">
        <f t="shared" ref="G3:G52" si="1">LN(F3)</f>
        <v>1.6253112615903906</v>
      </c>
      <c r="H3" s="74">
        <v>0.84</v>
      </c>
      <c r="I3" s="74">
        <f t="shared" ref="I3:I52" si="2">LN(H3)</f>
        <v>-0.1743533871447778</v>
      </c>
      <c r="J3" s="89"/>
      <c r="K3" s="89" t="s">
        <v>152</v>
      </c>
      <c r="L3" s="74" t="s">
        <v>151</v>
      </c>
      <c r="M3" s="74">
        <f>TTEST(F3:F52,H3:H52,2,1)</f>
        <v>0.93931393746308256</v>
      </c>
      <c r="N3" s="74">
        <f>TTEST(G3:G52,I3:I52,2,1)</f>
        <v>0.45302377577449449</v>
      </c>
    </row>
    <row r="4" spans="1:14" x14ac:dyDescent="0.3">
      <c r="A4" s="74">
        <v>9.9999999999999995E-7</v>
      </c>
      <c r="B4" s="74">
        <f t="shared" si="0"/>
        <v>-13.815510557964274</v>
      </c>
      <c r="C4" s="74">
        <v>16.239999999999998</v>
      </c>
      <c r="D4" s="74">
        <f t="shared" ref="D4:D52" si="3">LN(C4)</f>
        <v>2.787477334733532</v>
      </c>
      <c r="F4" s="74">
        <v>4.78</v>
      </c>
      <c r="G4" s="74">
        <f t="shared" si="1"/>
        <v>1.5644405465033646</v>
      </c>
      <c r="H4" s="74">
        <v>5.74</v>
      </c>
      <c r="I4" s="74">
        <f t="shared" si="2"/>
        <v>1.747459210331475</v>
      </c>
      <c r="K4" s="89"/>
      <c r="M4" s="74">
        <f>SUM(M2:M3)/2</f>
        <v>0.64572970965852394</v>
      </c>
      <c r="N4" s="74">
        <f>SUM(N2:N3)/2</f>
        <v>0.70125280406328994</v>
      </c>
    </row>
    <row r="5" spans="1:14" x14ac:dyDescent="0.3">
      <c r="A5" s="74">
        <v>0.25</v>
      </c>
      <c r="B5" s="74">
        <f t="shared" si="0"/>
        <v>-1.3862943611198906</v>
      </c>
      <c r="C5" s="74">
        <v>0.7</v>
      </c>
      <c r="D5" s="74">
        <f t="shared" si="3"/>
        <v>-0.35667494393873245</v>
      </c>
      <c r="F5" s="74">
        <v>8.98</v>
      </c>
      <c r="G5" s="74">
        <f t="shared" si="1"/>
        <v>2.1949998823141081</v>
      </c>
      <c r="H5" s="74">
        <v>0.92</v>
      </c>
      <c r="I5" s="74">
        <f t="shared" si="2"/>
        <v>-8.3381608939051013E-2</v>
      </c>
    </row>
    <row r="6" spans="1:14" x14ac:dyDescent="0.3">
      <c r="A6" s="74">
        <v>5.41</v>
      </c>
      <c r="B6" s="74">
        <f t="shared" si="0"/>
        <v>1.6882490928583902</v>
      </c>
      <c r="C6" s="74">
        <v>0.09</v>
      </c>
      <c r="D6" s="74">
        <f t="shared" si="3"/>
        <v>-2.4079456086518722</v>
      </c>
      <c r="F6" s="74">
        <v>5.89</v>
      </c>
      <c r="G6" s="74">
        <f t="shared" si="1"/>
        <v>1.7732559976634952</v>
      </c>
      <c r="H6" s="74">
        <v>4.1900000000000004</v>
      </c>
      <c r="I6" s="74">
        <f t="shared" si="2"/>
        <v>1.4327007339340465</v>
      </c>
    </row>
    <row r="7" spans="1:14" x14ac:dyDescent="0.3">
      <c r="A7" s="74">
        <v>2.04</v>
      </c>
      <c r="B7" s="74">
        <f t="shared" si="0"/>
        <v>0.71294980785612505</v>
      </c>
      <c r="C7" s="74">
        <v>4.13</v>
      </c>
      <c r="D7" s="74">
        <f t="shared" si="3"/>
        <v>1.4182774069729414</v>
      </c>
      <c r="F7" s="74">
        <v>7.22</v>
      </c>
      <c r="G7" s="74">
        <f t="shared" si="1"/>
        <v>1.9768549529047348</v>
      </c>
      <c r="H7" s="74">
        <v>0.04</v>
      </c>
      <c r="I7" s="74">
        <f t="shared" si="2"/>
        <v>-3.2188758248682006</v>
      </c>
    </row>
    <row r="8" spans="1:14" x14ac:dyDescent="0.3">
      <c r="A8" s="74">
        <v>0.49</v>
      </c>
      <c r="B8" s="74">
        <f t="shared" si="0"/>
        <v>-0.71334988787746478</v>
      </c>
      <c r="C8" s="74">
        <v>14.28</v>
      </c>
      <c r="D8" s="74">
        <f t="shared" si="3"/>
        <v>2.6588599569114382</v>
      </c>
      <c r="F8" s="74">
        <v>16.010000000000002</v>
      </c>
      <c r="G8" s="74">
        <f t="shared" si="1"/>
        <v>2.7732135270086236</v>
      </c>
      <c r="H8" s="74">
        <v>0.04</v>
      </c>
      <c r="I8" s="74">
        <f t="shared" si="2"/>
        <v>-3.2188758248682006</v>
      </c>
    </row>
    <row r="9" spans="1:14" x14ac:dyDescent="0.3">
      <c r="A9" s="74">
        <v>0.45</v>
      </c>
      <c r="B9" s="74">
        <f t="shared" si="0"/>
        <v>-0.79850769621777162</v>
      </c>
      <c r="C9" s="74">
        <v>5.43</v>
      </c>
      <c r="D9" s="74">
        <f t="shared" si="3"/>
        <v>1.6919391339458441</v>
      </c>
      <c r="F9" s="74">
        <v>9.9999999999999995E-7</v>
      </c>
      <c r="G9" s="74">
        <f t="shared" si="1"/>
        <v>-13.815510557964274</v>
      </c>
      <c r="H9" s="74">
        <v>7.0000000000000007E-2</v>
      </c>
      <c r="I9" s="74">
        <f t="shared" si="2"/>
        <v>-2.6592600369327779</v>
      </c>
    </row>
    <row r="10" spans="1:14" x14ac:dyDescent="0.3">
      <c r="A10" s="74">
        <v>0.3</v>
      </c>
      <c r="B10" s="74">
        <f t="shared" si="0"/>
        <v>-1.2039728043259361</v>
      </c>
      <c r="C10" s="74">
        <v>0.11</v>
      </c>
      <c r="D10" s="74">
        <f t="shared" si="3"/>
        <v>-2.2072749131897207</v>
      </c>
      <c r="F10" s="74">
        <v>0.01</v>
      </c>
      <c r="G10" s="74">
        <f t="shared" si="1"/>
        <v>-4.6051701859880909</v>
      </c>
      <c r="H10" s="74">
        <v>4.01</v>
      </c>
      <c r="I10" s="74">
        <f t="shared" si="2"/>
        <v>1.3887912413184778</v>
      </c>
    </row>
    <row r="11" spans="1:14" x14ac:dyDescent="0.3">
      <c r="A11" s="74">
        <v>8.73</v>
      </c>
      <c r="B11" s="74">
        <f t="shared" si="0"/>
        <v>2.166765369851511</v>
      </c>
      <c r="C11" s="74">
        <v>9.94</v>
      </c>
      <c r="D11" s="74">
        <f t="shared" si="3"/>
        <v>2.2965670206684825</v>
      </c>
      <c r="F11" s="74">
        <v>0.05</v>
      </c>
      <c r="G11" s="74">
        <f t="shared" si="1"/>
        <v>-2.9957322735539909</v>
      </c>
      <c r="H11" s="74">
        <v>9.9999999999999995E-7</v>
      </c>
      <c r="I11" s="74">
        <f t="shared" si="2"/>
        <v>-13.815510557964274</v>
      </c>
    </row>
    <row r="12" spans="1:14" x14ac:dyDescent="0.3">
      <c r="A12" s="74">
        <v>23.99</v>
      </c>
      <c r="B12" s="74">
        <f t="shared" si="0"/>
        <v>3.1776370768516031</v>
      </c>
      <c r="C12" s="74">
        <v>23.09</v>
      </c>
      <c r="D12" s="74">
        <f t="shared" si="3"/>
        <v>3.1393996233664039</v>
      </c>
      <c r="F12" s="74">
        <v>11.37</v>
      </c>
      <c r="G12" s="74">
        <f t="shared" si="1"/>
        <v>2.4309783077624445</v>
      </c>
      <c r="H12" s="74">
        <v>26.29</v>
      </c>
      <c r="I12" s="74">
        <f t="shared" si="2"/>
        <v>3.2691886387417899</v>
      </c>
    </row>
    <row r="13" spans="1:14" x14ac:dyDescent="0.3">
      <c r="A13" s="74">
        <v>0.05</v>
      </c>
      <c r="B13" s="74">
        <f t="shared" si="0"/>
        <v>-2.9957322735539909</v>
      </c>
      <c r="C13" s="74">
        <v>10.02</v>
      </c>
      <c r="D13" s="74">
        <f t="shared" si="3"/>
        <v>2.3045830956567186</v>
      </c>
      <c r="F13" s="74">
        <v>0.39</v>
      </c>
      <c r="G13" s="74">
        <f t="shared" si="1"/>
        <v>-0.94160853985844495</v>
      </c>
      <c r="H13" s="74">
        <v>9.9999999999999995E-7</v>
      </c>
      <c r="I13" s="74">
        <f t="shared" si="2"/>
        <v>-13.815510557964274</v>
      </c>
    </row>
    <row r="14" spans="1:14" x14ac:dyDescent="0.3">
      <c r="A14" s="74">
        <v>5.44</v>
      </c>
      <c r="B14" s="74">
        <f t="shared" si="0"/>
        <v>1.6937790608678513</v>
      </c>
      <c r="C14" s="74">
        <v>9.08</v>
      </c>
      <c r="D14" s="74">
        <f t="shared" si="3"/>
        <v>2.2060741926132019</v>
      </c>
      <c r="F14" s="74">
        <v>0.18</v>
      </c>
      <c r="G14" s="74">
        <f t="shared" si="1"/>
        <v>-1.7147984280919266</v>
      </c>
      <c r="H14" s="74">
        <v>41.23</v>
      </c>
      <c r="I14" s="74">
        <f t="shared" si="2"/>
        <v>3.7191661467188086</v>
      </c>
    </row>
    <row r="15" spans="1:14" x14ac:dyDescent="0.3">
      <c r="A15" s="74">
        <v>0.02</v>
      </c>
      <c r="B15" s="74">
        <f t="shared" si="0"/>
        <v>-3.912023005428146</v>
      </c>
      <c r="C15" s="74">
        <v>0.05</v>
      </c>
      <c r="D15" s="74">
        <f t="shared" si="3"/>
        <v>-2.9957322735539909</v>
      </c>
      <c r="F15" s="74">
        <v>12.14</v>
      </c>
      <c r="G15" s="74">
        <f t="shared" si="1"/>
        <v>2.4965057856313524</v>
      </c>
      <c r="H15" s="74">
        <v>0.41</v>
      </c>
      <c r="I15" s="74">
        <f t="shared" si="2"/>
        <v>-0.89159811928378363</v>
      </c>
    </row>
    <row r="16" spans="1:14" x14ac:dyDescent="0.3">
      <c r="A16" s="74">
        <v>3.53</v>
      </c>
      <c r="B16" s="74">
        <f t="shared" si="0"/>
        <v>1.2612978709452054</v>
      </c>
      <c r="C16" s="74">
        <v>1.1200000000000001</v>
      </c>
      <c r="D16" s="74">
        <f t="shared" si="3"/>
        <v>0.11332868530700327</v>
      </c>
      <c r="F16" s="74">
        <v>8.4700000000000006</v>
      </c>
      <c r="G16" s="74">
        <f t="shared" si="1"/>
        <v>2.136530508663963</v>
      </c>
      <c r="H16" s="74">
        <v>0.08</v>
      </c>
      <c r="I16" s="74">
        <f t="shared" si="2"/>
        <v>-2.5257286443082556</v>
      </c>
    </row>
    <row r="17" spans="1:9" x14ac:dyDescent="0.3">
      <c r="A17" s="74">
        <v>5.0199999999999996</v>
      </c>
      <c r="B17" s="74">
        <f t="shared" si="0"/>
        <v>1.6134299337036377</v>
      </c>
      <c r="C17" s="74">
        <v>7.67</v>
      </c>
      <c r="D17" s="74">
        <f t="shared" si="3"/>
        <v>2.0373166153791646</v>
      </c>
      <c r="F17" s="74">
        <v>0.26</v>
      </c>
      <c r="G17" s="74">
        <f t="shared" si="1"/>
        <v>-1.3470736479666092</v>
      </c>
      <c r="H17" s="74">
        <v>0.71</v>
      </c>
      <c r="I17" s="74">
        <f t="shared" si="2"/>
        <v>-0.34249030894677601</v>
      </c>
    </row>
    <row r="18" spans="1:9" x14ac:dyDescent="0.3">
      <c r="A18" s="74">
        <v>10.68</v>
      </c>
      <c r="B18" s="74">
        <f t="shared" si="0"/>
        <v>2.3683728335320486</v>
      </c>
      <c r="C18" s="74">
        <v>0.04</v>
      </c>
      <c r="D18" s="74">
        <f t="shared" si="3"/>
        <v>-3.2188758248682006</v>
      </c>
      <c r="F18" s="74">
        <v>0.91</v>
      </c>
      <c r="G18" s="74">
        <f t="shared" si="1"/>
        <v>-9.431067947124129E-2</v>
      </c>
      <c r="H18" s="74">
        <v>21.46</v>
      </c>
      <c r="I18" s="74">
        <f t="shared" si="2"/>
        <v>3.0661907372025525</v>
      </c>
    </row>
    <row r="19" spans="1:9" x14ac:dyDescent="0.3">
      <c r="A19" s="74">
        <v>18.7</v>
      </c>
      <c r="B19" s="74">
        <f t="shared" si="0"/>
        <v>2.9285235238605409</v>
      </c>
      <c r="C19" s="74">
        <v>1.43</v>
      </c>
      <c r="D19" s="74">
        <f t="shared" si="3"/>
        <v>0.35767444427181588</v>
      </c>
      <c r="F19" s="74">
        <v>13.28</v>
      </c>
      <c r="G19" s="74">
        <f t="shared" si="1"/>
        <v>2.5862591440482876</v>
      </c>
      <c r="H19" s="74">
        <v>11.18</v>
      </c>
      <c r="I19" s="74">
        <f t="shared" si="2"/>
        <v>2.4141264677269532</v>
      </c>
    </row>
    <row r="20" spans="1:9" x14ac:dyDescent="0.3">
      <c r="A20" s="74">
        <v>5.0999999999999996</v>
      </c>
      <c r="B20" s="74">
        <f t="shared" si="0"/>
        <v>1.62924053973028</v>
      </c>
      <c r="C20" s="74">
        <v>9.9999999999999995E-7</v>
      </c>
      <c r="D20" s="74">
        <f t="shared" si="3"/>
        <v>-13.815510557964274</v>
      </c>
      <c r="F20" s="74">
        <v>9.9999999999999995E-7</v>
      </c>
      <c r="G20" s="74">
        <f t="shared" si="1"/>
        <v>-13.815510557964274</v>
      </c>
      <c r="H20" s="74">
        <v>0.01</v>
      </c>
      <c r="I20" s="74">
        <f t="shared" si="2"/>
        <v>-4.6051701859880909</v>
      </c>
    </row>
    <row r="21" spans="1:9" x14ac:dyDescent="0.3">
      <c r="A21" s="74">
        <v>10.43</v>
      </c>
      <c r="B21" s="74">
        <f t="shared" si="0"/>
        <v>2.3446862690126808</v>
      </c>
      <c r="C21" s="74">
        <v>20.72</v>
      </c>
      <c r="D21" s="74">
        <f t="shared" si="3"/>
        <v>3.0310994173912822</v>
      </c>
      <c r="F21" s="74">
        <v>0.25</v>
      </c>
      <c r="G21" s="74">
        <f t="shared" si="1"/>
        <v>-1.3862943611198906</v>
      </c>
      <c r="H21" s="74">
        <v>29.77</v>
      </c>
      <c r="I21" s="74">
        <f t="shared" si="2"/>
        <v>3.3935011750276849</v>
      </c>
    </row>
    <row r="22" spans="1:9" x14ac:dyDescent="0.3">
      <c r="A22" s="74">
        <v>19.489999999999998</v>
      </c>
      <c r="B22" s="74">
        <f t="shared" si="0"/>
        <v>2.9699015135194693</v>
      </c>
      <c r="C22" s="74">
        <v>0.41</v>
      </c>
      <c r="D22" s="74">
        <f t="shared" si="3"/>
        <v>-0.89159811928378363</v>
      </c>
      <c r="F22" s="74">
        <v>9.9999999999999995E-7</v>
      </c>
      <c r="G22" s="74">
        <f t="shared" si="1"/>
        <v>-13.815510557964274</v>
      </c>
      <c r="H22" s="74">
        <v>0.39</v>
      </c>
      <c r="I22" s="74">
        <f t="shared" si="2"/>
        <v>-0.94160853985844495</v>
      </c>
    </row>
    <row r="23" spans="1:9" x14ac:dyDescent="0.3">
      <c r="A23" s="74">
        <v>0.28000000000000003</v>
      </c>
      <c r="B23" s="74">
        <f t="shared" si="0"/>
        <v>-1.2729656758128873</v>
      </c>
      <c r="C23" s="74">
        <v>9.9999999999999995E-7</v>
      </c>
      <c r="D23" s="74">
        <f t="shared" si="3"/>
        <v>-13.815510557964274</v>
      </c>
      <c r="F23" s="74">
        <v>2.2999999999999998</v>
      </c>
      <c r="G23" s="74">
        <f t="shared" si="1"/>
        <v>0.83290912293510388</v>
      </c>
      <c r="H23" s="74">
        <v>0.34</v>
      </c>
      <c r="I23" s="74">
        <f t="shared" si="2"/>
        <v>-1.0788096613719298</v>
      </c>
    </row>
    <row r="24" spans="1:9" x14ac:dyDescent="0.3">
      <c r="A24" s="74">
        <v>6.28</v>
      </c>
      <c r="B24" s="74">
        <f t="shared" si="0"/>
        <v>1.8373699804801074</v>
      </c>
      <c r="C24" s="74">
        <v>1.71</v>
      </c>
      <c r="D24" s="74">
        <f t="shared" si="3"/>
        <v>0.53649337051456847</v>
      </c>
      <c r="F24" s="74">
        <v>8.5399999999999991</v>
      </c>
      <c r="G24" s="74">
        <f t="shared" si="1"/>
        <v>2.1447610078004784</v>
      </c>
      <c r="H24" s="74">
        <v>0.66</v>
      </c>
      <c r="I24" s="74">
        <f t="shared" si="2"/>
        <v>-0.41551544396166579</v>
      </c>
    </row>
    <row r="25" spans="1:9" x14ac:dyDescent="0.3">
      <c r="A25" s="74">
        <v>0.68</v>
      </c>
      <c r="B25" s="74">
        <f t="shared" si="0"/>
        <v>-0.38566248081198462</v>
      </c>
      <c r="C25" s="74">
        <v>0.6</v>
      </c>
      <c r="D25" s="74">
        <f t="shared" si="3"/>
        <v>-0.51082562376599072</v>
      </c>
      <c r="F25" s="74">
        <v>1.45</v>
      </c>
      <c r="G25" s="74">
        <f t="shared" si="1"/>
        <v>0.37156355643248301</v>
      </c>
      <c r="H25" s="74">
        <v>7.25</v>
      </c>
      <c r="I25" s="74">
        <f t="shared" si="2"/>
        <v>1.9810014688665833</v>
      </c>
    </row>
    <row r="26" spans="1:9" x14ac:dyDescent="0.3">
      <c r="A26" s="74">
        <v>13.86</v>
      </c>
      <c r="B26" s="74">
        <f t="shared" si="0"/>
        <v>2.6290069937617573</v>
      </c>
      <c r="C26" s="74">
        <v>0.04</v>
      </c>
      <c r="D26" s="74">
        <f t="shared" si="3"/>
        <v>-3.2188758248682006</v>
      </c>
      <c r="F26" s="74">
        <v>21.62</v>
      </c>
      <c r="G26" s="74">
        <f t="shared" si="1"/>
        <v>3.0736188122110621</v>
      </c>
      <c r="H26" s="74">
        <v>8.85</v>
      </c>
      <c r="I26" s="74">
        <f t="shared" si="2"/>
        <v>2.180417459019838</v>
      </c>
    </row>
    <row r="27" spans="1:9" x14ac:dyDescent="0.3">
      <c r="A27" s="74">
        <v>10.17</v>
      </c>
      <c r="B27" s="74">
        <f t="shared" si="0"/>
        <v>2.3194422100604686</v>
      </c>
      <c r="C27" s="74">
        <v>3.58</v>
      </c>
      <c r="D27" s="74">
        <f t="shared" si="3"/>
        <v>1.275362800412609</v>
      </c>
      <c r="F27" s="74">
        <v>5.07</v>
      </c>
      <c r="G27" s="74">
        <f t="shared" si="1"/>
        <v>1.6233408176030919</v>
      </c>
      <c r="H27" s="74">
        <v>3.2</v>
      </c>
      <c r="I27" s="74">
        <f t="shared" si="2"/>
        <v>1.1631508098056809</v>
      </c>
    </row>
    <row r="28" spans="1:9" x14ac:dyDescent="0.3">
      <c r="A28" s="74">
        <v>16.2</v>
      </c>
      <c r="B28" s="74">
        <f t="shared" si="0"/>
        <v>2.7850112422383382</v>
      </c>
      <c r="C28" s="74">
        <v>9.9999999999999995E-7</v>
      </c>
      <c r="D28" s="74">
        <f t="shared" si="3"/>
        <v>-13.815510557964274</v>
      </c>
      <c r="F28" s="74">
        <v>0.1</v>
      </c>
      <c r="G28" s="74">
        <f t="shared" si="1"/>
        <v>-2.3025850929940455</v>
      </c>
      <c r="H28" s="74">
        <v>12.01</v>
      </c>
      <c r="I28" s="74">
        <f t="shared" si="2"/>
        <v>2.4857396360918922</v>
      </c>
    </row>
    <row r="29" spans="1:9" x14ac:dyDescent="0.3">
      <c r="A29" s="74">
        <v>10.37</v>
      </c>
      <c r="B29" s="74">
        <f t="shared" si="0"/>
        <v>2.3389170222414357</v>
      </c>
      <c r="C29" s="74">
        <v>0.15</v>
      </c>
      <c r="D29" s="74">
        <f t="shared" si="3"/>
        <v>-1.8971199848858813</v>
      </c>
      <c r="F29" s="74">
        <v>10.58</v>
      </c>
      <c r="G29" s="74">
        <f t="shared" si="1"/>
        <v>2.3589654264301534</v>
      </c>
      <c r="H29" s="74">
        <v>1.63</v>
      </c>
      <c r="I29" s="74">
        <f t="shared" si="2"/>
        <v>0.48858001481867092</v>
      </c>
    </row>
    <row r="30" spans="1:9" x14ac:dyDescent="0.3">
      <c r="A30" s="74">
        <v>9.9999999999999995E-7</v>
      </c>
      <c r="B30" s="74">
        <f t="shared" si="0"/>
        <v>-13.815510557964274</v>
      </c>
      <c r="C30" s="74">
        <v>5.09</v>
      </c>
      <c r="D30" s="74">
        <f t="shared" si="3"/>
        <v>1.6272778305624314</v>
      </c>
      <c r="F30" s="74">
        <v>22.87</v>
      </c>
      <c r="G30" s="74">
        <f t="shared" si="1"/>
        <v>3.1298260080346898</v>
      </c>
      <c r="H30" s="74">
        <v>1.43</v>
      </c>
      <c r="I30" s="74">
        <f t="shared" si="2"/>
        <v>0.35767444427181588</v>
      </c>
    </row>
    <row r="31" spans="1:9" x14ac:dyDescent="0.3">
      <c r="A31" s="74">
        <v>0.82</v>
      </c>
      <c r="B31" s="74">
        <f t="shared" si="0"/>
        <v>-0.19845093872383832</v>
      </c>
      <c r="C31" s="74">
        <v>12.15</v>
      </c>
      <c r="D31" s="74">
        <f t="shared" si="3"/>
        <v>2.4973291697865574</v>
      </c>
      <c r="F31" s="74">
        <v>0.05</v>
      </c>
      <c r="G31" s="74">
        <f t="shared" si="1"/>
        <v>-2.9957322735539909</v>
      </c>
      <c r="H31" s="74">
        <v>3.96</v>
      </c>
      <c r="I31" s="74">
        <f t="shared" si="2"/>
        <v>1.3762440252663892</v>
      </c>
    </row>
    <row r="32" spans="1:9" x14ac:dyDescent="0.3">
      <c r="A32" s="74">
        <v>0.86</v>
      </c>
      <c r="B32" s="74">
        <f t="shared" si="0"/>
        <v>-0.15082288973458366</v>
      </c>
      <c r="C32" s="74">
        <v>6.75</v>
      </c>
      <c r="D32" s="74">
        <f t="shared" si="3"/>
        <v>1.9095425048844386</v>
      </c>
      <c r="F32" s="74">
        <v>13.07</v>
      </c>
      <c r="G32" s="74">
        <f t="shared" si="1"/>
        <v>2.5703195276361308</v>
      </c>
      <c r="H32" s="74">
        <v>16.71</v>
      </c>
      <c r="I32" s="74">
        <f t="shared" si="2"/>
        <v>2.8160073426073025</v>
      </c>
    </row>
    <row r="33" spans="1:9" x14ac:dyDescent="0.3">
      <c r="A33" s="74">
        <v>0.18</v>
      </c>
      <c r="B33" s="74">
        <f t="shared" si="0"/>
        <v>-1.7147984280919266</v>
      </c>
      <c r="C33" s="74">
        <v>0.95</v>
      </c>
      <c r="D33" s="74">
        <f t="shared" si="3"/>
        <v>-5.1293294387550578E-2</v>
      </c>
      <c r="F33" s="74">
        <v>2.2999999999999998</v>
      </c>
      <c r="G33" s="74">
        <f t="shared" si="1"/>
        <v>0.83290912293510388</v>
      </c>
      <c r="H33" s="74">
        <v>9.9999999999999995E-7</v>
      </c>
      <c r="I33" s="74">
        <f t="shared" si="2"/>
        <v>-13.815510557964274</v>
      </c>
    </row>
    <row r="34" spans="1:9" x14ac:dyDescent="0.3">
      <c r="A34" s="74">
        <v>3.56</v>
      </c>
      <c r="B34" s="74">
        <f t="shared" si="0"/>
        <v>1.2697605448639391</v>
      </c>
      <c r="C34" s="74">
        <v>0.17</v>
      </c>
      <c r="D34" s="74">
        <f t="shared" si="3"/>
        <v>-1.7719568419318752</v>
      </c>
      <c r="F34" s="74">
        <v>4.57</v>
      </c>
      <c r="G34" s="74">
        <f t="shared" si="1"/>
        <v>1.5195132049061133</v>
      </c>
      <c r="H34" s="74">
        <v>28.14</v>
      </c>
      <c r="I34" s="74">
        <f t="shared" si="2"/>
        <v>3.3371920516862432</v>
      </c>
    </row>
    <row r="35" spans="1:9" x14ac:dyDescent="0.3">
      <c r="A35" s="74">
        <v>0.96</v>
      </c>
      <c r="B35" s="74">
        <f t="shared" si="0"/>
        <v>-4.0821994520255166E-2</v>
      </c>
      <c r="C35" s="74">
        <v>0.2</v>
      </c>
      <c r="D35" s="74">
        <f t="shared" si="3"/>
        <v>-1.6094379124341003</v>
      </c>
      <c r="F35" s="74">
        <v>18.47</v>
      </c>
      <c r="G35" s="74">
        <f t="shared" si="1"/>
        <v>2.9161477942111484</v>
      </c>
      <c r="H35" s="74">
        <v>3.55</v>
      </c>
      <c r="I35" s="74">
        <f t="shared" si="2"/>
        <v>1.2669476034873244</v>
      </c>
    </row>
    <row r="36" spans="1:9" x14ac:dyDescent="0.3">
      <c r="A36" s="74">
        <v>2.17</v>
      </c>
      <c r="B36" s="74">
        <f t="shared" si="0"/>
        <v>0.77472716755236815</v>
      </c>
      <c r="C36" s="74">
        <v>2.81</v>
      </c>
      <c r="D36" s="74">
        <f t="shared" si="3"/>
        <v>1.0331844833456545</v>
      </c>
      <c r="F36" s="74">
        <v>8.7899999999999991</v>
      </c>
      <c r="G36" s="74">
        <f t="shared" si="1"/>
        <v>2.1736147116970854</v>
      </c>
      <c r="H36" s="74">
        <v>11.53</v>
      </c>
      <c r="I36" s="74">
        <f t="shared" si="2"/>
        <v>2.4449523342809676</v>
      </c>
    </row>
    <row r="37" spans="1:9" x14ac:dyDescent="0.3">
      <c r="A37" s="74">
        <v>1.75</v>
      </c>
      <c r="B37" s="74">
        <f t="shared" si="0"/>
        <v>0.55961578793542266</v>
      </c>
      <c r="C37" s="74">
        <v>3.09</v>
      </c>
      <c r="D37" s="74">
        <f t="shared" si="3"/>
        <v>1.1281710909096541</v>
      </c>
      <c r="F37" s="74">
        <v>0.48</v>
      </c>
      <c r="G37" s="74">
        <f t="shared" si="1"/>
        <v>-0.73396917508020043</v>
      </c>
      <c r="H37" s="74">
        <v>20.12</v>
      </c>
      <c r="I37" s="74">
        <f t="shared" si="2"/>
        <v>3.0017143452315387</v>
      </c>
    </row>
    <row r="38" spans="1:9" x14ac:dyDescent="0.3">
      <c r="A38" s="74">
        <v>0.03</v>
      </c>
      <c r="B38" s="74">
        <f t="shared" si="0"/>
        <v>-3.5065578973199818</v>
      </c>
      <c r="C38" s="74">
        <v>0.03</v>
      </c>
      <c r="D38" s="74">
        <f t="shared" si="3"/>
        <v>-3.5065578973199818</v>
      </c>
      <c r="F38" s="74">
        <v>16.57</v>
      </c>
      <c r="G38" s="74">
        <f t="shared" si="1"/>
        <v>2.8075938314384716</v>
      </c>
      <c r="H38" s="74">
        <v>3.61</v>
      </c>
      <c r="I38" s="74">
        <f t="shared" si="2"/>
        <v>1.2837077723447896</v>
      </c>
    </row>
    <row r="39" spans="1:9" x14ac:dyDescent="0.3">
      <c r="A39" s="74">
        <v>10.97</v>
      </c>
      <c r="B39" s="74">
        <f t="shared" si="0"/>
        <v>2.3951642742871391</v>
      </c>
      <c r="C39" s="74">
        <v>2.39</v>
      </c>
      <c r="D39" s="74">
        <f t="shared" si="3"/>
        <v>0.87129336594341933</v>
      </c>
      <c r="F39" s="74">
        <v>8.8699999999999992</v>
      </c>
      <c r="G39" s="74">
        <f t="shared" si="1"/>
        <v>2.1826747963214879</v>
      </c>
      <c r="H39" s="74">
        <v>2.65</v>
      </c>
      <c r="I39" s="74">
        <f t="shared" si="2"/>
        <v>0.97455963999813078</v>
      </c>
    </row>
    <row r="40" spans="1:9" x14ac:dyDescent="0.3">
      <c r="A40" s="74">
        <v>0.16</v>
      </c>
      <c r="B40" s="74">
        <f t="shared" si="0"/>
        <v>-1.8325814637483102</v>
      </c>
      <c r="C40" s="74">
        <v>0.16</v>
      </c>
      <c r="D40" s="74">
        <f t="shared" si="3"/>
        <v>-1.8325814637483102</v>
      </c>
      <c r="F40" s="74">
        <v>12.39</v>
      </c>
      <c r="G40" s="74">
        <f t="shared" si="1"/>
        <v>2.5168896956410509</v>
      </c>
      <c r="H40" s="74">
        <v>3.67</v>
      </c>
      <c r="I40" s="74">
        <f t="shared" si="2"/>
        <v>1.3001916620664788</v>
      </c>
    </row>
    <row r="41" spans="1:9" x14ac:dyDescent="0.3">
      <c r="A41" s="74">
        <v>9.9999999999999995E-7</v>
      </c>
      <c r="B41" s="74">
        <f t="shared" si="0"/>
        <v>-13.815510557964274</v>
      </c>
      <c r="C41" s="74">
        <v>0.6</v>
      </c>
      <c r="D41" s="74">
        <f t="shared" si="3"/>
        <v>-0.51082562376599072</v>
      </c>
      <c r="F41" s="74">
        <v>0.15</v>
      </c>
      <c r="G41" s="74">
        <f t="shared" si="1"/>
        <v>-1.8971199848858813</v>
      </c>
      <c r="H41" s="74">
        <v>24.31</v>
      </c>
      <c r="I41" s="74">
        <f t="shared" si="2"/>
        <v>3.1908877883280318</v>
      </c>
    </row>
    <row r="42" spans="1:9" x14ac:dyDescent="0.3">
      <c r="A42" s="74">
        <v>3.18</v>
      </c>
      <c r="B42" s="74">
        <f t="shared" si="0"/>
        <v>1.1568811967920856</v>
      </c>
      <c r="C42" s="74">
        <v>0.63</v>
      </c>
      <c r="D42" s="74">
        <f t="shared" si="3"/>
        <v>-0.46203545959655867</v>
      </c>
      <c r="F42" s="74">
        <v>11.98</v>
      </c>
      <c r="G42" s="74">
        <f t="shared" si="1"/>
        <v>2.4832385926873033</v>
      </c>
      <c r="H42" s="74">
        <v>21.95</v>
      </c>
      <c r="I42" s="74">
        <f t="shared" si="2"/>
        <v>3.0887671395211802</v>
      </c>
    </row>
    <row r="43" spans="1:9" x14ac:dyDescent="0.3">
      <c r="A43" s="74">
        <v>9.9999999999999995E-7</v>
      </c>
      <c r="B43" s="74">
        <f t="shared" si="0"/>
        <v>-13.815510557964274</v>
      </c>
      <c r="C43" s="74">
        <v>11.5</v>
      </c>
      <c r="D43" s="74">
        <f t="shared" si="3"/>
        <v>2.4423470353692043</v>
      </c>
      <c r="F43" s="74">
        <v>2.81</v>
      </c>
      <c r="G43" s="74">
        <f t="shared" si="1"/>
        <v>1.0331844833456545</v>
      </c>
      <c r="H43" s="74">
        <v>9.9999999999999995E-7</v>
      </c>
      <c r="I43" s="74">
        <f t="shared" si="2"/>
        <v>-13.815510557964274</v>
      </c>
    </row>
    <row r="44" spans="1:9" x14ac:dyDescent="0.3">
      <c r="A44" s="74">
        <v>1.99</v>
      </c>
      <c r="B44" s="74">
        <f t="shared" si="0"/>
        <v>0.68813463873640102</v>
      </c>
      <c r="C44" s="74">
        <v>9.9999999999999995E-7</v>
      </c>
      <c r="D44" s="74">
        <f t="shared" si="3"/>
        <v>-13.815510557964274</v>
      </c>
      <c r="F44" s="74">
        <v>0.25</v>
      </c>
      <c r="G44" s="74">
        <f t="shared" si="1"/>
        <v>-1.3862943611198906</v>
      </c>
      <c r="H44" s="74">
        <v>0.5</v>
      </c>
      <c r="I44" s="74">
        <f t="shared" si="2"/>
        <v>-0.69314718055994529</v>
      </c>
    </row>
    <row r="45" spans="1:9" x14ac:dyDescent="0.3">
      <c r="A45" s="74">
        <v>29.12</v>
      </c>
      <c r="B45" s="74">
        <f t="shared" si="0"/>
        <v>3.3714252233284854</v>
      </c>
      <c r="C45" s="74">
        <v>5.63</v>
      </c>
      <c r="D45" s="74">
        <f t="shared" si="3"/>
        <v>1.728109442151599</v>
      </c>
      <c r="F45" s="74">
        <v>18.43</v>
      </c>
      <c r="G45" s="74">
        <f t="shared" si="1"/>
        <v>2.9139797716817317</v>
      </c>
      <c r="H45" s="74">
        <v>16.21</v>
      </c>
      <c r="I45" s="74">
        <f t="shared" si="2"/>
        <v>2.7856283357475848</v>
      </c>
    </row>
    <row r="46" spans="1:9" x14ac:dyDescent="0.3">
      <c r="A46" s="74">
        <v>0.33</v>
      </c>
      <c r="B46" s="74">
        <f t="shared" si="0"/>
        <v>-1.1086626245216111</v>
      </c>
      <c r="C46" s="74">
        <v>23.39</v>
      </c>
      <c r="D46" s="74">
        <f t="shared" si="3"/>
        <v>3.1523085805960878</v>
      </c>
      <c r="F46" s="74">
        <v>12.28</v>
      </c>
      <c r="G46" s="74">
        <f t="shared" si="1"/>
        <v>2.5079719227189963</v>
      </c>
      <c r="H46" s="74">
        <v>0.01</v>
      </c>
      <c r="I46" s="74">
        <f t="shared" si="2"/>
        <v>-4.6051701859880909</v>
      </c>
    </row>
    <row r="47" spans="1:9" x14ac:dyDescent="0.3">
      <c r="A47" s="74">
        <v>8.82</v>
      </c>
      <c r="B47" s="74">
        <f t="shared" si="0"/>
        <v>2.1770218700187001</v>
      </c>
      <c r="C47" s="74">
        <v>0.87</v>
      </c>
      <c r="D47" s="74">
        <f t="shared" si="3"/>
        <v>-0.13926206733350766</v>
      </c>
      <c r="F47" s="74">
        <v>0.38</v>
      </c>
      <c r="G47" s="74">
        <f t="shared" si="1"/>
        <v>-0.96758402626170559</v>
      </c>
      <c r="H47" s="74">
        <v>0.23</v>
      </c>
      <c r="I47" s="74">
        <f t="shared" si="2"/>
        <v>-1.4696759700589417</v>
      </c>
    </row>
    <row r="48" spans="1:9" x14ac:dyDescent="0.3">
      <c r="A48" s="74">
        <v>0.09</v>
      </c>
      <c r="B48" s="74">
        <f t="shared" si="0"/>
        <v>-2.4079456086518722</v>
      </c>
      <c r="C48" s="74">
        <v>5.85</v>
      </c>
      <c r="D48" s="74">
        <f t="shared" si="3"/>
        <v>1.766441661243765</v>
      </c>
      <c r="F48" s="74">
        <v>21.6</v>
      </c>
      <c r="G48" s="74">
        <f t="shared" si="1"/>
        <v>3.0726933146901194</v>
      </c>
      <c r="H48" s="74">
        <v>5.69</v>
      </c>
      <c r="I48" s="74">
        <f t="shared" si="2"/>
        <v>1.7387102481382397</v>
      </c>
    </row>
    <row r="49" spans="1:9" x14ac:dyDescent="0.3">
      <c r="A49" s="74">
        <v>35.44</v>
      </c>
      <c r="B49" s="74">
        <f t="shared" si="0"/>
        <v>3.5678411257368801</v>
      </c>
      <c r="C49" s="74">
        <v>0.19</v>
      </c>
      <c r="D49" s="74">
        <f t="shared" si="3"/>
        <v>-1.6607312068216509</v>
      </c>
      <c r="F49" s="74">
        <v>20.85</v>
      </c>
      <c r="G49" s="74">
        <f t="shared" si="1"/>
        <v>3.0373539482448106</v>
      </c>
      <c r="H49" s="74">
        <v>17.02</v>
      </c>
      <c r="I49" s="74">
        <f t="shared" si="2"/>
        <v>2.8343891231452281</v>
      </c>
    </row>
    <row r="50" spans="1:9" x14ac:dyDescent="0.3">
      <c r="A50" s="74">
        <v>9.9999999999999995E-7</v>
      </c>
      <c r="B50" s="74">
        <f t="shared" si="0"/>
        <v>-13.815510557964274</v>
      </c>
      <c r="C50" s="74">
        <v>0.01</v>
      </c>
      <c r="D50" s="74">
        <f t="shared" si="3"/>
        <v>-4.6051701859880909</v>
      </c>
      <c r="F50" s="74">
        <v>15.19</v>
      </c>
      <c r="G50" s="74">
        <f t="shared" si="1"/>
        <v>2.7206373166076814</v>
      </c>
      <c r="H50" s="74">
        <v>0.57999999999999996</v>
      </c>
      <c r="I50" s="74">
        <f t="shared" si="2"/>
        <v>-0.54472717544167215</v>
      </c>
    </row>
    <row r="51" spans="1:9" x14ac:dyDescent="0.3">
      <c r="A51" s="74">
        <v>9.9999999999999995E-7</v>
      </c>
      <c r="B51" s="74">
        <f t="shared" si="0"/>
        <v>-13.815510557964274</v>
      </c>
      <c r="C51" s="74">
        <v>7.22</v>
      </c>
      <c r="D51" s="74">
        <f t="shared" si="3"/>
        <v>1.9768549529047348</v>
      </c>
      <c r="F51" s="74">
        <v>25.15</v>
      </c>
      <c r="G51" s="74">
        <f t="shared" si="1"/>
        <v>3.2248578965457479</v>
      </c>
      <c r="H51" s="74">
        <v>3.92</v>
      </c>
      <c r="I51" s="74">
        <f t="shared" si="2"/>
        <v>1.3660916538023711</v>
      </c>
    </row>
    <row r="52" spans="1:9" x14ac:dyDescent="0.3">
      <c r="A52" s="74">
        <v>8.01</v>
      </c>
      <c r="B52" s="74">
        <f t="shared" si="0"/>
        <v>2.0806907610802678</v>
      </c>
      <c r="C52" s="74">
        <v>0.01</v>
      </c>
      <c r="D52" s="74">
        <f t="shared" si="3"/>
        <v>-4.6051701859880909</v>
      </c>
      <c r="F52" s="74">
        <v>18.84</v>
      </c>
      <c r="G52" s="74">
        <f t="shared" si="1"/>
        <v>2.9359822691482171</v>
      </c>
      <c r="H52" s="74">
        <v>27.2</v>
      </c>
      <c r="I52" s="74">
        <f t="shared" si="2"/>
        <v>3.3032169733019514</v>
      </c>
    </row>
    <row r="53" spans="1:9" x14ac:dyDescent="0.3">
      <c r="A53" s="74">
        <f>MEDIAN(A3:A52)</f>
        <v>2.0150000000000001</v>
      </c>
      <c r="B53" s="74">
        <f>MEDIAN(B3:B52)</f>
        <v>0.70054222329626303</v>
      </c>
      <c r="C53" s="74">
        <f>MEDIAN(C3:C52)</f>
        <v>1.0350000000000001</v>
      </c>
      <c r="D53" s="74">
        <f>MEDIAN(D3:D52)</f>
        <v>3.1017695459726338E-2</v>
      </c>
      <c r="F53" s="74">
        <f>MEDIAN(F3:F52)</f>
        <v>6.5549999999999997</v>
      </c>
      <c r="G53" s="74">
        <f>MEDIAN(G3:G52)</f>
        <v>1.8750554752841149</v>
      </c>
      <c r="H53" s="74">
        <f>MEDIAN(H3:H52)</f>
        <v>3.58</v>
      </c>
      <c r="I53" s="74">
        <f>MEDIAN(I3:I52)</f>
        <v>1.2753276879160569</v>
      </c>
    </row>
    <row r="54" spans="1:9" x14ac:dyDescent="0.3">
      <c r="A54" s="74">
        <f>AVERAGE(A3:A52)</f>
        <v>5.7670001199999987</v>
      </c>
      <c r="B54" s="74">
        <f>AVERAGE(B3:B52)</f>
        <v>-1.026970821479346</v>
      </c>
      <c r="C54" s="74">
        <f>AVERAGE(C3:C52)</f>
        <v>4.419800079999999</v>
      </c>
      <c r="D54" s="74">
        <f>AVERAGE(D3:D52)</f>
        <v>-0.96270303677867486</v>
      </c>
      <c r="F54" s="74">
        <f>AVERAGE(F3:F52)</f>
        <v>8.0254000599999991</v>
      </c>
      <c r="G54" s="74">
        <f>AVERAGE(G3:G52)</f>
        <v>0.23456184324311916</v>
      </c>
      <c r="H54" s="74">
        <f>AVERAGE(H3:H52)</f>
        <v>7.8862000799999983</v>
      </c>
      <c r="I54" s="74">
        <f>AVERAGE(I3:I52)</f>
        <v>-0.35067068215095354</v>
      </c>
    </row>
    <row r="55" spans="1:9" x14ac:dyDescent="0.3">
      <c r="B55" s="74">
        <f>EXP(B54)</f>
        <v>0.3580900379750484</v>
      </c>
      <c r="D55" s="74">
        <f>EXP(D54)</f>
        <v>0.38185930994834588</v>
      </c>
      <c r="G55" s="74">
        <f>EXP(G54)</f>
        <v>1.2643546618107444</v>
      </c>
      <c r="I55" s="74">
        <f>EXP(I54)</f>
        <v>0.7042156264490006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4" sqref="N4"/>
    </sheetView>
  </sheetViews>
  <sheetFormatPr defaultRowHeight="14.4" x14ac:dyDescent="0.3"/>
  <cols>
    <col min="14" max="14" width="12" bestFit="1" customWidth="1"/>
  </cols>
  <sheetData>
    <row r="1" spans="1:14" x14ac:dyDescent="0.3">
      <c r="A1" s="6" t="s">
        <v>129</v>
      </c>
      <c r="C1" s="6" t="s">
        <v>119</v>
      </c>
      <c r="F1" s="6" t="s">
        <v>130</v>
      </c>
      <c r="H1" s="6" t="s">
        <v>123</v>
      </c>
      <c r="J1" s="8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J2" s="8"/>
      <c r="K2" s="91" t="s">
        <v>153</v>
      </c>
      <c r="L2" s="74" t="s">
        <v>151</v>
      </c>
      <c r="M2" s="74">
        <f>TTEST(B3:B52,D3:D52,2,1)</f>
        <v>0.12890063191471204</v>
      </c>
      <c r="N2" s="74">
        <f>TTEST(G3:G52,I3:I52,2,1)</f>
        <v>0.66502819968177262</v>
      </c>
    </row>
    <row r="3" spans="1:14" x14ac:dyDescent="0.3">
      <c r="A3">
        <v>23.46</v>
      </c>
      <c r="B3">
        <f t="shared" ref="B3:B34" si="0">LN(A3)</f>
        <v>3.1552968432253294</v>
      </c>
      <c r="C3">
        <v>0.02</v>
      </c>
      <c r="D3">
        <f t="shared" ref="D3:D34" si="1">LN(C3)</f>
        <v>-3.912023005428146</v>
      </c>
      <c r="F3">
        <v>3.36</v>
      </c>
      <c r="G3">
        <f t="shared" ref="G3:G34" si="2">LN(F3)</f>
        <v>1.2119409739751128</v>
      </c>
      <c r="H3">
        <v>6.61</v>
      </c>
      <c r="I3">
        <f t="shared" ref="I3:I34" si="3">LN(H3)</f>
        <v>1.8885836538635949</v>
      </c>
      <c r="J3" s="8"/>
      <c r="K3" s="89" t="s">
        <v>152</v>
      </c>
      <c r="L3" s="74" t="s">
        <v>151</v>
      </c>
      <c r="M3" s="74">
        <f>TTEST(F3:F52,H3:H52,2,1)</f>
        <v>0.46591952382379553</v>
      </c>
      <c r="N3" s="74">
        <f>TTEST(B3:B52,D3:D52,2,1)</f>
        <v>0.12890063191471204</v>
      </c>
    </row>
    <row r="4" spans="1:14" x14ac:dyDescent="0.3">
      <c r="A4">
        <v>0.39</v>
      </c>
      <c r="B4">
        <f t="shared" si="0"/>
        <v>-0.94160853985844495</v>
      </c>
      <c r="C4">
        <v>2.16</v>
      </c>
      <c r="D4">
        <f t="shared" si="1"/>
        <v>0.77010822169607374</v>
      </c>
      <c r="F4">
        <v>14.25</v>
      </c>
      <c r="G4">
        <f t="shared" si="2"/>
        <v>2.6567569067146595</v>
      </c>
      <c r="H4">
        <v>1.03</v>
      </c>
      <c r="I4">
        <f t="shared" si="3"/>
        <v>2.9558802241544429E-2</v>
      </c>
      <c r="K4" s="89"/>
      <c r="L4" s="74"/>
      <c r="M4" s="74">
        <f>SUM(M2:M3)/2</f>
        <v>0.29741007786925377</v>
      </c>
      <c r="N4" s="74">
        <f>SUM(N2:N3)/2</f>
        <v>0.39696441579824232</v>
      </c>
    </row>
    <row r="5" spans="1:14" x14ac:dyDescent="0.3">
      <c r="A5">
        <v>10.54</v>
      </c>
      <c r="B5">
        <f t="shared" si="0"/>
        <v>2.355177543113216</v>
      </c>
      <c r="C5">
        <v>5.98</v>
      </c>
      <c r="D5">
        <f t="shared" si="1"/>
        <v>1.7884205679625405</v>
      </c>
      <c r="F5">
        <v>0.77</v>
      </c>
      <c r="G5">
        <f t="shared" si="2"/>
        <v>-0.26136476413440751</v>
      </c>
      <c r="H5">
        <v>18.22</v>
      </c>
      <c r="I5">
        <f t="shared" si="3"/>
        <v>2.9025198918318122</v>
      </c>
    </row>
    <row r="6" spans="1:14" x14ac:dyDescent="0.3">
      <c r="A6">
        <v>7.06</v>
      </c>
      <c r="B6">
        <f t="shared" si="0"/>
        <v>1.9544450515051506</v>
      </c>
      <c r="C6">
        <v>9.9999999999999995E-7</v>
      </c>
      <c r="D6">
        <f t="shared" si="1"/>
        <v>-13.815510557964274</v>
      </c>
      <c r="F6">
        <v>9.9999999999999995E-7</v>
      </c>
      <c r="G6">
        <f t="shared" si="2"/>
        <v>-13.815510557964274</v>
      </c>
      <c r="H6">
        <v>11.04</v>
      </c>
      <c r="I6">
        <f t="shared" si="3"/>
        <v>2.401525040848949</v>
      </c>
    </row>
    <row r="7" spans="1:14" x14ac:dyDescent="0.3">
      <c r="A7">
        <v>7.45</v>
      </c>
      <c r="B7">
        <f t="shared" si="0"/>
        <v>2.0082140323914683</v>
      </c>
      <c r="C7">
        <v>8.8800000000000008</v>
      </c>
      <c r="D7">
        <f t="shared" si="1"/>
        <v>2.1838015570040787</v>
      </c>
      <c r="F7">
        <v>27.96</v>
      </c>
      <c r="G7">
        <f t="shared" si="2"/>
        <v>3.3307749173656096</v>
      </c>
      <c r="H7">
        <v>15.3</v>
      </c>
      <c r="I7">
        <f t="shared" si="3"/>
        <v>2.7278528283983898</v>
      </c>
    </row>
    <row r="8" spans="1:14" x14ac:dyDescent="0.3">
      <c r="A8">
        <v>0.15</v>
      </c>
      <c r="B8">
        <f t="shared" si="0"/>
        <v>-1.8971199848858813</v>
      </c>
      <c r="C8">
        <v>7.74</v>
      </c>
      <c r="D8">
        <f t="shared" si="1"/>
        <v>2.046401687601636</v>
      </c>
      <c r="F8">
        <v>1.39</v>
      </c>
      <c r="G8">
        <f t="shared" si="2"/>
        <v>0.3293037471426003</v>
      </c>
      <c r="H8">
        <v>6.33</v>
      </c>
      <c r="I8">
        <f t="shared" si="3"/>
        <v>1.8453002361560848</v>
      </c>
    </row>
    <row r="9" spans="1:14" x14ac:dyDescent="0.3">
      <c r="A9">
        <v>15.97</v>
      </c>
      <c r="B9">
        <f t="shared" si="0"/>
        <v>2.7707119622269212</v>
      </c>
      <c r="C9">
        <v>12.7</v>
      </c>
      <c r="D9">
        <f t="shared" si="1"/>
        <v>2.5416019934645457</v>
      </c>
      <c r="F9">
        <v>8.31</v>
      </c>
      <c r="G9">
        <f t="shared" si="2"/>
        <v>2.1174596088673567</v>
      </c>
      <c r="H9">
        <v>5.56</v>
      </c>
      <c r="I9">
        <f t="shared" si="3"/>
        <v>1.7155981082624909</v>
      </c>
    </row>
    <row r="10" spans="1:14" x14ac:dyDescent="0.3">
      <c r="A10">
        <v>26.85</v>
      </c>
      <c r="B10">
        <f t="shared" si="0"/>
        <v>3.2902658209548736</v>
      </c>
      <c r="C10">
        <v>9.9999999999999995E-7</v>
      </c>
      <c r="D10">
        <f t="shared" si="1"/>
        <v>-13.815510557964274</v>
      </c>
      <c r="F10">
        <v>0.13</v>
      </c>
      <c r="G10">
        <f t="shared" si="2"/>
        <v>-2.0402208285265546</v>
      </c>
      <c r="H10">
        <v>0.17</v>
      </c>
      <c r="I10">
        <f t="shared" si="3"/>
        <v>-1.7719568419318752</v>
      </c>
    </row>
    <row r="11" spans="1:14" x14ac:dyDescent="0.3">
      <c r="A11">
        <v>8.5399999999999991</v>
      </c>
      <c r="B11">
        <f t="shared" si="0"/>
        <v>2.1447610078004784</v>
      </c>
      <c r="C11">
        <v>0.05</v>
      </c>
      <c r="D11">
        <f t="shared" si="1"/>
        <v>-2.9957322735539909</v>
      </c>
      <c r="F11">
        <v>1.01</v>
      </c>
      <c r="G11">
        <f t="shared" si="2"/>
        <v>9.950330853168092E-3</v>
      </c>
      <c r="H11">
        <v>2.91</v>
      </c>
      <c r="I11">
        <f t="shared" si="3"/>
        <v>1.0681530811834012</v>
      </c>
    </row>
    <row r="12" spans="1:14" x14ac:dyDescent="0.3">
      <c r="A12">
        <v>0.05</v>
      </c>
      <c r="B12">
        <f t="shared" si="0"/>
        <v>-2.9957322735539909</v>
      </c>
      <c r="C12">
        <v>6.92</v>
      </c>
      <c r="D12">
        <f t="shared" si="1"/>
        <v>1.9344157696295783</v>
      </c>
      <c r="F12">
        <v>2.2200000000000002</v>
      </c>
      <c r="G12">
        <f t="shared" si="2"/>
        <v>0.79750719588418817</v>
      </c>
      <c r="H12">
        <v>8.9</v>
      </c>
      <c r="I12">
        <f t="shared" si="3"/>
        <v>2.1860512767380942</v>
      </c>
    </row>
    <row r="13" spans="1:14" x14ac:dyDescent="0.3">
      <c r="A13">
        <v>6.5</v>
      </c>
      <c r="B13">
        <f t="shared" si="0"/>
        <v>1.8718021769015913</v>
      </c>
      <c r="C13">
        <v>8.32</v>
      </c>
      <c r="D13">
        <f t="shared" si="1"/>
        <v>2.1186622548331173</v>
      </c>
      <c r="F13">
        <v>2.94</v>
      </c>
      <c r="G13">
        <f t="shared" si="2"/>
        <v>1.0784095813505903</v>
      </c>
      <c r="H13">
        <v>0.67</v>
      </c>
      <c r="I13">
        <f t="shared" si="3"/>
        <v>-0.40047756659712525</v>
      </c>
    </row>
    <row r="14" spans="1:14" x14ac:dyDescent="0.3">
      <c r="A14">
        <v>0.05</v>
      </c>
      <c r="B14">
        <f t="shared" si="0"/>
        <v>-2.9957322735539909</v>
      </c>
      <c r="C14">
        <v>0.15</v>
      </c>
      <c r="D14">
        <f t="shared" si="1"/>
        <v>-1.8971199848858813</v>
      </c>
      <c r="F14">
        <v>12.11</v>
      </c>
      <c r="G14">
        <f t="shared" si="2"/>
        <v>2.4940315575650009</v>
      </c>
      <c r="H14">
        <v>15.23</v>
      </c>
      <c r="I14">
        <f t="shared" si="3"/>
        <v>2.7232671669070703</v>
      </c>
    </row>
    <row r="15" spans="1:14" x14ac:dyDescent="0.3">
      <c r="A15">
        <v>8.83</v>
      </c>
      <c r="B15">
        <f t="shared" si="0"/>
        <v>2.1781550146158688</v>
      </c>
      <c r="C15">
        <v>3.42</v>
      </c>
      <c r="D15">
        <f t="shared" si="1"/>
        <v>1.2296405510745139</v>
      </c>
      <c r="F15">
        <v>16.59</v>
      </c>
      <c r="G15">
        <f t="shared" si="2"/>
        <v>2.8088001042023532</v>
      </c>
      <c r="H15">
        <v>21.07</v>
      </c>
      <c r="I15">
        <f t="shared" si="3"/>
        <v>3.0478502278160975</v>
      </c>
    </row>
    <row r="16" spans="1:14" x14ac:dyDescent="0.3">
      <c r="A16">
        <v>0.03</v>
      </c>
      <c r="B16">
        <f t="shared" si="0"/>
        <v>-3.5065578973199818</v>
      </c>
      <c r="C16">
        <v>2.5099999999999998</v>
      </c>
      <c r="D16">
        <f t="shared" si="1"/>
        <v>0.92028275314369246</v>
      </c>
      <c r="F16">
        <v>4.91</v>
      </c>
      <c r="G16">
        <f t="shared" si="2"/>
        <v>1.5912739418064292</v>
      </c>
      <c r="H16">
        <v>6.5</v>
      </c>
      <c r="I16">
        <f t="shared" si="3"/>
        <v>1.8718021769015913</v>
      </c>
    </row>
    <row r="17" spans="1:9" x14ac:dyDescent="0.3">
      <c r="A17">
        <v>0.3</v>
      </c>
      <c r="B17">
        <f t="shared" si="0"/>
        <v>-1.2039728043259361</v>
      </c>
      <c r="C17">
        <v>0.01</v>
      </c>
      <c r="D17">
        <f t="shared" si="1"/>
        <v>-4.6051701859880909</v>
      </c>
      <c r="F17">
        <v>40.11</v>
      </c>
      <c r="G17">
        <f t="shared" si="2"/>
        <v>3.6916256797819615</v>
      </c>
      <c r="H17">
        <v>1.91</v>
      </c>
      <c r="I17">
        <f t="shared" si="3"/>
        <v>0.64710324205853842</v>
      </c>
    </row>
    <row r="18" spans="1:9" x14ac:dyDescent="0.3">
      <c r="A18">
        <v>9.9999999999999995E-7</v>
      </c>
      <c r="B18">
        <f t="shared" si="0"/>
        <v>-13.815510557964274</v>
      </c>
      <c r="C18">
        <v>0.02</v>
      </c>
      <c r="D18">
        <f t="shared" si="1"/>
        <v>-3.912023005428146</v>
      </c>
      <c r="F18">
        <v>1.87</v>
      </c>
      <c r="G18">
        <f t="shared" si="2"/>
        <v>0.62593843086649537</v>
      </c>
      <c r="H18">
        <v>0.87</v>
      </c>
      <c r="I18">
        <f t="shared" si="3"/>
        <v>-0.13926206733350766</v>
      </c>
    </row>
    <row r="19" spans="1:9" x14ac:dyDescent="0.3">
      <c r="A19">
        <v>8.2200000000000006</v>
      </c>
      <c r="B19">
        <f t="shared" si="0"/>
        <v>2.1065702090680887</v>
      </c>
      <c r="C19">
        <v>0.91</v>
      </c>
      <c r="D19">
        <f t="shared" si="1"/>
        <v>-9.431067947124129E-2</v>
      </c>
      <c r="F19">
        <v>9.9999999999999995E-7</v>
      </c>
      <c r="G19">
        <f t="shared" si="2"/>
        <v>-13.815510557964274</v>
      </c>
      <c r="H19">
        <v>22.42</v>
      </c>
      <c r="I19">
        <f t="shared" si="3"/>
        <v>3.109953417644014</v>
      </c>
    </row>
    <row r="20" spans="1:9" x14ac:dyDescent="0.3">
      <c r="A20">
        <v>6.12</v>
      </c>
      <c r="B20">
        <f t="shared" si="0"/>
        <v>1.8115620965242347</v>
      </c>
      <c r="C20">
        <v>6.45</v>
      </c>
      <c r="D20">
        <f t="shared" si="1"/>
        <v>1.8640801308076811</v>
      </c>
      <c r="F20">
        <v>35.19</v>
      </c>
      <c r="G20">
        <f t="shared" si="2"/>
        <v>3.5607619513334936</v>
      </c>
      <c r="H20">
        <v>9.1999999999999993</v>
      </c>
      <c r="I20">
        <f t="shared" si="3"/>
        <v>2.2192034840549946</v>
      </c>
    </row>
    <row r="21" spans="1:9" x14ac:dyDescent="0.3">
      <c r="A21">
        <v>0.86</v>
      </c>
      <c r="B21">
        <f t="shared" si="0"/>
        <v>-0.15082288973458366</v>
      </c>
      <c r="C21">
        <v>16.96</v>
      </c>
      <c r="D21">
        <f t="shared" si="1"/>
        <v>2.8308576303637571</v>
      </c>
      <c r="F21">
        <v>16.190000000000001</v>
      </c>
      <c r="G21">
        <f t="shared" si="2"/>
        <v>2.7843937676895441</v>
      </c>
      <c r="H21">
        <v>11.92</v>
      </c>
      <c r="I21">
        <f t="shared" si="3"/>
        <v>2.4782176616372036</v>
      </c>
    </row>
    <row r="22" spans="1:9" x14ac:dyDescent="0.3">
      <c r="A22">
        <v>8.35</v>
      </c>
      <c r="B22">
        <f t="shared" si="0"/>
        <v>2.1222615388627641</v>
      </c>
      <c r="C22">
        <v>1.6</v>
      </c>
      <c r="D22">
        <f t="shared" si="1"/>
        <v>0.47000362924573563</v>
      </c>
      <c r="F22">
        <v>10.66</v>
      </c>
      <c r="G22">
        <f t="shared" si="2"/>
        <v>2.3664984187376983</v>
      </c>
      <c r="H22">
        <v>0.65</v>
      </c>
      <c r="I22">
        <f t="shared" si="3"/>
        <v>-0.43078291609245423</v>
      </c>
    </row>
    <row r="23" spans="1:9" x14ac:dyDescent="0.3">
      <c r="A23">
        <v>9.48</v>
      </c>
      <c r="B23">
        <f t="shared" si="0"/>
        <v>2.2491843162669305</v>
      </c>
      <c r="C23">
        <v>11.08</v>
      </c>
      <c r="D23">
        <f t="shared" si="1"/>
        <v>2.405141681319138</v>
      </c>
      <c r="F23">
        <v>0.18</v>
      </c>
      <c r="G23">
        <f t="shared" si="2"/>
        <v>-1.7147984280919266</v>
      </c>
      <c r="H23">
        <v>1.87</v>
      </c>
      <c r="I23">
        <f t="shared" si="3"/>
        <v>0.62593843086649537</v>
      </c>
    </row>
    <row r="24" spans="1:9" x14ac:dyDescent="0.3">
      <c r="A24">
        <v>13.25</v>
      </c>
      <c r="B24">
        <f t="shared" si="0"/>
        <v>2.5839975524322312</v>
      </c>
      <c r="C24">
        <v>9.9999999999999995E-7</v>
      </c>
      <c r="D24">
        <f t="shared" si="1"/>
        <v>-13.815510557964274</v>
      </c>
      <c r="F24">
        <v>0.08</v>
      </c>
      <c r="G24">
        <f t="shared" si="2"/>
        <v>-2.5257286443082556</v>
      </c>
      <c r="H24">
        <v>8.89</v>
      </c>
      <c r="I24">
        <f t="shared" si="3"/>
        <v>2.1849270495258133</v>
      </c>
    </row>
    <row r="25" spans="1:9" x14ac:dyDescent="0.3">
      <c r="A25">
        <v>7.38</v>
      </c>
      <c r="B25">
        <f t="shared" si="0"/>
        <v>1.9987736386123811</v>
      </c>
      <c r="C25">
        <v>7.0000000000000007E-2</v>
      </c>
      <c r="D25">
        <f t="shared" si="1"/>
        <v>-2.6592600369327779</v>
      </c>
      <c r="F25">
        <v>0.39</v>
      </c>
      <c r="G25">
        <f t="shared" si="2"/>
        <v>-0.94160853985844495</v>
      </c>
      <c r="H25">
        <v>0.4</v>
      </c>
      <c r="I25">
        <f t="shared" si="3"/>
        <v>-0.916290731874155</v>
      </c>
    </row>
    <row r="26" spans="1:9" x14ac:dyDescent="0.3">
      <c r="A26">
        <v>18.63</v>
      </c>
      <c r="B26">
        <f t="shared" si="0"/>
        <v>2.924773184613497</v>
      </c>
      <c r="C26">
        <v>1.44</v>
      </c>
      <c r="D26">
        <f t="shared" si="1"/>
        <v>0.36464311358790924</v>
      </c>
      <c r="F26">
        <v>0.09</v>
      </c>
      <c r="G26">
        <f t="shared" si="2"/>
        <v>-2.4079456086518722</v>
      </c>
      <c r="H26">
        <v>3.92</v>
      </c>
      <c r="I26">
        <f t="shared" si="3"/>
        <v>1.3660916538023711</v>
      </c>
    </row>
    <row r="27" spans="1:9" x14ac:dyDescent="0.3">
      <c r="A27">
        <v>2.91</v>
      </c>
      <c r="B27">
        <f t="shared" si="0"/>
        <v>1.0681530811834012</v>
      </c>
      <c r="C27">
        <v>19.64</v>
      </c>
      <c r="D27">
        <f t="shared" si="1"/>
        <v>2.9775683029263198</v>
      </c>
      <c r="F27">
        <v>0.18</v>
      </c>
      <c r="G27">
        <f t="shared" si="2"/>
        <v>-1.7147984280919266</v>
      </c>
      <c r="H27">
        <v>0.19</v>
      </c>
      <c r="I27">
        <f t="shared" si="3"/>
        <v>-1.6607312068216509</v>
      </c>
    </row>
    <row r="28" spans="1:9" x14ac:dyDescent="0.3">
      <c r="A28">
        <v>7.85</v>
      </c>
      <c r="B28">
        <f t="shared" si="0"/>
        <v>2.0605135317943168</v>
      </c>
      <c r="C28">
        <v>6.96</v>
      </c>
      <c r="D28">
        <f t="shared" si="1"/>
        <v>1.9401794743463283</v>
      </c>
      <c r="F28">
        <v>5.69</v>
      </c>
      <c r="G28">
        <f t="shared" si="2"/>
        <v>1.7387102481382397</v>
      </c>
      <c r="H28">
        <v>0.24</v>
      </c>
      <c r="I28">
        <f t="shared" si="3"/>
        <v>-1.4271163556401458</v>
      </c>
    </row>
    <row r="29" spans="1:9" x14ac:dyDescent="0.3">
      <c r="A29">
        <v>0.21</v>
      </c>
      <c r="B29">
        <f t="shared" si="0"/>
        <v>-1.5606477482646683</v>
      </c>
      <c r="C29">
        <v>8.69</v>
      </c>
      <c r="D29">
        <f t="shared" si="1"/>
        <v>2.1621729392773008</v>
      </c>
      <c r="F29">
        <v>19.920000000000002</v>
      </c>
      <c r="G29">
        <f t="shared" si="2"/>
        <v>2.9917242521564522</v>
      </c>
      <c r="H29">
        <v>4.07</v>
      </c>
      <c r="I29">
        <f t="shared" si="3"/>
        <v>1.4036429994545037</v>
      </c>
    </row>
    <row r="30" spans="1:9" x14ac:dyDescent="0.3">
      <c r="A30">
        <v>0.28999999999999998</v>
      </c>
      <c r="B30">
        <f t="shared" si="0"/>
        <v>-1.2378743560016174</v>
      </c>
      <c r="C30">
        <v>11.79</v>
      </c>
      <c r="D30">
        <f t="shared" si="1"/>
        <v>2.4672517145492794</v>
      </c>
      <c r="F30">
        <v>14.16</v>
      </c>
      <c r="G30">
        <f t="shared" si="2"/>
        <v>2.6504210882655737</v>
      </c>
      <c r="H30">
        <v>0.01</v>
      </c>
      <c r="I30">
        <f t="shared" si="3"/>
        <v>-4.6051701859880909</v>
      </c>
    </row>
    <row r="31" spans="1:9" x14ac:dyDescent="0.3">
      <c r="A31">
        <v>15.55</v>
      </c>
      <c r="B31">
        <f t="shared" si="0"/>
        <v>2.7440606386252431</v>
      </c>
      <c r="C31">
        <v>19.899999999999999</v>
      </c>
      <c r="D31">
        <f t="shared" si="1"/>
        <v>2.9907197317304468</v>
      </c>
      <c r="F31">
        <v>10.199999999999999</v>
      </c>
      <c r="G31">
        <f t="shared" si="2"/>
        <v>2.3223877202902252</v>
      </c>
      <c r="H31">
        <v>0.03</v>
      </c>
      <c r="I31">
        <f t="shared" si="3"/>
        <v>-3.5065578973199818</v>
      </c>
    </row>
    <row r="32" spans="1:9" x14ac:dyDescent="0.3">
      <c r="A32">
        <v>24.27</v>
      </c>
      <c r="B32">
        <f t="shared" si="0"/>
        <v>3.1892410197385099</v>
      </c>
      <c r="C32">
        <v>0.06</v>
      </c>
      <c r="D32">
        <f t="shared" si="1"/>
        <v>-2.8134107167600364</v>
      </c>
      <c r="F32">
        <v>0.5</v>
      </c>
      <c r="G32">
        <f t="shared" si="2"/>
        <v>-0.69314718055994529</v>
      </c>
      <c r="H32">
        <v>2.77</v>
      </c>
      <c r="I32">
        <f t="shared" si="3"/>
        <v>1.0188473201992472</v>
      </c>
    </row>
    <row r="33" spans="1:9" x14ac:dyDescent="0.3">
      <c r="A33">
        <v>4.5999999999999996</v>
      </c>
      <c r="B33">
        <f t="shared" si="0"/>
        <v>1.5260563034950492</v>
      </c>
      <c r="C33">
        <v>16.12</v>
      </c>
      <c r="D33">
        <f t="shared" si="1"/>
        <v>2.7800607370784824</v>
      </c>
      <c r="F33">
        <v>4.96</v>
      </c>
      <c r="G33">
        <f t="shared" si="2"/>
        <v>1.6014057407368361</v>
      </c>
      <c r="H33">
        <v>0.55000000000000004</v>
      </c>
      <c r="I33">
        <f t="shared" si="3"/>
        <v>-0.59783700075562041</v>
      </c>
    </row>
    <row r="34" spans="1:9" x14ac:dyDescent="0.3">
      <c r="A34">
        <v>5.35</v>
      </c>
      <c r="B34">
        <f t="shared" si="0"/>
        <v>1.6770965609079151</v>
      </c>
      <c r="C34">
        <v>6.93</v>
      </c>
      <c r="D34">
        <f t="shared" si="1"/>
        <v>1.9358598132018119</v>
      </c>
      <c r="F34">
        <v>9.9999999999999995E-7</v>
      </c>
      <c r="G34">
        <f t="shared" si="2"/>
        <v>-13.815510557964274</v>
      </c>
      <c r="H34">
        <v>16.57</v>
      </c>
      <c r="I34">
        <f t="shared" si="3"/>
        <v>2.8075938314384716</v>
      </c>
    </row>
    <row r="35" spans="1:9" x14ac:dyDescent="0.3">
      <c r="A35">
        <v>0.06</v>
      </c>
      <c r="B35">
        <f t="shared" ref="B35:B52" si="4">LN(A35)</f>
        <v>-2.8134107167600364</v>
      </c>
      <c r="C35">
        <v>0.15</v>
      </c>
      <c r="D35">
        <f t="shared" ref="D35:D52" si="5">LN(C35)</f>
        <v>-1.8971199848858813</v>
      </c>
      <c r="F35">
        <v>9.9999999999999995E-7</v>
      </c>
      <c r="G35">
        <f t="shared" ref="G35:G52" si="6">LN(F35)</f>
        <v>-13.815510557964274</v>
      </c>
      <c r="H35">
        <v>0.47</v>
      </c>
      <c r="I35">
        <f t="shared" ref="I35:I52" si="7">LN(H35)</f>
        <v>-0.75502258427803282</v>
      </c>
    </row>
    <row r="36" spans="1:9" x14ac:dyDescent="0.3">
      <c r="A36">
        <v>10.35</v>
      </c>
      <c r="B36">
        <f t="shared" si="4"/>
        <v>2.3369865197113779</v>
      </c>
      <c r="C36">
        <v>10.73</v>
      </c>
      <c r="D36">
        <f t="shared" si="5"/>
        <v>2.3730435566426071</v>
      </c>
      <c r="F36">
        <v>4.51</v>
      </c>
      <c r="G36">
        <f t="shared" si="6"/>
        <v>1.506297153514587</v>
      </c>
      <c r="H36">
        <v>7.0000000000000007E-2</v>
      </c>
      <c r="I36">
        <f t="shared" si="7"/>
        <v>-2.6592600369327779</v>
      </c>
    </row>
    <row r="37" spans="1:9" x14ac:dyDescent="0.3">
      <c r="A37">
        <v>0.4</v>
      </c>
      <c r="B37">
        <f t="shared" si="4"/>
        <v>-0.916290731874155</v>
      </c>
      <c r="C37">
        <v>9.9999999999999995E-7</v>
      </c>
      <c r="D37">
        <f t="shared" si="5"/>
        <v>-13.815510557964274</v>
      </c>
      <c r="F37">
        <v>2.0099999999999998</v>
      </c>
      <c r="G37">
        <f t="shared" si="6"/>
        <v>0.69813472207098426</v>
      </c>
      <c r="H37">
        <v>9.9999999999999995E-7</v>
      </c>
      <c r="I37">
        <f t="shared" si="7"/>
        <v>-13.815510557964274</v>
      </c>
    </row>
    <row r="38" spans="1:9" x14ac:dyDescent="0.3">
      <c r="A38">
        <v>4.5599999999999996</v>
      </c>
      <c r="B38">
        <f t="shared" si="4"/>
        <v>1.5173226235262947</v>
      </c>
      <c r="C38">
        <v>0.03</v>
      </c>
      <c r="D38">
        <f t="shared" si="5"/>
        <v>-3.5065578973199818</v>
      </c>
      <c r="F38">
        <v>5.24</v>
      </c>
      <c r="G38">
        <f t="shared" si="6"/>
        <v>1.6563214983329508</v>
      </c>
      <c r="H38">
        <v>7.39</v>
      </c>
      <c r="I38">
        <f t="shared" si="7"/>
        <v>2.0001277349601105</v>
      </c>
    </row>
    <row r="39" spans="1:9" x14ac:dyDescent="0.3">
      <c r="A39">
        <v>12.34</v>
      </c>
      <c r="B39">
        <f t="shared" si="4"/>
        <v>2.5128460184772416</v>
      </c>
      <c r="C39">
        <v>17.21</v>
      </c>
      <c r="D39">
        <f t="shared" si="5"/>
        <v>2.8454906102234481</v>
      </c>
      <c r="F39">
        <v>3.37</v>
      </c>
      <c r="G39">
        <f t="shared" si="6"/>
        <v>1.2149127443642704</v>
      </c>
      <c r="H39">
        <v>9.9999999999999995E-7</v>
      </c>
      <c r="I39">
        <f t="shared" si="7"/>
        <v>-13.815510557964274</v>
      </c>
    </row>
    <row r="40" spans="1:9" x14ac:dyDescent="0.3">
      <c r="A40">
        <v>9.9999999999999995E-7</v>
      </c>
      <c r="B40">
        <f t="shared" si="4"/>
        <v>-13.815510557964274</v>
      </c>
      <c r="C40">
        <v>9.9999999999999995E-7</v>
      </c>
      <c r="D40">
        <f t="shared" si="5"/>
        <v>-13.815510557964274</v>
      </c>
      <c r="F40">
        <v>23.84</v>
      </c>
      <c r="G40">
        <f t="shared" si="6"/>
        <v>3.171364842197149</v>
      </c>
      <c r="H40">
        <v>33.520000000000003</v>
      </c>
      <c r="I40">
        <f t="shared" si="7"/>
        <v>3.5121422756138823</v>
      </c>
    </row>
    <row r="41" spans="1:9" x14ac:dyDescent="0.3">
      <c r="A41">
        <v>0.61</v>
      </c>
      <c r="B41">
        <f t="shared" si="4"/>
        <v>-0.49429632181478012</v>
      </c>
      <c r="C41">
        <v>0.33</v>
      </c>
      <c r="D41">
        <f t="shared" si="5"/>
        <v>-1.1086626245216111</v>
      </c>
      <c r="F41">
        <v>3.44</v>
      </c>
      <c r="G41">
        <f t="shared" si="6"/>
        <v>1.235471471385307</v>
      </c>
      <c r="H41">
        <v>10.15</v>
      </c>
      <c r="I41">
        <f t="shared" si="7"/>
        <v>2.3174737054877963</v>
      </c>
    </row>
    <row r="42" spans="1:9" x14ac:dyDescent="0.3">
      <c r="A42">
        <v>0.24</v>
      </c>
      <c r="B42">
        <f t="shared" si="4"/>
        <v>-1.4271163556401458</v>
      </c>
      <c r="C42">
        <v>9.9999999999999995E-7</v>
      </c>
      <c r="D42">
        <f t="shared" si="5"/>
        <v>-13.815510557964274</v>
      </c>
      <c r="F42">
        <v>0.27</v>
      </c>
      <c r="G42">
        <f t="shared" si="6"/>
        <v>-1.3093333199837622</v>
      </c>
      <c r="H42">
        <v>10.49</v>
      </c>
      <c r="I42">
        <f t="shared" si="7"/>
        <v>2.3504224224082058</v>
      </c>
    </row>
    <row r="43" spans="1:9" x14ac:dyDescent="0.3">
      <c r="A43">
        <v>6.21</v>
      </c>
      <c r="B43">
        <f t="shared" si="4"/>
        <v>1.8261608959453874</v>
      </c>
      <c r="C43">
        <v>0.1</v>
      </c>
      <c r="D43">
        <f t="shared" si="5"/>
        <v>-2.3025850929940455</v>
      </c>
      <c r="F43">
        <v>0.01</v>
      </c>
      <c r="G43">
        <f t="shared" si="6"/>
        <v>-4.6051701859880909</v>
      </c>
      <c r="H43">
        <v>1.71</v>
      </c>
      <c r="I43">
        <f t="shared" si="7"/>
        <v>0.53649337051456847</v>
      </c>
    </row>
    <row r="44" spans="1:9" x14ac:dyDescent="0.3">
      <c r="A44">
        <v>2.56</v>
      </c>
      <c r="B44">
        <f t="shared" si="4"/>
        <v>0.94000725849147115</v>
      </c>
      <c r="C44">
        <v>1.39</v>
      </c>
      <c r="D44">
        <f t="shared" si="5"/>
        <v>0.3293037471426003</v>
      </c>
      <c r="F44">
        <v>0.34</v>
      </c>
      <c r="G44">
        <f t="shared" si="6"/>
        <v>-1.0788096613719298</v>
      </c>
      <c r="H44">
        <v>0.15</v>
      </c>
      <c r="I44">
        <f t="shared" si="7"/>
        <v>-1.8971199848858813</v>
      </c>
    </row>
    <row r="45" spans="1:9" x14ac:dyDescent="0.3">
      <c r="A45">
        <v>4.74</v>
      </c>
      <c r="B45">
        <f t="shared" si="4"/>
        <v>1.5560371357069851</v>
      </c>
      <c r="C45">
        <v>22.57</v>
      </c>
      <c r="D45">
        <f t="shared" si="5"/>
        <v>3.1166215908294443</v>
      </c>
      <c r="F45">
        <v>2.5</v>
      </c>
      <c r="G45">
        <f t="shared" si="6"/>
        <v>0.91629073187415511</v>
      </c>
      <c r="H45">
        <v>7.0000000000000007E-2</v>
      </c>
      <c r="I45">
        <f t="shared" si="7"/>
        <v>-2.6592600369327779</v>
      </c>
    </row>
    <row r="46" spans="1:9" x14ac:dyDescent="0.3">
      <c r="A46">
        <v>0.86</v>
      </c>
      <c r="B46">
        <f t="shared" si="4"/>
        <v>-0.15082288973458366</v>
      </c>
      <c r="C46">
        <v>5.29</v>
      </c>
      <c r="D46">
        <f t="shared" si="5"/>
        <v>1.665818245870208</v>
      </c>
      <c r="F46">
        <v>26.63</v>
      </c>
      <c r="G46">
        <f t="shared" si="6"/>
        <v>3.2820383998258409</v>
      </c>
      <c r="H46">
        <v>11.01</v>
      </c>
      <c r="I46">
        <f t="shared" si="7"/>
        <v>2.3988039507345884</v>
      </c>
    </row>
    <row r="47" spans="1:9" x14ac:dyDescent="0.3">
      <c r="A47">
        <v>0.09</v>
      </c>
      <c r="B47">
        <f t="shared" si="4"/>
        <v>-2.4079456086518722</v>
      </c>
      <c r="C47">
        <v>0.68</v>
      </c>
      <c r="D47">
        <f t="shared" si="5"/>
        <v>-0.38566248081198462</v>
      </c>
      <c r="F47">
        <v>5.95</v>
      </c>
      <c r="G47">
        <f t="shared" si="6"/>
        <v>1.7833912195575383</v>
      </c>
      <c r="H47">
        <v>0.05</v>
      </c>
      <c r="I47">
        <f t="shared" si="7"/>
        <v>-2.9957322735539909</v>
      </c>
    </row>
    <row r="48" spans="1:9" x14ac:dyDescent="0.3">
      <c r="A48">
        <v>1.36</v>
      </c>
      <c r="B48">
        <f t="shared" si="4"/>
        <v>0.30748469974796072</v>
      </c>
      <c r="C48">
        <v>5.47</v>
      </c>
      <c r="D48">
        <f t="shared" si="5"/>
        <v>1.6992786164338898</v>
      </c>
      <c r="F48">
        <v>3.81</v>
      </c>
      <c r="G48">
        <f t="shared" si="6"/>
        <v>1.3376291891386096</v>
      </c>
      <c r="H48">
        <v>10.4</v>
      </c>
      <c r="I48">
        <f t="shared" si="7"/>
        <v>2.341805806147327</v>
      </c>
    </row>
    <row r="49" spans="1:9" x14ac:dyDescent="0.3">
      <c r="A49">
        <v>0.55000000000000004</v>
      </c>
      <c r="B49">
        <f t="shared" si="4"/>
        <v>-0.59783700075562041</v>
      </c>
      <c r="C49">
        <v>5.22</v>
      </c>
      <c r="D49">
        <f t="shared" si="5"/>
        <v>1.6524974018945473</v>
      </c>
      <c r="F49">
        <v>1.42</v>
      </c>
      <c r="G49">
        <f t="shared" si="6"/>
        <v>0.35065687161316933</v>
      </c>
      <c r="H49">
        <v>4.25</v>
      </c>
      <c r="I49">
        <f t="shared" si="7"/>
        <v>1.4469189829363254</v>
      </c>
    </row>
    <row r="50" spans="1:9" x14ac:dyDescent="0.3">
      <c r="A50">
        <v>2.35</v>
      </c>
      <c r="B50">
        <f t="shared" si="4"/>
        <v>0.85441532815606758</v>
      </c>
      <c r="C50">
        <v>2.15</v>
      </c>
      <c r="D50">
        <f t="shared" si="5"/>
        <v>0.76546784213957142</v>
      </c>
      <c r="F50">
        <v>0.24</v>
      </c>
      <c r="G50">
        <f t="shared" si="6"/>
        <v>-1.4271163556401458</v>
      </c>
      <c r="H50">
        <v>0.67</v>
      </c>
      <c r="I50">
        <f t="shared" si="7"/>
        <v>-0.40047756659712525</v>
      </c>
    </row>
    <row r="51" spans="1:9" x14ac:dyDescent="0.3">
      <c r="A51">
        <v>0.09</v>
      </c>
      <c r="B51">
        <f t="shared" si="4"/>
        <v>-2.4079456086518722</v>
      </c>
      <c r="C51">
        <v>3.15</v>
      </c>
      <c r="D51">
        <f t="shared" si="5"/>
        <v>1.1474024528375417</v>
      </c>
      <c r="F51">
        <v>17.399999999999999</v>
      </c>
      <c r="G51">
        <f t="shared" si="6"/>
        <v>2.8564702062204832</v>
      </c>
      <c r="H51">
        <v>13.63</v>
      </c>
      <c r="I51">
        <f t="shared" si="7"/>
        <v>2.6122732457084412</v>
      </c>
    </row>
    <row r="52" spans="1:9" x14ac:dyDescent="0.3">
      <c r="A52">
        <v>0.28000000000000003</v>
      </c>
      <c r="B52">
        <f t="shared" si="4"/>
        <v>-1.2729656758128873</v>
      </c>
      <c r="C52">
        <v>20.329999999999998</v>
      </c>
      <c r="D52">
        <f t="shared" si="5"/>
        <v>3.0120976276402551</v>
      </c>
      <c r="F52">
        <v>7.27</v>
      </c>
      <c r="G52">
        <f t="shared" si="6"/>
        <v>1.9837562915454279</v>
      </c>
      <c r="H52">
        <v>0.75</v>
      </c>
      <c r="I52">
        <f t="shared" si="7"/>
        <v>-0.2876820724517809</v>
      </c>
    </row>
    <row r="53" spans="1:9" x14ac:dyDescent="0.3">
      <c r="A53" s="7">
        <f>MEDIAN(A3:A52)</f>
        <v>4.58</v>
      </c>
      <c r="B53" s="7">
        <f>MEDIAN(B3:B52)</f>
        <v>1.5216894635106719</v>
      </c>
      <c r="C53" s="7">
        <f>MEDIAN(C3:C52)</f>
        <v>2.83</v>
      </c>
      <c r="D53" s="7">
        <f>MEDIAN(D3:D52)</f>
        <v>1.0338426029906171</v>
      </c>
      <c r="E53" s="7"/>
      <c r="F53" s="7">
        <f>MEDIAN(F3:F52)</f>
        <v>3.3650000000000002</v>
      </c>
      <c r="G53" s="7">
        <f>MEDIAN(G3:G52)</f>
        <v>1.2134268591696915</v>
      </c>
      <c r="H53" s="7">
        <f>MEDIAN(H3:H52)</f>
        <v>3.415</v>
      </c>
      <c r="I53" s="7">
        <f>MEDIAN(I3:I52)</f>
        <v>1.2171223674928862</v>
      </c>
    </row>
    <row r="54" spans="1:9" x14ac:dyDescent="0.3">
      <c r="A54" s="10">
        <f>AVERAGE(A3:A52)</f>
        <v>5.9428000399999981</v>
      </c>
      <c r="B54" s="10">
        <f>AVERAGE(B3:B52)</f>
        <v>0.10065225622997299</v>
      </c>
      <c r="C54" s="10">
        <f>AVERAGE(C3:C52)</f>
        <v>5.6456001199999983</v>
      </c>
      <c r="D54" s="10">
        <f>AVERAGE(D3:D52)</f>
        <v>-1.1130761074053876</v>
      </c>
      <c r="E54" s="10"/>
      <c r="F54" s="10">
        <f>AVERAGE(F3:F52)</f>
        <v>7.2914000799999972</v>
      </c>
      <c r="G54" s="10">
        <f>AVERAGE(G3:G52)</f>
        <v>-0.2245854534340059</v>
      </c>
      <c r="H54" s="10">
        <f>AVERAGE(H3:H52)</f>
        <v>6.2160000399999982</v>
      </c>
      <c r="I54" s="10">
        <f>AVERAGE(I3:I52)</f>
        <v>0.14088569268852991</v>
      </c>
    </row>
    <row r="55" spans="1:9" x14ac:dyDescent="0.3">
      <c r="A55" s="7"/>
      <c r="B55" s="7">
        <f>EXP(B54)</f>
        <v>1.1058920078342263</v>
      </c>
      <c r="C55" s="7"/>
      <c r="D55" s="7">
        <f>EXP(D54)</f>
        <v>0.32854675993238669</v>
      </c>
      <c r="E55" s="7"/>
      <c r="F55" s="7"/>
      <c r="G55" s="7">
        <f>EXP(G54)</f>
        <v>0.79884730953728533</v>
      </c>
      <c r="H55" s="7"/>
      <c r="I55" s="7">
        <f>EXP(I54)</f>
        <v>1.1512930392509362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1" topLeftCell="A2" activePane="bottomLeft" state="frozen"/>
      <selection pane="bottomLeft" activeCell="N2" sqref="N2"/>
    </sheetView>
  </sheetViews>
  <sheetFormatPr defaultColWidth="8.6640625" defaultRowHeight="14.4" x14ac:dyDescent="0.3"/>
  <cols>
    <col min="1" max="4" width="8.6640625" style="86"/>
    <col min="5" max="5" width="6.109375" style="86" customWidth="1"/>
    <col min="6" max="16384" width="8.6640625" style="86"/>
  </cols>
  <sheetData>
    <row r="1" spans="1:14" x14ac:dyDescent="0.3">
      <c r="A1" s="85" t="s">
        <v>121</v>
      </c>
      <c r="C1" s="85" t="s">
        <v>411</v>
      </c>
      <c r="F1" s="85" t="s">
        <v>124</v>
      </c>
      <c r="H1" s="85" t="s">
        <v>141</v>
      </c>
      <c r="J1" s="87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86" t="s">
        <v>113</v>
      </c>
      <c r="C2" s="86" t="s">
        <v>113</v>
      </c>
      <c r="F2" s="86" t="s">
        <v>113</v>
      </c>
      <c r="H2" s="86" t="s">
        <v>113</v>
      </c>
      <c r="J2" s="87"/>
      <c r="K2" s="91" t="s">
        <v>153</v>
      </c>
      <c r="L2" s="74" t="s">
        <v>151</v>
      </c>
      <c r="M2" s="74">
        <f>TTEST(A3:A52,C3:C52,2,1)</f>
        <v>0.62751920683624984</v>
      </c>
      <c r="N2" s="74">
        <f>TTEST(B3:B52,D3:D52,2,1)</f>
        <v>0.71133049730224329</v>
      </c>
    </row>
    <row r="3" spans="1:14" x14ac:dyDescent="0.3">
      <c r="A3" s="86">
        <v>0.02</v>
      </c>
      <c r="B3" s="86">
        <f t="shared" ref="B3:B52" si="0">LN(A3)</f>
        <v>-3.912023005428146</v>
      </c>
      <c r="C3" s="86">
        <v>5.2</v>
      </c>
      <c r="D3" s="86">
        <f t="shared" ref="D3:D52" si="1">LN(C3)</f>
        <v>1.6486586255873816</v>
      </c>
      <c r="F3" s="86">
        <v>17.899999999999999</v>
      </c>
      <c r="G3" s="86">
        <f>LN(F3)</f>
        <v>2.884800712846709</v>
      </c>
      <c r="H3">
        <v>26.55</v>
      </c>
      <c r="I3">
        <f t="shared" ref="I3:I52" si="2">LN(H3)</f>
        <v>3.279029747687948</v>
      </c>
      <c r="J3" s="87"/>
      <c r="K3" s="89" t="s">
        <v>152</v>
      </c>
      <c r="L3" s="74" t="s">
        <v>151</v>
      </c>
      <c r="M3" s="74">
        <f>TTEST(F3:F52,H3:H52,2,1)</f>
        <v>0.89531306364621022</v>
      </c>
      <c r="N3" s="74">
        <f>TTEST(G3:G52,I3:I52,2,1)</f>
        <v>0.80913613257862416</v>
      </c>
    </row>
    <row r="4" spans="1:14" x14ac:dyDescent="0.3">
      <c r="A4" s="86">
        <v>0.31</v>
      </c>
      <c r="B4" s="86">
        <f t="shared" si="0"/>
        <v>-1.1711829815029451</v>
      </c>
      <c r="C4" s="86">
        <v>3.31</v>
      </c>
      <c r="D4" s="86">
        <f t="shared" si="1"/>
        <v>1.1969481893889715</v>
      </c>
      <c r="F4" s="86">
        <v>2.4700000000000002</v>
      </c>
      <c r="G4" s="86">
        <f t="shared" ref="G4:G52" si="3">LN(F4)</f>
        <v>0.90421815063988586</v>
      </c>
      <c r="H4">
        <v>15.05</v>
      </c>
      <c r="I4">
        <f t="shared" si="2"/>
        <v>2.711377991194885</v>
      </c>
      <c r="K4" s="89"/>
      <c r="L4" s="74"/>
      <c r="M4" s="74">
        <f>SUM(M2:M3)/2</f>
        <v>0.76141613524123009</v>
      </c>
      <c r="N4" s="74">
        <f>SUM(N2:N3)/2</f>
        <v>0.76023331494043367</v>
      </c>
    </row>
    <row r="5" spans="1:14" x14ac:dyDescent="0.3">
      <c r="A5" s="86">
        <v>0.74</v>
      </c>
      <c r="B5" s="86">
        <f t="shared" si="0"/>
        <v>-0.30110509278392161</v>
      </c>
      <c r="C5" s="86">
        <v>9.9999999999999995E-7</v>
      </c>
      <c r="D5" s="86">
        <f t="shared" si="1"/>
        <v>-13.815510557964274</v>
      </c>
      <c r="F5" s="86">
        <v>21.14</v>
      </c>
      <c r="G5" s="86">
        <f t="shared" si="3"/>
        <v>3.0511669804420918</v>
      </c>
      <c r="H5">
        <v>9.19</v>
      </c>
      <c r="I5">
        <f t="shared" si="2"/>
        <v>2.2181159363675955</v>
      </c>
    </row>
    <row r="6" spans="1:14" x14ac:dyDescent="0.3">
      <c r="A6" s="86">
        <v>22.65</v>
      </c>
      <c r="B6" s="86">
        <f t="shared" si="0"/>
        <v>3.120159851929043</v>
      </c>
      <c r="C6" s="86">
        <v>2.44</v>
      </c>
      <c r="D6" s="86">
        <f t="shared" si="1"/>
        <v>0.89199803930511046</v>
      </c>
      <c r="F6" s="86">
        <v>15.41</v>
      </c>
      <c r="G6" s="86">
        <f t="shared" si="3"/>
        <v>2.7350166493320245</v>
      </c>
      <c r="H6">
        <v>7.35</v>
      </c>
      <c r="I6">
        <f t="shared" si="2"/>
        <v>1.9947003132247452</v>
      </c>
    </row>
    <row r="7" spans="1:14" x14ac:dyDescent="0.3">
      <c r="A7" s="86">
        <v>0.02</v>
      </c>
      <c r="B7" s="86">
        <f t="shared" si="0"/>
        <v>-3.912023005428146</v>
      </c>
      <c r="C7" s="86">
        <v>1.54</v>
      </c>
      <c r="D7" s="86">
        <f t="shared" si="1"/>
        <v>0.43178241642553783</v>
      </c>
      <c r="F7" s="86">
        <v>9.81</v>
      </c>
      <c r="G7" s="86">
        <f t="shared" si="3"/>
        <v>2.2834022735772717</v>
      </c>
      <c r="H7">
        <v>6.99</v>
      </c>
      <c r="I7">
        <f t="shared" si="2"/>
        <v>1.944480556245719</v>
      </c>
    </row>
    <row r="8" spans="1:14" x14ac:dyDescent="0.3">
      <c r="A8" s="86">
        <v>0.01</v>
      </c>
      <c r="B8" s="86">
        <f t="shared" si="0"/>
        <v>-4.6051701859880909</v>
      </c>
      <c r="C8" s="86">
        <v>12.51</v>
      </c>
      <c r="D8" s="86">
        <f t="shared" si="1"/>
        <v>2.5265283244788197</v>
      </c>
      <c r="F8" s="86">
        <v>8.5299999999999994</v>
      </c>
      <c r="G8" s="86">
        <f t="shared" si="3"/>
        <v>2.1435893615035875</v>
      </c>
      <c r="H8">
        <v>28.72</v>
      </c>
      <c r="I8">
        <f t="shared" si="2"/>
        <v>3.3575937441800234</v>
      </c>
    </row>
    <row r="9" spans="1:14" x14ac:dyDescent="0.3">
      <c r="A9" s="86">
        <v>1.76</v>
      </c>
      <c r="B9" s="86">
        <f t="shared" si="0"/>
        <v>0.56531380905006046</v>
      </c>
      <c r="C9" s="86">
        <v>0.35</v>
      </c>
      <c r="D9" s="86">
        <f t="shared" si="1"/>
        <v>-1.0498221244986778</v>
      </c>
      <c r="F9" s="86">
        <v>17.399999999999999</v>
      </c>
      <c r="G9" s="86">
        <f t="shared" si="3"/>
        <v>2.8564702062204832</v>
      </c>
      <c r="H9">
        <v>0.55000000000000004</v>
      </c>
      <c r="I9">
        <f t="shared" si="2"/>
        <v>-0.59783700075562041</v>
      </c>
    </row>
    <row r="10" spans="1:14" x14ac:dyDescent="0.3">
      <c r="A10" s="86">
        <v>3.21</v>
      </c>
      <c r="B10" s="86">
        <f t="shared" si="0"/>
        <v>1.1662709371419244</v>
      </c>
      <c r="C10" s="86">
        <v>10.96</v>
      </c>
      <c r="D10" s="86">
        <f t="shared" si="1"/>
        <v>2.3942522815198695</v>
      </c>
      <c r="F10" s="86">
        <v>23.45</v>
      </c>
      <c r="G10" s="86">
        <f t="shared" si="3"/>
        <v>3.1548704948922883</v>
      </c>
      <c r="H10">
        <v>0.01</v>
      </c>
      <c r="I10">
        <f t="shared" si="2"/>
        <v>-4.6051701859880909</v>
      </c>
    </row>
    <row r="11" spans="1:14" x14ac:dyDescent="0.3">
      <c r="A11" s="86">
        <v>18.399999999999999</v>
      </c>
      <c r="B11" s="86">
        <f t="shared" si="0"/>
        <v>2.91235066461494</v>
      </c>
      <c r="C11" s="86">
        <v>9.9999999999999995E-7</v>
      </c>
      <c r="D11" s="86">
        <f t="shared" si="1"/>
        <v>-13.815510557964274</v>
      </c>
      <c r="F11" s="86">
        <v>0.18</v>
      </c>
      <c r="G11" s="86">
        <f t="shared" si="3"/>
        <v>-1.7147984280919266</v>
      </c>
      <c r="H11">
        <v>9.9999999999999995E-7</v>
      </c>
      <c r="I11">
        <f t="shared" si="2"/>
        <v>-13.815510557964274</v>
      </c>
    </row>
    <row r="12" spans="1:14" x14ac:dyDescent="0.3">
      <c r="A12" s="86">
        <v>6.82</v>
      </c>
      <c r="B12" s="86">
        <f t="shared" si="0"/>
        <v>1.9198594718553708</v>
      </c>
      <c r="C12" s="86">
        <v>4.95</v>
      </c>
      <c r="D12" s="86">
        <f t="shared" si="1"/>
        <v>1.5993875765805989</v>
      </c>
      <c r="F12" s="86">
        <v>5</v>
      </c>
      <c r="G12" s="86">
        <f t="shared" si="3"/>
        <v>1.6094379124341003</v>
      </c>
      <c r="H12">
        <v>7.29</v>
      </c>
      <c r="I12">
        <f t="shared" si="2"/>
        <v>1.9865035460205669</v>
      </c>
    </row>
    <row r="13" spans="1:14" x14ac:dyDescent="0.3">
      <c r="A13" s="86">
        <v>0.28000000000000003</v>
      </c>
      <c r="B13" s="86">
        <f t="shared" si="0"/>
        <v>-1.2729656758128873</v>
      </c>
      <c r="C13" s="86">
        <v>0.01</v>
      </c>
      <c r="D13" s="86">
        <f t="shared" si="1"/>
        <v>-4.6051701859880909</v>
      </c>
      <c r="F13" s="86">
        <v>0.04</v>
      </c>
      <c r="G13" s="86">
        <f t="shared" si="3"/>
        <v>-3.2188758248682006</v>
      </c>
      <c r="H13">
        <v>9.67</v>
      </c>
      <c r="I13">
        <f t="shared" si="2"/>
        <v>2.2690283094652028</v>
      </c>
    </row>
    <row r="14" spans="1:14" x14ac:dyDescent="0.3">
      <c r="A14" s="86">
        <v>0.19</v>
      </c>
      <c r="B14" s="86">
        <f t="shared" si="0"/>
        <v>-1.6607312068216509</v>
      </c>
      <c r="C14" s="86">
        <v>2.12</v>
      </c>
      <c r="D14" s="86">
        <f t="shared" si="1"/>
        <v>0.75141608868392118</v>
      </c>
      <c r="F14" s="86">
        <v>12.89</v>
      </c>
      <c r="G14" s="86">
        <f t="shared" si="3"/>
        <v>2.5564518169510961</v>
      </c>
      <c r="H14">
        <v>10.61</v>
      </c>
      <c r="I14">
        <f t="shared" si="2"/>
        <v>2.3617969526258915</v>
      </c>
    </row>
    <row r="15" spans="1:14" x14ac:dyDescent="0.3">
      <c r="A15" s="86">
        <v>0.28999999999999998</v>
      </c>
      <c r="B15" s="86">
        <f t="shared" si="0"/>
        <v>-1.2378743560016174</v>
      </c>
      <c r="C15" s="86">
        <v>1.35</v>
      </c>
      <c r="D15" s="86">
        <f t="shared" si="1"/>
        <v>0.30010459245033816</v>
      </c>
      <c r="F15" s="86">
        <v>0.42</v>
      </c>
      <c r="G15" s="86">
        <f t="shared" si="3"/>
        <v>-0.86750056770472306</v>
      </c>
      <c r="H15">
        <v>0.32</v>
      </c>
      <c r="I15">
        <f t="shared" si="2"/>
        <v>-1.1394342831883648</v>
      </c>
    </row>
    <row r="16" spans="1:14" x14ac:dyDescent="0.3">
      <c r="A16" s="86">
        <v>0.11</v>
      </c>
      <c r="B16" s="86">
        <f t="shared" si="0"/>
        <v>-2.2072749131897207</v>
      </c>
      <c r="C16" s="86">
        <v>6.08</v>
      </c>
      <c r="D16" s="86">
        <f t="shared" si="1"/>
        <v>1.8050046959780757</v>
      </c>
      <c r="F16" s="86">
        <v>14.76</v>
      </c>
      <c r="G16" s="86">
        <f t="shared" si="3"/>
        <v>2.6919208191723265</v>
      </c>
      <c r="H16">
        <v>0.14000000000000001</v>
      </c>
      <c r="I16">
        <f t="shared" si="2"/>
        <v>-1.9661128563728327</v>
      </c>
    </row>
    <row r="17" spans="1:9" x14ac:dyDescent="0.3">
      <c r="A17" s="86">
        <v>0.09</v>
      </c>
      <c r="B17" s="86">
        <f t="shared" si="0"/>
        <v>-2.4079456086518722</v>
      </c>
      <c r="C17" s="86">
        <v>0.02</v>
      </c>
      <c r="D17" s="86">
        <f t="shared" si="1"/>
        <v>-3.912023005428146</v>
      </c>
      <c r="F17" s="86">
        <v>1.21</v>
      </c>
      <c r="G17" s="86">
        <f t="shared" si="3"/>
        <v>0.1906203596086497</v>
      </c>
      <c r="H17">
        <v>5.29</v>
      </c>
      <c r="I17">
        <f t="shared" si="2"/>
        <v>1.665818245870208</v>
      </c>
    </row>
    <row r="18" spans="1:9" x14ac:dyDescent="0.3">
      <c r="A18" s="86">
        <v>2.23</v>
      </c>
      <c r="B18" s="86">
        <f t="shared" si="0"/>
        <v>0.80200158547202738</v>
      </c>
      <c r="C18" s="86">
        <v>0.74</v>
      </c>
      <c r="D18" s="86">
        <f t="shared" si="1"/>
        <v>-0.30110509278392161</v>
      </c>
      <c r="F18" s="86">
        <v>0.03</v>
      </c>
      <c r="G18" s="86">
        <f t="shared" si="3"/>
        <v>-3.5065578973199818</v>
      </c>
      <c r="H18">
        <v>7.86</v>
      </c>
      <c r="I18">
        <f t="shared" si="2"/>
        <v>2.0617866064411152</v>
      </c>
    </row>
    <row r="19" spans="1:9" x14ac:dyDescent="0.3">
      <c r="A19" s="86">
        <v>0.09</v>
      </c>
      <c r="B19" s="86">
        <f t="shared" si="0"/>
        <v>-2.4079456086518722</v>
      </c>
      <c r="C19" s="86">
        <v>10.64</v>
      </c>
      <c r="D19" s="86">
        <f t="shared" si="1"/>
        <v>2.3646204839134985</v>
      </c>
      <c r="F19" s="86">
        <v>1.39</v>
      </c>
      <c r="G19" s="86">
        <f t="shared" si="3"/>
        <v>0.3293037471426003</v>
      </c>
      <c r="H19">
        <v>3.92</v>
      </c>
      <c r="I19">
        <f t="shared" si="2"/>
        <v>1.3660916538023711</v>
      </c>
    </row>
    <row r="20" spans="1:9" x14ac:dyDescent="0.3">
      <c r="A20" s="86">
        <v>10.75</v>
      </c>
      <c r="B20" s="86">
        <f t="shared" si="0"/>
        <v>2.3749057545736716</v>
      </c>
      <c r="C20" s="86">
        <v>0.46</v>
      </c>
      <c r="D20" s="86">
        <f t="shared" si="1"/>
        <v>-0.77652878949899629</v>
      </c>
      <c r="F20" s="86">
        <v>13.6</v>
      </c>
      <c r="G20" s="86">
        <f t="shared" si="3"/>
        <v>2.6100697927420065</v>
      </c>
      <c r="H20">
        <v>0.18</v>
      </c>
      <c r="I20">
        <f t="shared" si="2"/>
        <v>-1.7147984280919266</v>
      </c>
    </row>
    <row r="21" spans="1:9" x14ac:dyDescent="0.3">
      <c r="A21" s="86">
        <v>2.98</v>
      </c>
      <c r="B21" s="86">
        <f t="shared" si="0"/>
        <v>1.091923300517313</v>
      </c>
      <c r="C21" s="86">
        <v>0.02</v>
      </c>
      <c r="D21" s="86">
        <f t="shared" si="1"/>
        <v>-3.912023005428146</v>
      </c>
      <c r="F21" s="86">
        <v>3.36</v>
      </c>
      <c r="G21" s="86">
        <f t="shared" si="3"/>
        <v>1.2119409739751128</v>
      </c>
      <c r="H21">
        <v>2.9</v>
      </c>
      <c r="I21">
        <f t="shared" si="2"/>
        <v>1.0647107369924282</v>
      </c>
    </row>
    <row r="22" spans="1:9" x14ac:dyDescent="0.3">
      <c r="A22" s="86">
        <v>2.44</v>
      </c>
      <c r="B22" s="86">
        <f t="shared" si="0"/>
        <v>0.89199803930511046</v>
      </c>
      <c r="C22" s="86">
        <v>0.24</v>
      </c>
      <c r="D22" s="86">
        <f t="shared" si="1"/>
        <v>-1.4271163556401458</v>
      </c>
      <c r="F22" s="86">
        <v>0.46</v>
      </c>
      <c r="G22" s="86">
        <f t="shared" si="3"/>
        <v>-0.77652878949899629</v>
      </c>
      <c r="H22">
        <v>0.02</v>
      </c>
      <c r="I22">
        <f t="shared" si="2"/>
        <v>-3.912023005428146</v>
      </c>
    </row>
    <row r="23" spans="1:9" x14ac:dyDescent="0.3">
      <c r="A23" s="86">
        <v>0.16</v>
      </c>
      <c r="B23" s="86">
        <f t="shared" si="0"/>
        <v>-1.8325814637483102</v>
      </c>
      <c r="C23" s="86">
        <v>3.65</v>
      </c>
      <c r="D23" s="86">
        <f t="shared" si="1"/>
        <v>1.2947271675944001</v>
      </c>
      <c r="F23" s="86">
        <v>3.77</v>
      </c>
      <c r="G23" s="86">
        <f t="shared" si="3"/>
        <v>1.3270750014599193</v>
      </c>
      <c r="H23">
        <v>13.54</v>
      </c>
      <c r="I23">
        <f t="shared" si="2"/>
        <v>2.605648267484129</v>
      </c>
    </row>
    <row r="24" spans="1:9" x14ac:dyDescent="0.3">
      <c r="A24" s="86">
        <v>0.12</v>
      </c>
      <c r="B24" s="86">
        <f t="shared" si="0"/>
        <v>-2.120263536200091</v>
      </c>
      <c r="C24" s="86">
        <v>15.71</v>
      </c>
      <c r="D24" s="86">
        <f t="shared" si="1"/>
        <v>2.7542974522675299</v>
      </c>
      <c r="F24" s="86">
        <v>0.23</v>
      </c>
      <c r="G24" s="86">
        <f t="shared" si="3"/>
        <v>-1.4696759700589417</v>
      </c>
      <c r="H24">
        <v>16.34</v>
      </c>
      <c r="I24">
        <f t="shared" si="2"/>
        <v>2.7936160894318567</v>
      </c>
    </row>
    <row r="25" spans="1:9" x14ac:dyDescent="0.3">
      <c r="A25" s="86">
        <v>3.95</v>
      </c>
      <c r="B25" s="86">
        <f t="shared" si="0"/>
        <v>1.3737155789130306</v>
      </c>
      <c r="C25" s="86">
        <v>4.22</v>
      </c>
      <c r="D25" s="86">
        <f t="shared" si="1"/>
        <v>1.4398351280479205</v>
      </c>
      <c r="F25" s="86">
        <v>0.41</v>
      </c>
      <c r="G25" s="86">
        <f t="shared" si="3"/>
        <v>-0.89159811928378363</v>
      </c>
      <c r="H25">
        <v>0.94</v>
      </c>
      <c r="I25">
        <f t="shared" si="2"/>
        <v>-6.1875403718087529E-2</v>
      </c>
    </row>
    <row r="26" spans="1:9" x14ac:dyDescent="0.3">
      <c r="A26" s="86">
        <v>8.01</v>
      </c>
      <c r="B26" s="86">
        <f t="shared" si="0"/>
        <v>2.0806907610802678</v>
      </c>
      <c r="C26" s="86">
        <v>0.43</v>
      </c>
      <c r="D26" s="86">
        <f t="shared" si="1"/>
        <v>-0.84397007029452897</v>
      </c>
      <c r="F26" s="86">
        <v>0.02</v>
      </c>
      <c r="G26" s="86">
        <f t="shared" si="3"/>
        <v>-3.912023005428146</v>
      </c>
      <c r="H26">
        <v>0.23</v>
      </c>
      <c r="I26">
        <f t="shared" si="2"/>
        <v>-1.4696759700589417</v>
      </c>
    </row>
    <row r="27" spans="1:9" x14ac:dyDescent="0.3">
      <c r="A27" s="86">
        <v>0.42</v>
      </c>
      <c r="B27" s="86">
        <f t="shared" si="0"/>
        <v>-0.86750056770472306</v>
      </c>
      <c r="C27" s="86">
        <v>17.309999999999999</v>
      </c>
      <c r="D27" s="86">
        <f t="shared" si="1"/>
        <v>2.851284369188118</v>
      </c>
      <c r="F27" s="86">
        <v>0.41</v>
      </c>
      <c r="G27" s="86">
        <f t="shared" si="3"/>
        <v>-0.89159811928378363</v>
      </c>
      <c r="H27">
        <v>9.9999999999999995E-7</v>
      </c>
      <c r="I27">
        <f t="shared" si="2"/>
        <v>-13.815510557964274</v>
      </c>
    </row>
    <row r="28" spans="1:9" x14ac:dyDescent="0.3">
      <c r="A28" s="86">
        <v>0.55000000000000004</v>
      </c>
      <c r="B28" s="86">
        <f t="shared" si="0"/>
        <v>-0.59783700075562041</v>
      </c>
      <c r="C28" s="86">
        <v>18.309999999999999</v>
      </c>
      <c r="D28" s="86">
        <f t="shared" si="1"/>
        <v>2.9074473586864191</v>
      </c>
      <c r="F28" s="86">
        <v>6.63</v>
      </c>
      <c r="G28" s="86">
        <f t="shared" si="3"/>
        <v>1.8916048041977711</v>
      </c>
      <c r="H28">
        <v>0.7</v>
      </c>
      <c r="I28">
        <f t="shared" si="2"/>
        <v>-0.35667494393873245</v>
      </c>
    </row>
    <row r="29" spans="1:9" x14ac:dyDescent="0.3">
      <c r="A29" s="86">
        <v>9.9999999999999995E-7</v>
      </c>
      <c r="B29" s="86">
        <f t="shared" si="0"/>
        <v>-13.815510557964274</v>
      </c>
      <c r="C29" s="86">
        <v>9.9999999999999995E-7</v>
      </c>
      <c r="D29" s="86">
        <f t="shared" si="1"/>
        <v>-13.815510557964274</v>
      </c>
      <c r="F29" s="86">
        <v>0.25</v>
      </c>
      <c r="G29" s="86">
        <f t="shared" si="3"/>
        <v>-1.3862943611198906</v>
      </c>
      <c r="H29">
        <v>8.0299999999999994</v>
      </c>
      <c r="I29">
        <f t="shared" si="2"/>
        <v>2.0831845279586703</v>
      </c>
    </row>
    <row r="30" spans="1:9" x14ac:dyDescent="0.3">
      <c r="A30" s="86">
        <v>3.08</v>
      </c>
      <c r="B30" s="86">
        <f t="shared" si="0"/>
        <v>1.1249295969854831</v>
      </c>
      <c r="C30" s="86">
        <v>0.63</v>
      </c>
      <c r="D30" s="86">
        <f t="shared" si="1"/>
        <v>-0.46203545959655867</v>
      </c>
      <c r="F30" s="86">
        <v>13.79</v>
      </c>
      <c r="G30" s="86">
        <f t="shared" si="3"/>
        <v>2.6239436918052106</v>
      </c>
      <c r="H30">
        <v>13.11</v>
      </c>
      <c r="I30">
        <f t="shared" si="2"/>
        <v>2.5733752977756086</v>
      </c>
    </row>
    <row r="31" spans="1:9" x14ac:dyDescent="0.3">
      <c r="A31" s="86">
        <v>23.82</v>
      </c>
      <c r="B31" s="86">
        <f t="shared" si="0"/>
        <v>3.1705255639271539</v>
      </c>
      <c r="C31" s="86">
        <v>1.45</v>
      </c>
      <c r="D31" s="86">
        <f t="shared" si="1"/>
        <v>0.37156355643248301</v>
      </c>
      <c r="F31" s="86">
        <v>1.23</v>
      </c>
      <c r="G31" s="86">
        <f t="shared" si="3"/>
        <v>0.20701416938432612</v>
      </c>
      <c r="H31">
        <v>15.09</v>
      </c>
      <c r="I31">
        <f t="shared" si="2"/>
        <v>2.7140322727797574</v>
      </c>
    </row>
    <row r="32" spans="1:9" x14ac:dyDescent="0.3">
      <c r="A32" s="86">
        <v>9.66</v>
      </c>
      <c r="B32" s="86">
        <f t="shared" si="0"/>
        <v>2.2679936482244267</v>
      </c>
      <c r="C32" s="86">
        <v>9.75</v>
      </c>
      <c r="D32" s="86">
        <f t="shared" si="1"/>
        <v>2.2772672850097559</v>
      </c>
      <c r="F32" s="86">
        <v>0.01</v>
      </c>
      <c r="G32" s="86">
        <f t="shared" si="3"/>
        <v>-4.6051701859880909</v>
      </c>
      <c r="H32">
        <v>9.9999999999999995E-7</v>
      </c>
      <c r="I32">
        <f t="shared" si="2"/>
        <v>-13.815510557964274</v>
      </c>
    </row>
    <row r="33" spans="1:9" x14ac:dyDescent="0.3">
      <c r="A33" s="86">
        <v>1.18</v>
      </c>
      <c r="B33" s="86">
        <f t="shared" si="0"/>
        <v>0.16551443847757333</v>
      </c>
      <c r="C33" s="86">
        <v>10.94</v>
      </c>
      <c r="D33" s="86">
        <f t="shared" si="1"/>
        <v>2.3924257969938352</v>
      </c>
      <c r="F33" s="86">
        <v>12.42</v>
      </c>
      <c r="G33" s="86">
        <f t="shared" si="3"/>
        <v>2.5193080765053328</v>
      </c>
      <c r="H33">
        <v>2.06</v>
      </c>
      <c r="I33">
        <f t="shared" si="2"/>
        <v>0.72270598280148979</v>
      </c>
    </row>
    <row r="34" spans="1:9" x14ac:dyDescent="0.3">
      <c r="A34" s="86">
        <v>1.1499999999999999</v>
      </c>
      <c r="B34" s="86">
        <f t="shared" si="0"/>
        <v>0.13976194237515863</v>
      </c>
      <c r="C34" s="86">
        <v>3.12</v>
      </c>
      <c r="D34" s="86">
        <f t="shared" si="1"/>
        <v>1.1378330018213911</v>
      </c>
      <c r="F34" s="86">
        <v>16.38</v>
      </c>
      <c r="G34" s="86">
        <f t="shared" si="3"/>
        <v>2.7960610784249234</v>
      </c>
      <c r="H34">
        <v>9.9999999999999995E-7</v>
      </c>
      <c r="I34">
        <f t="shared" si="2"/>
        <v>-13.815510557964274</v>
      </c>
    </row>
    <row r="35" spans="1:9" x14ac:dyDescent="0.3">
      <c r="A35" s="86">
        <v>3.32</v>
      </c>
      <c r="B35" s="86">
        <f t="shared" si="0"/>
        <v>1.199964782928397</v>
      </c>
      <c r="C35" s="86">
        <v>22.35</v>
      </c>
      <c r="D35" s="86">
        <f t="shared" si="1"/>
        <v>3.1068263210595779</v>
      </c>
      <c r="F35" s="86">
        <v>0.24</v>
      </c>
      <c r="G35" s="86">
        <f t="shared" si="3"/>
        <v>-1.4271163556401458</v>
      </c>
      <c r="H35">
        <v>14.86</v>
      </c>
      <c r="I35">
        <f t="shared" si="2"/>
        <v>2.6986730392896132</v>
      </c>
    </row>
    <row r="36" spans="1:9" x14ac:dyDescent="0.3">
      <c r="A36" s="86">
        <v>8.77</v>
      </c>
      <c r="B36" s="86">
        <f t="shared" si="0"/>
        <v>2.1713368063840917</v>
      </c>
      <c r="C36" s="86">
        <v>0.69</v>
      </c>
      <c r="D36" s="86">
        <f t="shared" si="1"/>
        <v>-0.37106368139083207</v>
      </c>
      <c r="F36" s="86">
        <v>0.1</v>
      </c>
      <c r="G36" s="86">
        <f t="shared" si="3"/>
        <v>-2.3025850929940455</v>
      </c>
      <c r="H36">
        <v>0.01</v>
      </c>
      <c r="I36">
        <f t="shared" si="2"/>
        <v>-4.6051701859880909</v>
      </c>
    </row>
    <row r="37" spans="1:9" x14ac:dyDescent="0.3">
      <c r="A37" s="86">
        <v>0.11</v>
      </c>
      <c r="B37" s="86">
        <f t="shared" si="0"/>
        <v>-2.2072749131897207</v>
      </c>
      <c r="C37" s="86">
        <v>4.93</v>
      </c>
      <c r="D37" s="86">
        <f t="shared" si="1"/>
        <v>1.5953389880545987</v>
      </c>
      <c r="F37" s="86">
        <v>3.51</v>
      </c>
      <c r="G37" s="86">
        <f t="shared" si="3"/>
        <v>1.2556160374777743</v>
      </c>
      <c r="H37">
        <v>0.14000000000000001</v>
      </c>
      <c r="I37">
        <f t="shared" si="2"/>
        <v>-1.9661128563728327</v>
      </c>
    </row>
    <row r="38" spans="1:9" x14ac:dyDescent="0.3">
      <c r="A38" s="86">
        <v>20.309999999999999</v>
      </c>
      <c r="B38" s="86">
        <f t="shared" si="0"/>
        <v>3.0111133755922932</v>
      </c>
      <c r="C38" s="86">
        <v>2.97</v>
      </c>
      <c r="D38" s="86">
        <f t="shared" si="1"/>
        <v>1.0885619528146082</v>
      </c>
      <c r="F38" s="86">
        <v>9.9999999999999995E-7</v>
      </c>
      <c r="G38" s="86">
        <f t="shared" si="3"/>
        <v>-13.815510557964274</v>
      </c>
      <c r="H38">
        <v>0.77</v>
      </c>
      <c r="I38">
        <f t="shared" si="2"/>
        <v>-0.26136476413440751</v>
      </c>
    </row>
    <row r="39" spans="1:9" x14ac:dyDescent="0.3">
      <c r="A39" s="86">
        <v>0.52</v>
      </c>
      <c r="B39" s="86">
        <f t="shared" si="0"/>
        <v>-0.65392646740666394</v>
      </c>
      <c r="C39" s="86">
        <v>3.92</v>
      </c>
      <c r="D39" s="86">
        <f t="shared" si="1"/>
        <v>1.3660916538023711</v>
      </c>
      <c r="F39" s="86">
        <v>19.920000000000002</v>
      </c>
      <c r="G39" s="86">
        <f t="shared" si="3"/>
        <v>2.9917242521564522</v>
      </c>
      <c r="H39">
        <v>1.29</v>
      </c>
      <c r="I39">
        <f t="shared" si="2"/>
        <v>0.25464221837358075</v>
      </c>
    </row>
    <row r="40" spans="1:9" x14ac:dyDescent="0.3">
      <c r="A40" s="86">
        <v>0.64</v>
      </c>
      <c r="B40" s="86">
        <f t="shared" si="0"/>
        <v>-0.44628710262841947</v>
      </c>
      <c r="C40" s="86">
        <v>0.15</v>
      </c>
      <c r="D40" s="86">
        <f t="shared" si="1"/>
        <v>-1.8971199848858813</v>
      </c>
      <c r="F40" s="86">
        <v>4.54</v>
      </c>
      <c r="G40" s="86">
        <f t="shared" si="3"/>
        <v>1.5129270120532565</v>
      </c>
      <c r="H40">
        <v>0.01</v>
      </c>
      <c r="I40">
        <f t="shared" si="2"/>
        <v>-4.6051701859880909</v>
      </c>
    </row>
    <row r="41" spans="1:9" x14ac:dyDescent="0.3">
      <c r="A41" s="86">
        <v>8.81</v>
      </c>
      <c r="B41" s="86">
        <f t="shared" si="0"/>
        <v>2.1758874399480881</v>
      </c>
      <c r="C41" s="86">
        <v>9.7799999999999994</v>
      </c>
      <c r="D41" s="86">
        <f t="shared" si="1"/>
        <v>2.2803394840467259</v>
      </c>
      <c r="F41" s="86">
        <v>3.15</v>
      </c>
      <c r="G41" s="86">
        <f t="shared" si="3"/>
        <v>1.1474024528375417</v>
      </c>
      <c r="H41">
        <v>0.22</v>
      </c>
      <c r="I41">
        <f t="shared" si="2"/>
        <v>-1.5141277326297755</v>
      </c>
    </row>
    <row r="42" spans="1:9" x14ac:dyDescent="0.3">
      <c r="A42" s="86">
        <v>0.1</v>
      </c>
      <c r="B42" s="86">
        <f t="shared" si="0"/>
        <v>-2.3025850929940455</v>
      </c>
      <c r="C42" s="86">
        <v>12.22</v>
      </c>
      <c r="D42" s="86">
        <f t="shared" si="1"/>
        <v>2.5030739537434492</v>
      </c>
      <c r="F42" s="86">
        <v>9.9999999999999995E-7</v>
      </c>
      <c r="G42" s="86">
        <f t="shared" si="3"/>
        <v>-13.815510557964274</v>
      </c>
      <c r="H42">
        <v>22.55</v>
      </c>
      <c r="I42">
        <f t="shared" si="2"/>
        <v>3.1157350659486873</v>
      </c>
    </row>
    <row r="43" spans="1:9" x14ac:dyDescent="0.3">
      <c r="A43" s="86">
        <v>2.5099999999999998</v>
      </c>
      <c r="B43" s="86">
        <f t="shared" si="0"/>
        <v>0.92028275314369246</v>
      </c>
      <c r="C43" s="86">
        <v>11.11</v>
      </c>
      <c r="D43" s="86">
        <f t="shared" si="1"/>
        <v>2.4078456036515385</v>
      </c>
      <c r="F43" s="86">
        <v>2.3199999999999998</v>
      </c>
      <c r="G43" s="86">
        <f t="shared" si="3"/>
        <v>0.84156718567821853</v>
      </c>
      <c r="H43">
        <v>0.2</v>
      </c>
      <c r="I43">
        <f t="shared" si="2"/>
        <v>-1.6094379124341003</v>
      </c>
    </row>
    <row r="44" spans="1:9" x14ac:dyDescent="0.3">
      <c r="A44" s="86">
        <v>5.31</v>
      </c>
      <c r="B44" s="86">
        <f t="shared" si="0"/>
        <v>1.6695918352538475</v>
      </c>
      <c r="C44" s="86">
        <v>20.02</v>
      </c>
      <c r="D44" s="86">
        <f t="shared" si="1"/>
        <v>2.9967317738870745</v>
      </c>
      <c r="F44" s="86">
        <v>20.88</v>
      </c>
      <c r="G44" s="86">
        <f t="shared" si="3"/>
        <v>3.0387917630144381</v>
      </c>
      <c r="H44">
        <v>1.1000000000000001</v>
      </c>
      <c r="I44">
        <f t="shared" si="2"/>
        <v>9.5310179804324935E-2</v>
      </c>
    </row>
    <row r="45" spans="1:9" x14ac:dyDescent="0.3">
      <c r="A45" s="86">
        <v>11.23</v>
      </c>
      <c r="B45" s="86">
        <f t="shared" si="0"/>
        <v>2.418588768750352</v>
      </c>
      <c r="C45" s="86">
        <v>8.5</v>
      </c>
      <c r="D45" s="86">
        <f t="shared" si="1"/>
        <v>2.1400661634962708</v>
      </c>
      <c r="F45" s="86">
        <v>2.11</v>
      </c>
      <c r="G45" s="86">
        <f t="shared" si="3"/>
        <v>0.74668794748797507</v>
      </c>
      <c r="H45">
        <v>0.65</v>
      </c>
      <c r="I45">
        <f t="shared" si="2"/>
        <v>-0.43078291609245423</v>
      </c>
    </row>
    <row r="46" spans="1:9" x14ac:dyDescent="0.3">
      <c r="A46" s="86">
        <v>0.4</v>
      </c>
      <c r="B46" s="86">
        <f t="shared" si="0"/>
        <v>-0.916290731874155</v>
      </c>
      <c r="C46" s="86">
        <v>0.44</v>
      </c>
      <c r="D46" s="86">
        <f t="shared" si="1"/>
        <v>-0.82098055206983023</v>
      </c>
      <c r="F46" s="86">
        <v>9.9999999999999995E-7</v>
      </c>
      <c r="G46" s="86">
        <f t="shared" si="3"/>
        <v>-13.815510557964274</v>
      </c>
      <c r="H46">
        <v>3.21</v>
      </c>
      <c r="I46">
        <f t="shared" si="2"/>
        <v>1.1662709371419244</v>
      </c>
    </row>
    <row r="47" spans="1:9" x14ac:dyDescent="0.3">
      <c r="A47" s="86">
        <v>11.98</v>
      </c>
      <c r="B47" s="86">
        <f t="shared" si="0"/>
        <v>2.4832385926873033</v>
      </c>
      <c r="C47" s="86">
        <v>0.02</v>
      </c>
      <c r="D47" s="86">
        <f t="shared" si="1"/>
        <v>-3.912023005428146</v>
      </c>
      <c r="F47" s="86">
        <v>1.04</v>
      </c>
      <c r="G47" s="86">
        <f t="shared" si="3"/>
        <v>3.9220713153281329E-2</v>
      </c>
      <c r="H47">
        <v>9.9999999999999995E-7</v>
      </c>
      <c r="I47">
        <f t="shared" si="2"/>
        <v>-13.815510557964274</v>
      </c>
    </row>
    <row r="48" spans="1:9" x14ac:dyDescent="0.3">
      <c r="A48" s="86">
        <v>25.71</v>
      </c>
      <c r="B48" s="86">
        <f t="shared" si="0"/>
        <v>3.2468800212777982</v>
      </c>
      <c r="C48" s="86">
        <v>4.41</v>
      </c>
      <c r="D48" s="86">
        <f t="shared" si="1"/>
        <v>1.4838746894587547</v>
      </c>
      <c r="F48" s="86">
        <v>0.3</v>
      </c>
      <c r="G48" s="86">
        <f t="shared" si="3"/>
        <v>-1.2039728043259361</v>
      </c>
      <c r="H48">
        <v>23.21</v>
      </c>
      <c r="I48">
        <f t="shared" si="2"/>
        <v>3.1445832202863455</v>
      </c>
    </row>
    <row r="49" spans="1:9" x14ac:dyDescent="0.3">
      <c r="A49" s="86">
        <v>0.3</v>
      </c>
      <c r="B49" s="86">
        <f t="shared" si="0"/>
        <v>-1.2039728043259361</v>
      </c>
      <c r="C49" s="86">
        <v>2.65</v>
      </c>
      <c r="D49" s="86">
        <f t="shared" si="1"/>
        <v>0.97455963999813078</v>
      </c>
      <c r="F49" s="86">
        <v>26.19</v>
      </c>
      <c r="G49" s="86">
        <f t="shared" si="3"/>
        <v>3.2653776585196206</v>
      </c>
      <c r="H49">
        <v>0.44</v>
      </c>
      <c r="I49">
        <f t="shared" si="2"/>
        <v>-0.82098055206983023</v>
      </c>
    </row>
    <row r="50" spans="1:9" x14ac:dyDescent="0.3">
      <c r="A50" s="86">
        <v>0.6</v>
      </c>
      <c r="B50" s="86">
        <f t="shared" si="0"/>
        <v>-0.51082562376599072</v>
      </c>
      <c r="C50" s="86">
        <v>0.34</v>
      </c>
      <c r="D50" s="86">
        <f t="shared" si="1"/>
        <v>-1.0788096613719298</v>
      </c>
      <c r="F50" s="86">
        <v>9.9999999999999995E-7</v>
      </c>
      <c r="G50" s="86">
        <f t="shared" si="3"/>
        <v>-13.815510557964274</v>
      </c>
      <c r="H50">
        <v>5.6</v>
      </c>
      <c r="I50">
        <f t="shared" si="2"/>
        <v>1.7227665977411035</v>
      </c>
    </row>
    <row r="51" spans="1:9" x14ac:dyDescent="0.3">
      <c r="A51" s="86">
        <v>9.9999999999999995E-7</v>
      </c>
      <c r="B51" s="86">
        <f t="shared" si="0"/>
        <v>-13.815510557964274</v>
      </c>
      <c r="C51" s="86">
        <v>2.37</v>
      </c>
      <c r="D51" s="86">
        <f t="shared" si="1"/>
        <v>0.86288995514703981</v>
      </c>
      <c r="F51" s="86">
        <v>0.01</v>
      </c>
      <c r="G51" s="86">
        <f t="shared" si="3"/>
        <v>-4.6051701859880909</v>
      </c>
      <c r="H51">
        <v>0.24</v>
      </c>
      <c r="I51">
        <f t="shared" si="2"/>
        <v>-1.4271163556401458</v>
      </c>
    </row>
    <row r="52" spans="1:9" x14ac:dyDescent="0.3">
      <c r="A52" s="86">
        <v>1.96</v>
      </c>
      <c r="B52" s="86">
        <f t="shared" si="0"/>
        <v>0.67294447324242579</v>
      </c>
      <c r="C52" s="86">
        <v>6.24</v>
      </c>
      <c r="D52" s="86">
        <f t="shared" si="1"/>
        <v>1.8309801823813363</v>
      </c>
      <c r="F52" s="86">
        <v>0.03</v>
      </c>
      <c r="G52" s="86">
        <f t="shared" si="3"/>
        <v>-3.5065578973199818</v>
      </c>
      <c r="H52">
        <v>11.7</v>
      </c>
      <c r="I52">
        <f t="shared" si="2"/>
        <v>2.4595888418037104</v>
      </c>
    </row>
    <row r="53" spans="1:9" x14ac:dyDescent="0.3">
      <c r="A53" s="86">
        <f>MEDIAN(A3:A52)</f>
        <v>1.165</v>
      </c>
      <c r="B53" s="86">
        <f>MEDIAN(B3:B52)</f>
        <v>0.15263819042636598</v>
      </c>
      <c r="C53" s="86">
        <f>MEDIAN(C3:C52)</f>
        <v>3.0449999999999999</v>
      </c>
      <c r="D53" s="86">
        <f>MEDIAN(D3:D52)</f>
        <v>1.1131974773179998</v>
      </c>
      <c r="F53" s="86">
        <f>MEDIAN(F3:F52)</f>
        <v>2.2149999999999999</v>
      </c>
      <c r="G53" s="86">
        <f>MEDIAN(G3:G52)</f>
        <v>0.7941275665830968</v>
      </c>
      <c r="H53" s="7">
        <f t="shared" ref="H53:I53" si="4">MEDIAN(H3:H52)</f>
        <v>1.675</v>
      </c>
      <c r="I53" s="7">
        <f t="shared" si="4"/>
        <v>0.48867410058753524</v>
      </c>
    </row>
    <row r="54" spans="1:9" x14ac:dyDescent="0.3">
      <c r="A54" s="86">
        <f>AVERAGE(A3:A52)</f>
        <v>4.5614000400000005</v>
      </c>
      <c r="B54" s="86">
        <f>AVERAGE(B3:B52)</f>
        <v>-0.42497728534264512</v>
      </c>
      <c r="C54" s="86">
        <f>AVERAGE(C3:C52)</f>
        <v>5.2314000600000012</v>
      </c>
      <c r="D54" s="86">
        <f>AVERAGE(D3:D52)</f>
        <v>-0.17683519712602391</v>
      </c>
      <c r="F54" s="86">
        <f>AVERAGE(F3:F52)</f>
        <v>6.1868000799999994</v>
      </c>
      <c r="G54" s="86">
        <f>AVERAGE(G3:G52)</f>
        <v>-0.68260927482270961</v>
      </c>
      <c r="H54" s="112">
        <f t="shared" ref="H54:I54" si="5">AVERAGE(H3:H52)</f>
        <v>5.9770000999999988</v>
      </c>
      <c r="I54" s="10">
        <f t="shared" si="5"/>
        <v>-0.91420502899944678</v>
      </c>
    </row>
    <row r="55" spans="1:9" x14ac:dyDescent="0.3">
      <c r="B55" s="86">
        <f>EXP(B54)</f>
        <v>0.65378463545516485</v>
      </c>
      <c r="D55" s="86">
        <f>EXP(D54)</f>
        <v>0.83791786441691152</v>
      </c>
      <c r="G55" s="86">
        <f>EXP(G54)</f>
        <v>0.5052968125077022</v>
      </c>
      <c r="H55" s="7"/>
      <c r="I55" s="7">
        <f>EXP(I54)</f>
        <v>0.40083515178637075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2" sqref="N2"/>
    </sheetView>
  </sheetViews>
  <sheetFormatPr defaultColWidth="8.6640625" defaultRowHeight="14.4" x14ac:dyDescent="0.3"/>
  <cols>
    <col min="1" max="16384" width="8.6640625" style="74"/>
  </cols>
  <sheetData>
    <row r="1" spans="1:14" x14ac:dyDescent="0.3">
      <c r="A1" s="88" t="s">
        <v>121</v>
      </c>
      <c r="C1" s="88" t="s">
        <v>120</v>
      </c>
      <c r="F1" s="88" t="s">
        <v>124</v>
      </c>
      <c r="H1" s="88" t="s">
        <v>396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74" t="s">
        <v>113</v>
      </c>
      <c r="C2" s="74" t="s">
        <v>113</v>
      </c>
      <c r="F2" s="74" t="s">
        <v>113</v>
      </c>
      <c r="H2" s="74" t="s">
        <v>113</v>
      </c>
      <c r="K2" s="91" t="s">
        <v>153</v>
      </c>
      <c r="L2" s="74" t="s">
        <v>151</v>
      </c>
      <c r="M2" s="74">
        <f>TTEST(A3:A52,C3:C52,2,1)</f>
        <v>0.64470454056852144</v>
      </c>
      <c r="N2" s="74">
        <f>TTEST(B3:B52,D3:D52,2,1)</f>
        <v>0.63675067670885555</v>
      </c>
    </row>
    <row r="3" spans="1:14" x14ac:dyDescent="0.3">
      <c r="A3" s="74">
        <v>0.13</v>
      </c>
      <c r="B3" s="74">
        <f t="shared" ref="B3:B52" si="0">LN(A3)</f>
        <v>-2.0402208285265546</v>
      </c>
      <c r="C3">
        <v>2.2400000000000002</v>
      </c>
      <c r="D3">
        <f t="shared" ref="D3:D52" si="1">LN(C3)</f>
        <v>0.80647586586694853</v>
      </c>
      <c r="F3" s="74">
        <v>10</v>
      </c>
      <c r="G3" s="74">
        <f t="shared" ref="G3:G52" si="2">LN(F3)</f>
        <v>2.3025850929940459</v>
      </c>
      <c r="H3" s="74">
        <v>13.51</v>
      </c>
      <c r="I3" s="74">
        <f t="shared" ref="I3:I52" si="3">LN(H3)</f>
        <v>2.6034301519721073</v>
      </c>
      <c r="K3" s="89" t="s">
        <v>152</v>
      </c>
      <c r="L3" s="74" t="s">
        <v>151</v>
      </c>
      <c r="M3" s="74">
        <f>TTEST(F3:F52,H3:H52,2,1)</f>
        <v>0.40620266562792517</v>
      </c>
      <c r="N3" s="74">
        <f>TTEST(G3:G52,I3:I52,2,1)</f>
        <v>0.82426914220359915</v>
      </c>
    </row>
    <row r="4" spans="1:14" x14ac:dyDescent="0.3">
      <c r="A4" s="74">
        <v>0.03</v>
      </c>
      <c r="B4" s="74">
        <f t="shared" si="0"/>
        <v>-3.5065578973199818</v>
      </c>
      <c r="C4">
        <v>9.9999999999999995E-7</v>
      </c>
      <c r="D4">
        <f t="shared" si="1"/>
        <v>-13.815510557964274</v>
      </c>
      <c r="F4" s="74">
        <v>2.83</v>
      </c>
      <c r="G4" s="74">
        <f t="shared" si="2"/>
        <v>1.0402767116551463</v>
      </c>
      <c r="H4" s="74">
        <v>30.06</v>
      </c>
      <c r="I4" s="74">
        <f t="shared" si="3"/>
        <v>3.4031953843248286</v>
      </c>
      <c r="K4" s="89"/>
      <c r="M4" s="74">
        <f>SUM(M2:M3)/2</f>
        <v>0.52545360309822331</v>
      </c>
      <c r="N4" s="74">
        <f>SUM(N2:N3)/2</f>
        <v>0.73050990945622729</v>
      </c>
    </row>
    <row r="5" spans="1:14" x14ac:dyDescent="0.3">
      <c r="A5" s="74">
        <v>7.0000000000000007E-2</v>
      </c>
      <c r="B5" s="74">
        <f t="shared" si="0"/>
        <v>-2.6592600369327779</v>
      </c>
      <c r="C5">
        <v>0.18</v>
      </c>
      <c r="D5">
        <f t="shared" si="1"/>
        <v>-1.7147984280919266</v>
      </c>
      <c r="F5" s="74">
        <v>9.9999999999999995E-7</v>
      </c>
      <c r="G5" s="74">
        <f t="shared" si="2"/>
        <v>-13.815510557964274</v>
      </c>
      <c r="H5" s="74">
        <v>0.38</v>
      </c>
      <c r="I5" s="74">
        <f t="shared" si="3"/>
        <v>-0.96758402626170559</v>
      </c>
    </row>
    <row r="6" spans="1:14" x14ac:dyDescent="0.3">
      <c r="A6" s="74">
        <v>19.489999999999998</v>
      </c>
      <c r="B6" s="74">
        <f t="shared" si="0"/>
        <v>2.9699015135194693</v>
      </c>
      <c r="C6">
        <v>9.9999999999999995E-7</v>
      </c>
      <c r="D6">
        <f t="shared" si="1"/>
        <v>-13.815510557964274</v>
      </c>
      <c r="F6" s="74">
        <v>0.31</v>
      </c>
      <c r="G6" s="74">
        <f t="shared" si="2"/>
        <v>-1.1711829815029451</v>
      </c>
      <c r="H6" s="74">
        <v>8.06</v>
      </c>
      <c r="I6" s="74">
        <f t="shared" si="3"/>
        <v>2.086913556518537</v>
      </c>
    </row>
    <row r="7" spans="1:14" x14ac:dyDescent="0.3">
      <c r="A7" s="74">
        <v>0.2</v>
      </c>
      <c r="B7" s="74">
        <f t="shared" si="0"/>
        <v>-1.6094379124341003</v>
      </c>
      <c r="C7">
        <v>9.09</v>
      </c>
      <c r="D7">
        <f t="shared" si="1"/>
        <v>2.2071749081893874</v>
      </c>
      <c r="F7" s="74">
        <v>0.56000000000000005</v>
      </c>
      <c r="G7" s="74">
        <f t="shared" si="2"/>
        <v>-0.57981849525294205</v>
      </c>
      <c r="H7" s="74">
        <v>14.24</v>
      </c>
      <c r="I7" s="74">
        <f t="shared" si="3"/>
        <v>2.6560549059838299</v>
      </c>
    </row>
    <row r="8" spans="1:14" x14ac:dyDescent="0.3">
      <c r="A8" s="74">
        <v>9.9999999999999995E-7</v>
      </c>
      <c r="B8" s="74">
        <f t="shared" si="0"/>
        <v>-13.815510557964274</v>
      </c>
      <c r="C8">
        <v>9.9999999999999995E-7</v>
      </c>
      <c r="D8">
        <f t="shared" si="1"/>
        <v>-13.815510557964274</v>
      </c>
      <c r="F8" s="74">
        <v>8.94</v>
      </c>
      <c r="G8" s="74">
        <f t="shared" si="2"/>
        <v>2.1905355891854228</v>
      </c>
      <c r="H8" s="74">
        <v>16.48</v>
      </c>
      <c r="I8" s="74">
        <f t="shared" si="3"/>
        <v>2.8021475244813256</v>
      </c>
    </row>
    <row r="9" spans="1:14" x14ac:dyDescent="0.3">
      <c r="A9" s="74">
        <v>10.87</v>
      </c>
      <c r="B9" s="74">
        <f t="shared" si="0"/>
        <v>2.3860067011331179</v>
      </c>
      <c r="C9">
        <v>2.82</v>
      </c>
      <c r="D9">
        <f t="shared" si="1"/>
        <v>1.0367368849500223</v>
      </c>
      <c r="F9" s="74">
        <v>27.04</v>
      </c>
      <c r="G9" s="74">
        <f t="shared" si="2"/>
        <v>3.2973172511747633</v>
      </c>
      <c r="H9" s="74">
        <v>21.01</v>
      </c>
      <c r="I9" s="74">
        <f t="shared" si="3"/>
        <v>3.0449985148569092</v>
      </c>
    </row>
    <row r="10" spans="1:14" x14ac:dyDescent="0.3">
      <c r="A10" s="74">
        <v>9.9999999999999995E-7</v>
      </c>
      <c r="B10" s="74">
        <f t="shared" si="0"/>
        <v>-13.815510557964274</v>
      </c>
      <c r="C10">
        <v>0.56999999999999995</v>
      </c>
      <c r="D10">
        <f t="shared" si="1"/>
        <v>-0.56211891815354131</v>
      </c>
      <c r="F10" s="74">
        <v>15.46</v>
      </c>
      <c r="G10" s="74">
        <f t="shared" si="2"/>
        <v>2.738256043159276</v>
      </c>
      <c r="H10" s="74">
        <v>0.04</v>
      </c>
      <c r="I10" s="74">
        <f t="shared" si="3"/>
        <v>-3.2188758248682006</v>
      </c>
    </row>
    <row r="11" spans="1:14" x14ac:dyDescent="0.3">
      <c r="A11" s="74">
        <v>13.17</v>
      </c>
      <c r="B11" s="74">
        <f t="shared" si="0"/>
        <v>2.5779415157551897</v>
      </c>
      <c r="C11">
        <v>6.79</v>
      </c>
      <c r="D11">
        <f t="shared" si="1"/>
        <v>1.9154509415706047</v>
      </c>
      <c r="F11" s="74">
        <v>7.68</v>
      </c>
      <c r="G11" s="74">
        <f t="shared" si="2"/>
        <v>2.0386195471595809</v>
      </c>
      <c r="H11" s="74">
        <v>3.62</v>
      </c>
      <c r="I11" s="74">
        <f t="shared" si="3"/>
        <v>1.2864740258376797</v>
      </c>
    </row>
    <row r="12" spans="1:14" x14ac:dyDescent="0.3">
      <c r="A12" s="74">
        <v>0.52</v>
      </c>
      <c r="B12" s="74">
        <f t="shared" si="0"/>
        <v>-0.65392646740666394</v>
      </c>
      <c r="C12">
        <v>0.16</v>
      </c>
      <c r="D12">
        <f t="shared" si="1"/>
        <v>-1.8325814637483102</v>
      </c>
      <c r="F12" s="74">
        <v>0.41</v>
      </c>
      <c r="G12" s="74">
        <f t="shared" si="2"/>
        <v>-0.89159811928378363</v>
      </c>
      <c r="H12" s="74">
        <v>0.04</v>
      </c>
      <c r="I12" s="74">
        <f t="shared" si="3"/>
        <v>-3.2188758248682006</v>
      </c>
    </row>
    <row r="13" spans="1:14" x14ac:dyDescent="0.3">
      <c r="A13" s="74">
        <v>0.17</v>
      </c>
      <c r="B13" s="74">
        <f t="shared" si="0"/>
        <v>-1.7719568419318752</v>
      </c>
      <c r="C13">
        <v>7.0000000000000007E-2</v>
      </c>
      <c r="D13">
        <f t="shared" si="1"/>
        <v>-2.6592600369327779</v>
      </c>
      <c r="F13" s="74">
        <v>15.55</v>
      </c>
      <c r="G13" s="74">
        <f t="shared" si="2"/>
        <v>2.7440606386252431</v>
      </c>
      <c r="H13" s="74">
        <v>9.9999999999999995E-7</v>
      </c>
      <c r="I13" s="74">
        <f t="shared" si="3"/>
        <v>-13.815510557964274</v>
      </c>
    </row>
    <row r="14" spans="1:14" x14ac:dyDescent="0.3">
      <c r="A14" s="74">
        <v>1.05</v>
      </c>
      <c r="B14" s="74">
        <f t="shared" si="0"/>
        <v>4.8790164169432049E-2</v>
      </c>
      <c r="C14">
        <v>0.57999999999999996</v>
      </c>
      <c r="D14">
        <f t="shared" si="1"/>
        <v>-0.54472717544167215</v>
      </c>
      <c r="F14" s="74">
        <v>0.13</v>
      </c>
      <c r="G14" s="74">
        <f t="shared" si="2"/>
        <v>-2.0402208285265546</v>
      </c>
      <c r="H14" s="74">
        <v>12.33</v>
      </c>
      <c r="I14" s="74">
        <f t="shared" si="3"/>
        <v>2.5120353171762528</v>
      </c>
    </row>
    <row r="15" spans="1:14" x14ac:dyDescent="0.3">
      <c r="A15" s="74">
        <v>0.05</v>
      </c>
      <c r="B15" s="74">
        <f t="shared" si="0"/>
        <v>-2.9957322735539909</v>
      </c>
      <c r="C15">
        <v>9.9999999999999995E-7</v>
      </c>
      <c r="D15">
        <f t="shared" si="1"/>
        <v>-13.815510557964274</v>
      </c>
      <c r="F15" s="74">
        <v>36.68</v>
      </c>
      <c r="G15" s="74">
        <f t="shared" si="2"/>
        <v>3.6022316473882641</v>
      </c>
      <c r="H15" s="74">
        <v>5.56</v>
      </c>
      <c r="I15" s="74">
        <f t="shared" si="3"/>
        <v>1.7155981082624909</v>
      </c>
    </row>
    <row r="16" spans="1:14" x14ac:dyDescent="0.3">
      <c r="A16" s="74">
        <v>4.18</v>
      </c>
      <c r="B16" s="74">
        <f t="shared" si="0"/>
        <v>1.430311246536665</v>
      </c>
      <c r="C16">
        <v>2.4300000000000002</v>
      </c>
      <c r="D16">
        <f t="shared" si="1"/>
        <v>0.88789125735245711</v>
      </c>
      <c r="F16" s="74">
        <v>3.49</v>
      </c>
      <c r="G16" s="74">
        <f t="shared" si="2"/>
        <v>1.2499017362143359</v>
      </c>
      <c r="H16" s="74">
        <v>0.18</v>
      </c>
      <c r="I16" s="74">
        <f t="shared" si="3"/>
        <v>-1.7147984280919266</v>
      </c>
    </row>
    <row r="17" spans="1:9" x14ac:dyDescent="0.3">
      <c r="A17" s="74">
        <v>0.36</v>
      </c>
      <c r="B17" s="74">
        <f t="shared" si="0"/>
        <v>-1.0216512475319814</v>
      </c>
      <c r="C17">
        <v>0.19</v>
      </c>
      <c r="D17">
        <f t="shared" si="1"/>
        <v>-1.6607312068216509</v>
      </c>
      <c r="F17" s="74">
        <v>3.28</v>
      </c>
      <c r="G17" s="74">
        <f t="shared" si="2"/>
        <v>1.1878434223960523</v>
      </c>
      <c r="H17" s="74">
        <v>1.17</v>
      </c>
      <c r="I17" s="74">
        <f t="shared" si="3"/>
        <v>0.15700374880966469</v>
      </c>
    </row>
    <row r="18" spans="1:9" x14ac:dyDescent="0.3">
      <c r="A18" s="74">
        <v>2.16</v>
      </c>
      <c r="B18" s="74">
        <f t="shared" si="0"/>
        <v>0.77010822169607374</v>
      </c>
      <c r="C18">
        <v>12.24</v>
      </c>
      <c r="D18">
        <f t="shared" si="1"/>
        <v>2.5047092770841801</v>
      </c>
      <c r="F18" s="74">
        <v>0.08</v>
      </c>
      <c r="G18" s="74">
        <f t="shared" si="2"/>
        <v>-2.5257286443082556</v>
      </c>
      <c r="H18" s="74">
        <v>0.34</v>
      </c>
      <c r="I18" s="74">
        <f t="shared" si="3"/>
        <v>-1.0788096613719298</v>
      </c>
    </row>
    <row r="19" spans="1:9" x14ac:dyDescent="0.3">
      <c r="A19" s="74">
        <v>8.41</v>
      </c>
      <c r="B19" s="74">
        <f t="shared" si="0"/>
        <v>2.1294214739848565</v>
      </c>
      <c r="C19">
        <v>1.1299999999999999</v>
      </c>
      <c r="D19">
        <f t="shared" si="1"/>
        <v>0.12221763272424911</v>
      </c>
      <c r="F19" s="74">
        <v>22.58</v>
      </c>
      <c r="G19" s="74">
        <f t="shared" si="2"/>
        <v>3.1170645587215158</v>
      </c>
      <c r="H19" s="74">
        <v>0.34</v>
      </c>
      <c r="I19" s="74">
        <f t="shared" si="3"/>
        <v>-1.0788096613719298</v>
      </c>
    </row>
    <row r="20" spans="1:9" x14ac:dyDescent="0.3">
      <c r="A20" s="74">
        <v>14.04</v>
      </c>
      <c r="B20" s="74">
        <f t="shared" si="0"/>
        <v>2.6419103985976649</v>
      </c>
      <c r="C20">
        <v>1.93</v>
      </c>
      <c r="D20">
        <f t="shared" si="1"/>
        <v>0.65752000291679413</v>
      </c>
      <c r="F20" s="74">
        <v>12.7</v>
      </c>
      <c r="G20" s="74">
        <f t="shared" si="2"/>
        <v>2.5416019934645457</v>
      </c>
      <c r="H20" s="74">
        <v>6.38</v>
      </c>
      <c r="I20" s="74">
        <f t="shared" si="3"/>
        <v>1.8531680973566984</v>
      </c>
    </row>
    <row r="21" spans="1:9" x14ac:dyDescent="0.3">
      <c r="A21" s="74">
        <v>6.63</v>
      </c>
      <c r="B21" s="74">
        <f t="shared" si="0"/>
        <v>1.8916048041977711</v>
      </c>
      <c r="C21">
        <v>0.3</v>
      </c>
      <c r="D21">
        <f t="shared" si="1"/>
        <v>-1.2039728043259361</v>
      </c>
      <c r="F21" s="74">
        <v>0.7</v>
      </c>
      <c r="G21" s="74">
        <f t="shared" si="2"/>
        <v>-0.35667494393873245</v>
      </c>
      <c r="H21" s="74">
        <v>0.02</v>
      </c>
      <c r="I21" s="74">
        <f t="shared" si="3"/>
        <v>-3.912023005428146</v>
      </c>
    </row>
    <row r="22" spans="1:9" x14ac:dyDescent="0.3">
      <c r="A22" s="74">
        <v>9.91</v>
      </c>
      <c r="B22" s="74">
        <f t="shared" si="0"/>
        <v>2.2935443483418965</v>
      </c>
      <c r="C22">
        <v>2.08</v>
      </c>
      <c r="D22">
        <f t="shared" si="1"/>
        <v>0.73236789371322664</v>
      </c>
      <c r="F22" s="74">
        <v>9.61</v>
      </c>
      <c r="G22" s="74">
        <f t="shared" si="2"/>
        <v>2.2628042229822012</v>
      </c>
      <c r="H22" s="74">
        <v>22.21</v>
      </c>
      <c r="I22" s="74">
        <f t="shared" si="3"/>
        <v>3.1005426379063361</v>
      </c>
    </row>
    <row r="23" spans="1:9" x14ac:dyDescent="0.3">
      <c r="A23" s="74">
        <v>0.01</v>
      </c>
      <c r="B23" s="74">
        <f t="shared" si="0"/>
        <v>-4.6051701859880909</v>
      </c>
      <c r="C23">
        <v>17.41</v>
      </c>
      <c r="D23">
        <f t="shared" si="1"/>
        <v>2.8570447537800976</v>
      </c>
      <c r="F23" s="74">
        <v>2.16</v>
      </c>
      <c r="G23" s="74">
        <f t="shared" si="2"/>
        <v>0.77010822169607374</v>
      </c>
      <c r="H23" s="74">
        <v>11.75</v>
      </c>
      <c r="I23" s="74">
        <f t="shared" si="3"/>
        <v>2.4638532405901681</v>
      </c>
    </row>
    <row r="24" spans="1:9" x14ac:dyDescent="0.3">
      <c r="A24" s="74">
        <v>0.24</v>
      </c>
      <c r="B24" s="74">
        <f t="shared" si="0"/>
        <v>-1.4271163556401458</v>
      </c>
      <c r="C24">
        <v>11.65</v>
      </c>
      <c r="D24">
        <f t="shared" si="1"/>
        <v>2.4553061800117097</v>
      </c>
      <c r="F24" s="74">
        <v>1.06</v>
      </c>
      <c r="G24" s="74">
        <f t="shared" si="2"/>
        <v>5.8268908123975824E-2</v>
      </c>
      <c r="H24" s="74">
        <v>9.9999999999999995E-7</v>
      </c>
      <c r="I24" s="74">
        <f t="shared" si="3"/>
        <v>-13.815510557964274</v>
      </c>
    </row>
    <row r="25" spans="1:9" x14ac:dyDescent="0.3">
      <c r="A25" s="74">
        <v>0.05</v>
      </c>
      <c r="B25" s="74">
        <f t="shared" si="0"/>
        <v>-2.9957322735539909</v>
      </c>
      <c r="C25">
        <v>0.13</v>
      </c>
      <c r="D25">
        <f t="shared" si="1"/>
        <v>-2.0402208285265546</v>
      </c>
      <c r="F25" s="74">
        <v>0.17</v>
      </c>
      <c r="G25" s="74">
        <f t="shared" si="2"/>
        <v>-1.7719568419318752</v>
      </c>
      <c r="H25" s="74">
        <v>0.65</v>
      </c>
      <c r="I25" s="74">
        <f t="shared" si="3"/>
        <v>-0.43078291609245423</v>
      </c>
    </row>
    <row r="26" spans="1:9" x14ac:dyDescent="0.3">
      <c r="A26" s="74">
        <v>0.72</v>
      </c>
      <c r="B26" s="74">
        <f t="shared" si="0"/>
        <v>-0.3285040669720361</v>
      </c>
      <c r="C26">
        <v>9.92</v>
      </c>
      <c r="D26">
        <f t="shared" si="1"/>
        <v>2.2945529212967815</v>
      </c>
      <c r="F26" s="74">
        <v>0.86</v>
      </c>
      <c r="G26" s="74">
        <f t="shared" si="2"/>
        <v>-0.15082288973458366</v>
      </c>
      <c r="H26" s="74">
        <v>9.06</v>
      </c>
      <c r="I26" s="74">
        <f t="shared" si="3"/>
        <v>2.2038691200548879</v>
      </c>
    </row>
    <row r="27" spans="1:9" x14ac:dyDescent="0.3">
      <c r="A27" s="74">
        <v>7.63</v>
      </c>
      <c r="B27" s="74">
        <f t="shared" si="0"/>
        <v>2.0320878452963655</v>
      </c>
      <c r="C27">
        <v>7.75</v>
      </c>
      <c r="D27">
        <f t="shared" si="1"/>
        <v>2.0476928433652555</v>
      </c>
      <c r="F27" s="74">
        <v>8.4</v>
      </c>
      <c r="G27" s="74">
        <f t="shared" si="2"/>
        <v>2.1282317058492679</v>
      </c>
      <c r="H27" s="74">
        <v>1.0900000000000001</v>
      </c>
      <c r="I27" s="74">
        <f t="shared" si="3"/>
        <v>8.6177696241052412E-2</v>
      </c>
    </row>
    <row r="28" spans="1:9" x14ac:dyDescent="0.3">
      <c r="A28" s="74">
        <v>4.67</v>
      </c>
      <c r="B28" s="74">
        <f t="shared" si="0"/>
        <v>1.5411590716808059</v>
      </c>
      <c r="C28">
        <v>3.34</v>
      </c>
      <c r="D28">
        <f t="shared" si="1"/>
        <v>1.205970806988609</v>
      </c>
      <c r="F28" s="74">
        <v>1.61</v>
      </c>
      <c r="G28" s="74">
        <f t="shared" si="2"/>
        <v>0.47623417899637172</v>
      </c>
      <c r="H28" s="74">
        <v>0.3</v>
      </c>
      <c r="I28" s="74">
        <f t="shared" si="3"/>
        <v>-1.2039728043259361</v>
      </c>
    </row>
    <row r="29" spans="1:9" x14ac:dyDescent="0.3">
      <c r="A29" s="74">
        <v>7.12</v>
      </c>
      <c r="B29" s="74">
        <f t="shared" si="0"/>
        <v>1.9629077254238845</v>
      </c>
      <c r="C29">
        <v>2.54</v>
      </c>
      <c r="D29">
        <f t="shared" si="1"/>
        <v>0.93216408103044524</v>
      </c>
      <c r="F29" s="74">
        <v>0.27</v>
      </c>
      <c r="G29" s="74">
        <f t="shared" si="2"/>
        <v>-1.3093333199837622</v>
      </c>
      <c r="H29" s="74">
        <v>0.75</v>
      </c>
      <c r="I29" s="74">
        <f t="shared" si="3"/>
        <v>-0.2876820724517809</v>
      </c>
    </row>
    <row r="30" spans="1:9" x14ac:dyDescent="0.3">
      <c r="A30" s="74">
        <v>10.53</v>
      </c>
      <c r="B30" s="74">
        <f t="shared" si="0"/>
        <v>2.3542283261458841</v>
      </c>
      <c r="C30">
        <v>0.05</v>
      </c>
      <c r="D30">
        <f t="shared" si="1"/>
        <v>-2.9957322735539909</v>
      </c>
      <c r="F30" s="74">
        <v>8.4600000000000009</v>
      </c>
      <c r="G30" s="74">
        <f t="shared" si="2"/>
        <v>2.135349173618132</v>
      </c>
      <c r="H30" s="74">
        <v>9.7899999999999991</v>
      </c>
      <c r="I30" s="74">
        <f t="shared" si="3"/>
        <v>2.281361456542419</v>
      </c>
    </row>
    <row r="31" spans="1:9" x14ac:dyDescent="0.3">
      <c r="A31" s="74">
        <v>0.05</v>
      </c>
      <c r="B31" s="74">
        <f t="shared" si="0"/>
        <v>-2.9957322735539909</v>
      </c>
      <c r="C31">
        <v>6.03</v>
      </c>
      <c r="D31">
        <f t="shared" si="1"/>
        <v>1.7967470107390942</v>
      </c>
      <c r="F31" s="74">
        <v>0.28000000000000003</v>
      </c>
      <c r="G31" s="74">
        <f t="shared" si="2"/>
        <v>-1.2729656758128873</v>
      </c>
      <c r="H31" s="74">
        <v>5.01</v>
      </c>
      <c r="I31" s="74">
        <f t="shared" si="3"/>
        <v>1.6114359150967734</v>
      </c>
    </row>
    <row r="32" spans="1:9" x14ac:dyDescent="0.3">
      <c r="A32" s="74">
        <v>0.11</v>
      </c>
      <c r="B32" s="74">
        <f t="shared" si="0"/>
        <v>-2.2072749131897207</v>
      </c>
      <c r="C32">
        <v>10</v>
      </c>
      <c r="D32">
        <f t="shared" si="1"/>
        <v>2.3025850929940459</v>
      </c>
      <c r="F32" s="74">
        <v>0.14000000000000001</v>
      </c>
      <c r="G32" s="74">
        <f t="shared" si="2"/>
        <v>-1.9661128563728327</v>
      </c>
      <c r="H32" s="74">
        <v>11.41</v>
      </c>
      <c r="I32" s="74">
        <f t="shared" si="3"/>
        <v>2.4344901638739844</v>
      </c>
    </row>
    <row r="33" spans="1:9" x14ac:dyDescent="0.3">
      <c r="A33" s="74">
        <v>9.9999999999999995E-7</v>
      </c>
      <c r="B33" s="74">
        <f t="shared" si="0"/>
        <v>-13.815510557964274</v>
      </c>
      <c r="C33">
        <v>4.37</v>
      </c>
      <c r="D33">
        <f t="shared" si="1"/>
        <v>1.4747630091074988</v>
      </c>
      <c r="F33" s="74">
        <v>3.54</v>
      </c>
      <c r="G33" s="74">
        <f t="shared" si="2"/>
        <v>1.2641267271456831</v>
      </c>
      <c r="H33" s="74">
        <v>1.83</v>
      </c>
      <c r="I33" s="74">
        <f t="shared" si="3"/>
        <v>0.60431596685332956</v>
      </c>
    </row>
    <row r="34" spans="1:9" x14ac:dyDescent="0.3">
      <c r="A34" s="74">
        <v>3.28</v>
      </c>
      <c r="B34" s="74">
        <f t="shared" si="0"/>
        <v>1.1878434223960523</v>
      </c>
      <c r="C34">
        <v>0.14000000000000001</v>
      </c>
      <c r="D34">
        <f t="shared" si="1"/>
        <v>-1.9661128563728327</v>
      </c>
      <c r="F34" s="74">
        <v>9.9999999999999995E-7</v>
      </c>
      <c r="G34" s="74">
        <f t="shared" si="2"/>
        <v>-13.815510557964274</v>
      </c>
      <c r="H34" s="74">
        <v>4.6100000000000003</v>
      </c>
      <c r="I34" s="74">
        <f t="shared" si="3"/>
        <v>1.5282278570085572</v>
      </c>
    </row>
    <row r="35" spans="1:9" x14ac:dyDescent="0.3">
      <c r="A35" s="74">
        <v>16.47</v>
      </c>
      <c r="B35" s="74">
        <f t="shared" si="0"/>
        <v>2.8015405441895487</v>
      </c>
      <c r="C35">
        <v>3.11</v>
      </c>
      <c r="D35">
        <f t="shared" si="1"/>
        <v>1.1346227261911428</v>
      </c>
      <c r="F35" s="74">
        <v>5.42</v>
      </c>
      <c r="G35" s="74">
        <f t="shared" si="2"/>
        <v>1.6900958154515549</v>
      </c>
      <c r="H35" s="74">
        <v>0.51</v>
      </c>
      <c r="I35" s="74">
        <f t="shared" si="3"/>
        <v>-0.67334455326376563</v>
      </c>
    </row>
    <row r="36" spans="1:9" x14ac:dyDescent="0.3">
      <c r="A36" s="74">
        <v>9.89</v>
      </c>
      <c r="B36" s="74">
        <f t="shared" si="0"/>
        <v>2.2915241456346207</v>
      </c>
      <c r="C36">
        <v>1.38</v>
      </c>
      <c r="D36">
        <f t="shared" si="1"/>
        <v>0.32208349916911322</v>
      </c>
      <c r="F36" s="74">
        <v>0.21</v>
      </c>
      <c r="G36" s="74">
        <f t="shared" si="2"/>
        <v>-1.5606477482646683</v>
      </c>
      <c r="H36" s="74">
        <v>15.09</v>
      </c>
      <c r="I36" s="74">
        <f t="shared" si="3"/>
        <v>2.7140322727797574</v>
      </c>
    </row>
    <row r="37" spans="1:9" x14ac:dyDescent="0.3">
      <c r="A37" s="74">
        <v>5.25</v>
      </c>
      <c r="B37" s="74">
        <f t="shared" si="0"/>
        <v>1.6582280766035324</v>
      </c>
      <c r="C37">
        <v>9.9999999999999995E-7</v>
      </c>
      <c r="D37">
        <f t="shared" si="1"/>
        <v>-13.815510557964274</v>
      </c>
      <c r="F37" s="74">
        <v>8.5299999999999994</v>
      </c>
      <c r="G37" s="74">
        <f t="shared" si="2"/>
        <v>2.1435893615035875</v>
      </c>
      <c r="H37" s="74">
        <v>0.92</v>
      </c>
      <c r="I37" s="74">
        <f t="shared" si="3"/>
        <v>-8.3381608939051013E-2</v>
      </c>
    </row>
    <row r="38" spans="1:9" x14ac:dyDescent="0.3">
      <c r="A38" s="74">
        <v>3.28</v>
      </c>
      <c r="B38" s="74">
        <f t="shared" si="0"/>
        <v>1.1878434223960523</v>
      </c>
      <c r="C38">
        <v>7.25</v>
      </c>
      <c r="D38">
        <f t="shared" si="1"/>
        <v>1.9810014688665833</v>
      </c>
      <c r="F38" s="74">
        <v>0.01</v>
      </c>
      <c r="G38" s="74">
        <f t="shared" si="2"/>
        <v>-4.6051701859880909</v>
      </c>
      <c r="H38" s="74">
        <v>16.91</v>
      </c>
      <c r="I38" s="74">
        <f t="shared" si="3"/>
        <v>2.827905162910489</v>
      </c>
    </row>
    <row r="39" spans="1:9" x14ac:dyDescent="0.3">
      <c r="A39" s="74">
        <v>19.86</v>
      </c>
      <c r="B39" s="74">
        <f t="shared" si="0"/>
        <v>2.9887076586170265</v>
      </c>
      <c r="C39">
        <v>1.71</v>
      </c>
      <c r="D39">
        <f t="shared" si="1"/>
        <v>0.53649337051456847</v>
      </c>
      <c r="F39" s="74">
        <v>7.45</v>
      </c>
      <c r="G39" s="74">
        <f t="shared" si="2"/>
        <v>2.0082140323914683</v>
      </c>
      <c r="H39" s="74">
        <v>21.26</v>
      </c>
      <c r="I39" s="74">
        <f t="shared" si="3"/>
        <v>3.0568273729138018</v>
      </c>
    </row>
    <row r="40" spans="1:9" x14ac:dyDescent="0.3">
      <c r="A40" s="74">
        <v>0.24</v>
      </c>
      <c r="B40" s="74">
        <f t="shared" si="0"/>
        <v>-1.4271163556401458</v>
      </c>
      <c r="C40">
        <v>0.41</v>
      </c>
      <c r="D40">
        <f t="shared" si="1"/>
        <v>-0.89159811928378363</v>
      </c>
      <c r="F40" s="74">
        <v>0.59</v>
      </c>
      <c r="G40" s="74">
        <f t="shared" si="2"/>
        <v>-0.52763274208237199</v>
      </c>
      <c r="H40" s="74">
        <v>1.3</v>
      </c>
      <c r="I40" s="74">
        <f t="shared" si="3"/>
        <v>0.26236426446749106</v>
      </c>
    </row>
    <row r="41" spans="1:9" x14ac:dyDescent="0.3">
      <c r="A41" s="74">
        <v>13.55</v>
      </c>
      <c r="B41" s="74">
        <f t="shared" si="0"/>
        <v>2.6063865473257102</v>
      </c>
      <c r="C41">
        <v>9.8000000000000007</v>
      </c>
      <c r="D41">
        <f t="shared" si="1"/>
        <v>2.2823823856765264</v>
      </c>
      <c r="F41" s="74">
        <v>0.48</v>
      </c>
      <c r="G41" s="74">
        <f t="shared" si="2"/>
        <v>-0.73396917508020043</v>
      </c>
      <c r="H41" s="74">
        <v>9.01</v>
      </c>
      <c r="I41" s="74">
        <f t="shared" si="3"/>
        <v>2.1983350716202463</v>
      </c>
    </row>
    <row r="42" spans="1:9" x14ac:dyDescent="0.3">
      <c r="A42" s="74">
        <v>1.69</v>
      </c>
      <c r="B42" s="74">
        <f t="shared" si="0"/>
        <v>0.52472852893498212</v>
      </c>
      <c r="C42">
        <v>26.08</v>
      </c>
      <c r="D42">
        <f t="shared" si="1"/>
        <v>3.2611687370584521</v>
      </c>
      <c r="F42" s="74">
        <v>5.5</v>
      </c>
      <c r="G42" s="74">
        <f t="shared" si="2"/>
        <v>1.7047480922384253</v>
      </c>
      <c r="H42" s="74">
        <v>0.01</v>
      </c>
      <c r="I42" s="74">
        <f t="shared" si="3"/>
        <v>-4.6051701859880909</v>
      </c>
    </row>
    <row r="43" spans="1:9" x14ac:dyDescent="0.3">
      <c r="A43" s="74">
        <v>0.59</v>
      </c>
      <c r="B43" s="74">
        <f t="shared" si="0"/>
        <v>-0.52763274208237199</v>
      </c>
      <c r="C43">
        <v>0.11</v>
      </c>
      <c r="D43">
        <f t="shared" si="1"/>
        <v>-2.2072749131897207</v>
      </c>
      <c r="F43" s="74">
        <v>14.48</v>
      </c>
      <c r="G43" s="74">
        <f t="shared" si="2"/>
        <v>2.6727683869575705</v>
      </c>
      <c r="H43" s="74">
        <v>0.31</v>
      </c>
      <c r="I43" s="74">
        <f t="shared" si="3"/>
        <v>-1.1711829815029451</v>
      </c>
    </row>
    <row r="44" spans="1:9" x14ac:dyDescent="0.3">
      <c r="A44" s="74">
        <v>0.11</v>
      </c>
      <c r="B44" s="74">
        <f t="shared" si="0"/>
        <v>-2.2072749131897207</v>
      </c>
      <c r="C44">
        <v>8.57</v>
      </c>
      <c r="D44">
        <f t="shared" si="1"/>
        <v>2.1482677326096886</v>
      </c>
      <c r="F44" s="74">
        <v>0.51</v>
      </c>
      <c r="G44" s="74">
        <f t="shared" si="2"/>
        <v>-0.67334455326376563</v>
      </c>
      <c r="H44" s="74">
        <v>3.7</v>
      </c>
      <c r="I44" s="74">
        <f t="shared" si="3"/>
        <v>1.3083328196501789</v>
      </c>
    </row>
    <row r="45" spans="1:9" x14ac:dyDescent="0.3">
      <c r="A45" s="74">
        <v>9.58</v>
      </c>
      <c r="B45" s="74">
        <f t="shared" si="0"/>
        <v>2.259677591982769</v>
      </c>
      <c r="C45">
        <v>19.350000000000001</v>
      </c>
      <c r="D45">
        <f t="shared" si="1"/>
        <v>2.9626924194757911</v>
      </c>
      <c r="F45" s="74">
        <v>2.66</v>
      </c>
      <c r="G45" s="74">
        <f t="shared" si="2"/>
        <v>0.97832612279360776</v>
      </c>
      <c r="H45" s="74">
        <v>2.83</v>
      </c>
      <c r="I45" s="74">
        <f t="shared" si="3"/>
        <v>1.0402767116551463</v>
      </c>
    </row>
    <row r="46" spans="1:9" x14ac:dyDescent="0.3">
      <c r="A46" s="74">
        <v>15.78</v>
      </c>
      <c r="B46" s="74">
        <f t="shared" si="0"/>
        <v>2.7587433154177283</v>
      </c>
      <c r="C46">
        <v>0.45</v>
      </c>
      <c r="D46">
        <f t="shared" si="1"/>
        <v>-0.79850769621777162</v>
      </c>
      <c r="F46" s="74">
        <v>1.85</v>
      </c>
      <c r="G46" s="74">
        <f t="shared" si="2"/>
        <v>0.61518563909023349</v>
      </c>
      <c r="H46" s="74">
        <v>34.11</v>
      </c>
      <c r="I46" s="74">
        <f t="shared" si="3"/>
        <v>3.5295905964305545</v>
      </c>
    </row>
    <row r="47" spans="1:9" x14ac:dyDescent="0.3">
      <c r="A47" s="74">
        <v>1.1499999999999999</v>
      </c>
      <c r="B47" s="74">
        <f t="shared" si="0"/>
        <v>0.13976194237515863</v>
      </c>
      <c r="C47">
        <v>1.43</v>
      </c>
      <c r="D47">
        <f t="shared" si="1"/>
        <v>0.35767444427181588</v>
      </c>
      <c r="F47" s="74">
        <v>25.85</v>
      </c>
      <c r="G47" s="74">
        <f t="shared" si="2"/>
        <v>3.2523106009544382</v>
      </c>
      <c r="H47" s="74">
        <v>1.2</v>
      </c>
      <c r="I47" s="74">
        <f t="shared" si="3"/>
        <v>0.18232155679395459</v>
      </c>
    </row>
    <row r="48" spans="1:9" x14ac:dyDescent="0.3">
      <c r="A48" s="74">
        <v>3.8</v>
      </c>
      <c r="B48" s="74">
        <f t="shared" si="0"/>
        <v>1.33500106673234</v>
      </c>
      <c r="C48">
        <v>11.49</v>
      </c>
      <c r="D48">
        <f t="shared" si="1"/>
        <v>2.4414770918606643</v>
      </c>
      <c r="F48" s="74">
        <v>28.82</v>
      </c>
      <c r="G48" s="74">
        <f t="shared" si="2"/>
        <v>3.3610695905713759</v>
      </c>
      <c r="H48" s="74">
        <v>11.52</v>
      </c>
      <c r="I48" s="74">
        <f t="shared" si="3"/>
        <v>2.4440846552677451</v>
      </c>
    </row>
    <row r="49" spans="1:13" x14ac:dyDescent="0.3">
      <c r="A49" s="74">
        <v>0.16</v>
      </c>
      <c r="B49" s="74">
        <f t="shared" si="0"/>
        <v>-1.8325814637483102</v>
      </c>
      <c r="C49">
        <v>16.63</v>
      </c>
      <c r="D49">
        <f t="shared" si="1"/>
        <v>2.8112082932048361</v>
      </c>
      <c r="F49" s="74">
        <v>6.54</v>
      </c>
      <c r="G49" s="74">
        <f t="shared" si="2"/>
        <v>1.8779371654691073</v>
      </c>
      <c r="H49" s="74">
        <v>14.06</v>
      </c>
      <c r="I49" s="74">
        <f t="shared" si="3"/>
        <v>2.6433338863825191</v>
      </c>
    </row>
    <row r="50" spans="1:13" x14ac:dyDescent="0.3">
      <c r="A50" s="74">
        <v>4.1399999999999997</v>
      </c>
      <c r="B50" s="74">
        <f t="shared" si="0"/>
        <v>1.4206957878372228</v>
      </c>
      <c r="C50">
        <v>0.22</v>
      </c>
      <c r="D50">
        <f t="shared" si="1"/>
        <v>-1.5141277326297755</v>
      </c>
      <c r="F50" s="74">
        <v>0.6</v>
      </c>
      <c r="G50" s="74">
        <f t="shared" si="2"/>
        <v>-0.51082562376599072</v>
      </c>
      <c r="H50" s="74">
        <v>0.54</v>
      </c>
      <c r="I50" s="74">
        <f t="shared" si="3"/>
        <v>-0.61618613942381695</v>
      </c>
    </row>
    <row r="51" spans="1:13" x14ac:dyDescent="0.3">
      <c r="A51" s="74">
        <v>15.26</v>
      </c>
      <c r="B51" s="74">
        <f t="shared" si="0"/>
        <v>2.7252350258563109</v>
      </c>
      <c r="C51">
        <v>2.92</v>
      </c>
      <c r="D51">
        <f t="shared" si="1"/>
        <v>1.0715836162801904</v>
      </c>
      <c r="F51" s="74">
        <v>4.8600000000000003</v>
      </c>
      <c r="G51" s="74">
        <f t="shared" si="2"/>
        <v>1.5810384379124025</v>
      </c>
      <c r="H51" s="74">
        <v>25.07</v>
      </c>
      <c r="I51" s="74">
        <f t="shared" si="3"/>
        <v>3.2216719121702022</v>
      </c>
    </row>
    <row r="52" spans="1:13" x14ac:dyDescent="0.3">
      <c r="A52" s="74">
        <v>12.85</v>
      </c>
      <c r="B52" s="74">
        <f t="shared" si="0"/>
        <v>2.5533438113412288</v>
      </c>
      <c r="C52">
        <v>2.8</v>
      </c>
      <c r="D52">
        <f t="shared" si="1"/>
        <v>1.0296194171811581</v>
      </c>
      <c r="F52" s="74">
        <v>1.69</v>
      </c>
      <c r="G52" s="74">
        <f t="shared" si="2"/>
        <v>0.52472852893498212</v>
      </c>
      <c r="H52" s="74">
        <v>24.94</v>
      </c>
      <c r="I52" s="74">
        <f t="shared" si="3"/>
        <v>3.2164729402518906</v>
      </c>
    </row>
    <row r="53" spans="1:13" x14ac:dyDescent="0.3">
      <c r="A53" s="74">
        <f>MEDIAN(A3:A52)</f>
        <v>2.7199999999999998</v>
      </c>
      <c r="B53" s="74">
        <f>MEDIAN(B3:B52)</f>
        <v>0.97897582204606304</v>
      </c>
      <c r="C53" s="7">
        <f>MEDIAN(C3:C52)</f>
        <v>2.16</v>
      </c>
      <c r="D53" s="7">
        <v>0.97897582204606304</v>
      </c>
      <c r="F53" s="74">
        <f>MEDIAN(F3:F52)</f>
        <v>2.7450000000000001</v>
      </c>
      <c r="G53" s="74">
        <f>MEDIAN(G3:G52)</f>
        <v>1.0093014172243771</v>
      </c>
      <c r="H53" s="74">
        <f>MEDIAN(H3:H52)</f>
        <v>4.1550000000000002</v>
      </c>
      <c r="I53" s="74">
        <f>MEDIAN(I3:I52)</f>
        <v>1.4182803383293681</v>
      </c>
      <c r="M53" s="74" t="s">
        <v>145</v>
      </c>
    </row>
    <row r="54" spans="1:13" s="86" customFormat="1" x14ac:dyDescent="0.3">
      <c r="A54" s="86">
        <f>AVERAGE(A3:A52)</f>
        <v>5.19000006</v>
      </c>
      <c r="B54" s="86">
        <f>AVERAGE(B3:B52)</f>
        <v>-0.45580452957939827</v>
      </c>
      <c r="C54" s="112">
        <f>AVERAGE(C3:C52)</f>
        <v>4.5968000999999994</v>
      </c>
      <c r="D54" s="112">
        <v>-0.45580452957939827</v>
      </c>
      <c r="F54" s="86">
        <f>AVERAGE(F3:F52)</f>
        <v>6.4206000399999992</v>
      </c>
      <c r="G54" s="86">
        <f>AVERAGE(G3:G52)</f>
        <v>0.18552804807591727</v>
      </c>
      <c r="H54" s="86">
        <f>AVERAGE(H3:H52)</f>
        <v>7.9102000400000012</v>
      </c>
      <c r="I54" s="86">
        <f>AVERAGE(I3:I52)</f>
        <v>0.3437668360572676</v>
      </c>
      <c r="M54" s="86" t="s">
        <v>146</v>
      </c>
    </row>
    <row r="55" spans="1:13" x14ac:dyDescent="0.3">
      <c r="B55" s="90">
        <f>EXP(B54)</f>
        <v>0.63393774106525558</v>
      </c>
      <c r="C55" s="7"/>
      <c r="D55" s="7">
        <v>0.63393774106525558</v>
      </c>
      <c r="G55" s="90">
        <f>EXP(G54)</f>
        <v>1.2038539650890123</v>
      </c>
      <c r="I55" s="90">
        <f>EXP(I54)</f>
        <v>1.4102497777718623</v>
      </c>
      <c r="M55" s="74" t="s">
        <v>144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E53" sqref="E53:E55"/>
    </sheetView>
  </sheetViews>
  <sheetFormatPr defaultRowHeight="14.4" x14ac:dyDescent="0.3"/>
  <sheetData>
    <row r="1" spans="1:14" x14ac:dyDescent="0.3">
      <c r="A1" s="6" t="s">
        <v>121</v>
      </c>
      <c r="C1" s="6" t="s">
        <v>120</v>
      </c>
      <c r="F1" s="6" t="s">
        <v>131</v>
      </c>
      <c r="H1" s="6" t="s">
        <v>119</v>
      </c>
      <c r="I1" s="6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0.36710066932604457</v>
      </c>
      <c r="N2" s="74">
        <f>TTEST(B3:B52,D3:D52,2,1)</f>
        <v>5.9999653512592857E-2</v>
      </c>
    </row>
    <row r="3" spans="1:14" x14ac:dyDescent="0.3">
      <c r="A3">
        <v>3.17</v>
      </c>
      <c r="B3">
        <f t="shared" ref="B3:B52" si="0">LN(A3)</f>
        <v>1.1537315878891892</v>
      </c>
      <c r="C3" s="114">
        <v>0.25</v>
      </c>
      <c r="D3" s="114">
        <f t="shared" ref="D3:D52" si="1">LN(C3)</f>
        <v>-1.3862943611198906</v>
      </c>
      <c r="F3">
        <v>0.26</v>
      </c>
      <c r="G3">
        <f t="shared" ref="G3:G52" si="2">LN(F3)</f>
        <v>-1.3470736479666092</v>
      </c>
      <c r="H3">
        <v>0.87</v>
      </c>
      <c r="I3">
        <f t="shared" ref="I3:I52" si="3">LN(H3)</f>
        <v>-0.13926206733350766</v>
      </c>
      <c r="K3" s="89" t="s">
        <v>152</v>
      </c>
      <c r="L3" s="74" t="s">
        <v>151</v>
      </c>
      <c r="M3" s="74">
        <f>TTEST(F3:F52,H3:H52,2,1)</f>
        <v>0.7631442726517581</v>
      </c>
      <c r="N3" s="74">
        <f>TTEST(G3:G52,I3:I52,2,1)</f>
        <v>0.84151635682272419</v>
      </c>
    </row>
    <row r="4" spans="1:14" x14ac:dyDescent="0.3">
      <c r="A4">
        <v>0.43</v>
      </c>
      <c r="B4">
        <f t="shared" si="0"/>
        <v>-0.84397007029452897</v>
      </c>
      <c r="C4" s="114">
        <v>9.9999999999999995E-7</v>
      </c>
      <c r="D4" s="114">
        <f t="shared" si="1"/>
        <v>-13.815510557964274</v>
      </c>
      <c r="F4">
        <v>0.16</v>
      </c>
      <c r="G4">
        <f t="shared" si="2"/>
        <v>-1.8325814637483102</v>
      </c>
      <c r="H4">
        <v>4.96</v>
      </c>
      <c r="I4">
        <f t="shared" si="3"/>
        <v>1.6014057407368361</v>
      </c>
      <c r="K4" s="89"/>
      <c r="L4" s="74"/>
      <c r="M4" s="74">
        <f>SUM(M2:M3)/2</f>
        <v>0.56512247098890134</v>
      </c>
      <c r="N4" s="74">
        <f>SUM(N2:N3)/2</f>
        <v>0.45075800516765852</v>
      </c>
    </row>
    <row r="5" spans="1:14" x14ac:dyDescent="0.3">
      <c r="A5">
        <v>7.86</v>
      </c>
      <c r="B5">
        <f t="shared" si="0"/>
        <v>2.0617866064411152</v>
      </c>
      <c r="C5" s="114">
        <v>20.329999999999998</v>
      </c>
      <c r="D5" s="114">
        <f t="shared" si="1"/>
        <v>3.0120976276402551</v>
      </c>
      <c r="F5">
        <v>41.65</v>
      </c>
      <c r="G5">
        <f t="shared" si="2"/>
        <v>3.7293013686128518</v>
      </c>
      <c r="H5">
        <v>16.32</v>
      </c>
      <c r="I5">
        <f t="shared" si="3"/>
        <v>2.7923913495359609</v>
      </c>
      <c r="L5" s="8"/>
    </row>
    <row r="6" spans="1:14" x14ac:dyDescent="0.3">
      <c r="A6">
        <v>4.29</v>
      </c>
      <c r="B6">
        <f t="shared" si="0"/>
        <v>1.4562867329399256</v>
      </c>
      <c r="C6" s="114">
        <v>14.89</v>
      </c>
      <c r="D6" s="114">
        <f t="shared" si="1"/>
        <v>2.7006898466959175</v>
      </c>
      <c r="F6">
        <v>9.9999999999999995E-7</v>
      </c>
      <c r="G6">
        <f t="shared" si="2"/>
        <v>-13.815510557964274</v>
      </c>
      <c r="H6">
        <v>4.99</v>
      </c>
      <c r="I6">
        <f t="shared" si="3"/>
        <v>1.6074359097634274</v>
      </c>
    </row>
    <row r="7" spans="1:14" x14ac:dyDescent="0.3">
      <c r="A7">
        <v>1.39</v>
      </c>
      <c r="B7">
        <f t="shared" si="0"/>
        <v>0.3293037471426003</v>
      </c>
      <c r="C7" s="114">
        <v>0.16</v>
      </c>
      <c r="D7" s="114">
        <f t="shared" si="1"/>
        <v>-1.8325814637483102</v>
      </c>
      <c r="F7">
        <v>0.34</v>
      </c>
      <c r="G7">
        <f t="shared" si="2"/>
        <v>-1.0788096613719298</v>
      </c>
      <c r="H7">
        <v>0.3</v>
      </c>
      <c r="I7">
        <f t="shared" si="3"/>
        <v>-1.2039728043259361</v>
      </c>
    </row>
    <row r="8" spans="1:14" x14ac:dyDescent="0.3">
      <c r="A8">
        <v>2.16</v>
      </c>
      <c r="B8">
        <f t="shared" si="0"/>
        <v>0.77010822169607374</v>
      </c>
      <c r="C8" s="114">
        <v>13.19</v>
      </c>
      <c r="D8" s="114">
        <f t="shared" si="1"/>
        <v>2.5794589667292231</v>
      </c>
      <c r="F8">
        <v>17.46</v>
      </c>
      <c r="G8">
        <f t="shared" si="2"/>
        <v>2.859912550411456</v>
      </c>
      <c r="H8">
        <v>14.8</v>
      </c>
      <c r="I8">
        <f t="shared" si="3"/>
        <v>2.6946271807700692</v>
      </c>
    </row>
    <row r="9" spans="1:14" x14ac:dyDescent="0.3">
      <c r="A9">
        <v>3.69</v>
      </c>
      <c r="B9">
        <f t="shared" si="0"/>
        <v>1.3056264580524357</v>
      </c>
      <c r="C9" s="114">
        <v>16.28</v>
      </c>
      <c r="D9" s="114">
        <f t="shared" si="1"/>
        <v>2.7899373605743945</v>
      </c>
      <c r="F9">
        <v>2.62</v>
      </c>
      <c r="G9">
        <f t="shared" si="2"/>
        <v>0.96317431777300555</v>
      </c>
      <c r="H9">
        <v>14.88</v>
      </c>
      <c r="I9">
        <f t="shared" si="3"/>
        <v>2.7000180294049461</v>
      </c>
    </row>
    <row r="10" spans="1:14" x14ac:dyDescent="0.3">
      <c r="A10">
        <v>6.54</v>
      </c>
      <c r="B10">
        <f t="shared" si="0"/>
        <v>1.8779371654691073</v>
      </c>
      <c r="C10" s="114">
        <v>0.01</v>
      </c>
      <c r="D10" s="114">
        <f t="shared" si="1"/>
        <v>-4.6051701859880909</v>
      </c>
      <c r="F10">
        <v>0.28000000000000003</v>
      </c>
      <c r="G10">
        <f t="shared" si="2"/>
        <v>-1.2729656758128873</v>
      </c>
      <c r="H10">
        <v>22.41</v>
      </c>
      <c r="I10">
        <f t="shared" si="3"/>
        <v>3.1095072878128356</v>
      </c>
    </row>
    <row r="11" spans="1:14" x14ac:dyDescent="0.3">
      <c r="A11">
        <v>5.84</v>
      </c>
      <c r="B11">
        <f t="shared" si="0"/>
        <v>1.7647307968401356</v>
      </c>
      <c r="C11" s="114">
        <v>0.38</v>
      </c>
      <c r="D11" s="114">
        <f t="shared" si="1"/>
        <v>-0.96758402626170559</v>
      </c>
      <c r="F11">
        <v>0.92</v>
      </c>
      <c r="G11">
        <f t="shared" si="2"/>
        <v>-8.3381608939051013E-2</v>
      </c>
      <c r="H11">
        <v>13.7</v>
      </c>
      <c r="I11">
        <f t="shared" si="3"/>
        <v>2.6173958328340792</v>
      </c>
    </row>
    <row r="12" spans="1:14" x14ac:dyDescent="0.3">
      <c r="A12">
        <v>0.13</v>
      </c>
      <c r="B12">
        <f t="shared" si="0"/>
        <v>-2.0402208285265546</v>
      </c>
      <c r="C12" s="114">
        <v>2.0299999999999998</v>
      </c>
      <c r="D12" s="114">
        <f t="shared" si="1"/>
        <v>0.70803579305369591</v>
      </c>
      <c r="F12">
        <v>0.3</v>
      </c>
      <c r="G12">
        <f t="shared" si="2"/>
        <v>-1.2039728043259361</v>
      </c>
      <c r="H12">
        <v>0.68</v>
      </c>
      <c r="I12">
        <f t="shared" si="3"/>
        <v>-0.38566248081198462</v>
      </c>
    </row>
    <row r="13" spans="1:14" x14ac:dyDescent="0.3">
      <c r="A13">
        <v>0.98</v>
      </c>
      <c r="B13">
        <f t="shared" si="0"/>
        <v>-2.0202707317519466E-2</v>
      </c>
      <c r="C13" s="114">
        <v>9.02</v>
      </c>
      <c r="D13" s="114">
        <f t="shared" si="1"/>
        <v>2.1994443340745322</v>
      </c>
      <c r="F13">
        <v>13.08</v>
      </c>
      <c r="G13">
        <f t="shared" si="2"/>
        <v>2.5710843460290524</v>
      </c>
      <c r="H13">
        <v>5.25</v>
      </c>
      <c r="I13">
        <f t="shared" si="3"/>
        <v>1.6582280766035324</v>
      </c>
    </row>
    <row r="14" spans="1:14" x14ac:dyDescent="0.3">
      <c r="A14">
        <v>2.71</v>
      </c>
      <c r="B14">
        <f t="shared" si="0"/>
        <v>0.99694863489160956</v>
      </c>
      <c r="C14" s="114">
        <v>0.18</v>
      </c>
      <c r="D14" s="114">
        <f t="shared" si="1"/>
        <v>-1.7147984280919266</v>
      </c>
      <c r="F14">
        <v>3.01</v>
      </c>
      <c r="G14">
        <f t="shared" si="2"/>
        <v>1.1019400787607843</v>
      </c>
      <c r="H14">
        <v>0.01</v>
      </c>
      <c r="I14">
        <f t="shared" si="3"/>
        <v>-4.6051701859880909</v>
      </c>
    </row>
    <row r="15" spans="1:14" x14ac:dyDescent="0.3">
      <c r="A15">
        <v>0.55000000000000004</v>
      </c>
      <c r="B15">
        <f t="shared" si="0"/>
        <v>-0.59783700075562041</v>
      </c>
      <c r="C15" s="114">
        <v>2.3199999999999998</v>
      </c>
      <c r="D15" s="114">
        <f t="shared" si="1"/>
        <v>0.84156718567821853</v>
      </c>
      <c r="F15">
        <v>23.88</v>
      </c>
      <c r="G15">
        <f t="shared" si="2"/>
        <v>3.1730412885244013</v>
      </c>
      <c r="H15">
        <v>7.86</v>
      </c>
      <c r="I15">
        <f t="shared" si="3"/>
        <v>2.0617866064411152</v>
      </c>
    </row>
    <row r="16" spans="1:14" x14ac:dyDescent="0.3">
      <c r="A16">
        <v>2.72</v>
      </c>
      <c r="B16">
        <f t="shared" si="0"/>
        <v>1.000631880307906</v>
      </c>
      <c r="C16" s="114">
        <v>2.98</v>
      </c>
      <c r="D16" s="114">
        <f t="shared" si="1"/>
        <v>1.091923300517313</v>
      </c>
      <c r="F16">
        <v>0.42</v>
      </c>
      <c r="G16">
        <f t="shared" si="2"/>
        <v>-0.86750056770472306</v>
      </c>
      <c r="H16">
        <v>0.9</v>
      </c>
      <c r="I16">
        <f t="shared" si="3"/>
        <v>-0.10536051565782628</v>
      </c>
    </row>
    <row r="17" spans="1:9" x14ac:dyDescent="0.3">
      <c r="A17">
        <v>9.24</v>
      </c>
      <c r="B17">
        <f t="shared" si="0"/>
        <v>2.2235418856535927</v>
      </c>
      <c r="C17" s="114">
        <v>3.18</v>
      </c>
      <c r="D17" s="114">
        <f t="shared" si="1"/>
        <v>1.1568811967920856</v>
      </c>
      <c r="F17">
        <v>9.9999999999999995E-7</v>
      </c>
      <c r="G17">
        <f t="shared" si="2"/>
        <v>-13.815510557964274</v>
      </c>
      <c r="H17">
        <v>3.22</v>
      </c>
      <c r="I17">
        <f t="shared" si="3"/>
        <v>1.1693813595563169</v>
      </c>
    </row>
    <row r="18" spans="1:9" x14ac:dyDescent="0.3">
      <c r="A18">
        <v>7.0000000000000007E-2</v>
      </c>
      <c r="B18">
        <f t="shared" si="0"/>
        <v>-2.6592600369327779</v>
      </c>
      <c r="C18" s="114">
        <v>0.13</v>
      </c>
      <c r="D18" s="114">
        <f t="shared" si="1"/>
        <v>-2.0402208285265546</v>
      </c>
      <c r="F18">
        <v>1.61</v>
      </c>
      <c r="G18">
        <f t="shared" si="2"/>
        <v>0.47623417899637172</v>
      </c>
      <c r="H18">
        <v>9.9999999999999995E-7</v>
      </c>
      <c r="I18">
        <f t="shared" si="3"/>
        <v>-13.815510557964274</v>
      </c>
    </row>
    <row r="19" spans="1:9" x14ac:dyDescent="0.3">
      <c r="A19">
        <v>14.71</v>
      </c>
      <c r="B19">
        <f t="shared" si="0"/>
        <v>2.6885275346133461</v>
      </c>
      <c r="C19" s="114">
        <v>11.43</v>
      </c>
      <c r="D19" s="114">
        <f t="shared" si="1"/>
        <v>2.4362414778067194</v>
      </c>
      <c r="F19">
        <v>18.66</v>
      </c>
      <c r="G19">
        <f t="shared" si="2"/>
        <v>2.926382195419198</v>
      </c>
      <c r="H19">
        <v>12.62</v>
      </c>
      <c r="I19">
        <f t="shared" si="3"/>
        <v>2.5352828571130672</v>
      </c>
    </row>
    <row r="20" spans="1:9" x14ac:dyDescent="0.3">
      <c r="A20">
        <v>0.2</v>
      </c>
      <c r="B20">
        <f t="shared" si="0"/>
        <v>-1.6094379124341003</v>
      </c>
      <c r="C20" s="114">
        <v>9.6</v>
      </c>
      <c r="D20" s="114">
        <f t="shared" si="1"/>
        <v>2.2617630984737906</v>
      </c>
      <c r="F20">
        <v>0.56999999999999995</v>
      </c>
      <c r="G20">
        <f t="shared" si="2"/>
        <v>-0.56211891815354131</v>
      </c>
      <c r="H20">
        <v>13.37</v>
      </c>
      <c r="I20">
        <f t="shared" si="3"/>
        <v>2.5930133911138515</v>
      </c>
    </row>
    <row r="21" spans="1:9" x14ac:dyDescent="0.3">
      <c r="A21">
        <v>13.06</v>
      </c>
      <c r="B21">
        <f t="shared" si="0"/>
        <v>2.5695541238482851</v>
      </c>
      <c r="C21" s="114">
        <v>11.23</v>
      </c>
      <c r="D21" s="114">
        <f t="shared" si="1"/>
        <v>2.418588768750352</v>
      </c>
      <c r="F21">
        <v>0.27</v>
      </c>
      <c r="G21">
        <f t="shared" si="2"/>
        <v>-1.3093333199837622</v>
      </c>
      <c r="H21">
        <v>16.170000000000002</v>
      </c>
      <c r="I21">
        <f t="shared" si="3"/>
        <v>2.7831576735890158</v>
      </c>
    </row>
    <row r="22" spans="1:9" x14ac:dyDescent="0.3">
      <c r="A22">
        <v>0.44</v>
      </c>
      <c r="B22">
        <f t="shared" si="0"/>
        <v>-0.82098055206983023</v>
      </c>
      <c r="C22" s="114">
        <v>9.9999999999999995E-7</v>
      </c>
      <c r="D22" s="114">
        <f t="shared" si="1"/>
        <v>-13.815510557964274</v>
      </c>
      <c r="F22">
        <v>0.88</v>
      </c>
      <c r="G22">
        <f t="shared" si="2"/>
        <v>-0.12783337150988489</v>
      </c>
      <c r="H22">
        <v>24.93</v>
      </c>
      <c r="I22">
        <f t="shared" si="3"/>
        <v>3.2160718975354663</v>
      </c>
    </row>
    <row r="23" spans="1:9" x14ac:dyDescent="0.3">
      <c r="A23">
        <v>4.3</v>
      </c>
      <c r="B23">
        <f t="shared" si="0"/>
        <v>1.4586150226995167</v>
      </c>
      <c r="C23" s="114">
        <v>9.61</v>
      </c>
      <c r="D23" s="114">
        <f t="shared" si="1"/>
        <v>2.2628042229822012</v>
      </c>
      <c r="F23">
        <v>0.99</v>
      </c>
      <c r="G23">
        <f t="shared" si="2"/>
        <v>-1.0050335853501451E-2</v>
      </c>
      <c r="H23">
        <v>2</v>
      </c>
      <c r="I23">
        <f t="shared" si="3"/>
        <v>0.69314718055994529</v>
      </c>
    </row>
    <row r="24" spans="1:9" x14ac:dyDescent="0.3">
      <c r="A24">
        <v>0.1</v>
      </c>
      <c r="B24">
        <f t="shared" si="0"/>
        <v>-2.3025850929940455</v>
      </c>
      <c r="C24" s="114">
        <v>5.16</v>
      </c>
      <c r="D24" s="114">
        <f t="shared" si="1"/>
        <v>1.6409365794934714</v>
      </c>
      <c r="F24">
        <v>0.13</v>
      </c>
      <c r="G24">
        <f t="shared" si="2"/>
        <v>-2.0402208285265546</v>
      </c>
      <c r="H24">
        <v>15.04</v>
      </c>
      <c r="I24">
        <f t="shared" si="3"/>
        <v>2.7107133185216936</v>
      </c>
    </row>
    <row r="25" spans="1:9" x14ac:dyDescent="0.3">
      <c r="A25">
        <v>9.9700000000000006</v>
      </c>
      <c r="B25">
        <f t="shared" si="0"/>
        <v>2.2995805839737469</v>
      </c>
      <c r="C25" s="114">
        <v>17.149999999999999</v>
      </c>
      <c r="D25" s="114">
        <f t="shared" si="1"/>
        <v>2.8419981736119486</v>
      </c>
      <c r="F25">
        <v>6.15</v>
      </c>
      <c r="G25">
        <f t="shared" si="2"/>
        <v>1.8164520818184267</v>
      </c>
      <c r="H25">
        <v>1.43</v>
      </c>
      <c r="I25">
        <f t="shared" si="3"/>
        <v>0.35767444427181588</v>
      </c>
    </row>
    <row r="26" spans="1:9" x14ac:dyDescent="0.3">
      <c r="A26">
        <v>9.9999999999999995E-7</v>
      </c>
      <c r="B26">
        <f t="shared" si="0"/>
        <v>-13.815510557964274</v>
      </c>
      <c r="C26" s="114">
        <v>0.1</v>
      </c>
      <c r="D26" s="114">
        <f t="shared" si="1"/>
        <v>-2.3025850929940455</v>
      </c>
      <c r="F26">
        <v>0.11</v>
      </c>
      <c r="G26">
        <f t="shared" si="2"/>
        <v>-2.2072749131897207</v>
      </c>
      <c r="H26">
        <v>4.5599999999999996</v>
      </c>
      <c r="I26">
        <f t="shared" si="3"/>
        <v>1.5173226235262947</v>
      </c>
    </row>
    <row r="27" spans="1:9" x14ac:dyDescent="0.3">
      <c r="A27">
        <v>1.56</v>
      </c>
      <c r="B27">
        <f t="shared" si="0"/>
        <v>0.44468582126144574</v>
      </c>
      <c r="C27" s="114">
        <v>9.9999999999999995E-7</v>
      </c>
      <c r="D27" s="114">
        <f t="shared" si="1"/>
        <v>-13.815510557964274</v>
      </c>
      <c r="F27">
        <v>7.02</v>
      </c>
      <c r="G27">
        <f t="shared" si="2"/>
        <v>1.9487632180377197</v>
      </c>
      <c r="H27">
        <v>6.52</v>
      </c>
      <c r="I27">
        <f t="shared" si="3"/>
        <v>1.8748743759385615</v>
      </c>
    </row>
    <row r="28" spans="1:9" x14ac:dyDescent="0.3">
      <c r="A28">
        <v>9.56</v>
      </c>
      <c r="B28">
        <f t="shared" si="0"/>
        <v>2.25758772706331</v>
      </c>
      <c r="C28" s="114">
        <v>1.26</v>
      </c>
      <c r="D28" s="114">
        <f t="shared" si="1"/>
        <v>0.23111172096338664</v>
      </c>
      <c r="F28">
        <v>0.25</v>
      </c>
      <c r="G28">
        <f t="shared" si="2"/>
        <v>-1.3862943611198906</v>
      </c>
      <c r="H28">
        <v>0.01</v>
      </c>
      <c r="I28">
        <f t="shared" si="3"/>
        <v>-4.6051701859880909</v>
      </c>
    </row>
    <row r="29" spans="1:9" x14ac:dyDescent="0.3">
      <c r="A29">
        <v>5.39</v>
      </c>
      <c r="B29">
        <f t="shared" si="0"/>
        <v>1.6845453849209058</v>
      </c>
      <c r="C29" s="114">
        <v>1.23</v>
      </c>
      <c r="D29" s="114">
        <f t="shared" si="1"/>
        <v>0.20701416938432612</v>
      </c>
      <c r="F29">
        <v>9.9999999999999995E-7</v>
      </c>
      <c r="G29">
        <f t="shared" si="2"/>
        <v>-13.815510557964274</v>
      </c>
      <c r="H29">
        <v>13.28</v>
      </c>
      <c r="I29">
        <f t="shared" si="3"/>
        <v>2.5862591440482876</v>
      </c>
    </row>
    <row r="30" spans="1:9" x14ac:dyDescent="0.3">
      <c r="A30">
        <v>0.01</v>
      </c>
      <c r="B30">
        <f t="shared" si="0"/>
        <v>-4.6051701859880909</v>
      </c>
      <c r="C30" s="114">
        <v>0.05</v>
      </c>
      <c r="D30" s="114">
        <f t="shared" si="1"/>
        <v>-2.9957322735539909</v>
      </c>
      <c r="F30">
        <v>23.94</v>
      </c>
      <c r="G30">
        <f t="shared" si="2"/>
        <v>3.1755507001298273</v>
      </c>
      <c r="H30">
        <v>0.36</v>
      </c>
      <c r="I30">
        <f t="shared" si="3"/>
        <v>-1.0216512475319814</v>
      </c>
    </row>
    <row r="31" spans="1:9" x14ac:dyDescent="0.3">
      <c r="A31">
        <v>10.35</v>
      </c>
      <c r="B31">
        <f t="shared" si="0"/>
        <v>2.3369865197113779</v>
      </c>
      <c r="C31" s="114">
        <v>15.27</v>
      </c>
      <c r="D31" s="114">
        <f t="shared" si="1"/>
        <v>2.7258901192305411</v>
      </c>
      <c r="F31">
        <v>0.46</v>
      </c>
      <c r="G31">
        <f t="shared" si="2"/>
        <v>-0.77652878949899629</v>
      </c>
      <c r="H31">
        <v>16.62</v>
      </c>
      <c r="I31">
        <f t="shared" si="3"/>
        <v>2.8106067894273021</v>
      </c>
    </row>
    <row r="32" spans="1:9" x14ac:dyDescent="0.3">
      <c r="A32">
        <v>6.77</v>
      </c>
      <c r="B32">
        <f t="shared" si="0"/>
        <v>1.9125010869241836</v>
      </c>
      <c r="C32" s="114">
        <v>0.08</v>
      </c>
      <c r="D32" s="114">
        <f t="shared" si="1"/>
        <v>-2.5257286443082556</v>
      </c>
      <c r="F32">
        <v>0.04</v>
      </c>
      <c r="G32">
        <f t="shared" si="2"/>
        <v>-3.2188758248682006</v>
      </c>
      <c r="H32">
        <v>11.38</v>
      </c>
      <c r="I32">
        <f t="shared" si="3"/>
        <v>2.4318574286981849</v>
      </c>
    </row>
    <row r="33" spans="1:9" x14ac:dyDescent="0.3">
      <c r="A33">
        <v>2.14</v>
      </c>
      <c r="B33">
        <f t="shared" si="0"/>
        <v>0.76080582903376015</v>
      </c>
      <c r="C33" s="114">
        <v>0.17</v>
      </c>
      <c r="D33" s="114">
        <f t="shared" si="1"/>
        <v>-1.7719568419318752</v>
      </c>
      <c r="F33">
        <v>10.3</v>
      </c>
      <c r="G33">
        <f t="shared" si="2"/>
        <v>2.33214389523559</v>
      </c>
      <c r="H33">
        <v>1.64</v>
      </c>
      <c r="I33">
        <f t="shared" si="3"/>
        <v>0.494696241836107</v>
      </c>
    </row>
    <row r="34" spans="1:9" x14ac:dyDescent="0.3">
      <c r="A34">
        <v>3.65</v>
      </c>
      <c r="B34">
        <f t="shared" si="0"/>
        <v>1.2947271675944001</v>
      </c>
      <c r="C34" s="114">
        <v>6.54</v>
      </c>
      <c r="D34" s="114">
        <f t="shared" si="1"/>
        <v>1.8779371654691073</v>
      </c>
      <c r="F34">
        <v>7.94</v>
      </c>
      <c r="G34">
        <f t="shared" si="2"/>
        <v>2.0719132752590443</v>
      </c>
      <c r="H34">
        <v>1.76</v>
      </c>
      <c r="I34">
        <f t="shared" si="3"/>
        <v>0.56531380905006046</v>
      </c>
    </row>
    <row r="35" spans="1:9" x14ac:dyDescent="0.3">
      <c r="A35">
        <v>7.33</v>
      </c>
      <c r="B35">
        <f t="shared" si="0"/>
        <v>1.9919755158985601</v>
      </c>
      <c r="C35" s="114">
        <v>22.19</v>
      </c>
      <c r="D35" s="114">
        <f t="shared" si="1"/>
        <v>3.0996417369445024</v>
      </c>
      <c r="F35">
        <v>0.52</v>
      </c>
      <c r="G35">
        <f t="shared" si="2"/>
        <v>-0.65392646740666394</v>
      </c>
      <c r="H35">
        <v>1.02</v>
      </c>
      <c r="I35">
        <f t="shared" si="3"/>
        <v>1.980262729617973E-2</v>
      </c>
    </row>
    <row r="36" spans="1:9" x14ac:dyDescent="0.3">
      <c r="A36">
        <v>2.52</v>
      </c>
      <c r="B36">
        <f t="shared" si="0"/>
        <v>0.9242589015233319</v>
      </c>
      <c r="C36" s="114">
        <v>0.16</v>
      </c>
      <c r="D36" s="114">
        <f t="shared" si="1"/>
        <v>-1.8325814637483102</v>
      </c>
      <c r="F36">
        <v>0.08</v>
      </c>
      <c r="G36">
        <f t="shared" si="2"/>
        <v>-2.5257286443082556</v>
      </c>
      <c r="H36">
        <v>0.02</v>
      </c>
      <c r="I36">
        <f t="shared" si="3"/>
        <v>-3.912023005428146</v>
      </c>
    </row>
    <row r="37" spans="1:9" x14ac:dyDescent="0.3">
      <c r="A37">
        <v>4.6399999999999997</v>
      </c>
      <c r="B37">
        <f t="shared" si="0"/>
        <v>1.5347143662381639</v>
      </c>
      <c r="C37" s="114">
        <v>9.9999999999999995E-7</v>
      </c>
      <c r="D37" s="114">
        <f t="shared" si="1"/>
        <v>-13.815510557964274</v>
      </c>
      <c r="F37">
        <v>6.4</v>
      </c>
      <c r="G37">
        <f t="shared" si="2"/>
        <v>1.8562979903656263</v>
      </c>
      <c r="H37">
        <v>0.1</v>
      </c>
      <c r="I37">
        <f t="shared" si="3"/>
        <v>-2.3025850929940455</v>
      </c>
    </row>
    <row r="38" spans="1:9" x14ac:dyDescent="0.3">
      <c r="A38">
        <v>4.13</v>
      </c>
      <c r="B38">
        <f t="shared" si="0"/>
        <v>1.4182774069729414</v>
      </c>
      <c r="C38" s="114">
        <v>10.44</v>
      </c>
      <c r="D38" s="114">
        <f t="shared" si="1"/>
        <v>2.3456445824544927</v>
      </c>
      <c r="F38">
        <v>9.77</v>
      </c>
      <c r="G38">
        <f t="shared" si="2"/>
        <v>2.2793164660546914</v>
      </c>
      <c r="H38">
        <v>0.67</v>
      </c>
      <c r="I38">
        <f t="shared" si="3"/>
        <v>-0.40047756659712525</v>
      </c>
    </row>
    <row r="39" spans="1:9" x14ac:dyDescent="0.3">
      <c r="A39">
        <v>14.81</v>
      </c>
      <c r="B39">
        <f t="shared" si="0"/>
        <v>2.6953026282797072</v>
      </c>
      <c r="C39" s="114">
        <v>0.1</v>
      </c>
      <c r="D39" s="114">
        <f t="shared" si="1"/>
        <v>-2.3025850929940455</v>
      </c>
      <c r="F39">
        <v>22.71</v>
      </c>
      <c r="G39">
        <f t="shared" si="2"/>
        <v>3.1228053561174671</v>
      </c>
      <c r="H39">
        <v>2.25</v>
      </c>
      <c r="I39">
        <f t="shared" si="3"/>
        <v>0.81093021621632877</v>
      </c>
    </row>
    <row r="40" spans="1:9" x14ac:dyDescent="0.3">
      <c r="A40">
        <v>0.13</v>
      </c>
      <c r="B40">
        <f t="shared" si="0"/>
        <v>-2.0402208285265546</v>
      </c>
      <c r="C40" s="114">
        <v>2.73</v>
      </c>
      <c r="D40" s="114">
        <f t="shared" si="1"/>
        <v>1.0043016091968684</v>
      </c>
      <c r="F40">
        <v>15.36</v>
      </c>
      <c r="G40">
        <f t="shared" si="2"/>
        <v>2.7317667277195259</v>
      </c>
      <c r="H40">
        <v>9.9999999999999995E-7</v>
      </c>
      <c r="I40">
        <f t="shared" si="3"/>
        <v>-13.815510557964274</v>
      </c>
    </row>
    <row r="41" spans="1:9" x14ac:dyDescent="0.3">
      <c r="A41">
        <v>7.0000000000000007E-2</v>
      </c>
      <c r="B41">
        <f t="shared" si="0"/>
        <v>-2.6592600369327779</v>
      </c>
      <c r="C41" s="114">
        <v>33.950000000000003</v>
      </c>
      <c r="D41" s="114">
        <f t="shared" si="1"/>
        <v>3.5248888540047054</v>
      </c>
      <c r="F41">
        <v>7.91</v>
      </c>
      <c r="G41">
        <f t="shared" si="2"/>
        <v>2.0681277817795625</v>
      </c>
      <c r="H41">
        <v>0.1</v>
      </c>
      <c r="I41">
        <f t="shared" si="3"/>
        <v>-2.3025850929940455</v>
      </c>
    </row>
    <row r="42" spans="1:9" x14ac:dyDescent="0.3">
      <c r="A42">
        <v>8.36</v>
      </c>
      <c r="B42">
        <f t="shared" si="0"/>
        <v>2.1234584270966104</v>
      </c>
      <c r="C42" s="114">
        <v>0.14000000000000001</v>
      </c>
      <c r="D42" s="114">
        <f t="shared" si="1"/>
        <v>-1.9661128563728327</v>
      </c>
      <c r="F42">
        <v>10.45</v>
      </c>
      <c r="G42">
        <f t="shared" si="2"/>
        <v>2.3466019784108201</v>
      </c>
      <c r="H42">
        <v>1.38</v>
      </c>
      <c r="I42">
        <f t="shared" si="3"/>
        <v>0.32208349916911322</v>
      </c>
    </row>
    <row r="43" spans="1:9" x14ac:dyDescent="0.3">
      <c r="A43">
        <v>4.67</v>
      </c>
      <c r="B43">
        <f t="shared" si="0"/>
        <v>1.5411590716808059</v>
      </c>
      <c r="C43" s="114">
        <v>0.98</v>
      </c>
      <c r="D43" s="114">
        <f t="shared" si="1"/>
        <v>-2.0202707317519466E-2</v>
      </c>
      <c r="F43">
        <v>0.02</v>
      </c>
      <c r="G43">
        <f t="shared" si="2"/>
        <v>-3.912023005428146</v>
      </c>
      <c r="H43">
        <v>9.9999999999999995E-7</v>
      </c>
      <c r="I43">
        <f t="shared" si="3"/>
        <v>-13.815510557964274</v>
      </c>
    </row>
    <row r="44" spans="1:9" x14ac:dyDescent="0.3">
      <c r="A44">
        <v>14.7</v>
      </c>
      <c r="B44">
        <f t="shared" si="0"/>
        <v>2.6878474937846906</v>
      </c>
      <c r="C44" s="114">
        <v>0.01</v>
      </c>
      <c r="D44" s="114">
        <f t="shared" si="1"/>
        <v>-4.6051701859880909</v>
      </c>
      <c r="F44">
        <v>15.36</v>
      </c>
      <c r="G44">
        <f t="shared" si="2"/>
        <v>2.7317667277195259</v>
      </c>
      <c r="H44">
        <v>17.84</v>
      </c>
      <c r="I44">
        <f t="shared" si="3"/>
        <v>2.8814431271518632</v>
      </c>
    </row>
    <row r="45" spans="1:9" x14ac:dyDescent="0.3">
      <c r="A45">
        <v>0.38</v>
      </c>
      <c r="B45">
        <f t="shared" si="0"/>
        <v>-0.96758402626170559</v>
      </c>
      <c r="C45" s="114">
        <v>0.11</v>
      </c>
      <c r="D45" s="114">
        <f t="shared" si="1"/>
        <v>-2.2072749131897207</v>
      </c>
      <c r="F45">
        <v>5.26</v>
      </c>
      <c r="G45">
        <f t="shared" si="2"/>
        <v>1.6601310267496185</v>
      </c>
      <c r="H45">
        <v>0.37</v>
      </c>
      <c r="I45">
        <f t="shared" si="3"/>
        <v>-0.9942522733438669</v>
      </c>
    </row>
    <row r="46" spans="1:9" x14ac:dyDescent="0.3">
      <c r="A46">
        <v>2.9</v>
      </c>
      <c r="B46">
        <f t="shared" si="0"/>
        <v>1.0647107369924282</v>
      </c>
      <c r="C46" s="114">
        <v>0.15</v>
      </c>
      <c r="D46" s="114">
        <f t="shared" si="1"/>
        <v>-1.8971199848858813</v>
      </c>
      <c r="F46">
        <v>10.59</v>
      </c>
      <c r="G46">
        <f t="shared" si="2"/>
        <v>2.3599101596133152</v>
      </c>
      <c r="H46">
        <v>0.61</v>
      </c>
      <c r="I46">
        <f t="shared" si="3"/>
        <v>-0.49429632181478012</v>
      </c>
    </row>
    <row r="47" spans="1:9" x14ac:dyDescent="0.3">
      <c r="A47">
        <v>0.95</v>
      </c>
      <c r="B47">
        <f t="shared" si="0"/>
        <v>-5.1293294387550578E-2</v>
      </c>
      <c r="C47" s="114">
        <v>9.5</v>
      </c>
      <c r="D47" s="114">
        <f t="shared" si="1"/>
        <v>2.2512917986064953</v>
      </c>
      <c r="F47">
        <v>0.02</v>
      </c>
      <c r="G47">
        <f t="shared" si="2"/>
        <v>-3.912023005428146</v>
      </c>
      <c r="H47">
        <v>0.02</v>
      </c>
      <c r="I47">
        <f t="shared" si="3"/>
        <v>-3.912023005428146</v>
      </c>
    </row>
    <row r="48" spans="1:9" x14ac:dyDescent="0.3">
      <c r="A48">
        <v>6.86</v>
      </c>
      <c r="B48">
        <f t="shared" si="0"/>
        <v>1.925707441737794</v>
      </c>
      <c r="C48" s="114">
        <v>0.02</v>
      </c>
      <c r="D48" s="114">
        <f t="shared" si="1"/>
        <v>-3.912023005428146</v>
      </c>
      <c r="F48">
        <v>0.14000000000000001</v>
      </c>
      <c r="G48">
        <f t="shared" si="2"/>
        <v>-1.9661128563728327</v>
      </c>
      <c r="H48">
        <v>11.75</v>
      </c>
      <c r="I48">
        <f t="shared" si="3"/>
        <v>2.4638532405901681</v>
      </c>
    </row>
    <row r="49" spans="1:10" x14ac:dyDescent="0.3">
      <c r="A49">
        <v>0.17</v>
      </c>
      <c r="B49">
        <f t="shared" si="0"/>
        <v>-1.7719568419318752</v>
      </c>
      <c r="C49" s="114">
        <v>0.42</v>
      </c>
      <c r="D49" s="114">
        <f t="shared" si="1"/>
        <v>-0.86750056770472306</v>
      </c>
      <c r="F49">
        <v>15.46</v>
      </c>
      <c r="G49">
        <f t="shared" si="2"/>
        <v>2.738256043159276</v>
      </c>
      <c r="H49">
        <v>3.67</v>
      </c>
      <c r="I49">
        <f t="shared" si="3"/>
        <v>1.3001916620664788</v>
      </c>
    </row>
    <row r="50" spans="1:10" x14ac:dyDescent="0.3">
      <c r="A50">
        <v>3.39</v>
      </c>
      <c r="B50">
        <f t="shared" si="0"/>
        <v>1.220829921392359</v>
      </c>
      <c r="C50" s="114">
        <v>0.09</v>
      </c>
      <c r="D50" s="114">
        <f t="shared" si="1"/>
        <v>-2.4079456086518722</v>
      </c>
      <c r="F50">
        <v>12.34</v>
      </c>
      <c r="G50">
        <f t="shared" si="2"/>
        <v>2.5128460184772416</v>
      </c>
      <c r="H50">
        <v>7.67</v>
      </c>
      <c r="I50">
        <f t="shared" si="3"/>
        <v>2.0373166153791646</v>
      </c>
    </row>
    <row r="51" spans="1:10" x14ac:dyDescent="0.3">
      <c r="A51">
        <v>0.19</v>
      </c>
      <c r="B51">
        <f t="shared" si="0"/>
        <v>-1.6607312068216509</v>
      </c>
      <c r="C51" s="114">
        <v>21.03</v>
      </c>
      <c r="D51" s="114">
        <f t="shared" si="1"/>
        <v>3.0459499897146083</v>
      </c>
      <c r="F51">
        <v>0.09</v>
      </c>
      <c r="G51">
        <f t="shared" si="2"/>
        <v>-2.4079456086518722</v>
      </c>
      <c r="H51">
        <v>0.68</v>
      </c>
      <c r="I51">
        <f t="shared" si="3"/>
        <v>-0.38566248081198462</v>
      </c>
    </row>
    <row r="52" spans="1:10" x14ac:dyDescent="0.3">
      <c r="A52">
        <v>10.24</v>
      </c>
      <c r="B52">
        <f t="shared" si="0"/>
        <v>2.3263016196113617</v>
      </c>
      <c r="C52" s="114">
        <v>7.0000000000000007E-2</v>
      </c>
      <c r="D52" s="114">
        <f t="shared" si="1"/>
        <v>-2.6592600369327779</v>
      </c>
      <c r="F52">
        <v>8.43</v>
      </c>
      <c r="G52">
        <f t="shared" si="2"/>
        <v>2.1317967720137641</v>
      </c>
      <c r="H52">
        <v>0.36</v>
      </c>
      <c r="I52">
        <f t="shared" si="3"/>
        <v>-1.0216512475319814</v>
      </c>
    </row>
    <row r="53" spans="1:10" x14ac:dyDescent="0.3">
      <c r="A53" s="7">
        <f t="shared" ref="A53:D53" si="4">MEDIAN(A3:A52)</f>
        <v>3.2800000000000002</v>
      </c>
      <c r="B53" s="7">
        <f t="shared" si="4"/>
        <v>1.1872807546407742</v>
      </c>
      <c r="C53" s="115">
        <f t="shared" si="4"/>
        <v>1.105</v>
      </c>
      <c r="D53" s="115">
        <f t="shared" si="4"/>
        <v>9.3405731033403328E-2</v>
      </c>
      <c r="E53" s="7"/>
      <c r="F53" s="7">
        <f t="shared" ref="F53:I53" si="5">MEDIAN(F3:F52)</f>
        <v>1.3</v>
      </c>
      <c r="G53" s="7">
        <f t="shared" si="5"/>
        <v>0.23309192157143513</v>
      </c>
      <c r="H53" s="7">
        <f t="shared" si="5"/>
        <v>2.125</v>
      </c>
      <c r="I53" s="7">
        <f t="shared" si="5"/>
        <v>0.75203869838813708</v>
      </c>
      <c r="J53" s="7"/>
    </row>
    <row r="54" spans="1:10" x14ac:dyDescent="0.3">
      <c r="A54" s="10">
        <f t="shared" ref="A54:D54" si="6">AVERAGE(A3:A52)</f>
        <v>4.4084000199999984</v>
      </c>
      <c r="B54" s="10">
        <f t="shared" si="6"/>
        <v>0.35274145740074531</v>
      </c>
      <c r="C54" s="112">
        <f t="shared" si="6"/>
        <v>5.5260000799999993</v>
      </c>
      <c r="D54" s="112">
        <f t="shared" si="6"/>
        <v>-1.0165286224550503</v>
      </c>
      <c r="E54" s="10"/>
      <c r="F54" s="10">
        <f t="shared" ref="F54:I54" si="7">AVERAGE(F3:F52)</f>
        <v>6.4922000599999992</v>
      </c>
      <c r="G54" s="10">
        <f t="shared" si="7"/>
        <v>-0.36927181621748162</v>
      </c>
      <c r="H54" s="10">
        <f t="shared" si="7"/>
        <v>6.0270000600000007</v>
      </c>
      <c r="I54" s="10">
        <f t="shared" si="7"/>
        <v>-0.20441095423832578</v>
      </c>
      <c r="J54" s="10"/>
    </row>
    <row r="55" spans="1:10" x14ac:dyDescent="0.3">
      <c r="A55" s="7"/>
      <c r="B55" s="83">
        <f>EXP(B54)</f>
        <v>1.4229631992668486</v>
      </c>
      <c r="C55" s="115"/>
      <c r="D55" s="115">
        <f>EXP(D54)</f>
        <v>0.36184887653527376</v>
      </c>
      <c r="E55" s="7"/>
      <c r="F55" s="7"/>
      <c r="G55" s="83">
        <f>EXP(G54)</f>
        <v>0.69123749535091195</v>
      </c>
      <c r="H55" s="7"/>
      <c r="I55" s="7">
        <f>EXP(I54)</f>
        <v>0.81512732231924956</v>
      </c>
      <c r="J55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N26"/>
  <sheetViews>
    <sheetView topLeftCell="A8" workbookViewId="0">
      <selection activeCell="B4" sqref="B4:B23"/>
    </sheetView>
  </sheetViews>
  <sheetFormatPr defaultRowHeight="14.4" x14ac:dyDescent="0.3"/>
  <cols>
    <col min="1" max="1" width="8.6640625" style="12"/>
    <col min="8" max="9" width="8.6640625" style="74"/>
  </cols>
  <sheetData>
    <row r="1" spans="1:14" x14ac:dyDescent="0.3">
      <c r="B1" s="168" t="s">
        <v>425</v>
      </c>
      <c r="C1" s="168"/>
      <c r="D1" s="168"/>
      <c r="E1" s="168"/>
      <c r="F1" s="168"/>
      <c r="I1" s="169" t="s">
        <v>424</v>
      </c>
      <c r="J1" s="169"/>
      <c r="K1" s="169"/>
      <c r="L1" s="169"/>
      <c r="M1" s="169"/>
    </row>
    <row r="2" spans="1:14" s="2" customFormat="1" ht="21.9" customHeight="1" x14ac:dyDescent="0.3">
      <c r="A2" s="13"/>
      <c r="B2" s="167" t="s">
        <v>259</v>
      </c>
      <c r="C2" s="167"/>
      <c r="E2" s="167" t="s">
        <v>258</v>
      </c>
      <c r="F2" s="167"/>
      <c r="H2" s="110"/>
      <c r="I2" s="167" t="s">
        <v>426</v>
      </c>
      <c r="J2" s="167"/>
      <c r="K2" s="108"/>
      <c r="L2" s="167" t="s">
        <v>427</v>
      </c>
      <c r="M2" s="167"/>
    </row>
    <row r="3" spans="1:14" ht="18.600000000000001" customHeight="1" x14ac:dyDescent="0.3">
      <c r="B3" t="s">
        <v>173</v>
      </c>
      <c r="C3" t="s">
        <v>174</v>
      </c>
      <c r="E3" t="s">
        <v>173</v>
      </c>
      <c r="F3" t="s">
        <v>174</v>
      </c>
      <c r="H3" s="109"/>
      <c r="I3" t="s">
        <v>173</v>
      </c>
      <c r="J3" t="s">
        <v>174</v>
      </c>
      <c r="K3" t="s">
        <v>428</v>
      </c>
      <c r="L3" t="s">
        <v>173</v>
      </c>
      <c r="M3" t="s">
        <v>174</v>
      </c>
    </row>
    <row r="4" spans="1:14" ht="18.600000000000001" customHeight="1" x14ac:dyDescent="0.3">
      <c r="A4" s="12" t="s">
        <v>257</v>
      </c>
      <c r="B4">
        <f>'006'!B55</f>
        <v>0.61775655134347418</v>
      </c>
      <c r="C4">
        <f>'006'!D55</f>
        <v>0.32748642457163463</v>
      </c>
      <c r="E4" s="7">
        <f>'006'!G55</f>
        <v>1.3785881887690037</v>
      </c>
      <c r="F4" s="7">
        <f>'006'!I55</f>
        <v>1.0779913647026593</v>
      </c>
      <c r="I4">
        <f>'006'!A53</f>
        <v>3.1850000000000001</v>
      </c>
      <c r="J4">
        <f>'006'!C53</f>
        <v>2.145</v>
      </c>
      <c r="K4">
        <f>SUM(J4-I4)</f>
        <v>-1.04</v>
      </c>
      <c r="L4" s="7">
        <f>'006'!F53</f>
        <v>6.3149999999999995</v>
      </c>
      <c r="M4" s="7">
        <f>'006'!H53</f>
        <v>7.335</v>
      </c>
      <c r="N4">
        <f t="shared" ref="N4:N23" si="0">SUM(M4-L4)</f>
        <v>1.0200000000000005</v>
      </c>
    </row>
    <row r="5" spans="1:14" x14ac:dyDescent="0.3">
      <c r="A5" s="12" t="s">
        <v>154</v>
      </c>
      <c r="B5">
        <f>'008'!B55</f>
        <v>1.3210808014601438</v>
      </c>
      <c r="C5">
        <f>'008'!D55</f>
        <v>1.0604960983520333</v>
      </c>
      <c r="E5" s="7">
        <f>'008'!G55</f>
        <v>2.354794077556158</v>
      </c>
      <c r="F5" s="7">
        <f>'008'!I55</f>
        <v>1.2660581474704353</v>
      </c>
      <c r="I5">
        <f>'008'!A53</f>
        <v>3.2800000000000002</v>
      </c>
      <c r="J5">
        <f>'008'!K55</f>
        <v>0</v>
      </c>
      <c r="K5">
        <f t="shared" ref="K5:K23" si="1">SUM(J5-I5)</f>
        <v>-3.2800000000000002</v>
      </c>
      <c r="L5" s="7">
        <f>'008'!F53</f>
        <v>5.15</v>
      </c>
      <c r="M5" s="7">
        <f>'008'!H53</f>
        <v>4.12</v>
      </c>
      <c r="N5">
        <f t="shared" si="0"/>
        <v>-1.0300000000000002</v>
      </c>
    </row>
    <row r="6" spans="1:14" x14ac:dyDescent="0.3">
      <c r="A6" s="12" t="s">
        <v>155</v>
      </c>
      <c r="B6">
        <f>'009'!B55</f>
        <v>1.067837144941953</v>
      </c>
      <c r="C6">
        <f>'009'!D55</f>
        <v>0.86919189131088737</v>
      </c>
      <c r="E6" s="7">
        <f>'009'!G55</f>
        <v>1.2737133928880824</v>
      </c>
      <c r="F6" s="7">
        <f>'009'!I55</f>
        <v>1.0696881584711955</v>
      </c>
      <c r="I6">
        <f>'009'!A53</f>
        <v>2.93</v>
      </c>
      <c r="J6">
        <f>'009'!C53</f>
        <v>2.7549999999999999</v>
      </c>
      <c r="K6">
        <f t="shared" si="1"/>
        <v>-0.17500000000000027</v>
      </c>
      <c r="L6" s="7">
        <f>'009'!F53</f>
        <v>6.43</v>
      </c>
      <c r="M6" s="7">
        <f>'009'!H53</f>
        <v>5.5</v>
      </c>
      <c r="N6">
        <f t="shared" si="0"/>
        <v>-0.92999999999999972</v>
      </c>
    </row>
    <row r="7" spans="1:14" x14ac:dyDescent="0.3">
      <c r="A7" s="12" t="s">
        <v>156</v>
      </c>
      <c r="B7">
        <f>'010'!B55</f>
        <v>1.2251765610438874</v>
      </c>
      <c r="C7">
        <f>'010'!D55</f>
        <v>1.0097435894800773</v>
      </c>
      <c r="E7" s="7">
        <f>'010'!G55</f>
        <v>0.94599266957872441</v>
      </c>
      <c r="F7" s="7">
        <f>'010'!I55</f>
        <v>0.4541437429874719</v>
      </c>
      <c r="I7">
        <f>'010'!A53</f>
        <v>4.03</v>
      </c>
      <c r="J7">
        <f>'010'!C53</f>
        <v>3.9950000000000001</v>
      </c>
      <c r="K7">
        <f t="shared" si="1"/>
        <v>-3.5000000000000142E-2</v>
      </c>
      <c r="L7" s="7">
        <f>'010'!F53</f>
        <v>5.3100000000000005</v>
      </c>
      <c r="M7" s="7">
        <f>'010'!H53</f>
        <v>2.33</v>
      </c>
      <c r="N7">
        <f t="shared" si="0"/>
        <v>-2.9800000000000004</v>
      </c>
    </row>
    <row r="8" spans="1:14" s="4" customFormat="1" x14ac:dyDescent="0.3">
      <c r="A8" s="113" t="s">
        <v>157</v>
      </c>
      <c r="B8" s="4">
        <f>'011'!B55</f>
        <v>0.38048194150145503</v>
      </c>
      <c r="C8" s="4">
        <f>'011'!D55</f>
        <v>0.63171098581263485</v>
      </c>
      <c r="E8" s="4">
        <f>'011'!G55</f>
        <v>0.72774794309644852</v>
      </c>
      <c r="F8" s="4">
        <f>'011'!I55</f>
        <v>0.89363848344982821</v>
      </c>
      <c r="I8" s="4">
        <f>'011'!A53</f>
        <v>5.3450000000000006</v>
      </c>
      <c r="J8" s="4">
        <f>'011'!C53</f>
        <v>4.7850000000000001</v>
      </c>
      <c r="K8" s="4">
        <f t="shared" si="1"/>
        <v>-0.5600000000000005</v>
      </c>
      <c r="L8" s="4">
        <f>'011'!F53</f>
        <v>3.4450000000000003</v>
      </c>
      <c r="M8" s="4">
        <f>'011'!H53</f>
        <v>4.5199999999999996</v>
      </c>
      <c r="N8" s="4">
        <f t="shared" si="0"/>
        <v>1.0749999999999993</v>
      </c>
    </row>
    <row r="9" spans="1:14" x14ac:dyDescent="0.3">
      <c r="A9" s="12" t="s">
        <v>158</v>
      </c>
      <c r="B9">
        <f>'013'!B55</f>
        <v>0.60722883555637086</v>
      </c>
      <c r="C9">
        <f>'013'!D55</f>
        <v>0.92231443139693792</v>
      </c>
      <c r="E9" s="7">
        <f>'013'!G55</f>
        <v>0.57332543581399664</v>
      </c>
      <c r="F9" s="7">
        <f>'013'!I55</f>
        <v>0.4781124742721618</v>
      </c>
      <c r="I9">
        <f>'013'!A53</f>
        <v>1.62</v>
      </c>
      <c r="J9">
        <f>'013'!C53</f>
        <v>3.67</v>
      </c>
      <c r="K9">
        <f t="shared" si="1"/>
        <v>2.0499999999999998</v>
      </c>
      <c r="L9" s="7">
        <f>'013'!F53</f>
        <v>3.2850000000000001</v>
      </c>
      <c r="M9" s="7">
        <f>'013'!H53</f>
        <v>4.6850000000000005</v>
      </c>
      <c r="N9">
        <f t="shared" si="0"/>
        <v>1.4000000000000004</v>
      </c>
    </row>
    <row r="10" spans="1:14" x14ac:dyDescent="0.3">
      <c r="A10" s="12" t="s">
        <v>159</v>
      </c>
      <c r="B10">
        <f>'014'!B55</f>
        <v>0.45212354837981517</v>
      </c>
      <c r="C10">
        <f>'014'!D55</f>
        <v>0.2015246879295087</v>
      </c>
      <c r="E10" s="7">
        <f>'014'!G55</f>
        <v>0.709000895889356</v>
      </c>
      <c r="F10" s="7">
        <f>'014'!I55</f>
        <v>0.38758354943324819</v>
      </c>
      <c r="I10">
        <f>'014'!A53</f>
        <v>3.4649999999999999</v>
      </c>
      <c r="J10">
        <f>'014'!C53</f>
        <v>0.98</v>
      </c>
      <c r="K10">
        <f t="shared" si="1"/>
        <v>-2.4849999999999999</v>
      </c>
      <c r="L10" s="7">
        <f>'014'!F53</f>
        <v>2.2649999999999997</v>
      </c>
      <c r="M10" s="7">
        <f>'014'!H53</f>
        <v>2.71</v>
      </c>
      <c r="N10">
        <f t="shared" si="0"/>
        <v>0.44500000000000028</v>
      </c>
    </row>
    <row r="11" spans="1:14" x14ac:dyDescent="0.3">
      <c r="A11" s="12" t="s">
        <v>160</v>
      </c>
      <c r="B11">
        <f>'015'!B55</f>
        <v>0.56200906910507098</v>
      </c>
      <c r="C11">
        <f>'015'!D55</f>
        <v>0.14504808630596738</v>
      </c>
      <c r="E11" s="7">
        <f>'015'!G55</f>
        <v>0.97879641843217624</v>
      </c>
      <c r="F11" s="7">
        <f>'015'!I55</f>
        <v>0.36186852197188285</v>
      </c>
      <c r="I11">
        <f>'015'!A53</f>
        <v>5</v>
      </c>
      <c r="J11">
        <f>'015'!C53</f>
        <v>1.2749999999999999</v>
      </c>
      <c r="K11">
        <f t="shared" si="1"/>
        <v>-3.7250000000000001</v>
      </c>
      <c r="L11" s="7">
        <f>'015'!F53</f>
        <v>2.2549999999999999</v>
      </c>
      <c r="M11" s="7">
        <f>'015'!H53</f>
        <v>1.81</v>
      </c>
      <c r="N11">
        <f t="shared" si="0"/>
        <v>-0.44499999999999984</v>
      </c>
    </row>
    <row r="12" spans="1:14" x14ac:dyDescent="0.3">
      <c r="A12" s="12" t="s">
        <v>161</v>
      </c>
      <c r="B12">
        <f>'016'!B55</f>
        <v>0.88088159255442733</v>
      </c>
      <c r="C12">
        <f>'016'!D55</f>
        <v>0.78837193554756102</v>
      </c>
      <c r="E12" s="7">
        <f>'016'!G55</f>
        <v>2.0205380230766412</v>
      </c>
      <c r="F12" s="7">
        <f>'016'!I55</f>
        <v>1.1181334778588032</v>
      </c>
      <c r="I12">
        <f>'016'!A53</f>
        <v>2.3899999999999997</v>
      </c>
      <c r="J12">
        <f>'016'!C53</f>
        <v>2.7749999999999999</v>
      </c>
      <c r="K12">
        <f t="shared" si="1"/>
        <v>0.38500000000000023</v>
      </c>
      <c r="L12" s="7">
        <f>'016'!F53</f>
        <v>5.2650000000000006</v>
      </c>
      <c r="M12" s="7">
        <f>'016'!H53</f>
        <v>2.4249999999999998</v>
      </c>
      <c r="N12">
        <f t="shared" si="0"/>
        <v>-2.8400000000000007</v>
      </c>
    </row>
    <row r="13" spans="1:14" x14ac:dyDescent="0.3">
      <c r="A13" s="12" t="s">
        <v>162</v>
      </c>
      <c r="B13">
        <f>'017'!B55</f>
        <v>0.37365985257381717</v>
      </c>
      <c r="C13">
        <f>'017'!D55</f>
        <v>0.193397402645484</v>
      </c>
      <c r="E13" s="7">
        <f>'017'!G55</f>
        <v>1.4161292424479537</v>
      </c>
      <c r="F13" s="7">
        <f>'017'!I55</f>
        <v>0.59068641293827173</v>
      </c>
      <c r="I13">
        <f>'017'!A53</f>
        <v>2.0999999999999996</v>
      </c>
      <c r="J13">
        <f>'017'!C53</f>
        <v>1.2050000000000001</v>
      </c>
      <c r="K13">
        <f t="shared" si="1"/>
        <v>-0.89499999999999957</v>
      </c>
      <c r="L13" s="7">
        <f>'017'!F53</f>
        <v>3.0249999999999999</v>
      </c>
      <c r="M13" s="7">
        <f>'017'!H53</f>
        <v>2.41</v>
      </c>
      <c r="N13">
        <f t="shared" si="0"/>
        <v>-0.61499999999999977</v>
      </c>
    </row>
    <row r="14" spans="1:14" x14ac:dyDescent="0.3">
      <c r="A14" s="12" t="s">
        <v>163</v>
      </c>
      <c r="B14">
        <f>'018'!B55</f>
        <v>0.72504593637381798</v>
      </c>
      <c r="C14">
        <f>'018'!D55</f>
        <v>0.33680376680151092</v>
      </c>
      <c r="E14" s="7">
        <f>'018'!G55</f>
        <v>1.4346341645347829</v>
      </c>
      <c r="F14" s="7">
        <f>'018'!I55</f>
        <v>1.1202363840915266</v>
      </c>
      <c r="I14">
        <f>'018'!A53</f>
        <v>3.09</v>
      </c>
      <c r="J14">
        <f>'018'!C53</f>
        <v>1.2250000000000001</v>
      </c>
      <c r="K14">
        <f t="shared" si="1"/>
        <v>-1.8649999999999998</v>
      </c>
      <c r="L14" s="7">
        <f>'018'!F53</f>
        <v>4.5</v>
      </c>
      <c r="M14" s="7">
        <f>'018'!H53</f>
        <v>3.49</v>
      </c>
      <c r="N14">
        <f t="shared" si="0"/>
        <v>-1.0099999999999998</v>
      </c>
    </row>
    <row r="15" spans="1:14" x14ac:dyDescent="0.3">
      <c r="A15" s="12" t="s">
        <v>164</v>
      </c>
      <c r="B15">
        <f>'019'!B55</f>
        <v>0.3580900379750484</v>
      </c>
      <c r="C15">
        <f>'019'!D55</f>
        <v>0.38185930994834588</v>
      </c>
      <c r="E15" s="7">
        <f>'019'!G55</f>
        <v>1.2643546618107444</v>
      </c>
      <c r="F15" s="7">
        <f>'019'!I55</f>
        <v>0.7042156264490006</v>
      </c>
      <c r="I15">
        <f>'019'!A53</f>
        <v>2.0150000000000001</v>
      </c>
      <c r="J15">
        <f>'019'!C53</f>
        <v>1.0350000000000001</v>
      </c>
      <c r="K15">
        <f t="shared" si="1"/>
        <v>-0.98</v>
      </c>
      <c r="L15" s="7">
        <f>'019'!F53</f>
        <v>6.5549999999999997</v>
      </c>
      <c r="M15" s="7">
        <f>'019'!H53</f>
        <v>3.58</v>
      </c>
      <c r="N15">
        <f t="shared" si="0"/>
        <v>-2.9749999999999996</v>
      </c>
    </row>
    <row r="16" spans="1:14" x14ac:dyDescent="0.3">
      <c r="A16" s="12" t="s">
        <v>165</v>
      </c>
      <c r="B16">
        <f>'021'!B55</f>
        <v>0.65378463545516485</v>
      </c>
      <c r="C16">
        <f>'021'!D55</f>
        <v>0.83791786441691152</v>
      </c>
      <c r="E16" s="7">
        <f>'021'!G55</f>
        <v>0.5052968125077022</v>
      </c>
      <c r="F16" s="7">
        <f>'021'!I55</f>
        <v>0.40083515178637075</v>
      </c>
      <c r="I16">
        <f>'021'!A53</f>
        <v>1.165</v>
      </c>
      <c r="J16">
        <f>'021'!C53</f>
        <v>3.0449999999999999</v>
      </c>
      <c r="K16">
        <f t="shared" si="1"/>
        <v>1.88</v>
      </c>
      <c r="L16" s="7">
        <f>'021'!F53</f>
        <v>2.2149999999999999</v>
      </c>
      <c r="M16" s="7">
        <f>'021'!H53</f>
        <v>1.675</v>
      </c>
      <c r="N16">
        <f t="shared" si="0"/>
        <v>-0.53999999999999981</v>
      </c>
    </row>
    <row r="17" spans="1:14" x14ac:dyDescent="0.3">
      <c r="A17" s="12" t="s">
        <v>166</v>
      </c>
      <c r="B17">
        <f>'022'!B55</f>
        <v>0.63393774106525558</v>
      </c>
      <c r="C17">
        <f>'022'!D55</f>
        <v>0.63393774106525558</v>
      </c>
      <c r="E17" s="7">
        <f>'022'!G55</f>
        <v>1.2038539650890123</v>
      </c>
      <c r="F17" s="7">
        <f>'022'!I55</f>
        <v>1.4102497777718623</v>
      </c>
      <c r="I17">
        <f>'022'!A53</f>
        <v>2.7199999999999998</v>
      </c>
      <c r="J17">
        <f>'022'!C53</f>
        <v>2.16</v>
      </c>
      <c r="K17">
        <f t="shared" si="1"/>
        <v>-0.55999999999999961</v>
      </c>
      <c r="L17" s="7">
        <f>'022'!F53</f>
        <v>2.7450000000000001</v>
      </c>
      <c r="M17" s="7">
        <f>'022'!H53</f>
        <v>4.1550000000000002</v>
      </c>
      <c r="N17">
        <f t="shared" si="0"/>
        <v>1.4100000000000001</v>
      </c>
    </row>
    <row r="18" spans="1:14" x14ac:dyDescent="0.3">
      <c r="A18" s="12" t="s">
        <v>167</v>
      </c>
      <c r="B18">
        <f>'023'!B55</f>
        <v>1.4229631992668486</v>
      </c>
      <c r="C18">
        <f>'023'!D55</f>
        <v>0.36184887653527376</v>
      </c>
      <c r="E18" s="7">
        <f>'023'!G55</f>
        <v>0.69123749535091195</v>
      </c>
      <c r="F18" s="7">
        <f>'023'!I55</f>
        <v>0.81512732231924956</v>
      </c>
      <c r="I18">
        <f>'023'!A53</f>
        <v>3.2800000000000002</v>
      </c>
      <c r="J18">
        <f>'023'!C53</f>
        <v>1.105</v>
      </c>
      <c r="K18">
        <f t="shared" si="1"/>
        <v>-2.1750000000000003</v>
      </c>
      <c r="L18" s="7">
        <f>'023'!F53</f>
        <v>1.3</v>
      </c>
      <c r="M18" s="7">
        <f>'023'!H53</f>
        <v>2.125</v>
      </c>
      <c r="N18">
        <f t="shared" si="0"/>
        <v>0.82499999999999996</v>
      </c>
    </row>
    <row r="19" spans="1:14" x14ac:dyDescent="0.3">
      <c r="A19" s="12" t="s">
        <v>168</v>
      </c>
      <c r="B19">
        <f>'024'!B55</f>
        <v>1.2603714588834551</v>
      </c>
      <c r="C19">
        <f>'024'!D55</f>
        <v>0.2923330031807444</v>
      </c>
      <c r="E19" s="7">
        <f>'024'!G55</f>
        <v>1.057726612587871</v>
      </c>
      <c r="F19" s="7">
        <f>'024'!I55</f>
        <v>0.92243687818316344</v>
      </c>
      <c r="I19">
        <f>'024'!A53</f>
        <v>2</v>
      </c>
      <c r="J19">
        <f>'024'!C53</f>
        <v>3.4</v>
      </c>
      <c r="K19">
        <f t="shared" si="1"/>
        <v>1.4</v>
      </c>
      <c r="L19" s="7">
        <f>'024'!F53</f>
        <v>2.1950000000000003</v>
      </c>
      <c r="M19" s="7">
        <f>'024'!H53</f>
        <v>2.63</v>
      </c>
      <c r="N19">
        <f t="shared" si="0"/>
        <v>0.43499999999999961</v>
      </c>
    </row>
    <row r="20" spans="1:14" x14ac:dyDescent="0.3">
      <c r="A20" s="12" t="s">
        <v>169</v>
      </c>
      <c r="B20">
        <f>'025'!B55</f>
        <v>0.7249656928951379</v>
      </c>
      <c r="C20">
        <f>'025'!D55</f>
        <v>0.54417684126016341</v>
      </c>
      <c r="E20" s="7">
        <f>'025'!G55</f>
        <v>0.34305664649649076</v>
      </c>
      <c r="F20" s="7">
        <f>'025'!I55</f>
        <v>1.0261775411794045</v>
      </c>
      <c r="I20">
        <f>'025'!A53</f>
        <v>2.8200000000000003</v>
      </c>
      <c r="J20">
        <f>'025'!C53</f>
        <v>2.145</v>
      </c>
      <c r="K20">
        <f t="shared" si="1"/>
        <v>-0.67500000000000027</v>
      </c>
      <c r="L20" s="7">
        <f>'025'!F53</f>
        <v>1.0900000000000001</v>
      </c>
      <c r="M20" s="7">
        <f>'025'!H53</f>
        <v>2.9550000000000001</v>
      </c>
      <c r="N20">
        <f t="shared" si="0"/>
        <v>1.865</v>
      </c>
    </row>
    <row r="21" spans="1:14" x14ac:dyDescent="0.3">
      <c r="A21" s="12" t="s">
        <v>170</v>
      </c>
      <c r="B21">
        <f>'026'!B55</f>
        <v>1.1406180472889416</v>
      </c>
      <c r="C21">
        <f>'026'!D55</f>
        <v>0.49306325918385474</v>
      </c>
      <c r="E21" s="7">
        <f>'026'!G55</f>
        <v>0.73752319074695338</v>
      </c>
      <c r="F21" s="7">
        <f>'026'!I55</f>
        <v>0.52416908092273484</v>
      </c>
      <c r="I21">
        <f>'026'!A53</f>
        <v>5.415</v>
      </c>
      <c r="J21">
        <f>'026'!C53</f>
        <v>3.3849999999999998</v>
      </c>
      <c r="K21">
        <f t="shared" si="1"/>
        <v>-2.0300000000000002</v>
      </c>
      <c r="L21" s="7">
        <f>'026'!F53</f>
        <v>4.53</v>
      </c>
      <c r="M21" s="7">
        <f>'026'!H53</f>
        <v>1.9950000000000001</v>
      </c>
      <c r="N21">
        <f t="shared" si="0"/>
        <v>-2.5350000000000001</v>
      </c>
    </row>
    <row r="22" spans="1:14" x14ac:dyDescent="0.3">
      <c r="A22" s="12" t="s">
        <v>171</v>
      </c>
      <c r="B22">
        <f>'027'!B55</f>
        <v>1.6668335132134531</v>
      </c>
      <c r="C22">
        <f>'027'!D55</f>
        <v>1.8406122458538612</v>
      </c>
      <c r="E22" s="7">
        <f>'027'!G55</f>
        <v>1.9117889237831669</v>
      </c>
      <c r="F22" s="7">
        <f>'027'!I55</f>
        <v>1.1965379995811645</v>
      </c>
      <c r="I22">
        <f>'027'!A53</f>
        <v>2.76</v>
      </c>
      <c r="J22">
        <f>'027'!C53</f>
        <v>3.5949999999999998</v>
      </c>
      <c r="K22">
        <f t="shared" si="1"/>
        <v>0.83499999999999996</v>
      </c>
      <c r="L22" s="7">
        <f>'027'!F53</f>
        <v>4.88</v>
      </c>
      <c r="M22" s="7">
        <f>'027'!H53</f>
        <v>5.6349999999999998</v>
      </c>
      <c r="N22">
        <f t="shared" si="0"/>
        <v>0.75499999999999989</v>
      </c>
    </row>
    <row r="23" spans="1:14" x14ac:dyDescent="0.3">
      <c r="A23" s="12" t="s">
        <v>172</v>
      </c>
      <c r="B23">
        <f>'028'!B55</f>
        <v>0.55318771074802797</v>
      </c>
      <c r="C23">
        <f>'028'!D55</f>
        <v>1.3603637696773399</v>
      </c>
      <c r="E23" s="7">
        <f>'028'!G55</f>
        <v>0.65665871478371607</v>
      </c>
      <c r="F23" s="7">
        <f>'028'!I55</f>
        <v>0.78411267876779622</v>
      </c>
      <c r="I23">
        <f>'028'!A53</f>
        <v>4.2249999999999996</v>
      </c>
      <c r="J23">
        <f>'028'!C53</f>
        <v>2.3600000000000003</v>
      </c>
      <c r="K23">
        <f t="shared" si="1"/>
        <v>-1.8649999999999993</v>
      </c>
      <c r="L23" s="7">
        <f>'028'!F53</f>
        <v>5.4499999999999993</v>
      </c>
      <c r="M23" s="7">
        <f>'028'!H53</f>
        <v>4.57</v>
      </c>
      <c r="N23">
        <f t="shared" si="0"/>
        <v>-0.87999999999999901</v>
      </c>
    </row>
    <row r="24" spans="1:14" x14ac:dyDescent="0.3">
      <c r="A24" s="26" t="s">
        <v>255</v>
      </c>
      <c r="B24" s="27">
        <f>AVERAGE(B4:B23)</f>
        <v>0.83140169358127802</v>
      </c>
      <c r="C24" s="27">
        <f>AVERAGE(C4:C23)</f>
        <v>0.66161011056379937</v>
      </c>
      <c r="D24" s="27"/>
      <c r="E24" s="27">
        <f>AVERAGE(E4:E23)</f>
        <v>1.1092378737619943</v>
      </c>
      <c r="F24" s="27">
        <f>AVERAGE(F4:F23)</f>
        <v>0.83010013873041155</v>
      </c>
      <c r="G24" s="25"/>
      <c r="H24" s="26" t="s">
        <v>255</v>
      </c>
      <c r="I24" s="27">
        <f t="shared" ref="I24:N24" si="2">AVERAGE(I4:I23)</f>
        <v>3.14175</v>
      </c>
      <c r="J24" s="27">
        <f t="shared" si="2"/>
        <v>2.3519999999999999</v>
      </c>
      <c r="K24" s="27">
        <f t="shared" si="2"/>
        <v>-0.78974999999999995</v>
      </c>
      <c r="L24" s="27">
        <f t="shared" si="2"/>
        <v>3.91025</v>
      </c>
      <c r="M24" s="27">
        <f t="shared" si="2"/>
        <v>3.5327500000000001</v>
      </c>
      <c r="N24" s="27">
        <f t="shared" si="2"/>
        <v>-0.37749999999999989</v>
      </c>
    </row>
    <row r="26" spans="1:14" x14ac:dyDescent="0.3">
      <c r="A26" s="12" t="s">
        <v>148</v>
      </c>
      <c r="B26" s="12" t="s">
        <v>148</v>
      </c>
      <c r="C26">
        <f>TTEST(B4:B23,C4:C23,2,1)</f>
        <v>9.2200109827459978E-2</v>
      </c>
      <c r="E26">
        <f>TTEST(E4:E23,F4:F23,2,1)</f>
        <v>9.4815936415623657E-3</v>
      </c>
      <c r="I26" s="12" t="s">
        <v>148</v>
      </c>
      <c r="J26">
        <f>TTEST(I4:I23,J4:J23,2,1)</f>
        <v>3.9787041847448065E-2</v>
      </c>
      <c r="L26" s="12" t="s">
        <v>148</v>
      </c>
      <c r="M26">
        <f>TTEST(L4:L23,M4:M23,2,1)</f>
        <v>0.28750106787850982</v>
      </c>
      <c r="N26" s="12"/>
    </row>
  </sheetData>
  <mergeCells count="6">
    <mergeCell ref="E2:F2"/>
    <mergeCell ref="B2:C2"/>
    <mergeCell ref="B1:F1"/>
    <mergeCell ref="I1:M1"/>
    <mergeCell ref="I2:J2"/>
    <mergeCell ref="L2:M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H3" sqref="H3:I55"/>
    </sheetView>
  </sheetViews>
  <sheetFormatPr defaultRowHeight="14.4" x14ac:dyDescent="0.3"/>
  <sheetData>
    <row r="1" spans="1:14" x14ac:dyDescent="0.3">
      <c r="A1" s="6" t="s">
        <v>122</v>
      </c>
      <c r="C1" s="6" t="s">
        <v>123</v>
      </c>
      <c r="E1" s="8"/>
      <c r="F1" s="6" t="s">
        <v>412</v>
      </c>
      <c r="H1" s="6" t="s">
        <v>394</v>
      </c>
      <c r="J1" s="6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E2" s="8" t="s">
        <v>152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6.6304379455378773E-2</v>
      </c>
      <c r="N2" s="74">
        <f>TTEST(B3:B52,D3:D52,2,1)</f>
        <v>0.10139765280733183</v>
      </c>
    </row>
    <row r="3" spans="1:14" x14ac:dyDescent="0.3">
      <c r="A3">
        <v>1.61</v>
      </c>
      <c r="B3">
        <f t="shared" ref="B3:B52" si="0">LN(A3)</f>
        <v>0.47623417899637172</v>
      </c>
      <c r="C3">
        <v>29.71</v>
      </c>
      <c r="D3">
        <f>LN(C3)</f>
        <v>3.3914836894745162</v>
      </c>
      <c r="E3" s="8" t="s">
        <v>153</v>
      </c>
      <c r="F3">
        <v>0.05</v>
      </c>
      <c r="G3">
        <f t="shared" ref="G3:G52" si="1">LN(F3)</f>
        <v>-2.9957322735539909</v>
      </c>
      <c r="H3">
        <v>0.44</v>
      </c>
      <c r="I3">
        <f t="shared" ref="I3:I52" si="2">LN(H3)</f>
        <v>-0.82098055206983023</v>
      </c>
      <c r="K3" s="89" t="s">
        <v>152</v>
      </c>
      <c r="L3" s="74" t="s">
        <v>151</v>
      </c>
      <c r="M3" s="74">
        <f>TTEST(F3:F52,H3:H52,2,1)</f>
        <v>0.17035946958284998</v>
      </c>
      <c r="N3" s="74">
        <f>TTEST(G3:G52,I3:I52,2,1)</f>
        <v>0.84296350566071243</v>
      </c>
    </row>
    <row r="4" spans="1:14" x14ac:dyDescent="0.3">
      <c r="A4">
        <v>3.5</v>
      </c>
      <c r="B4">
        <f t="shared" si="0"/>
        <v>1.2527629684953681</v>
      </c>
      <c r="C4">
        <v>1.39</v>
      </c>
      <c r="D4">
        <f t="shared" ref="D4:D52" si="3">LN(C4)</f>
        <v>0.3293037471426003</v>
      </c>
      <c r="F4">
        <v>4.33</v>
      </c>
      <c r="G4">
        <f t="shared" si="1"/>
        <v>1.4655675420143985</v>
      </c>
      <c r="H4">
        <v>0.35</v>
      </c>
      <c r="I4">
        <f t="shared" si="2"/>
        <v>-1.0498221244986778</v>
      </c>
      <c r="K4" s="89"/>
      <c r="L4" s="74"/>
      <c r="M4" s="74">
        <f>SUM(M2:M3)/2</f>
        <v>0.11833192451911437</v>
      </c>
      <c r="N4" s="74">
        <f>SUM(N2:N3)/2</f>
        <v>0.47218057923402212</v>
      </c>
    </row>
    <row r="5" spans="1:14" x14ac:dyDescent="0.3">
      <c r="A5">
        <v>20.52</v>
      </c>
      <c r="B5">
        <f t="shared" si="0"/>
        <v>3.0214000203025688</v>
      </c>
      <c r="C5">
        <v>12.69</v>
      </c>
      <c r="D5">
        <f t="shared" si="3"/>
        <v>2.5408142817262962</v>
      </c>
      <c r="F5">
        <v>12.03</v>
      </c>
      <c r="G5">
        <f t="shared" si="1"/>
        <v>2.4874035299865875</v>
      </c>
      <c r="H5">
        <v>0.05</v>
      </c>
      <c r="I5">
        <f t="shared" si="2"/>
        <v>-2.9957322735539909</v>
      </c>
    </row>
    <row r="6" spans="1:14" x14ac:dyDescent="0.3">
      <c r="A6">
        <v>0.39</v>
      </c>
      <c r="B6">
        <f t="shared" si="0"/>
        <v>-0.94160853985844495</v>
      </c>
      <c r="C6">
        <v>2.12</v>
      </c>
      <c r="D6">
        <f t="shared" si="3"/>
        <v>0.75141608868392118</v>
      </c>
      <c r="F6">
        <v>27.17</v>
      </c>
      <c r="G6">
        <f t="shared" si="1"/>
        <v>3.3021134234382563</v>
      </c>
      <c r="H6">
        <v>0.09</v>
      </c>
      <c r="I6">
        <f t="shared" si="2"/>
        <v>-2.4079456086518722</v>
      </c>
    </row>
    <row r="7" spans="1:14" x14ac:dyDescent="0.3">
      <c r="A7">
        <v>16.48</v>
      </c>
      <c r="B7">
        <f t="shared" si="0"/>
        <v>2.8021475244813256</v>
      </c>
      <c r="C7">
        <v>0.39</v>
      </c>
      <c r="D7">
        <f t="shared" si="3"/>
        <v>-0.94160853985844495</v>
      </c>
      <c r="F7">
        <v>14.02</v>
      </c>
      <c r="G7">
        <f t="shared" si="1"/>
        <v>2.6404848816064441</v>
      </c>
      <c r="H7">
        <v>0.01</v>
      </c>
      <c r="I7">
        <f t="shared" si="2"/>
        <v>-4.6051701859880909</v>
      </c>
    </row>
    <row r="8" spans="1:14" x14ac:dyDescent="0.3">
      <c r="A8">
        <v>9.9999999999999995E-7</v>
      </c>
      <c r="B8">
        <f t="shared" si="0"/>
        <v>-13.815510557964274</v>
      </c>
      <c r="C8">
        <v>23.18</v>
      </c>
      <c r="D8">
        <f t="shared" si="3"/>
        <v>3.1432898379116057</v>
      </c>
      <c r="F8">
        <v>24.71</v>
      </c>
      <c r="G8">
        <f t="shared" si="1"/>
        <v>3.2072080200005186</v>
      </c>
      <c r="H8">
        <v>14.73</v>
      </c>
      <c r="I8">
        <f t="shared" si="2"/>
        <v>2.689886230474539</v>
      </c>
    </row>
    <row r="9" spans="1:14" x14ac:dyDescent="0.3">
      <c r="A9">
        <v>0.64</v>
      </c>
      <c r="B9">
        <f t="shared" si="0"/>
        <v>-0.44628710262841947</v>
      </c>
      <c r="C9">
        <v>34.299999999999997</v>
      </c>
      <c r="D9">
        <f t="shared" si="3"/>
        <v>3.535145354171894</v>
      </c>
      <c r="F9">
        <v>0.91</v>
      </c>
      <c r="G9">
        <f t="shared" si="1"/>
        <v>-9.431067947124129E-2</v>
      </c>
      <c r="H9">
        <v>0.38</v>
      </c>
      <c r="I9">
        <f t="shared" si="2"/>
        <v>-0.96758402626170559</v>
      </c>
    </row>
    <row r="10" spans="1:14" x14ac:dyDescent="0.3">
      <c r="A10">
        <v>7.64</v>
      </c>
      <c r="B10">
        <f t="shared" si="0"/>
        <v>2.0333976031784289</v>
      </c>
      <c r="C10">
        <v>2.98</v>
      </c>
      <c r="D10">
        <f t="shared" si="3"/>
        <v>1.091923300517313</v>
      </c>
      <c r="F10">
        <v>1.81</v>
      </c>
      <c r="G10">
        <f t="shared" si="1"/>
        <v>0.59332684527773438</v>
      </c>
      <c r="H10">
        <v>4.07</v>
      </c>
      <c r="I10">
        <f t="shared" si="2"/>
        <v>1.4036429994545037</v>
      </c>
    </row>
    <row r="11" spans="1:14" x14ac:dyDescent="0.3">
      <c r="A11">
        <v>0.6</v>
      </c>
      <c r="B11">
        <f t="shared" si="0"/>
        <v>-0.51082562376599072</v>
      </c>
      <c r="C11">
        <v>9.9999999999999995E-7</v>
      </c>
      <c r="D11">
        <f t="shared" si="3"/>
        <v>-13.815510557964274</v>
      </c>
      <c r="F11">
        <v>3.01</v>
      </c>
      <c r="G11">
        <f t="shared" si="1"/>
        <v>1.1019400787607843</v>
      </c>
      <c r="H11">
        <v>0.23</v>
      </c>
      <c r="I11">
        <f t="shared" si="2"/>
        <v>-1.4696759700589417</v>
      </c>
    </row>
    <row r="12" spans="1:14" x14ac:dyDescent="0.3">
      <c r="A12">
        <v>29.14</v>
      </c>
      <c r="B12">
        <f t="shared" si="0"/>
        <v>3.3721118007670587</v>
      </c>
      <c r="C12">
        <v>0.35</v>
      </c>
      <c r="D12">
        <f t="shared" si="3"/>
        <v>-1.0498221244986778</v>
      </c>
      <c r="F12">
        <v>1.48</v>
      </c>
      <c r="G12">
        <f t="shared" si="1"/>
        <v>0.39204208777602367</v>
      </c>
      <c r="H12">
        <v>16.66</v>
      </c>
      <c r="I12">
        <f t="shared" si="2"/>
        <v>2.8130106367386967</v>
      </c>
    </row>
    <row r="13" spans="1:14" x14ac:dyDescent="0.3">
      <c r="A13">
        <v>0.36</v>
      </c>
      <c r="B13">
        <f t="shared" si="0"/>
        <v>-1.0216512475319814</v>
      </c>
      <c r="C13">
        <v>9.9999999999999995E-7</v>
      </c>
      <c r="D13">
        <f t="shared" si="3"/>
        <v>-13.815510557964274</v>
      </c>
      <c r="F13">
        <v>9.2100000000000009</v>
      </c>
      <c r="G13">
        <f t="shared" si="1"/>
        <v>2.2202898502672155</v>
      </c>
      <c r="H13">
        <v>9.9999999999999995E-7</v>
      </c>
      <c r="I13">
        <f t="shared" si="2"/>
        <v>-13.815510557964274</v>
      </c>
    </row>
    <row r="14" spans="1:14" x14ac:dyDescent="0.3">
      <c r="A14">
        <v>4.75</v>
      </c>
      <c r="B14">
        <f t="shared" si="0"/>
        <v>1.5581446180465499</v>
      </c>
      <c r="C14">
        <v>9.9999999999999995E-7</v>
      </c>
      <c r="D14">
        <f t="shared" si="3"/>
        <v>-13.815510557964274</v>
      </c>
      <c r="F14">
        <v>19.29</v>
      </c>
      <c r="G14">
        <f t="shared" si="1"/>
        <v>2.9595868269176377</v>
      </c>
      <c r="H14">
        <v>3.62</v>
      </c>
      <c r="I14">
        <f t="shared" si="2"/>
        <v>1.2864740258376797</v>
      </c>
    </row>
    <row r="15" spans="1:14" x14ac:dyDescent="0.3">
      <c r="A15">
        <v>3.3</v>
      </c>
      <c r="B15">
        <f t="shared" si="0"/>
        <v>1.1939224684724346</v>
      </c>
      <c r="C15">
        <v>0.61</v>
      </c>
      <c r="D15">
        <f t="shared" si="3"/>
        <v>-0.49429632181478012</v>
      </c>
      <c r="F15">
        <v>3.26</v>
      </c>
      <c r="G15">
        <f t="shared" si="1"/>
        <v>1.1817271953786161</v>
      </c>
      <c r="H15">
        <v>4.34</v>
      </c>
      <c r="I15">
        <f t="shared" si="2"/>
        <v>1.4678743481123135</v>
      </c>
    </row>
    <row r="16" spans="1:14" x14ac:dyDescent="0.3">
      <c r="A16">
        <v>1.7</v>
      </c>
      <c r="B16">
        <f t="shared" si="0"/>
        <v>0.53062825106217038</v>
      </c>
      <c r="C16">
        <v>9.9999999999999995E-7</v>
      </c>
      <c r="D16">
        <f t="shared" si="3"/>
        <v>-13.815510557964274</v>
      </c>
      <c r="F16">
        <v>9.64</v>
      </c>
      <c r="G16">
        <f t="shared" si="1"/>
        <v>2.2659211086224542</v>
      </c>
      <c r="H16">
        <v>2.06</v>
      </c>
      <c r="I16">
        <f t="shared" si="2"/>
        <v>0.72270598280148979</v>
      </c>
    </row>
    <row r="17" spans="1:9" x14ac:dyDescent="0.3">
      <c r="A17">
        <v>0.85</v>
      </c>
      <c r="B17">
        <f t="shared" si="0"/>
        <v>-0.16251892949777494</v>
      </c>
      <c r="C17">
        <v>10.97</v>
      </c>
      <c r="D17">
        <f t="shared" si="3"/>
        <v>2.3951642742871391</v>
      </c>
      <c r="F17">
        <v>1.1399999999999999</v>
      </c>
      <c r="G17">
        <f t="shared" si="1"/>
        <v>0.131028262406404</v>
      </c>
      <c r="H17">
        <v>2.97</v>
      </c>
      <c r="I17">
        <f t="shared" si="2"/>
        <v>1.0885619528146082</v>
      </c>
    </row>
    <row r="18" spans="1:9" x14ac:dyDescent="0.3">
      <c r="A18">
        <v>0.14000000000000001</v>
      </c>
      <c r="B18">
        <f t="shared" si="0"/>
        <v>-1.9661128563728327</v>
      </c>
      <c r="C18">
        <v>5.87</v>
      </c>
      <c r="D18">
        <f t="shared" si="3"/>
        <v>1.7698546338400052</v>
      </c>
      <c r="F18">
        <v>0.11</v>
      </c>
      <c r="G18">
        <f t="shared" si="1"/>
        <v>-2.2072749131897207</v>
      </c>
      <c r="H18">
        <v>5.14</v>
      </c>
      <c r="I18">
        <f t="shared" si="2"/>
        <v>1.6370530794670737</v>
      </c>
    </row>
    <row r="19" spans="1:9" x14ac:dyDescent="0.3">
      <c r="A19">
        <v>15.77</v>
      </c>
      <c r="B19">
        <f t="shared" si="0"/>
        <v>2.7581094009749472</v>
      </c>
      <c r="C19">
        <v>16.16</v>
      </c>
      <c r="D19">
        <f t="shared" si="3"/>
        <v>2.7825390530929495</v>
      </c>
      <c r="F19">
        <v>0.01</v>
      </c>
      <c r="G19">
        <f t="shared" si="1"/>
        <v>-4.6051701859880909</v>
      </c>
      <c r="H19">
        <v>11.74</v>
      </c>
      <c r="I19">
        <f t="shared" si="2"/>
        <v>2.4630018143999504</v>
      </c>
    </row>
    <row r="20" spans="1:9" x14ac:dyDescent="0.3">
      <c r="A20">
        <v>0.22</v>
      </c>
      <c r="B20">
        <f t="shared" si="0"/>
        <v>-1.5141277326297755</v>
      </c>
      <c r="C20">
        <v>0.02</v>
      </c>
      <c r="D20">
        <f t="shared" si="3"/>
        <v>-3.912023005428146</v>
      </c>
      <c r="F20">
        <v>0.54</v>
      </c>
      <c r="G20">
        <f t="shared" si="1"/>
        <v>-0.61618613942381695</v>
      </c>
      <c r="H20">
        <v>0.98</v>
      </c>
      <c r="I20">
        <f t="shared" si="2"/>
        <v>-2.0202707317519466E-2</v>
      </c>
    </row>
    <row r="21" spans="1:9" x14ac:dyDescent="0.3">
      <c r="A21">
        <v>2.04</v>
      </c>
      <c r="B21">
        <f t="shared" si="0"/>
        <v>0.71294980785612505</v>
      </c>
      <c r="C21">
        <v>8.15</v>
      </c>
      <c r="D21">
        <f t="shared" si="3"/>
        <v>2.0980179272527715</v>
      </c>
      <c r="F21">
        <v>9.9999999999999995E-7</v>
      </c>
      <c r="G21">
        <f t="shared" si="1"/>
        <v>-13.815510557964274</v>
      </c>
      <c r="H21">
        <v>5.19</v>
      </c>
      <c r="I21">
        <f t="shared" si="2"/>
        <v>1.6467336971777973</v>
      </c>
    </row>
    <row r="22" spans="1:9" x14ac:dyDescent="0.3">
      <c r="A22">
        <v>0.13</v>
      </c>
      <c r="B22">
        <f t="shared" si="0"/>
        <v>-2.0402208285265546</v>
      </c>
      <c r="C22">
        <v>0.44</v>
      </c>
      <c r="D22">
        <f t="shared" si="3"/>
        <v>-0.82098055206983023</v>
      </c>
      <c r="F22">
        <v>10.78</v>
      </c>
      <c r="G22">
        <f t="shared" si="1"/>
        <v>2.3776925654808512</v>
      </c>
      <c r="H22">
        <v>12.46</v>
      </c>
      <c r="I22">
        <f t="shared" si="2"/>
        <v>2.5225235133593071</v>
      </c>
    </row>
    <row r="23" spans="1:9" x14ac:dyDescent="0.3">
      <c r="A23">
        <v>12.71</v>
      </c>
      <c r="B23">
        <f t="shared" si="0"/>
        <v>2.5423890852013629</v>
      </c>
      <c r="C23">
        <v>42.42</v>
      </c>
      <c r="D23">
        <f t="shared" si="3"/>
        <v>3.7476199491365363</v>
      </c>
      <c r="F23">
        <v>0.51</v>
      </c>
      <c r="G23">
        <f t="shared" si="1"/>
        <v>-0.67334455326376563</v>
      </c>
      <c r="H23">
        <v>0.52</v>
      </c>
      <c r="I23">
        <f t="shared" si="2"/>
        <v>-0.65392646740666394</v>
      </c>
    </row>
    <row r="24" spans="1:9" x14ac:dyDescent="0.3">
      <c r="A24">
        <v>0.61</v>
      </c>
      <c r="B24">
        <f t="shared" si="0"/>
        <v>-0.49429632181478012</v>
      </c>
      <c r="C24">
        <v>9.9999999999999995E-7</v>
      </c>
      <c r="D24">
        <f t="shared" si="3"/>
        <v>-13.815510557964274</v>
      </c>
      <c r="F24">
        <v>17.07</v>
      </c>
      <c r="G24">
        <f t="shared" si="1"/>
        <v>2.837322536806349</v>
      </c>
      <c r="H24">
        <v>9.19</v>
      </c>
      <c r="I24">
        <f t="shared" si="2"/>
        <v>2.2181159363675955</v>
      </c>
    </row>
    <row r="25" spans="1:9" x14ac:dyDescent="0.3">
      <c r="A25">
        <v>0.12</v>
      </c>
      <c r="B25">
        <f t="shared" si="0"/>
        <v>-2.120263536200091</v>
      </c>
      <c r="C25">
        <v>0.03</v>
      </c>
      <c r="D25">
        <f t="shared" si="3"/>
        <v>-3.5065578973199818</v>
      </c>
      <c r="F25">
        <v>12.99</v>
      </c>
      <c r="G25">
        <f t="shared" si="1"/>
        <v>2.5641798306825083</v>
      </c>
      <c r="H25">
        <v>3.08</v>
      </c>
      <c r="I25">
        <f t="shared" si="2"/>
        <v>1.1249295969854831</v>
      </c>
    </row>
    <row r="26" spans="1:9" x14ac:dyDescent="0.3">
      <c r="A26">
        <v>6.92</v>
      </c>
      <c r="B26">
        <f t="shared" si="0"/>
        <v>1.9344157696295783</v>
      </c>
      <c r="C26">
        <v>0.08</v>
      </c>
      <c r="D26">
        <f t="shared" si="3"/>
        <v>-2.5257286443082556</v>
      </c>
      <c r="F26">
        <v>20.66</v>
      </c>
      <c r="G26">
        <f t="shared" si="1"/>
        <v>3.0281994636914926</v>
      </c>
      <c r="H26">
        <v>2.37</v>
      </c>
      <c r="I26">
        <f t="shared" si="2"/>
        <v>0.86288995514703981</v>
      </c>
    </row>
    <row r="27" spans="1:9" x14ac:dyDescent="0.3">
      <c r="A27">
        <v>4.3499999999999996</v>
      </c>
      <c r="B27">
        <f t="shared" si="0"/>
        <v>1.4701758451005926</v>
      </c>
      <c r="C27">
        <v>0.28999999999999998</v>
      </c>
      <c r="D27">
        <f t="shared" si="3"/>
        <v>-1.2378743560016174</v>
      </c>
      <c r="F27">
        <v>0.03</v>
      </c>
      <c r="G27">
        <f t="shared" si="1"/>
        <v>-3.5065578973199818</v>
      </c>
      <c r="H27">
        <v>0.49</v>
      </c>
      <c r="I27">
        <f t="shared" si="2"/>
        <v>-0.71334988787746478</v>
      </c>
    </row>
    <row r="28" spans="1:9" x14ac:dyDescent="0.3">
      <c r="A28">
        <v>0.28000000000000003</v>
      </c>
      <c r="B28">
        <f t="shared" si="0"/>
        <v>-1.2729656758128873</v>
      </c>
      <c r="C28">
        <v>0.01</v>
      </c>
      <c r="D28">
        <f t="shared" si="3"/>
        <v>-4.6051701859880909</v>
      </c>
      <c r="F28">
        <v>0.18</v>
      </c>
      <c r="G28">
        <f t="shared" si="1"/>
        <v>-1.7147984280919266</v>
      </c>
      <c r="H28">
        <v>0.18</v>
      </c>
      <c r="I28">
        <f t="shared" si="2"/>
        <v>-1.7147984280919266</v>
      </c>
    </row>
    <row r="29" spans="1:9" x14ac:dyDescent="0.3">
      <c r="A29">
        <v>19.52</v>
      </c>
      <c r="B29">
        <f t="shared" si="0"/>
        <v>2.9714395809849465</v>
      </c>
      <c r="C29">
        <v>26.99</v>
      </c>
      <c r="D29">
        <f t="shared" si="3"/>
        <v>3.2954664270299134</v>
      </c>
      <c r="F29">
        <v>23.4</v>
      </c>
      <c r="G29">
        <f t="shared" si="1"/>
        <v>3.1527360223636558</v>
      </c>
      <c r="H29">
        <v>7.53</v>
      </c>
      <c r="I29">
        <f t="shared" si="2"/>
        <v>2.0188950418118021</v>
      </c>
    </row>
    <row r="30" spans="1:9" x14ac:dyDescent="0.3">
      <c r="A30">
        <v>0.14000000000000001</v>
      </c>
      <c r="B30">
        <f t="shared" si="0"/>
        <v>-1.9661128563728327</v>
      </c>
      <c r="C30">
        <v>0.49</v>
      </c>
      <c r="D30">
        <f t="shared" si="3"/>
        <v>-0.71334988787746478</v>
      </c>
      <c r="F30">
        <v>0.32</v>
      </c>
      <c r="G30">
        <f t="shared" si="1"/>
        <v>-1.1394342831883648</v>
      </c>
      <c r="H30">
        <v>0.71</v>
      </c>
      <c r="I30">
        <f t="shared" si="2"/>
        <v>-0.34249030894677601</v>
      </c>
    </row>
    <row r="31" spans="1:9" x14ac:dyDescent="0.3">
      <c r="A31">
        <v>7.96</v>
      </c>
      <c r="B31">
        <f t="shared" si="0"/>
        <v>2.0744289998562917</v>
      </c>
      <c r="C31">
        <v>38.17</v>
      </c>
      <c r="D31">
        <f t="shared" si="3"/>
        <v>3.6420498667571386</v>
      </c>
      <c r="F31">
        <v>9.26</v>
      </c>
      <c r="G31">
        <f t="shared" si="1"/>
        <v>2.2257040486580881</v>
      </c>
      <c r="H31">
        <v>2.75</v>
      </c>
      <c r="I31">
        <f t="shared" si="2"/>
        <v>1.0116009116784799</v>
      </c>
    </row>
    <row r="32" spans="1:9" x14ac:dyDescent="0.3">
      <c r="A32">
        <v>5.74</v>
      </c>
      <c r="B32">
        <f t="shared" si="0"/>
        <v>1.747459210331475</v>
      </c>
      <c r="C32">
        <v>6</v>
      </c>
      <c r="D32">
        <f t="shared" si="3"/>
        <v>1.791759469228055</v>
      </c>
      <c r="F32">
        <v>0.85</v>
      </c>
      <c r="G32">
        <f t="shared" si="1"/>
        <v>-0.16251892949777494</v>
      </c>
      <c r="H32">
        <v>4.4400000000000004</v>
      </c>
      <c r="I32">
        <f t="shared" si="2"/>
        <v>1.4906543764441336</v>
      </c>
    </row>
    <row r="33" spans="1:9" x14ac:dyDescent="0.3">
      <c r="A33">
        <v>6.06</v>
      </c>
      <c r="B33">
        <f t="shared" si="0"/>
        <v>1.8017098000812231</v>
      </c>
      <c r="C33">
        <v>20.02</v>
      </c>
      <c r="D33">
        <f t="shared" si="3"/>
        <v>2.9967317738870745</v>
      </c>
      <c r="F33">
        <v>11.87</v>
      </c>
      <c r="G33">
        <f t="shared" si="1"/>
        <v>2.4740142086215764</v>
      </c>
      <c r="H33">
        <v>0.16</v>
      </c>
      <c r="I33">
        <f t="shared" si="2"/>
        <v>-1.8325814637483102</v>
      </c>
    </row>
    <row r="34" spans="1:9" x14ac:dyDescent="0.3">
      <c r="A34">
        <v>1.08</v>
      </c>
      <c r="B34">
        <f t="shared" si="0"/>
        <v>7.6961041136128394E-2</v>
      </c>
      <c r="C34">
        <v>0.47</v>
      </c>
      <c r="D34">
        <f t="shared" si="3"/>
        <v>-0.75502258427803282</v>
      </c>
      <c r="F34">
        <v>7.61</v>
      </c>
      <c r="G34">
        <f t="shared" si="1"/>
        <v>2.0294631718735947</v>
      </c>
      <c r="H34">
        <v>16.29</v>
      </c>
      <c r="I34">
        <f t="shared" si="2"/>
        <v>2.7905514226139538</v>
      </c>
    </row>
    <row r="35" spans="1:9" x14ac:dyDescent="0.3">
      <c r="A35">
        <v>10.47</v>
      </c>
      <c r="B35">
        <f t="shared" si="0"/>
        <v>2.3485140248824456</v>
      </c>
      <c r="C35">
        <v>6.63</v>
      </c>
      <c r="D35">
        <f t="shared" si="3"/>
        <v>1.8916048041977711</v>
      </c>
      <c r="F35">
        <v>16.21</v>
      </c>
      <c r="G35">
        <f t="shared" si="1"/>
        <v>2.7856283357475848</v>
      </c>
      <c r="H35">
        <v>4.32</v>
      </c>
      <c r="I35">
        <f t="shared" si="2"/>
        <v>1.4632554022560189</v>
      </c>
    </row>
    <row r="36" spans="1:9" x14ac:dyDescent="0.3">
      <c r="A36">
        <v>10.69</v>
      </c>
      <c r="B36">
        <f t="shared" si="0"/>
        <v>2.3693087250369538</v>
      </c>
      <c r="C36">
        <v>0.03</v>
      </c>
      <c r="D36">
        <f t="shared" si="3"/>
        <v>-3.5065578973199818</v>
      </c>
      <c r="F36">
        <v>0.03</v>
      </c>
      <c r="G36">
        <f t="shared" si="1"/>
        <v>-3.5065578973199818</v>
      </c>
      <c r="H36">
        <v>16.25</v>
      </c>
      <c r="I36">
        <f t="shared" si="2"/>
        <v>2.7880929087757464</v>
      </c>
    </row>
    <row r="37" spans="1:9" x14ac:dyDescent="0.3">
      <c r="A37">
        <v>0.52</v>
      </c>
      <c r="B37">
        <f t="shared" si="0"/>
        <v>-0.65392646740666394</v>
      </c>
      <c r="C37">
        <v>0.08</v>
      </c>
      <c r="D37">
        <f t="shared" si="3"/>
        <v>-2.5257286443082556</v>
      </c>
      <c r="F37">
        <v>0.19</v>
      </c>
      <c r="G37">
        <f t="shared" si="1"/>
        <v>-1.6607312068216509</v>
      </c>
      <c r="H37">
        <v>0.04</v>
      </c>
      <c r="I37">
        <f t="shared" si="2"/>
        <v>-3.2188758248682006</v>
      </c>
    </row>
    <row r="38" spans="1:9" x14ac:dyDescent="0.3">
      <c r="A38">
        <v>15.11</v>
      </c>
      <c r="B38">
        <f t="shared" si="0"/>
        <v>2.715356776284648</v>
      </c>
      <c r="C38">
        <v>9.9999999999999995E-7</v>
      </c>
      <c r="D38">
        <f t="shared" si="3"/>
        <v>-13.815510557964274</v>
      </c>
      <c r="F38">
        <v>0.02</v>
      </c>
      <c r="G38">
        <f t="shared" si="1"/>
        <v>-3.912023005428146</v>
      </c>
      <c r="H38">
        <v>0.72</v>
      </c>
      <c r="I38">
        <f t="shared" si="2"/>
        <v>-0.3285040669720361</v>
      </c>
    </row>
    <row r="39" spans="1:9" x14ac:dyDescent="0.3">
      <c r="A39">
        <v>0.6</v>
      </c>
      <c r="B39">
        <f t="shared" si="0"/>
        <v>-0.51082562376599072</v>
      </c>
      <c r="C39">
        <v>7.87</v>
      </c>
      <c r="D39">
        <f t="shared" si="3"/>
        <v>2.0630580624293118</v>
      </c>
      <c r="F39">
        <v>0.8</v>
      </c>
      <c r="G39">
        <f t="shared" si="1"/>
        <v>-0.22314355131420971</v>
      </c>
      <c r="H39">
        <v>3.14</v>
      </c>
      <c r="I39">
        <f t="shared" si="2"/>
        <v>1.144222799920162</v>
      </c>
    </row>
    <row r="40" spans="1:9" x14ac:dyDescent="0.3">
      <c r="A40">
        <v>4.76</v>
      </c>
      <c r="B40">
        <f t="shared" si="0"/>
        <v>1.5602476682433286</v>
      </c>
      <c r="C40">
        <v>4.01</v>
      </c>
      <c r="D40">
        <f t="shared" si="3"/>
        <v>1.3887912413184778</v>
      </c>
      <c r="F40">
        <v>0.01</v>
      </c>
      <c r="G40">
        <f t="shared" si="1"/>
        <v>-4.6051701859880909</v>
      </c>
      <c r="H40">
        <v>0.4</v>
      </c>
      <c r="I40">
        <f t="shared" si="2"/>
        <v>-0.916290731874155</v>
      </c>
    </row>
    <row r="41" spans="1:9" x14ac:dyDescent="0.3">
      <c r="A41">
        <v>7.63</v>
      </c>
      <c r="B41">
        <f t="shared" si="0"/>
        <v>2.0320878452963655</v>
      </c>
      <c r="C41">
        <v>3.82</v>
      </c>
      <c r="D41">
        <f t="shared" si="3"/>
        <v>1.3402504226184837</v>
      </c>
      <c r="F41">
        <v>0.04</v>
      </c>
      <c r="G41">
        <f t="shared" si="1"/>
        <v>-3.2188758248682006</v>
      </c>
      <c r="H41">
        <v>11.35</v>
      </c>
      <c r="I41">
        <f t="shared" si="2"/>
        <v>2.4292177439274116</v>
      </c>
    </row>
    <row r="42" spans="1:9" x14ac:dyDescent="0.3">
      <c r="A42">
        <v>1.96</v>
      </c>
      <c r="B42">
        <f t="shared" si="0"/>
        <v>0.67294447324242579</v>
      </c>
      <c r="C42">
        <v>31.18</v>
      </c>
      <c r="D42">
        <f t="shared" si="3"/>
        <v>3.4397768636296306</v>
      </c>
      <c r="F42">
        <v>0.28000000000000003</v>
      </c>
      <c r="G42">
        <f t="shared" si="1"/>
        <v>-1.2729656758128873</v>
      </c>
      <c r="H42">
        <v>16.73</v>
      </c>
      <c r="I42">
        <f t="shared" si="2"/>
        <v>2.8172035149987327</v>
      </c>
    </row>
    <row r="43" spans="1:9" x14ac:dyDescent="0.3">
      <c r="A43">
        <v>5.25</v>
      </c>
      <c r="B43">
        <f t="shared" si="0"/>
        <v>1.6582280766035324</v>
      </c>
      <c r="C43">
        <v>5.64</v>
      </c>
      <c r="D43">
        <f t="shared" si="3"/>
        <v>1.7298840655099674</v>
      </c>
      <c r="F43">
        <v>0.18</v>
      </c>
      <c r="G43">
        <f t="shared" si="1"/>
        <v>-1.7147984280919266</v>
      </c>
      <c r="H43">
        <v>0.44</v>
      </c>
      <c r="I43">
        <f t="shared" si="2"/>
        <v>-0.82098055206983023</v>
      </c>
    </row>
    <row r="44" spans="1:9" x14ac:dyDescent="0.3">
      <c r="A44">
        <v>0.57999999999999996</v>
      </c>
      <c r="B44">
        <f t="shared" si="0"/>
        <v>-0.54472717544167215</v>
      </c>
      <c r="C44">
        <v>9.68</v>
      </c>
      <c r="D44">
        <f t="shared" si="3"/>
        <v>2.2700619012884857</v>
      </c>
      <c r="F44">
        <v>3.06</v>
      </c>
      <c r="G44">
        <f t="shared" si="1"/>
        <v>1.1184149159642893</v>
      </c>
      <c r="H44">
        <v>5.15</v>
      </c>
      <c r="I44">
        <f t="shared" si="2"/>
        <v>1.6389967146756448</v>
      </c>
    </row>
    <row r="45" spans="1:9" x14ac:dyDescent="0.3">
      <c r="A45">
        <v>0.39</v>
      </c>
      <c r="B45">
        <f t="shared" si="0"/>
        <v>-0.94160853985844495</v>
      </c>
      <c r="C45">
        <v>5.4</v>
      </c>
      <c r="D45">
        <f t="shared" si="3"/>
        <v>1.6863989535702288</v>
      </c>
      <c r="F45">
        <v>0.34</v>
      </c>
      <c r="G45">
        <f t="shared" si="1"/>
        <v>-1.0788096613719298</v>
      </c>
      <c r="H45">
        <v>0.31</v>
      </c>
      <c r="I45">
        <f t="shared" si="2"/>
        <v>-1.1711829815029451</v>
      </c>
    </row>
    <row r="46" spans="1:9" x14ac:dyDescent="0.3">
      <c r="A46">
        <v>2.19</v>
      </c>
      <c r="B46">
        <f t="shared" si="0"/>
        <v>0.78390154382840938</v>
      </c>
      <c r="C46">
        <v>0.06</v>
      </c>
      <c r="D46">
        <f t="shared" si="3"/>
        <v>-2.8134107167600364</v>
      </c>
      <c r="F46">
        <v>10.59</v>
      </c>
      <c r="G46">
        <f t="shared" si="1"/>
        <v>2.3599101596133152</v>
      </c>
      <c r="H46">
        <v>9.9999999999999995E-7</v>
      </c>
      <c r="I46">
        <f t="shared" si="2"/>
        <v>-13.815510557964274</v>
      </c>
    </row>
    <row r="47" spans="1:9" x14ac:dyDescent="0.3">
      <c r="A47">
        <v>0.05</v>
      </c>
      <c r="B47">
        <f t="shared" si="0"/>
        <v>-2.9957322735539909</v>
      </c>
      <c r="C47">
        <v>6.22</v>
      </c>
      <c r="D47">
        <f t="shared" si="3"/>
        <v>1.827769906751088</v>
      </c>
      <c r="F47">
        <v>10.28</v>
      </c>
      <c r="G47">
        <f t="shared" si="1"/>
        <v>2.3302002600270191</v>
      </c>
      <c r="H47">
        <v>2.5099999999999998</v>
      </c>
      <c r="I47">
        <f t="shared" si="2"/>
        <v>0.92028275314369246</v>
      </c>
    </row>
    <row r="48" spans="1:9" x14ac:dyDescent="0.3">
      <c r="A48">
        <v>0.2</v>
      </c>
      <c r="B48">
        <f t="shared" si="0"/>
        <v>-1.6094379124341003</v>
      </c>
      <c r="C48">
        <v>10.54</v>
      </c>
      <c r="D48">
        <f t="shared" si="3"/>
        <v>2.355177543113216</v>
      </c>
      <c r="F48">
        <v>3.78</v>
      </c>
      <c r="G48">
        <f t="shared" si="1"/>
        <v>1.3297240096314962</v>
      </c>
      <c r="H48">
        <v>7.13</v>
      </c>
      <c r="I48">
        <f t="shared" si="2"/>
        <v>1.9643112344262046</v>
      </c>
    </row>
    <row r="49" spans="1:11" x14ac:dyDescent="0.3">
      <c r="A49">
        <v>0.28999999999999998</v>
      </c>
      <c r="B49">
        <f t="shared" si="0"/>
        <v>-1.2378743560016174</v>
      </c>
      <c r="C49">
        <v>9.9999999999999995E-7</v>
      </c>
      <c r="D49">
        <f t="shared" si="3"/>
        <v>-13.815510557964274</v>
      </c>
      <c r="F49">
        <v>2.58</v>
      </c>
      <c r="G49">
        <f t="shared" si="1"/>
        <v>0.94778939893352609</v>
      </c>
      <c r="H49">
        <v>6.69</v>
      </c>
      <c r="I49">
        <f t="shared" si="2"/>
        <v>1.900613874140137</v>
      </c>
    </row>
    <row r="50" spans="1:11" x14ac:dyDescent="0.3">
      <c r="A50">
        <v>0.04</v>
      </c>
      <c r="B50">
        <f t="shared" si="0"/>
        <v>-3.2188758248682006</v>
      </c>
      <c r="C50">
        <v>17.510000000000002</v>
      </c>
      <c r="D50">
        <f t="shared" si="3"/>
        <v>2.8627721462977607</v>
      </c>
      <c r="F50">
        <v>10.5</v>
      </c>
      <c r="G50">
        <f t="shared" si="1"/>
        <v>2.3513752571634776</v>
      </c>
      <c r="H50">
        <v>1.51</v>
      </c>
      <c r="I50">
        <f t="shared" si="2"/>
        <v>0.41210965082683298</v>
      </c>
    </row>
    <row r="51" spans="1:11" x14ac:dyDescent="0.3">
      <c r="A51">
        <v>4.67</v>
      </c>
      <c r="B51">
        <f t="shared" si="0"/>
        <v>1.5411590716808059</v>
      </c>
      <c r="C51">
        <v>14.53</v>
      </c>
      <c r="D51">
        <f t="shared" si="3"/>
        <v>2.6762154775821916</v>
      </c>
      <c r="F51">
        <v>0.81</v>
      </c>
      <c r="G51">
        <f t="shared" si="1"/>
        <v>-0.21072103131565253</v>
      </c>
      <c r="H51">
        <v>0.28999999999999998</v>
      </c>
      <c r="I51">
        <f t="shared" si="2"/>
        <v>-1.2378743560016174</v>
      </c>
    </row>
    <row r="52" spans="1:11" x14ac:dyDescent="0.3">
      <c r="A52">
        <v>4.68</v>
      </c>
      <c r="B52">
        <f t="shared" si="0"/>
        <v>1.5432981099295553</v>
      </c>
      <c r="C52">
        <v>0.81</v>
      </c>
      <c r="D52">
        <f t="shared" si="3"/>
        <v>-0.21072103131565253</v>
      </c>
      <c r="F52">
        <v>0.12</v>
      </c>
      <c r="G52">
        <f t="shared" si="1"/>
        <v>-2.120263536200091</v>
      </c>
      <c r="H52">
        <v>8.5399999999999991</v>
      </c>
      <c r="I52">
        <f t="shared" si="2"/>
        <v>2.1447610078004784</v>
      </c>
    </row>
    <row r="53" spans="1:11" x14ac:dyDescent="0.3">
      <c r="A53" s="7">
        <f>MEDIAN(A3:A52)</f>
        <v>2</v>
      </c>
      <c r="B53" s="7">
        <f>MEDIAN(B3:B52)</f>
        <v>0.69294714054927542</v>
      </c>
      <c r="C53" s="7">
        <f>MEDIAN(C3:C52)</f>
        <v>3.4</v>
      </c>
      <c r="D53" s="7">
        <f>MEDIAN(D3:D52)</f>
        <v>1.2160868615678984</v>
      </c>
      <c r="F53" s="7">
        <f>MEDIAN(F3:F52)</f>
        <v>2.1950000000000003</v>
      </c>
      <c r="G53" s="7">
        <f>MEDIAN(G3:G52)</f>
        <v>0.77055812210563024</v>
      </c>
      <c r="H53" s="7">
        <f t="shared" ref="H53:I53" si="4">MEDIAN(H3:H52)</f>
        <v>2.63</v>
      </c>
      <c r="I53" s="7">
        <f t="shared" si="4"/>
        <v>0.96594183241108622</v>
      </c>
      <c r="K53" s="74"/>
    </row>
    <row r="54" spans="1:11" x14ac:dyDescent="0.3">
      <c r="A54" s="10">
        <f>AVERAGE(A3:A52)</f>
        <v>4.9070000200000008</v>
      </c>
      <c r="B54" s="10">
        <f>AVERAGE(B3:B52)</f>
        <v>0.23140648615352191</v>
      </c>
      <c r="C54" s="10">
        <f>AVERAGE(C3:C52)</f>
        <v>8.1662001399999991</v>
      </c>
      <c r="D54" s="10">
        <f>AVERAGE(D3:D52)</f>
        <v>-1.229861704649017</v>
      </c>
      <c r="F54" s="10">
        <f>AVERAGE(F3:F52)</f>
        <v>6.1614000199999968</v>
      </c>
      <c r="G54" s="10">
        <f>AVERAGE(G3:G52)</f>
        <v>5.6121899844523607E-2</v>
      </c>
      <c r="H54" s="10">
        <f t="shared" ref="H54:I54" si="5">AVERAGE(H3:H52)</f>
        <v>4.3748000399999976</v>
      </c>
      <c r="I54" s="10">
        <f t="shared" si="5"/>
        <v>-8.0736330142231874E-2</v>
      </c>
      <c r="K54" s="74"/>
    </row>
    <row r="55" spans="1:11" x14ac:dyDescent="0.3">
      <c r="A55" s="7"/>
      <c r="B55" s="70">
        <f>EXP(B54)</f>
        <v>1.2603714588834551</v>
      </c>
      <c r="C55" s="7"/>
      <c r="D55" s="70">
        <f>EXP(D54)</f>
        <v>0.2923330031807444</v>
      </c>
      <c r="F55" s="7"/>
      <c r="G55" s="70">
        <f>EXP(G54)</f>
        <v>1.057726612587871</v>
      </c>
      <c r="H55" s="7"/>
      <c r="I55" s="7">
        <f>EXP(I54)</f>
        <v>0.92243687818316344</v>
      </c>
      <c r="K55" s="74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2" sqref="M2"/>
    </sheetView>
  </sheetViews>
  <sheetFormatPr defaultColWidth="8.6640625" defaultRowHeight="14.4" x14ac:dyDescent="0.3"/>
  <cols>
    <col min="1" max="16384" width="8.6640625" style="74"/>
  </cols>
  <sheetData>
    <row r="1" spans="1:14" x14ac:dyDescent="0.3">
      <c r="A1" s="88" t="s">
        <v>132</v>
      </c>
      <c r="C1" s="88" t="s">
        <v>142</v>
      </c>
      <c r="F1" s="88" t="s">
        <v>131</v>
      </c>
      <c r="H1" s="88" t="s">
        <v>143</v>
      </c>
      <c r="J1" s="88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74" t="s">
        <v>113</v>
      </c>
      <c r="C2" s="74" t="s">
        <v>113</v>
      </c>
      <c r="F2" s="74" t="s">
        <v>113</v>
      </c>
      <c r="H2" s="74" t="s">
        <v>113</v>
      </c>
      <c r="K2" s="91" t="s">
        <v>153</v>
      </c>
      <c r="L2" s="74" t="s">
        <v>151</v>
      </c>
      <c r="M2" s="74">
        <f>TTEST(A3:A52,C3:C52,2,1)</f>
        <v>0.9322543275131937</v>
      </c>
      <c r="N2" s="74">
        <f>TTEST(B3:B52,D3:D52,2,1)</f>
        <v>0.73624211344806323</v>
      </c>
    </row>
    <row r="3" spans="1:14" x14ac:dyDescent="0.3">
      <c r="A3" s="74">
        <v>12.15</v>
      </c>
      <c r="B3" s="74">
        <f t="shared" ref="B3:B52" si="0">LN(A3)</f>
        <v>2.4973291697865574</v>
      </c>
      <c r="C3" s="74">
        <v>9.9999999999999995E-7</v>
      </c>
      <c r="D3" s="74">
        <f>LN(C3)</f>
        <v>-13.815510557964274</v>
      </c>
      <c r="F3" s="74">
        <v>1.63</v>
      </c>
      <c r="G3" s="74">
        <f t="shared" ref="G3:G52" si="1">LN(F3)</f>
        <v>0.48858001481867092</v>
      </c>
      <c r="H3" s="74">
        <v>17.89</v>
      </c>
      <c r="I3" s="74">
        <f t="shared" ref="I3:I52" si="2">LN(H3)</f>
        <v>2.8842418975206279</v>
      </c>
      <c r="K3" s="89" t="s">
        <v>152</v>
      </c>
      <c r="L3" s="74" t="s">
        <v>151</v>
      </c>
      <c r="M3" s="74">
        <f>TTEST(F3:F52,H3:H52,2,1)</f>
        <v>0.41506804110571593</v>
      </c>
      <c r="N3" s="74">
        <f>TTEST(G3:G52,I3:I52,2,1)</f>
        <v>0.16752818716731871</v>
      </c>
    </row>
    <row r="4" spans="1:14" x14ac:dyDescent="0.3">
      <c r="A4" s="74">
        <v>4.1100000000000003</v>
      </c>
      <c r="B4" s="74">
        <f t="shared" si="0"/>
        <v>1.4134230285081433</v>
      </c>
      <c r="C4" s="74">
        <v>4.3</v>
      </c>
      <c r="D4" s="74">
        <f t="shared" ref="D4:D52" si="3">LN(C4)</f>
        <v>1.4586150226995167</v>
      </c>
      <c r="F4" s="74">
        <v>0.34</v>
      </c>
      <c r="G4" s="74">
        <f t="shared" si="1"/>
        <v>-1.0788096613719298</v>
      </c>
      <c r="H4" s="74">
        <v>15.64</v>
      </c>
      <c r="I4" s="74">
        <f t="shared" si="2"/>
        <v>2.7498317351171653</v>
      </c>
      <c r="K4" s="89"/>
      <c r="M4" s="74">
        <f>SUM(M2:M3)/2</f>
        <v>0.67366118430945487</v>
      </c>
      <c r="N4" s="74">
        <f>SUM(N2:N3)/2</f>
        <v>0.45188515030769094</v>
      </c>
    </row>
    <row r="5" spans="1:14" x14ac:dyDescent="0.3">
      <c r="A5" s="74">
        <v>0.01</v>
      </c>
      <c r="B5" s="74">
        <f t="shared" si="0"/>
        <v>-4.6051701859880909</v>
      </c>
      <c r="C5" s="74">
        <v>0.04</v>
      </c>
      <c r="D5" s="74">
        <f t="shared" si="3"/>
        <v>-3.2188758248682006</v>
      </c>
      <c r="F5" s="74">
        <v>0.06</v>
      </c>
      <c r="G5" s="74">
        <f t="shared" si="1"/>
        <v>-2.8134107167600364</v>
      </c>
      <c r="H5" s="74">
        <v>10.56</v>
      </c>
      <c r="I5" s="74">
        <f t="shared" si="2"/>
        <v>2.3570732782781154</v>
      </c>
    </row>
    <row r="6" spans="1:14" x14ac:dyDescent="0.3">
      <c r="A6" s="74">
        <v>1.34</v>
      </c>
      <c r="B6" s="74">
        <f t="shared" si="0"/>
        <v>0.29266961396282004</v>
      </c>
      <c r="C6" s="74">
        <v>0.03</v>
      </c>
      <c r="D6" s="74">
        <f t="shared" si="3"/>
        <v>-3.5065578973199818</v>
      </c>
      <c r="F6" s="74">
        <v>2.35</v>
      </c>
      <c r="G6" s="74">
        <f t="shared" si="1"/>
        <v>0.85441532815606758</v>
      </c>
      <c r="H6" s="74">
        <v>15.35</v>
      </c>
      <c r="I6" s="74">
        <f t="shared" si="2"/>
        <v>2.731115474033206</v>
      </c>
    </row>
    <row r="7" spans="1:14" x14ac:dyDescent="0.3">
      <c r="A7" s="74">
        <v>30.16</v>
      </c>
      <c r="B7" s="74">
        <f t="shared" si="0"/>
        <v>3.4065165431397553</v>
      </c>
      <c r="C7" s="74">
        <v>14.09</v>
      </c>
      <c r="D7" s="74">
        <f t="shared" si="3"/>
        <v>2.6454653259105889</v>
      </c>
      <c r="F7" s="74">
        <v>9.9999999999999995E-7</v>
      </c>
      <c r="G7" s="74">
        <f t="shared" si="1"/>
        <v>-13.815510557964274</v>
      </c>
      <c r="H7" s="74">
        <v>5.7</v>
      </c>
      <c r="I7" s="74">
        <f t="shared" si="2"/>
        <v>1.7404661748405046</v>
      </c>
    </row>
    <row r="8" spans="1:14" x14ac:dyDescent="0.3">
      <c r="A8" s="74">
        <v>12.77</v>
      </c>
      <c r="B8" s="74">
        <f t="shared" si="0"/>
        <v>2.547098670044448</v>
      </c>
      <c r="C8" s="74">
        <v>4.7300000000000004</v>
      </c>
      <c r="D8" s="74">
        <f t="shared" si="3"/>
        <v>1.5539252025038417</v>
      </c>
      <c r="F8" s="74">
        <v>0.01</v>
      </c>
      <c r="G8" s="74">
        <f t="shared" si="1"/>
        <v>-4.6051701859880909</v>
      </c>
      <c r="H8" s="74">
        <v>18.78</v>
      </c>
      <c r="I8" s="74">
        <f t="shared" si="2"/>
        <v>2.932792473780117</v>
      </c>
    </row>
    <row r="9" spans="1:14" x14ac:dyDescent="0.3">
      <c r="A9" s="74">
        <v>17.95</v>
      </c>
      <c r="B9" s="74">
        <f t="shared" si="0"/>
        <v>2.8875901149342877</v>
      </c>
      <c r="C9" s="74">
        <v>0.04</v>
      </c>
      <c r="D9" s="74">
        <f t="shared" si="3"/>
        <v>-3.2188758248682006</v>
      </c>
      <c r="F9" s="74">
        <v>0.37</v>
      </c>
      <c r="G9" s="74">
        <f t="shared" si="1"/>
        <v>-0.9942522733438669</v>
      </c>
      <c r="H9" s="74">
        <v>0.75</v>
      </c>
      <c r="I9" s="74">
        <f t="shared" si="2"/>
        <v>-0.2876820724517809</v>
      </c>
    </row>
    <row r="10" spans="1:14" x14ac:dyDescent="0.3">
      <c r="A10" s="74">
        <v>0.02</v>
      </c>
      <c r="B10" s="74">
        <f t="shared" si="0"/>
        <v>-3.912023005428146</v>
      </c>
      <c r="C10" s="74">
        <v>13.66</v>
      </c>
      <c r="D10" s="74">
        <f t="shared" si="3"/>
        <v>2.6144718541426442</v>
      </c>
      <c r="F10" s="74">
        <v>0.12</v>
      </c>
      <c r="G10" s="74">
        <f t="shared" si="1"/>
        <v>-2.120263536200091</v>
      </c>
      <c r="H10" s="74">
        <v>7.36</v>
      </c>
      <c r="I10" s="74">
        <f t="shared" si="2"/>
        <v>1.9960599327407849</v>
      </c>
    </row>
    <row r="11" spans="1:14" x14ac:dyDescent="0.3">
      <c r="A11" s="74">
        <v>3.44</v>
      </c>
      <c r="B11" s="74">
        <f t="shared" si="0"/>
        <v>1.235471471385307</v>
      </c>
      <c r="C11" s="74">
        <v>21.86</v>
      </c>
      <c r="D11" s="74">
        <f t="shared" si="3"/>
        <v>3.0846584827483925</v>
      </c>
      <c r="F11" s="74">
        <v>0.02</v>
      </c>
      <c r="G11" s="74">
        <f t="shared" si="1"/>
        <v>-3.912023005428146</v>
      </c>
      <c r="H11" s="74">
        <v>11.07</v>
      </c>
      <c r="I11" s="74">
        <f t="shared" si="2"/>
        <v>2.4042387467205457</v>
      </c>
    </row>
    <row r="12" spans="1:14" x14ac:dyDescent="0.3">
      <c r="A12" s="74">
        <v>0.27</v>
      </c>
      <c r="B12" s="74">
        <f t="shared" si="0"/>
        <v>-1.3093333199837622</v>
      </c>
      <c r="C12" s="74">
        <v>0.59</v>
      </c>
      <c r="D12" s="74">
        <f t="shared" si="3"/>
        <v>-0.52763274208237199</v>
      </c>
      <c r="F12" s="74">
        <v>1.88</v>
      </c>
      <c r="G12" s="74">
        <f t="shared" si="1"/>
        <v>0.63127177684185776</v>
      </c>
      <c r="H12" s="74">
        <v>17.16</v>
      </c>
      <c r="I12" s="74">
        <f t="shared" si="2"/>
        <v>2.8425810940598164</v>
      </c>
    </row>
    <row r="13" spans="1:14" x14ac:dyDescent="0.3">
      <c r="A13" s="74">
        <v>7.0000000000000007E-2</v>
      </c>
      <c r="B13" s="74">
        <f t="shared" si="0"/>
        <v>-2.6592600369327779</v>
      </c>
      <c r="C13" s="74">
        <v>22.01</v>
      </c>
      <c r="D13" s="74">
        <f t="shared" si="3"/>
        <v>3.0914968955383704</v>
      </c>
      <c r="F13" s="74">
        <v>23.6</v>
      </c>
      <c r="G13" s="74">
        <f t="shared" si="1"/>
        <v>3.1612467120315646</v>
      </c>
      <c r="H13" s="74">
        <v>10.49</v>
      </c>
      <c r="I13" s="74">
        <f t="shared" si="2"/>
        <v>2.3504224224082058</v>
      </c>
    </row>
    <row r="14" spans="1:14" x14ac:dyDescent="0.3">
      <c r="A14" s="74">
        <v>1.19</v>
      </c>
      <c r="B14" s="74">
        <f t="shared" si="0"/>
        <v>0.17395330712343798</v>
      </c>
      <c r="C14" s="74">
        <v>0.01</v>
      </c>
      <c r="D14" s="74">
        <f t="shared" si="3"/>
        <v>-4.6051701859880909</v>
      </c>
      <c r="F14" s="74">
        <v>0.27</v>
      </c>
      <c r="G14" s="74">
        <f t="shared" si="1"/>
        <v>-1.3093333199837622</v>
      </c>
      <c r="H14" s="74">
        <v>10.6</v>
      </c>
      <c r="I14" s="74">
        <f t="shared" si="2"/>
        <v>2.3608540011180215</v>
      </c>
    </row>
    <row r="15" spans="1:14" x14ac:dyDescent="0.3">
      <c r="A15" s="74">
        <v>0.11</v>
      </c>
      <c r="B15" s="74">
        <f t="shared" si="0"/>
        <v>-2.2072749131897207</v>
      </c>
      <c r="C15" s="74">
        <v>2.12</v>
      </c>
      <c r="D15" s="74">
        <f t="shared" si="3"/>
        <v>0.75141608868392118</v>
      </c>
      <c r="F15" s="74">
        <v>0.14000000000000001</v>
      </c>
      <c r="G15" s="74">
        <f t="shared" si="1"/>
        <v>-1.9661128563728327</v>
      </c>
      <c r="H15" s="74">
        <v>0.31</v>
      </c>
      <c r="I15" s="74">
        <f t="shared" si="2"/>
        <v>-1.1711829815029451</v>
      </c>
    </row>
    <row r="16" spans="1:14" x14ac:dyDescent="0.3">
      <c r="A16" s="74">
        <v>9.9999999999999995E-7</v>
      </c>
      <c r="B16" s="74">
        <f t="shared" si="0"/>
        <v>-13.815510557964274</v>
      </c>
      <c r="C16" s="74">
        <v>0.04</v>
      </c>
      <c r="D16" s="74">
        <f t="shared" si="3"/>
        <v>-3.2188758248682006</v>
      </c>
      <c r="F16" s="74">
        <v>1.18</v>
      </c>
      <c r="G16" s="74">
        <f t="shared" si="1"/>
        <v>0.16551443847757333</v>
      </c>
      <c r="H16" s="74">
        <v>0.3</v>
      </c>
      <c r="I16" s="74">
        <f t="shared" si="2"/>
        <v>-1.2039728043259361</v>
      </c>
    </row>
    <row r="17" spans="1:9" x14ac:dyDescent="0.3">
      <c r="A17" s="74">
        <v>9.8699999999999992</v>
      </c>
      <c r="B17" s="74">
        <f t="shared" si="0"/>
        <v>2.2894998534453901</v>
      </c>
      <c r="C17" s="74">
        <v>0.03</v>
      </c>
      <c r="D17" s="74">
        <f t="shared" si="3"/>
        <v>-3.5065578973199818</v>
      </c>
      <c r="F17" s="74">
        <v>0.8</v>
      </c>
      <c r="G17" s="74">
        <f t="shared" si="1"/>
        <v>-0.22314355131420971</v>
      </c>
      <c r="H17" s="74">
        <v>0.1</v>
      </c>
      <c r="I17" s="74">
        <f t="shared" si="2"/>
        <v>-2.3025850929940455</v>
      </c>
    </row>
    <row r="18" spans="1:9" x14ac:dyDescent="0.3">
      <c r="A18" s="74">
        <v>9.9999999999999995E-7</v>
      </c>
      <c r="B18" s="74">
        <f t="shared" si="0"/>
        <v>-13.815510557964274</v>
      </c>
      <c r="C18" s="74">
        <v>0.5</v>
      </c>
      <c r="D18" s="74">
        <f t="shared" si="3"/>
        <v>-0.69314718055994529</v>
      </c>
      <c r="F18" s="74">
        <v>0.22</v>
      </c>
      <c r="G18" s="74">
        <f t="shared" si="1"/>
        <v>-1.5141277326297755</v>
      </c>
      <c r="H18" s="74">
        <v>0.05</v>
      </c>
      <c r="I18" s="74">
        <f t="shared" si="2"/>
        <v>-2.9957322735539909</v>
      </c>
    </row>
    <row r="19" spans="1:9" x14ac:dyDescent="0.3">
      <c r="A19" s="74">
        <v>0.05</v>
      </c>
      <c r="B19" s="74">
        <f t="shared" si="0"/>
        <v>-2.9957322735539909</v>
      </c>
      <c r="C19" s="74">
        <v>4.95</v>
      </c>
      <c r="D19" s="74">
        <f t="shared" si="3"/>
        <v>1.5993875765805989</v>
      </c>
      <c r="F19" s="74">
        <v>9.8699999999999992</v>
      </c>
      <c r="G19" s="74">
        <f t="shared" si="1"/>
        <v>2.2894998534453901</v>
      </c>
      <c r="H19" s="74">
        <v>13.43</v>
      </c>
      <c r="I19" s="74">
        <f t="shared" si="2"/>
        <v>2.5974910105351463</v>
      </c>
    </row>
    <row r="20" spans="1:9" x14ac:dyDescent="0.3">
      <c r="A20" s="74">
        <v>9.59</v>
      </c>
      <c r="B20" s="74">
        <f t="shared" si="0"/>
        <v>2.2607208888953467</v>
      </c>
      <c r="C20" s="74">
        <v>9.9999999999999995E-7</v>
      </c>
      <c r="D20" s="74">
        <f t="shared" si="3"/>
        <v>-13.815510557964274</v>
      </c>
      <c r="F20" s="74">
        <v>0.27</v>
      </c>
      <c r="G20" s="74">
        <f t="shared" si="1"/>
        <v>-1.3093333199837622</v>
      </c>
      <c r="H20" s="74">
        <v>14.91</v>
      </c>
      <c r="I20" s="74">
        <f t="shared" si="2"/>
        <v>2.7020321287766471</v>
      </c>
    </row>
    <row r="21" spans="1:9" x14ac:dyDescent="0.3">
      <c r="A21" s="74">
        <v>8.0299999999999994</v>
      </c>
      <c r="B21" s="74">
        <f t="shared" si="0"/>
        <v>2.0831845279586703</v>
      </c>
      <c r="C21" s="74">
        <v>7.29</v>
      </c>
      <c r="D21" s="74">
        <f t="shared" si="3"/>
        <v>1.9865035460205669</v>
      </c>
      <c r="F21" s="74">
        <v>0.73</v>
      </c>
      <c r="G21" s="74">
        <f t="shared" si="1"/>
        <v>-0.31471074483970024</v>
      </c>
      <c r="H21" s="74">
        <v>3.51</v>
      </c>
      <c r="I21" s="74">
        <f t="shared" si="2"/>
        <v>1.2556160374777743</v>
      </c>
    </row>
    <row r="22" spans="1:9" x14ac:dyDescent="0.3">
      <c r="A22" s="74">
        <v>3.52</v>
      </c>
      <c r="B22" s="74">
        <f t="shared" si="0"/>
        <v>1.2584609896100056</v>
      </c>
      <c r="C22" s="74">
        <v>9.9999999999999995E-7</v>
      </c>
      <c r="D22" s="74">
        <f t="shared" si="3"/>
        <v>-13.815510557964274</v>
      </c>
      <c r="F22" s="74">
        <v>1.31</v>
      </c>
      <c r="G22" s="74">
        <f t="shared" si="1"/>
        <v>0.27002713721306021</v>
      </c>
      <c r="H22" s="74">
        <v>20.39</v>
      </c>
      <c r="I22" s="74">
        <f t="shared" si="2"/>
        <v>3.0150445845863638</v>
      </c>
    </row>
    <row r="23" spans="1:9" x14ac:dyDescent="0.3">
      <c r="A23" s="74">
        <v>2.68</v>
      </c>
      <c r="B23" s="74">
        <f t="shared" si="0"/>
        <v>0.98581679452276538</v>
      </c>
      <c r="C23" s="74">
        <v>11.35</v>
      </c>
      <c r="D23" s="74">
        <f t="shared" si="3"/>
        <v>2.4292177439274116</v>
      </c>
      <c r="F23" s="74">
        <v>0.2</v>
      </c>
      <c r="G23" s="74">
        <f t="shared" si="1"/>
        <v>-1.6094379124341003</v>
      </c>
      <c r="H23" s="74">
        <v>1.2</v>
      </c>
      <c r="I23" s="74">
        <f t="shared" si="2"/>
        <v>0.18232155679395459</v>
      </c>
    </row>
    <row r="24" spans="1:9" x14ac:dyDescent="0.3">
      <c r="A24" s="74">
        <v>32.369999999999997</v>
      </c>
      <c r="B24" s="74">
        <f t="shared" si="0"/>
        <v>3.4772320679381528</v>
      </c>
      <c r="C24" s="74">
        <v>0.16</v>
      </c>
      <c r="D24" s="74">
        <f t="shared" si="3"/>
        <v>-1.8325814637483102</v>
      </c>
      <c r="F24" s="74">
        <v>11.05</v>
      </c>
      <c r="G24" s="74">
        <f t="shared" si="1"/>
        <v>2.402430427963762</v>
      </c>
      <c r="H24" s="74">
        <v>6.73</v>
      </c>
      <c r="I24" s="74">
        <f t="shared" si="2"/>
        <v>1.9065751436566365</v>
      </c>
    </row>
    <row r="25" spans="1:9" x14ac:dyDescent="0.3">
      <c r="A25" s="74">
        <v>4.28</v>
      </c>
      <c r="B25" s="74">
        <f t="shared" si="0"/>
        <v>1.4539530095937054</v>
      </c>
      <c r="C25" s="74">
        <v>15.01</v>
      </c>
      <c r="D25" s="74">
        <f t="shared" si="3"/>
        <v>2.7087166456453704</v>
      </c>
      <c r="F25" s="74">
        <v>7.89</v>
      </c>
      <c r="G25" s="74">
        <f t="shared" si="1"/>
        <v>2.0655961348577829</v>
      </c>
      <c r="H25" s="74">
        <v>5.69</v>
      </c>
      <c r="I25" s="74">
        <f t="shared" si="2"/>
        <v>1.7387102481382397</v>
      </c>
    </row>
    <row r="26" spans="1:9" x14ac:dyDescent="0.3">
      <c r="A26" s="74">
        <v>0.26</v>
      </c>
      <c r="B26" s="74">
        <f t="shared" si="0"/>
        <v>-1.3470736479666092</v>
      </c>
      <c r="C26" s="74">
        <v>11.98</v>
      </c>
      <c r="D26" s="74">
        <f t="shared" si="3"/>
        <v>2.4832385926873033</v>
      </c>
      <c r="F26" s="74">
        <v>8.74</v>
      </c>
      <c r="G26" s="74">
        <f t="shared" si="1"/>
        <v>2.167910189667444</v>
      </c>
      <c r="H26" s="74">
        <v>0.12</v>
      </c>
      <c r="I26" s="74">
        <f t="shared" si="2"/>
        <v>-2.120263536200091</v>
      </c>
    </row>
    <row r="27" spans="1:9" x14ac:dyDescent="0.3">
      <c r="A27" s="74">
        <v>0.62</v>
      </c>
      <c r="B27" s="74">
        <f t="shared" si="0"/>
        <v>-0.4780358009429998</v>
      </c>
      <c r="C27" s="74">
        <v>4.4800000000000004</v>
      </c>
      <c r="D27" s="74">
        <f t="shared" si="3"/>
        <v>1.4996230464268938</v>
      </c>
      <c r="F27" s="74">
        <v>1.47</v>
      </c>
      <c r="G27" s="74">
        <f t="shared" si="1"/>
        <v>0.38526240079064489</v>
      </c>
      <c r="H27" s="74">
        <v>0.08</v>
      </c>
      <c r="I27" s="74">
        <f t="shared" si="2"/>
        <v>-2.5257286443082556</v>
      </c>
    </row>
    <row r="28" spans="1:9" x14ac:dyDescent="0.3">
      <c r="A28" s="74">
        <v>0.18</v>
      </c>
      <c r="B28" s="74">
        <f t="shared" si="0"/>
        <v>-1.7147984280919266</v>
      </c>
      <c r="C28" s="74">
        <v>2.17</v>
      </c>
      <c r="D28" s="74">
        <f t="shared" si="3"/>
        <v>0.77472716755236815</v>
      </c>
      <c r="F28" s="74">
        <v>12.16</v>
      </c>
      <c r="G28" s="74">
        <f t="shared" si="1"/>
        <v>2.4981518765380208</v>
      </c>
      <c r="H28" s="74">
        <v>0.03</v>
      </c>
      <c r="I28" s="74">
        <f t="shared" si="2"/>
        <v>-3.5065578973199818</v>
      </c>
    </row>
    <row r="29" spans="1:9" x14ac:dyDescent="0.3">
      <c r="A29" s="74">
        <v>12.7</v>
      </c>
      <c r="B29" s="74">
        <f t="shared" si="0"/>
        <v>2.5416019934645457</v>
      </c>
      <c r="C29" s="74">
        <v>0.02</v>
      </c>
      <c r="D29" s="74">
        <f t="shared" si="3"/>
        <v>-3.912023005428146</v>
      </c>
      <c r="F29" s="74">
        <v>0.02</v>
      </c>
      <c r="G29" s="74">
        <f t="shared" si="1"/>
        <v>-3.912023005428146</v>
      </c>
      <c r="H29" s="74">
        <v>17.920000000000002</v>
      </c>
      <c r="I29" s="74">
        <f t="shared" si="2"/>
        <v>2.8859174075467844</v>
      </c>
    </row>
    <row r="30" spans="1:9" x14ac:dyDescent="0.3">
      <c r="A30" s="74">
        <v>0.34</v>
      </c>
      <c r="B30" s="74">
        <f t="shared" si="0"/>
        <v>-1.0788096613719298</v>
      </c>
      <c r="C30" s="74">
        <v>0.6</v>
      </c>
      <c r="D30" s="74">
        <f t="shared" si="3"/>
        <v>-0.51082562376599072</v>
      </c>
      <c r="F30" s="74">
        <v>0.55000000000000004</v>
      </c>
      <c r="G30" s="74">
        <f t="shared" si="1"/>
        <v>-0.59783700075562041</v>
      </c>
      <c r="H30" s="74">
        <v>0.02</v>
      </c>
      <c r="I30" s="74">
        <f t="shared" si="2"/>
        <v>-3.912023005428146</v>
      </c>
    </row>
    <row r="31" spans="1:9" x14ac:dyDescent="0.3">
      <c r="A31" s="74">
        <v>5.62</v>
      </c>
      <c r="B31" s="74">
        <f t="shared" si="0"/>
        <v>1.7263316639055997</v>
      </c>
      <c r="C31" s="74">
        <v>3.28</v>
      </c>
      <c r="D31" s="74">
        <f t="shared" si="3"/>
        <v>1.1878434223960523</v>
      </c>
      <c r="F31" s="74">
        <v>9.9999999999999995E-7</v>
      </c>
      <c r="G31" s="74">
        <f t="shared" si="1"/>
        <v>-13.815510557964274</v>
      </c>
      <c r="H31" s="74">
        <v>9.9999999999999995E-7</v>
      </c>
      <c r="I31" s="74">
        <f t="shared" si="2"/>
        <v>-13.815510557964274</v>
      </c>
    </row>
    <row r="32" spans="1:9" x14ac:dyDescent="0.3">
      <c r="A32" s="74">
        <v>0.48</v>
      </c>
      <c r="B32" s="74">
        <f t="shared" si="0"/>
        <v>-0.73396917508020043</v>
      </c>
      <c r="C32" s="74">
        <v>6.8</v>
      </c>
      <c r="D32" s="74">
        <f t="shared" si="3"/>
        <v>1.9169226121820611</v>
      </c>
      <c r="F32" s="74">
        <v>0.41</v>
      </c>
      <c r="G32" s="74">
        <f t="shared" si="1"/>
        <v>-0.89159811928378363</v>
      </c>
      <c r="H32" s="74">
        <v>0.97</v>
      </c>
      <c r="I32" s="74">
        <f t="shared" si="2"/>
        <v>-3.0459207484708574E-2</v>
      </c>
    </row>
    <row r="33" spans="1:9" x14ac:dyDescent="0.3">
      <c r="A33" s="74">
        <v>0.06</v>
      </c>
      <c r="B33" s="74">
        <f t="shared" si="0"/>
        <v>-2.8134107167600364</v>
      </c>
      <c r="C33" s="74">
        <v>10.57</v>
      </c>
      <c r="D33" s="74">
        <f t="shared" si="3"/>
        <v>2.3580197998821464</v>
      </c>
      <c r="F33" s="74">
        <v>2.84</v>
      </c>
      <c r="G33" s="74">
        <f t="shared" si="1"/>
        <v>1.0438040521731147</v>
      </c>
      <c r="H33" s="74">
        <v>9.9999999999999995E-7</v>
      </c>
      <c r="I33" s="74">
        <f t="shared" si="2"/>
        <v>-13.815510557964274</v>
      </c>
    </row>
    <row r="34" spans="1:9" x14ac:dyDescent="0.3">
      <c r="A34" s="74">
        <v>0.26</v>
      </c>
      <c r="B34" s="74">
        <f t="shared" si="0"/>
        <v>-1.3470736479666092</v>
      </c>
      <c r="C34" s="74">
        <v>1.53</v>
      </c>
      <c r="D34" s="74">
        <f t="shared" si="3"/>
        <v>0.42526773540434409</v>
      </c>
      <c r="F34" s="74">
        <v>18.05</v>
      </c>
      <c r="G34" s="74">
        <f t="shared" si="1"/>
        <v>2.8931456847788901</v>
      </c>
      <c r="H34" s="74">
        <v>0.81</v>
      </c>
      <c r="I34" s="74">
        <f t="shared" si="2"/>
        <v>-0.21072103131565253</v>
      </c>
    </row>
    <row r="35" spans="1:9" x14ac:dyDescent="0.3">
      <c r="A35" s="74">
        <v>0.54</v>
      </c>
      <c r="B35" s="74">
        <f t="shared" si="0"/>
        <v>-0.61618613942381695</v>
      </c>
      <c r="C35" s="74">
        <v>7.15</v>
      </c>
      <c r="D35" s="74">
        <f t="shared" si="3"/>
        <v>1.9671123567059163</v>
      </c>
      <c r="F35" s="74">
        <v>46.95</v>
      </c>
      <c r="G35" s="74">
        <f t="shared" si="1"/>
        <v>3.8490832056542721</v>
      </c>
      <c r="H35" s="74">
        <v>0.28000000000000003</v>
      </c>
      <c r="I35" s="74">
        <f t="shared" si="2"/>
        <v>-1.2729656758128873</v>
      </c>
    </row>
    <row r="36" spans="1:9" x14ac:dyDescent="0.3">
      <c r="A36" s="74">
        <v>0.04</v>
      </c>
      <c r="B36" s="74">
        <f t="shared" si="0"/>
        <v>-3.2188758248682006</v>
      </c>
      <c r="C36" s="74">
        <v>0.06</v>
      </c>
      <c r="D36" s="74">
        <f t="shared" si="3"/>
        <v>-2.8134107167600364</v>
      </c>
      <c r="F36" s="74">
        <v>8.49</v>
      </c>
      <c r="G36" s="74">
        <f t="shared" si="1"/>
        <v>2.1388890003232559</v>
      </c>
      <c r="H36" s="74">
        <v>4.04</v>
      </c>
      <c r="I36" s="74">
        <f t="shared" si="2"/>
        <v>1.3962446919730587</v>
      </c>
    </row>
    <row r="37" spans="1:9" x14ac:dyDescent="0.3">
      <c r="A37" s="74">
        <v>25.95</v>
      </c>
      <c r="B37" s="74">
        <f t="shared" si="0"/>
        <v>3.2561716096118976</v>
      </c>
      <c r="C37" s="74">
        <v>12.32</v>
      </c>
      <c r="D37" s="74">
        <f t="shared" si="3"/>
        <v>2.5112239581053739</v>
      </c>
      <c r="F37" s="74">
        <v>1.1100000000000001</v>
      </c>
      <c r="G37" s="74">
        <f t="shared" si="1"/>
        <v>0.10436001532424286</v>
      </c>
      <c r="H37" s="74">
        <v>6.98</v>
      </c>
      <c r="I37" s="74">
        <f t="shared" si="2"/>
        <v>1.9430489167742813</v>
      </c>
    </row>
    <row r="38" spans="1:9" x14ac:dyDescent="0.3">
      <c r="A38" s="74">
        <v>6.87</v>
      </c>
      <c r="B38" s="74">
        <f t="shared" si="0"/>
        <v>1.9271641062342579</v>
      </c>
      <c r="C38" s="74">
        <v>10.68</v>
      </c>
      <c r="D38" s="74">
        <f t="shared" si="3"/>
        <v>2.3683728335320486</v>
      </c>
      <c r="F38" s="74">
        <v>10.79</v>
      </c>
      <c r="G38" s="74">
        <f t="shared" si="1"/>
        <v>2.3786197792700432</v>
      </c>
      <c r="H38" s="74">
        <v>1.33</v>
      </c>
      <c r="I38" s="74">
        <f t="shared" si="2"/>
        <v>0.28517894223366247</v>
      </c>
    </row>
    <row r="39" spans="1:9" x14ac:dyDescent="0.3">
      <c r="A39" s="74">
        <v>2.96</v>
      </c>
      <c r="B39" s="74">
        <f t="shared" si="0"/>
        <v>1.085189268335969</v>
      </c>
      <c r="C39" s="74">
        <v>0.86</v>
      </c>
      <c r="D39" s="74">
        <f t="shared" si="3"/>
        <v>-0.15082288973458366</v>
      </c>
      <c r="F39" s="74">
        <v>8.61</v>
      </c>
      <c r="G39" s="74">
        <f t="shared" si="1"/>
        <v>2.1529243184396392</v>
      </c>
      <c r="H39" s="74">
        <v>0.03</v>
      </c>
      <c r="I39" s="74">
        <f t="shared" si="2"/>
        <v>-3.5065578973199818</v>
      </c>
    </row>
    <row r="40" spans="1:9" x14ac:dyDescent="0.3">
      <c r="A40" s="74">
        <v>28.46</v>
      </c>
      <c r="B40" s="74">
        <f t="shared" si="0"/>
        <v>3.3484995926617063</v>
      </c>
      <c r="C40" s="74">
        <v>0.48</v>
      </c>
      <c r="D40" s="74">
        <f t="shared" si="3"/>
        <v>-0.73396917508020043</v>
      </c>
      <c r="F40" s="74">
        <v>29.84</v>
      </c>
      <c r="G40" s="74">
        <f t="shared" si="1"/>
        <v>3.3958497753355603</v>
      </c>
      <c r="H40" s="74">
        <v>35.119999999999997</v>
      </c>
      <c r="I40" s="74">
        <f t="shared" si="2"/>
        <v>3.5587707687669159</v>
      </c>
    </row>
    <row r="41" spans="1:9" x14ac:dyDescent="0.3">
      <c r="A41" s="74">
        <v>0.87</v>
      </c>
      <c r="B41" s="74">
        <f t="shared" si="0"/>
        <v>-0.13926206733350766</v>
      </c>
      <c r="C41" s="74">
        <v>9.32</v>
      </c>
      <c r="D41" s="74">
        <f t="shared" si="3"/>
        <v>2.2321626286975</v>
      </c>
      <c r="F41" s="74">
        <v>0.4</v>
      </c>
      <c r="G41" s="74">
        <f t="shared" si="1"/>
        <v>-0.916290731874155</v>
      </c>
      <c r="H41" s="74">
        <v>3.33</v>
      </c>
      <c r="I41" s="74">
        <f t="shared" si="2"/>
        <v>1.2029723039923526</v>
      </c>
    </row>
    <row r="42" spans="1:9" x14ac:dyDescent="0.3">
      <c r="A42" s="74">
        <v>1.2</v>
      </c>
      <c r="B42" s="74">
        <f t="shared" si="0"/>
        <v>0.18232155679395459</v>
      </c>
      <c r="C42" s="74">
        <v>0.03</v>
      </c>
      <c r="D42" s="74">
        <f t="shared" si="3"/>
        <v>-3.5065578973199818</v>
      </c>
      <c r="F42" s="74">
        <v>9.9999999999999995E-7</v>
      </c>
      <c r="G42" s="74">
        <f t="shared" si="1"/>
        <v>-13.815510557964274</v>
      </c>
      <c r="H42" s="74">
        <v>0.09</v>
      </c>
      <c r="I42" s="74">
        <f t="shared" si="2"/>
        <v>-2.4079456086518722</v>
      </c>
    </row>
    <row r="43" spans="1:9" x14ac:dyDescent="0.3">
      <c r="A43" s="74">
        <v>4.22</v>
      </c>
      <c r="B43" s="74">
        <f t="shared" si="0"/>
        <v>1.4398351280479205</v>
      </c>
      <c r="C43" s="74">
        <v>0.2</v>
      </c>
      <c r="D43" s="74">
        <f t="shared" si="3"/>
        <v>-1.6094379124341003</v>
      </c>
      <c r="F43" s="74">
        <v>13.16</v>
      </c>
      <c r="G43" s="74">
        <f t="shared" si="1"/>
        <v>2.5771819258971713</v>
      </c>
      <c r="H43" s="74">
        <v>0.08</v>
      </c>
      <c r="I43" s="74">
        <f t="shared" si="2"/>
        <v>-2.5257286443082556</v>
      </c>
    </row>
    <row r="44" spans="1:9" x14ac:dyDescent="0.3">
      <c r="A44" s="74">
        <v>8.7799999999999994</v>
      </c>
      <c r="B44" s="74">
        <f t="shared" si="0"/>
        <v>2.1724764076470251</v>
      </c>
      <c r="C44" s="74">
        <v>16.510000000000002</v>
      </c>
      <c r="D44" s="74">
        <f t="shared" si="3"/>
        <v>2.8039662579320366</v>
      </c>
      <c r="F44" s="74">
        <v>1.07</v>
      </c>
      <c r="G44" s="74">
        <f t="shared" si="1"/>
        <v>6.7658648473814864E-2</v>
      </c>
      <c r="H44" s="74">
        <v>0.85</v>
      </c>
      <c r="I44" s="74">
        <f t="shared" si="2"/>
        <v>-0.16251892949777494</v>
      </c>
    </row>
    <row r="45" spans="1:9" x14ac:dyDescent="0.3">
      <c r="A45" s="74">
        <v>2.67</v>
      </c>
      <c r="B45" s="74">
        <f t="shared" si="0"/>
        <v>0.98207847241215818</v>
      </c>
      <c r="C45" s="74">
        <v>0.11</v>
      </c>
      <c r="D45" s="74">
        <f t="shared" si="3"/>
        <v>-2.2072749131897207</v>
      </c>
      <c r="F45" s="74">
        <v>18.27</v>
      </c>
      <c r="G45" s="74">
        <f t="shared" si="1"/>
        <v>2.9052603703899154</v>
      </c>
      <c r="H45" s="74">
        <v>15</v>
      </c>
      <c r="I45" s="74">
        <f t="shared" si="2"/>
        <v>2.7080502011022101</v>
      </c>
    </row>
    <row r="46" spans="1:9" x14ac:dyDescent="0.3">
      <c r="A46" s="74">
        <v>17.64</v>
      </c>
      <c r="B46" s="74">
        <f t="shared" si="0"/>
        <v>2.8701690505786455</v>
      </c>
      <c r="C46" s="74">
        <v>20.64</v>
      </c>
      <c r="D46" s="74">
        <f t="shared" si="3"/>
        <v>3.0272309406133622</v>
      </c>
      <c r="F46" s="74">
        <v>9.9999999999999995E-7</v>
      </c>
      <c r="G46" s="74">
        <f t="shared" si="1"/>
        <v>-13.815510557964274</v>
      </c>
      <c r="H46" s="74">
        <v>8.14</v>
      </c>
      <c r="I46" s="74">
        <f t="shared" si="2"/>
        <v>2.0967901800144491</v>
      </c>
    </row>
    <row r="47" spans="1:9" x14ac:dyDescent="0.3">
      <c r="A47" s="74">
        <v>0.15</v>
      </c>
      <c r="B47" s="74">
        <f t="shared" si="0"/>
        <v>-1.8971199848858813</v>
      </c>
      <c r="C47" s="74">
        <v>0.01</v>
      </c>
      <c r="D47" s="74">
        <f t="shared" si="3"/>
        <v>-4.6051701859880909</v>
      </c>
      <c r="F47" s="74">
        <v>0.71</v>
      </c>
      <c r="G47" s="74">
        <f t="shared" si="1"/>
        <v>-0.34249030894677601</v>
      </c>
      <c r="H47" s="74">
        <v>38.53</v>
      </c>
      <c r="I47" s="74">
        <f t="shared" si="2"/>
        <v>3.6514371586380663</v>
      </c>
    </row>
    <row r="48" spans="1:9" x14ac:dyDescent="0.3">
      <c r="A48" s="74">
        <v>8.44</v>
      </c>
      <c r="B48" s="74">
        <f t="shared" si="0"/>
        <v>2.1329823086078656</v>
      </c>
      <c r="C48" s="74">
        <v>32.65</v>
      </c>
      <c r="D48" s="74">
        <f t="shared" si="3"/>
        <v>3.4858448557224402</v>
      </c>
      <c r="F48" s="74">
        <v>3.48</v>
      </c>
      <c r="G48" s="74">
        <f t="shared" si="1"/>
        <v>1.2470322937863829</v>
      </c>
      <c r="H48" s="74">
        <v>0.19</v>
      </c>
      <c r="I48" s="74">
        <f t="shared" si="2"/>
        <v>-1.6607312068216509</v>
      </c>
    </row>
    <row r="49" spans="1:9" x14ac:dyDescent="0.3">
      <c r="A49" s="74">
        <v>7.01</v>
      </c>
      <c r="B49" s="74">
        <f t="shared" si="0"/>
        <v>1.9473377010464987</v>
      </c>
      <c r="C49" s="74">
        <v>0.68</v>
      </c>
      <c r="D49" s="74">
        <f t="shared" si="3"/>
        <v>-0.38566248081198462</v>
      </c>
      <c r="F49" s="74">
        <v>11.61</v>
      </c>
      <c r="G49" s="74">
        <f t="shared" si="1"/>
        <v>2.4518667957098002</v>
      </c>
      <c r="H49" s="74">
        <v>1.17</v>
      </c>
      <c r="I49" s="74">
        <f t="shared" si="2"/>
        <v>0.15700374880966469</v>
      </c>
    </row>
    <row r="50" spans="1:9" x14ac:dyDescent="0.3">
      <c r="A50" s="74">
        <v>7.36</v>
      </c>
      <c r="B50" s="74">
        <f t="shared" si="0"/>
        <v>1.9960599327407849</v>
      </c>
      <c r="C50" s="74">
        <v>17.11</v>
      </c>
      <c r="D50" s="74">
        <f t="shared" si="3"/>
        <v>2.839663087904102</v>
      </c>
      <c r="F50" s="74">
        <v>11.6</v>
      </c>
      <c r="G50" s="74">
        <f t="shared" si="1"/>
        <v>2.451005098112319</v>
      </c>
      <c r="H50" s="74">
        <v>0.32</v>
      </c>
      <c r="I50" s="74">
        <f t="shared" si="2"/>
        <v>-1.1394342831883648</v>
      </c>
    </row>
    <row r="51" spans="1:9" x14ac:dyDescent="0.3">
      <c r="A51" s="74">
        <v>9.9999999999999995E-7</v>
      </c>
      <c r="B51" s="74">
        <f t="shared" si="0"/>
        <v>-13.815510557964274</v>
      </c>
      <c r="C51" s="74">
        <v>10.9</v>
      </c>
      <c r="D51" s="74">
        <f t="shared" si="3"/>
        <v>2.388762789235098</v>
      </c>
      <c r="F51" s="74">
        <v>0.36</v>
      </c>
      <c r="G51" s="74">
        <f t="shared" si="1"/>
        <v>-1.0216512475319814</v>
      </c>
      <c r="H51" s="74">
        <v>1.33</v>
      </c>
      <c r="I51" s="74">
        <f t="shared" si="2"/>
        <v>0.28517894223366247</v>
      </c>
    </row>
    <row r="52" spans="1:9" x14ac:dyDescent="0.3">
      <c r="A52" s="74">
        <v>13.03</v>
      </c>
      <c r="B52" s="74">
        <f t="shared" si="0"/>
        <v>2.5672543911367538</v>
      </c>
      <c r="C52" s="74">
        <v>0.09</v>
      </c>
      <c r="D52" s="74">
        <f t="shared" si="3"/>
        <v>-2.4079456086518722</v>
      </c>
      <c r="F52" s="74">
        <v>9.9999999999999995E-7</v>
      </c>
      <c r="G52" s="74">
        <f t="shared" si="1"/>
        <v>-13.815510557964274</v>
      </c>
      <c r="H52" s="74">
        <v>2.58</v>
      </c>
      <c r="I52" s="74">
        <f t="shared" si="2"/>
        <v>0.94778939893352609</v>
      </c>
    </row>
    <row r="53" spans="1:9" x14ac:dyDescent="0.3">
      <c r="A53" s="7">
        <f>MEDIAN(A3:A52)</f>
        <v>2.8200000000000003</v>
      </c>
      <c r="B53" s="7">
        <f>MEDIAN(B3:B52)</f>
        <v>1.0355030314293672</v>
      </c>
      <c r="C53" s="7">
        <f>MEDIAN(C3:C52)</f>
        <v>2.145</v>
      </c>
      <c r="D53" s="7">
        <f>MEDIAN(D3:D52)</f>
        <v>0.76307162811814466</v>
      </c>
      <c r="F53" s="7">
        <f>MEDIAN(F3:F52)</f>
        <v>1.0900000000000001</v>
      </c>
      <c r="G53" s="7">
        <f>MEDIAN(G3:G52)</f>
        <v>8.600933189902886E-2</v>
      </c>
      <c r="H53" s="7">
        <f>MEDIAN(H3:H52)</f>
        <v>2.9550000000000001</v>
      </c>
      <c r="I53" s="7">
        <f>MEDIAN(I3:I52)</f>
        <v>1.0753808514629393</v>
      </c>
    </row>
    <row r="54" spans="1:9" x14ac:dyDescent="0.3">
      <c r="A54" s="10">
        <f>AVERAGE(A3:A52)</f>
        <v>6.2138000599999978</v>
      </c>
      <c r="B54" s="10">
        <f>AVERAGE(B3:B52)</f>
        <v>-0.32163094539173309</v>
      </c>
      <c r="C54" s="10">
        <f>AVERAGE(C3:C52)</f>
        <v>6.0808000599999987</v>
      </c>
      <c r="D54" s="10">
        <f>AVERAGE(D3:D52)</f>
        <v>-0.60848100910601066</v>
      </c>
      <c r="F54" s="10">
        <f>AVERAGE(F3:F52)</f>
        <v>5.5000001000000012</v>
      </c>
      <c r="G54" s="10">
        <f>AVERAGE(G3:G52)</f>
        <v>-1.0698596953164379</v>
      </c>
      <c r="H54" s="10">
        <f>AVERAGE(H3:H52)</f>
        <v>6.9462000399999972</v>
      </c>
      <c r="I54" s="10">
        <f>AVERAGE(I3:I52)</f>
        <v>2.5840773863712595E-2</v>
      </c>
    </row>
    <row r="55" spans="1:9" x14ac:dyDescent="0.3">
      <c r="A55" s="7"/>
      <c r="B55" s="7">
        <f>EXP(B54)</f>
        <v>0.7249656928951379</v>
      </c>
      <c r="C55" s="7"/>
      <c r="D55" s="7">
        <f>EXP(D54)</f>
        <v>0.54417684126016341</v>
      </c>
      <c r="F55" s="7"/>
      <c r="G55" s="7">
        <f>EXP(G54)</f>
        <v>0.34305664649649076</v>
      </c>
      <c r="H55" s="7"/>
      <c r="I55" s="7">
        <f>EXP(I54)</f>
        <v>1.0261775411794045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M2" sqref="M2"/>
    </sheetView>
  </sheetViews>
  <sheetFormatPr defaultColWidth="8.6640625" defaultRowHeight="14.4" x14ac:dyDescent="0.3"/>
  <cols>
    <col min="1" max="7" width="8.6640625" style="74"/>
    <col min="8" max="9" width="8.6640625" style="86"/>
    <col min="10" max="16384" width="8.6640625" style="74"/>
  </cols>
  <sheetData>
    <row r="1" spans="1:14" x14ac:dyDescent="0.3">
      <c r="A1" s="74" t="s">
        <v>135</v>
      </c>
      <c r="C1" s="88" t="s">
        <v>133</v>
      </c>
      <c r="F1" s="88" t="s">
        <v>134</v>
      </c>
      <c r="G1" s="88"/>
      <c r="H1" s="85" t="s">
        <v>413</v>
      </c>
      <c r="I1" s="85"/>
      <c r="J1" s="74" t="s">
        <v>148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74" t="s">
        <v>113</v>
      </c>
      <c r="C2" s="74" t="s">
        <v>113</v>
      </c>
      <c r="F2" s="74" t="s">
        <v>113</v>
      </c>
      <c r="H2" s="86" t="s">
        <v>113</v>
      </c>
      <c r="J2" s="74" t="s">
        <v>151</v>
      </c>
      <c r="K2" s="91" t="s">
        <v>153</v>
      </c>
      <c r="L2" s="74" t="s">
        <v>151</v>
      </c>
      <c r="M2" s="74">
        <f>TTEST(A3:A52,C3:C52,2,1)</f>
        <v>0.50667008367256905</v>
      </c>
      <c r="N2" s="74">
        <f>TTEST(B3:B52,D3:D52,2,1)</f>
        <v>0.32581841283902302</v>
      </c>
    </row>
    <row r="3" spans="1:14" x14ac:dyDescent="0.3">
      <c r="A3" s="74">
        <v>0.01</v>
      </c>
      <c r="B3" s="74">
        <f t="shared" ref="B3:B52" si="0">LN(A3)</f>
        <v>-4.6051701859880909</v>
      </c>
      <c r="C3" s="74">
        <v>1.03</v>
      </c>
      <c r="D3" s="74">
        <f>LN(C3)</f>
        <v>2.9558802241544429E-2</v>
      </c>
      <c r="F3" s="74">
        <v>9.9999999999999995E-7</v>
      </c>
      <c r="G3" s="74">
        <f t="shared" ref="G3:G52" si="1">LN(F3)</f>
        <v>-13.815510557964274</v>
      </c>
      <c r="H3" s="86">
        <v>1.39</v>
      </c>
      <c r="I3" s="86">
        <f t="shared" ref="I3:I52" si="2">LN(H3)</f>
        <v>0.3293037471426003</v>
      </c>
      <c r="J3" s="74" t="s">
        <v>151</v>
      </c>
      <c r="K3" s="89" t="s">
        <v>152</v>
      </c>
      <c r="L3" s="74" t="s">
        <v>151</v>
      </c>
      <c r="M3" s="74">
        <f>TTEST(F3:F52,H3:H52,2,1)</f>
        <v>0.28008690939938241</v>
      </c>
      <c r="N3" s="74">
        <f>TTEST(G3:G52,I3:I52,2,1)</f>
        <v>0.71577872482693861</v>
      </c>
    </row>
    <row r="4" spans="1:14" x14ac:dyDescent="0.3">
      <c r="A4" s="74">
        <v>21.17</v>
      </c>
      <c r="B4" s="74">
        <f t="shared" si="0"/>
        <v>3.0525850851467737</v>
      </c>
      <c r="C4" s="74">
        <v>9.9999999999999995E-7</v>
      </c>
      <c r="D4" s="74">
        <f t="shared" ref="D4:D52" si="3">LN(C4)</f>
        <v>-13.815510557964274</v>
      </c>
      <c r="F4" s="74">
        <v>0.02</v>
      </c>
      <c r="G4" s="74">
        <f t="shared" si="1"/>
        <v>-3.912023005428146</v>
      </c>
      <c r="H4" s="86">
        <v>30.79</v>
      </c>
      <c r="I4" s="86">
        <f t="shared" si="2"/>
        <v>3.427189961936409</v>
      </c>
      <c r="K4" s="89"/>
      <c r="M4" s="74">
        <f>SUM(M2:M3)/2</f>
        <v>0.39337849653597573</v>
      </c>
      <c r="N4" s="74">
        <f>SUM(N2:N3)/2</f>
        <v>0.52079856883298081</v>
      </c>
    </row>
    <row r="5" spans="1:14" x14ac:dyDescent="0.3">
      <c r="A5" s="74">
        <v>17.87</v>
      </c>
      <c r="B5" s="74">
        <f t="shared" si="0"/>
        <v>2.8831233291713367</v>
      </c>
      <c r="C5" s="74">
        <v>7.0000000000000007E-2</v>
      </c>
      <c r="D5" s="74">
        <f t="shared" si="3"/>
        <v>-2.6592600369327779</v>
      </c>
      <c r="F5" s="74">
        <v>3.26</v>
      </c>
      <c r="G5" s="74">
        <f t="shared" si="1"/>
        <v>1.1817271953786161</v>
      </c>
      <c r="H5" s="86">
        <v>0.26</v>
      </c>
      <c r="I5" s="86">
        <f t="shared" si="2"/>
        <v>-1.3470736479666092</v>
      </c>
    </row>
    <row r="6" spans="1:14" x14ac:dyDescent="0.3">
      <c r="A6" s="74">
        <v>9.86</v>
      </c>
      <c r="B6" s="74">
        <f t="shared" si="0"/>
        <v>2.2884861686145439</v>
      </c>
      <c r="C6" s="74">
        <v>14.41</v>
      </c>
      <c r="D6" s="74">
        <f t="shared" si="3"/>
        <v>2.6679224100114309</v>
      </c>
      <c r="F6" s="74">
        <v>9.65</v>
      </c>
      <c r="G6" s="74">
        <f t="shared" si="1"/>
        <v>2.2669579153508947</v>
      </c>
      <c r="H6" s="86">
        <v>0.08</v>
      </c>
      <c r="I6" s="86">
        <f t="shared" si="2"/>
        <v>-2.5257286443082556</v>
      </c>
    </row>
    <row r="7" spans="1:14" x14ac:dyDescent="0.3">
      <c r="A7" s="74">
        <v>0.05</v>
      </c>
      <c r="B7" s="74">
        <f t="shared" si="0"/>
        <v>-2.9957322735539909</v>
      </c>
      <c r="C7" s="74">
        <v>9.9999999999999995E-7</v>
      </c>
      <c r="D7" s="74">
        <f t="shared" si="3"/>
        <v>-13.815510557964274</v>
      </c>
      <c r="F7" s="74">
        <v>0.1</v>
      </c>
      <c r="G7" s="74">
        <f t="shared" si="1"/>
        <v>-2.3025850929940455</v>
      </c>
      <c r="H7" s="86">
        <v>0.11</v>
      </c>
      <c r="I7" s="86">
        <f t="shared" si="2"/>
        <v>-2.2072749131897207</v>
      </c>
    </row>
    <row r="8" spans="1:14" x14ac:dyDescent="0.3">
      <c r="A8" s="74">
        <v>6.33</v>
      </c>
      <c r="B8" s="74">
        <f t="shared" si="0"/>
        <v>1.8453002361560848</v>
      </c>
      <c r="C8" s="74">
        <v>16.77</v>
      </c>
      <c r="D8" s="74">
        <f t="shared" si="3"/>
        <v>2.8195915758351173</v>
      </c>
      <c r="F8" s="74">
        <v>4.1900000000000004</v>
      </c>
      <c r="G8" s="74">
        <f t="shared" si="1"/>
        <v>1.4327007339340465</v>
      </c>
      <c r="H8" s="86">
        <v>25.03</v>
      </c>
      <c r="I8" s="86">
        <f t="shared" si="2"/>
        <v>3.2200751054436827</v>
      </c>
    </row>
    <row r="9" spans="1:14" x14ac:dyDescent="0.3">
      <c r="A9" s="74">
        <v>5.29</v>
      </c>
      <c r="B9" s="74">
        <f t="shared" si="0"/>
        <v>1.665818245870208</v>
      </c>
      <c r="C9" s="74">
        <v>9.9999999999999995E-7</v>
      </c>
      <c r="D9" s="74">
        <f t="shared" si="3"/>
        <v>-13.815510557964274</v>
      </c>
      <c r="F9" s="74">
        <v>9.9999999999999995E-7</v>
      </c>
      <c r="G9" s="74">
        <f t="shared" si="1"/>
        <v>-13.815510557964274</v>
      </c>
      <c r="H9" s="86">
        <v>0.12</v>
      </c>
      <c r="I9" s="86">
        <f t="shared" si="2"/>
        <v>-2.120263536200091</v>
      </c>
    </row>
    <row r="10" spans="1:14" x14ac:dyDescent="0.3">
      <c r="A10" s="74">
        <v>45.05</v>
      </c>
      <c r="B10" s="74">
        <f t="shared" si="0"/>
        <v>3.8077729840543468</v>
      </c>
      <c r="C10" s="74">
        <v>5.87</v>
      </c>
      <c r="D10" s="74">
        <f t="shared" si="3"/>
        <v>1.7698546338400052</v>
      </c>
      <c r="F10" s="74">
        <v>6.33</v>
      </c>
      <c r="G10" s="74">
        <f t="shared" si="1"/>
        <v>1.8453002361560848</v>
      </c>
      <c r="H10" s="86">
        <v>0.15</v>
      </c>
      <c r="I10" s="86">
        <f t="shared" si="2"/>
        <v>-1.8971199848858813</v>
      </c>
    </row>
    <row r="11" spans="1:14" x14ac:dyDescent="0.3">
      <c r="A11" s="74">
        <v>5.54</v>
      </c>
      <c r="B11" s="74">
        <f t="shared" si="0"/>
        <v>1.7119945007591924</v>
      </c>
      <c r="C11" s="74">
        <v>1.98</v>
      </c>
      <c r="D11" s="74">
        <f t="shared" si="3"/>
        <v>0.68309684470644383</v>
      </c>
      <c r="F11" s="74">
        <v>0.76</v>
      </c>
      <c r="G11" s="74">
        <f t="shared" si="1"/>
        <v>-0.2744368457017603</v>
      </c>
      <c r="H11" s="86">
        <v>5.39</v>
      </c>
      <c r="I11" s="86">
        <f t="shared" si="2"/>
        <v>1.6845453849209058</v>
      </c>
    </row>
    <row r="12" spans="1:14" x14ac:dyDescent="0.3">
      <c r="A12" s="74">
        <v>8.52</v>
      </c>
      <c r="B12" s="74">
        <f t="shared" si="0"/>
        <v>2.1424163408412245</v>
      </c>
      <c r="C12" s="74">
        <v>6.28</v>
      </c>
      <c r="D12" s="74">
        <f t="shared" si="3"/>
        <v>1.8373699804801074</v>
      </c>
      <c r="F12" s="74">
        <v>0.18</v>
      </c>
      <c r="G12" s="74">
        <f t="shared" si="1"/>
        <v>-1.7147984280919266</v>
      </c>
      <c r="H12" s="86">
        <v>0.75</v>
      </c>
      <c r="I12" s="86">
        <f t="shared" si="2"/>
        <v>-0.2876820724517809</v>
      </c>
    </row>
    <row r="13" spans="1:14" x14ac:dyDescent="0.3">
      <c r="A13" s="74">
        <v>6.02</v>
      </c>
      <c r="B13" s="74">
        <f t="shared" si="0"/>
        <v>1.7950872593207297</v>
      </c>
      <c r="C13" s="74">
        <v>3.11</v>
      </c>
      <c r="D13" s="74">
        <f t="shared" si="3"/>
        <v>1.1346227261911428</v>
      </c>
      <c r="F13" s="74">
        <v>0.14000000000000001</v>
      </c>
      <c r="G13" s="74">
        <f t="shared" si="1"/>
        <v>-1.9661128563728327</v>
      </c>
      <c r="H13" s="86">
        <v>10.58</v>
      </c>
      <c r="I13" s="86">
        <f t="shared" si="2"/>
        <v>2.3589654264301534</v>
      </c>
    </row>
    <row r="14" spans="1:14" x14ac:dyDescent="0.3">
      <c r="A14" s="74">
        <v>2.73</v>
      </c>
      <c r="B14" s="74">
        <f t="shared" si="0"/>
        <v>1.0043016091968684</v>
      </c>
      <c r="C14" s="74">
        <v>5.5</v>
      </c>
      <c r="D14" s="74">
        <f t="shared" si="3"/>
        <v>1.7047480922384253</v>
      </c>
      <c r="F14" s="74">
        <v>0.02</v>
      </c>
      <c r="G14" s="74">
        <f t="shared" si="1"/>
        <v>-3.912023005428146</v>
      </c>
      <c r="H14" s="86">
        <v>1.26</v>
      </c>
      <c r="I14" s="86">
        <f t="shared" si="2"/>
        <v>0.23111172096338664</v>
      </c>
    </row>
    <row r="15" spans="1:14" x14ac:dyDescent="0.3">
      <c r="A15" s="74">
        <v>1.35</v>
      </c>
      <c r="B15" s="74">
        <f t="shared" si="0"/>
        <v>0.30010459245033816</v>
      </c>
      <c r="C15" s="74">
        <v>8.23</v>
      </c>
      <c r="D15" s="74">
        <f t="shared" si="3"/>
        <v>2.1077860146889784</v>
      </c>
      <c r="F15" s="74">
        <v>0.91</v>
      </c>
      <c r="G15" s="74">
        <f t="shared" si="1"/>
        <v>-9.431067947124129E-2</v>
      </c>
      <c r="H15" s="86">
        <v>8.6999999999999993</v>
      </c>
      <c r="I15" s="86">
        <f t="shared" si="2"/>
        <v>2.1633230256605378</v>
      </c>
    </row>
    <row r="16" spans="1:14" x14ac:dyDescent="0.3">
      <c r="A16" s="74">
        <v>3.11</v>
      </c>
      <c r="B16" s="74">
        <f t="shared" si="0"/>
        <v>1.1346227261911428</v>
      </c>
      <c r="C16" s="74">
        <v>7.36</v>
      </c>
      <c r="D16" s="74">
        <f t="shared" si="3"/>
        <v>1.9960599327407849</v>
      </c>
      <c r="F16" s="74">
        <v>11.54</v>
      </c>
      <c r="G16" s="74">
        <f t="shared" si="1"/>
        <v>2.4458192610799534</v>
      </c>
      <c r="H16" s="86">
        <v>3.33</v>
      </c>
      <c r="I16" s="86">
        <f t="shared" si="2"/>
        <v>1.2029723039923526</v>
      </c>
    </row>
    <row r="17" spans="1:9" x14ac:dyDescent="0.3">
      <c r="A17" s="74">
        <v>0.12</v>
      </c>
      <c r="B17" s="74">
        <f t="shared" si="0"/>
        <v>-2.120263536200091</v>
      </c>
      <c r="C17" s="74">
        <v>4.3</v>
      </c>
      <c r="D17" s="74">
        <f t="shared" si="3"/>
        <v>1.4586150226995167</v>
      </c>
      <c r="F17" s="74">
        <v>7.99</v>
      </c>
      <c r="G17" s="74">
        <f t="shared" si="1"/>
        <v>2.0781907597781832</v>
      </c>
      <c r="H17" s="86">
        <v>10.71</v>
      </c>
      <c r="I17" s="86">
        <f t="shared" si="2"/>
        <v>2.3711778844596574</v>
      </c>
    </row>
    <row r="18" spans="1:9" x14ac:dyDescent="0.3">
      <c r="A18" s="74">
        <v>4.79</v>
      </c>
      <c r="B18" s="74">
        <f t="shared" si="0"/>
        <v>1.5665304114228238</v>
      </c>
      <c r="C18" s="74">
        <v>7.81</v>
      </c>
      <c r="D18" s="74">
        <f t="shared" si="3"/>
        <v>2.0554049638515948</v>
      </c>
      <c r="F18" s="74">
        <v>40.97</v>
      </c>
      <c r="G18" s="74">
        <f t="shared" si="1"/>
        <v>3.7128400915587796</v>
      </c>
      <c r="H18" s="86">
        <v>0.13</v>
      </c>
      <c r="I18" s="86">
        <f t="shared" si="2"/>
        <v>-2.0402208285265546</v>
      </c>
    </row>
    <row r="19" spans="1:9" x14ac:dyDescent="0.3">
      <c r="A19" s="74">
        <v>6.47</v>
      </c>
      <c r="B19" s="74">
        <f t="shared" si="0"/>
        <v>1.8671761085128091</v>
      </c>
      <c r="C19" s="74">
        <v>26.87</v>
      </c>
      <c r="D19" s="74">
        <f t="shared" si="3"/>
        <v>3.2910104226273997</v>
      </c>
      <c r="F19" s="74">
        <v>5.08</v>
      </c>
      <c r="G19" s="74">
        <f t="shared" si="1"/>
        <v>1.6253112615903906</v>
      </c>
      <c r="H19" s="86">
        <v>14.16</v>
      </c>
      <c r="I19" s="86">
        <f t="shared" si="2"/>
        <v>2.6504210882655737</v>
      </c>
    </row>
    <row r="20" spans="1:9" x14ac:dyDescent="0.3">
      <c r="A20" s="74">
        <v>22.38</v>
      </c>
      <c r="B20" s="74">
        <f t="shared" si="0"/>
        <v>3.1081677028837791</v>
      </c>
      <c r="C20" s="74">
        <v>3.56</v>
      </c>
      <c r="D20" s="74">
        <f t="shared" si="3"/>
        <v>1.2697605448639391</v>
      </c>
      <c r="F20" s="74">
        <v>5.35</v>
      </c>
      <c r="G20" s="74">
        <f t="shared" si="1"/>
        <v>1.6770965609079151</v>
      </c>
      <c r="H20" s="86">
        <v>9.9999999999999995E-7</v>
      </c>
      <c r="I20" s="86">
        <f t="shared" si="2"/>
        <v>-13.815510557964274</v>
      </c>
    </row>
    <row r="21" spans="1:9" x14ac:dyDescent="0.3">
      <c r="A21" s="74">
        <v>0.01</v>
      </c>
      <c r="B21" s="74">
        <f t="shared" si="0"/>
        <v>-4.6051701859880909</v>
      </c>
      <c r="C21" s="74">
        <v>0.23</v>
      </c>
      <c r="D21" s="74">
        <f t="shared" si="3"/>
        <v>-1.4696759700589417</v>
      </c>
      <c r="F21" s="74">
        <v>9.6999999999999993</v>
      </c>
      <c r="G21" s="74">
        <f t="shared" si="1"/>
        <v>2.2721258855093369</v>
      </c>
      <c r="H21" s="86">
        <v>0.63</v>
      </c>
      <c r="I21" s="86">
        <f t="shared" si="2"/>
        <v>-0.46203545959655867</v>
      </c>
    </row>
    <row r="22" spans="1:9" x14ac:dyDescent="0.3">
      <c r="A22" s="74">
        <v>0.32</v>
      </c>
      <c r="B22" s="74">
        <f t="shared" si="0"/>
        <v>-1.1394342831883648</v>
      </c>
      <c r="C22" s="74">
        <v>6.74</v>
      </c>
      <c r="D22" s="74">
        <f t="shared" si="3"/>
        <v>1.9080599249242156</v>
      </c>
      <c r="F22" s="74">
        <v>0.23</v>
      </c>
      <c r="G22" s="74">
        <f t="shared" si="1"/>
        <v>-1.4696759700589417</v>
      </c>
      <c r="H22" s="86">
        <v>2.2599999999999998</v>
      </c>
      <c r="I22" s="86">
        <f t="shared" si="2"/>
        <v>0.81536481328419441</v>
      </c>
    </row>
    <row r="23" spans="1:9" x14ac:dyDescent="0.3">
      <c r="A23" s="74">
        <v>1.39</v>
      </c>
      <c r="B23" s="74">
        <f t="shared" si="0"/>
        <v>0.3293037471426003</v>
      </c>
      <c r="C23" s="74">
        <v>0.09</v>
      </c>
      <c r="D23" s="74">
        <f t="shared" si="3"/>
        <v>-2.4079456086518722</v>
      </c>
      <c r="F23" s="74">
        <v>9.9999999999999995E-7</v>
      </c>
      <c r="G23" s="74">
        <f t="shared" si="1"/>
        <v>-13.815510557964274</v>
      </c>
      <c r="H23" s="86">
        <v>2.04</v>
      </c>
      <c r="I23" s="86">
        <f t="shared" si="2"/>
        <v>0.71294980785612505</v>
      </c>
    </row>
    <row r="24" spans="1:9" x14ac:dyDescent="0.3">
      <c r="A24" s="74">
        <v>16.18</v>
      </c>
      <c r="B24" s="74">
        <f t="shared" si="0"/>
        <v>2.7837759116303458</v>
      </c>
      <c r="C24" s="74">
        <v>8.64</v>
      </c>
      <c r="D24" s="74">
        <f t="shared" si="3"/>
        <v>2.1564025828159643</v>
      </c>
      <c r="F24" s="74">
        <v>0.25</v>
      </c>
      <c r="G24" s="74">
        <f t="shared" si="1"/>
        <v>-1.3862943611198906</v>
      </c>
      <c r="H24" s="86">
        <v>13.13</v>
      </c>
      <c r="I24" s="86">
        <f t="shared" si="2"/>
        <v>2.5748996883147051</v>
      </c>
    </row>
    <row r="25" spans="1:9" x14ac:dyDescent="0.3">
      <c r="A25" s="74">
        <v>25.73</v>
      </c>
      <c r="B25" s="74">
        <f t="shared" si="0"/>
        <v>3.2476576262936527</v>
      </c>
      <c r="C25" s="74">
        <v>1.1000000000000001</v>
      </c>
      <c r="D25" s="74">
        <f t="shared" si="3"/>
        <v>9.5310179804324935E-2</v>
      </c>
      <c r="F25" s="74">
        <v>6.37</v>
      </c>
      <c r="G25" s="74">
        <f t="shared" si="1"/>
        <v>1.8515994695840721</v>
      </c>
      <c r="H25" s="86">
        <v>9.09</v>
      </c>
      <c r="I25" s="86">
        <f t="shared" si="2"/>
        <v>2.2071749081893874</v>
      </c>
    </row>
    <row r="26" spans="1:9" x14ac:dyDescent="0.3">
      <c r="A26" s="74">
        <v>14.38</v>
      </c>
      <c r="B26" s="74">
        <f t="shared" si="0"/>
        <v>2.6658383522929006</v>
      </c>
      <c r="C26" s="74">
        <v>0.06</v>
      </c>
      <c r="D26" s="74">
        <f t="shared" si="3"/>
        <v>-2.8134107167600364</v>
      </c>
      <c r="F26" s="74">
        <v>22.21</v>
      </c>
      <c r="G26" s="74">
        <f t="shared" si="1"/>
        <v>3.1005426379063361</v>
      </c>
      <c r="H26" s="86">
        <v>0.03</v>
      </c>
      <c r="I26" s="86">
        <f t="shared" si="2"/>
        <v>-3.5065578973199818</v>
      </c>
    </row>
    <row r="27" spans="1:9" x14ac:dyDescent="0.3">
      <c r="A27" s="74">
        <v>9.84</v>
      </c>
      <c r="B27" s="74">
        <f t="shared" si="0"/>
        <v>2.2864557110641619</v>
      </c>
      <c r="C27" s="74">
        <v>0.74</v>
      </c>
      <c r="D27" s="74">
        <f t="shared" si="3"/>
        <v>-0.30110509278392161</v>
      </c>
      <c r="F27" s="74">
        <v>5.13</v>
      </c>
      <c r="G27" s="74">
        <f t="shared" si="1"/>
        <v>1.6351056591826783</v>
      </c>
      <c r="H27" s="86">
        <v>12.28</v>
      </c>
      <c r="I27" s="86">
        <f t="shared" si="2"/>
        <v>2.5079719227189963</v>
      </c>
    </row>
    <row r="28" spans="1:9" x14ac:dyDescent="0.3">
      <c r="A28" s="74">
        <v>4.1900000000000004</v>
      </c>
      <c r="B28" s="74">
        <f t="shared" si="0"/>
        <v>1.4327007339340465</v>
      </c>
      <c r="C28" s="74">
        <v>0.02</v>
      </c>
      <c r="D28" s="74">
        <f t="shared" si="3"/>
        <v>-3.912023005428146</v>
      </c>
      <c r="F28" s="74">
        <v>9.33</v>
      </c>
      <c r="G28" s="74">
        <f t="shared" si="1"/>
        <v>2.2332350148592526</v>
      </c>
      <c r="H28" s="86">
        <v>0.84</v>
      </c>
      <c r="I28" s="86">
        <f t="shared" si="2"/>
        <v>-0.1743533871447778</v>
      </c>
    </row>
    <row r="29" spans="1:9" x14ac:dyDescent="0.3">
      <c r="A29" s="74">
        <v>19.309999999999999</v>
      </c>
      <c r="B29" s="74">
        <f t="shared" si="0"/>
        <v>2.9606230964404232</v>
      </c>
      <c r="C29" s="74">
        <v>9.9999999999999995E-7</v>
      </c>
      <c r="D29" s="74">
        <f t="shared" si="3"/>
        <v>-13.815510557964274</v>
      </c>
      <c r="F29" s="74">
        <v>1.36</v>
      </c>
      <c r="G29" s="74">
        <f t="shared" si="1"/>
        <v>0.30748469974796072</v>
      </c>
      <c r="H29" s="86">
        <v>17.16</v>
      </c>
      <c r="I29" s="86">
        <f t="shared" si="2"/>
        <v>2.8425810940598164</v>
      </c>
    </row>
    <row r="30" spans="1:9" x14ac:dyDescent="0.3">
      <c r="A30" s="74">
        <v>9.59</v>
      </c>
      <c r="B30" s="74">
        <f t="shared" si="0"/>
        <v>2.2607208888953467</v>
      </c>
      <c r="C30" s="74">
        <v>9.9999999999999995E-7</v>
      </c>
      <c r="D30" s="74">
        <f t="shared" si="3"/>
        <v>-13.815510557964274</v>
      </c>
      <c r="F30" s="74">
        <v>10.92</v>
      </c>
      <c r="G30" s="74">
        <f t="shared" si="1"/>
        <v>2.3905959703167592</v>
      </c>
      <c r="H30" s="86">
        <v>10.79</v>
      </c>
      <c r="I30" s="86">
        <f t="shared" si="2"/>
        <v>2.3786197792700432</v>
      </c>
    </row>
    <row r="31" spans="1:9" x14ac:dyDescent="0.3">
      <c r="A31" s="74">
        <v>0.15</v>
      </c>
      <c r="B31" s="74">
        <f t="shared" si="0"/>
        <v>-1.8971199848858813</v>
      </c>
      <c r="C31" s="74">
        <v>1.1599999999999999</v>
      </c>
      <c r="D31" s="74">
        <f t="shared" si="3"/>
        <v>0.14842000511827322</v>
      </c>
      <c r="F31" s="74">
        <v>0.2</v>
      </c>
      <c r="G31" s="74">
        <f t="shared" si="1"/>
        <v>-1.6094379124341003</v>
      </c>
      <c r="H31" s="86">
        <v>0.06</v>
      </c>
      <c r="I31" s="86">
        <f t="shared" si="2"/>
        <v>-2.8134107167600364</v>
      </c>
    </row>
    <row r="32" spans="1:9" x14ac:dyDescent="0.3">
      <c r="A32" s="74">
        <v>9.9999999999999995E-7</v>
      </c>
      <c r="B32" s="74">
        <f t="shared" si="0"/>
        <v>-13.815510557964274</v>
      </c>
      <c r="C32" s="74">
        <v>9.9999999999999995E-7</v>
      </c>
      <c r="D32" s="74">
        <f t="shared" si="3"/>
        <v>-13.815510557964274</v>
      </c>
      <c r="F32" s="74">
        <v>0.02</v>
      </c>
      <c r="G32" s="74">
        <f t="shared" si="1"/>
        <v>-3.912023005428146</v>
      </c>
      <c r="H32" s="86">
        <v>3.07</v>
      </c>
      <c r="I32" s="86">
        <f t="shared" si="2"/>
        <v>1.1216775615991057</v>
      </c>
    </row>
    <row r="33" spans="1:9" x14ac:dyDescent="0.3">
      <c r="A33" s="74">
        <v>0.18</v>
      </c>
      <c r="B33" s="74">
        <f t="shared" si="0"/>
        <v>-1.7147984280919266</v>
      </c>
      <c r="C33" s="74">
        <v>16.71</v>
      </c>
      <c r="D33" s="74">
        <f t="shared" si="3"/>
        <v>2.8160073426073025</v>
      </c>
      <c r="F33" s="74">
        <v>7.62</v>
      </c>
      <c r="G33" s="74">
        <f t="shared" si="1"/>
        <v>2.0307763696985548</v>
      </c>
      <c r="H33" s="86">
        <v>20.2</v>
      </c>
      <c r="I33" s="86">
        <f t="shared" si="2"/>
        <v>3.0056826044071592</v>
      </c>
    </row>
    <row r="34" spans="1:9" x14ac:dyDescent="0.3">
      <c r="A34" s="74">
        <v>9.9999999999999995E-7</v>
      </c>
      <c r="B34" s="74">
        <f t="shared" si="0"/>
        <v>-13.815510557964274</v>
      </c>
      <c r="C34" s="74">
        <v>4.79</v>
      </c>
      <c r="D34" s="74">
        <f t="shared" si="3"/>
        <v>1.5665304114228238</v>
      </c>
      <c r="F34" s="74">
        <v>0.28999999999999998</v>
      </c>
      <c r="G34" s="74">
        <f t="shared" si="1"/>
        <v>-1.2378743560016174</v>
      </c>
      <c r="H34" s="86">
        <v>1.95</v>
      </c>
      <c r="I34" s="86">
        <f t="shared" si="2"/>
        <v>0.66782937257565544</v>
      </c>
    </row>
    <row r="35" spans="1:9" x14ac:dyDescent="0.3">
      <c r="A35" s="74">
        <v>19.350000000000001</v>
      </c>
      <c r="B35" s="74">
        <f t="shared" si="0"/>
        <v>2.9626924194757911</v>
      </c>
      <c r="C35" s="74">
        <v>16.239999999999998</v>
      </c>
      <c r="D35" s="74">
        <f t="shared" si="3"/>
        <v>2.787477334733532</v>
      </c>
      <c r="F35" s="74">
        <v>1.53</v>
      </c>
      <c r="G35" s="74">
        <f t="shared" si="1"/>
        <v>0.42526773540434409</v>
      </c>
      <c r="H35" s="86">
        <v>9.9999999999999995E-7</v>
      </c>
      <c r="I35" s="86">
        <f t="shared" si="2"/>
        <v>-13.815510557964274</v>
      </c>
    </row>
    <row r="36" spans="1:9" x14ac:dyDescent="0.3">
      <c r="A36" s="74">
        <v>0.25</v>
      </c>
      <c r="B36" s="74">
        <f t="shared" si="0"/>
        <v>-1.3862943611198906</v>
      </c>
      <c r="C36" s="74">
        <v>0.56999999999999995</v>
      </c>
      <c r="D36" s="74">
        <f t="shared" si="3"/>
        <v>-0.56211891815354131</v>
      </c>
      <c r="F36" s="74">
        <v>0.62</v>
      </c>
      <c r="G36" s="74">
        <f t="shared" si="1"/>
        <v>-0.4780358009429998</v>
      </c>
      <c r="H36" s="86">
        <v>5.72</v>
      </c>
      <c r="I36" s="86">
        <f t="shared" si="2"/>
        <v>1.7439688053917064</v>
      </c>
    </row>
    <row r="37" spans="1:9" x14ac:dyDescent="0.3">
      <c r="A37" s="74">
        <v>0.46</v>
      </c>
      <c r="B37" s="74">
        <f t="shared" si="0"/>
        <v>-0.77652878949899629</v>
      </c>
      <c r="C37" s="74">
        <v>0.16</v>
      </c>
      <c r="D37" s="74">
        <f t="shared" si="3"/>
        <v>-1.8325814637483102</v>
      </c>
      <c r="F37" s="74">
        <v>0.42</v>
      </c>
      <c r="G37" s="74">
        <f t="shared" si="1"/>
        <v>-0.86750056770472306</v>
      </c>
      <c r="H37" s="86">
        <v>7.91</v>
      </c>
      <c r="I37" s="86">
        <f t="shared" si="2"/>
        <v>2.0681277817795625</v>
      </c>
    </row>
    <row r="38" spans="1:9" x14ac:dyDescent="0.3">
      <c r="A38" s="74">
        <v>13.03</v>
      </c>
      <c r="B38" s="74">
        <f t="shared" si="0"/>
        <v>2.5672543911367538</v>
      </c>
      <c r="C38" s="74">
        <v>3.21</v>
      </c>
      <c r="D38" s="74">
        <f t="shared" si="3"/>
        <v>1.1662709371419244</v>
      </c>
      <c r="F38" s="74">
        <v>4.87</v>
      </c>
      <c r="G38" s="74">
        <f t="shared" si="1"/>
        <v>1.5830939370944985</v>
      </c>
      <c r="H38" s="86">
        <v>2.99</v>
      </c>
      <c r="I38" s="86">
        <f t="shared" si="2"/>
        <v>1.0952733874025951</v>
      </c>
    </row>
    <row r="39" spans="1:9" x14ac:dyDescent="0.3">
      <c r="A39" s="74">
        <v>0.01</v>
      </c>
      <c r="B39" s="74">
        <f t="shared" si="0"/>
        <v>-4.6051701859880909</v>
      </c>
      <c r="C39" s="74">
        <v>16.61</v>
      </c>
      <c r="D39" s="74">
        <f t="shared" si="3"/>
        <v>2.8100049236252036</v>
      </c>
      <c r="F39" s="74">
        <v>4.17</v>
      </c>
      <c r="G39" s="74">
        <f t="shared" si="1"/>
        <v>1.4279160358107101</v>
      </c>
      <c r="H39" s="86">
        <v>1.1200000000000001</v>
      </c>
      <c r="I39" s="86">
        <f t="shared" si="2"/>
        <v>0.11332868530700327</v>
      </c>
    </row>
    <row r="40" spans="1:9" x14ac:dyDescent="0.3">
      <c r="A40" s="74">
        <v>6.83</v>
      </c>
      <c r="B40" s="74">
        <f t="shared" si="0"/>
        <v>1.9213246735826988</v>
      </c>
      <c r="C40" s="74">
        <v>2.64</v>
      </c>
      <c r="D40" s="74">
        <f t="shared" si="3"/>
        <v>0.97077891715822484</v>
      </c>
      <c r="F40" s="74">
        <v>8.6300000000000008</v>
      </c>
      <c r="G40" s="74">
        <f t="shared" si="1"/>
        <v>2.1552445050953368</v>
      </c>
      <c r="H40" s="86">
        <v>0.17</v>
      </c>
      <c r="I40" s="86">
        <f t="shared" si="2"/>
        <v>-1.7719568419318752</v>
      </c>
    </row>
    <row r="41" spans="1:9" x14ac:dyDescent="0.3">
      <c r="A41" s="74">
        <v>8.85</v>
      </c>
      <c r="B41" s="74">
        <f t="shared" si="0"/>
        <v>2.180417459019838</v>
      </c>
      <c r="C41" s="74">
        <v>30.53</v>
      </c>
      <c r="D41" s="74">
        <f t="shared" si="3"/>
        <v>3.4187098067467865</v>
      </c>
      <c r="F41" s="74">
        <v>4.09</v>
      </c>
      <c r="G41" s="74">
        <f t="shared" si="1"/>
        <v>1.4085449700547104</v>
      </c>
      <c r="H41" s="86">
        <v>0.05</v>
      </c>
      <c r="I41" s="86">
        <f t="shared" si="2"/>
        <v>-2.9957322735539909</v>
      </c>
    </row>
    <row r="42" spans="1:9" x14ac:dyDescent="0.3">
      <c r="A42" s="74">
        <v>3.66</v>
      </c>
      <c r="B42" s="74">
        <f t="shared" si="0"/>
        <v>1.297463147413275</v>
      </c>
      <c r="C42" s="74">
        <v>8.2200000000000006</v>
      </c>
      <c r="D42" s="74">
        <f t="shared" si="3"/>
        <v>2.1065702090680887</v>
      </c>
      <c r="F42" s="74">
        <v>11.6</v>
      </c>
      <c r="G42" s="74">
        <f t="shared" si="1"/>
        <v>2.451005098112319</v>
      </c>
      <c r="H42" s="86">
        <v>9.9999999999999995E-7</v>
      </c>
      <c r="I42" s="86">
        <f t="shared" si="2"/>
        <v>-13.815510557964274</v>
      </c>
    </row>
    <row r="43" spans="1:9" x14ac:dyDescent="0.3">
      <c r="A43" s="74">
        <v>0.02</v>
      </c>
      <c r="B43" s="74">
        <f t="shared" si="0"/>
        <v>-3.912023005428146</v>
      </c>
      <c r="C43" s="74">
        <v>19.5</v>
      </c>
      <c r="D43" s="74">
        <f t="shared" si="3"/>
        <v>2.9704144655697009</v>
      </c>
      <c r="F43" s="74">
        <v>11.7</v>
      </c>
      <c r="G43" s="74">
        <f t="shared" si="1"/>
        <v>2.4595888418037104</v>
      </c>
      <c r="H43" s="86">
        <v>0.09</v>
      </c>
      <c r="I43" s="86">
        <f t="shared" si="2"/>
        <v>-2.4079456086518722</v>
      </c>
    </row>
    <row r="44" spans="1:9" x14ac:dyDescent="0.3">
      <c r="A44" s="74">
        <v>0.43</v>
      </c>
      <c r="B44" s="74">
        <f t="shared" si="0"/>
        <v>-0.84397007029452897</v>
      </c>
      <c r="C44" s="74">
        <v>2.2000000000000002</v>
      </c>
      <c r="D44" s="74">
        <f t="shared" si="3"/>
        <v>0.78845736036427028</v>
      </c>
      <c r="F44" s="74">
        <v>11.53</v>
      </c>
      <c r="G44" s="74">
        <f t="shared" si="1"/>
        <v>2.4449523342809676</v>
      </c>
      <c r="H44" s="86">
        <v>7.95</v>
      </c>
      <c r="I44" s="86">
        <f t="shared" si="2"/>
        <v>2.0731719286662407</v>
      </c>
    </row>
    <row r="45" spans="1:9" x14ac:dyDescent="0.3">
      <c r="A45" s="74">
        <v>5.82</v>
      </c>
      <c r="B45" s="74">
        <f t="shared" si="0"/>
        <v>1.7613002617433464</v>
      </c>
      <c r="C45" s="74">
        <v>10.49</v>
      </c>
      <c r="D45" s="74">
        <f t="shared" si="3"/>
        <v>2.3504224224082058</v>
      </c>
      <c r="F45" s="74">
        <v>7.94</v>
      </c>
      <c r="G45" s="74">
        <f t="shared" si="1"/>
        <v>2.0719132752590443</v>
      </c>
      <c r="H45" s="86">
        <v>3.01</v>
      </c>
      <c r="I45" s="86">
        <f t="shared" si="2"/>
        <v>1.1019400787607843</v>
      </c>
    </row>
    <row r="46" spans="1:9" x14ac:dyDescent="0.3">
      <c r="A46" s="74">
        <v>0.12</v>
      </c>
      <c r="B46" s="74">
        <f t="shared" si="0"/>
        <v>-2.120263536200091</v>
      </c>
      <c r="C46" s="74">
        <v>8.6300000000000008</v>
      </c>
      <c r="D46" s="74">
        <f t="shared" si="3"/>
        <v>2.1552445050953368</v>
      </c>
      <c r="F46" s="74">
        <v>31.18</v>
      </c>
      <c r="G46" s="74">
        <f t="shared" si="1"/>
        <v>3.4397768636296306</v>
      </c>
      <c r="H46" s="86">
        <v>0.71</v>
      </c>
      <c r="I46" s="86">
        <f t="shared" si="2"/>
        <v>-0.34249030894677601</v>
      </c>
    </row>
    <row r="47" spans="1:9" x14ac:dyDescent="0.3">
      <c r="A47" s="74">
        <v>13.42</v>
      </c>
      <c r="B47" s="74">
        <f t="shared" si="0"/>
        <v>2.5967461315435356</v>
      </c>
      <c r="C47" s="74">
        <v>15.73</v>
      </c>
      <c r="D47" s="74">
        <f t="shared" si="3"/>
        <v>2.7555697170701863</v>
      </c>
      <c r="F47" s="74">
        <v>9.9999999999999995E-7</v>
      </c>
      <c r="G47" s="74">
        <f t="shared" si="1"/>
        <v>-13.815510557964274</v>
      </c>
      <c r="H47" s="86">
        <v>2.13</v>
      </c>
      <c r="I47" s="86">
        <f t="shared" si="2"/>
        <v>0.75612197972133366</v>
      </c>
    </row>
    <row r="48" spans="1:9" x14ac:dyDescent="0.3">
      <c r="A48" s="74">
        <v>15.59</v>
      </c>
      <c r="B48" s="74">
        <f t="shared" si="0"/>
        <v>2.7466296830696852</v>
      </c>
      <c r="C48" s="74">
        <v>0.5</v>
      </c>
      <c r="D48" s="74">
        <f t="shared" si="3"/>
        <v>-0.69314718055994529</v>
      </c>
      <c r="F48" s="74">
        <v>12.93</v>
      </c>
      <c r="G48" s="74">
        <f t="shared" si="1"/>
        <v>2.5595501927837661</v>
      </c>
      <c r="H48" s="86">
        <v>3.43</v>
      </c>
      <c r="I48" s="86">
        <f t="shared" si="2"/>
        <v>1.2325602611778486</v>
      </c>
    </row>
    <row r="49" spans="1:9" x14ac:dyDescent="0.3">
      <c r="A49" s="74">
        <v>0.34</v>
      </c>
      <c r="B49" s="74">
        <f t="shared" si="0"/>
        <v>-1.0788096613719298</v>
      </c>
      <c r="C49" s="74">
        <v>1.81</v>
      </c>
      <c r="D49" s="74">
        <f t="shared" si="3"/>
        <v>0.59332684527773438</v>
      </c>
      <c r="F49" s="74">
        <v>37.19</v>
      </c>
      <c r="G49" s="74">
        <f t="shared" si="1"/>
        <v>3.6160399079369787</v>
      </c>
      <c r="H49" s="86">
        <v>0.98</v>
      </c>
      <c r="I49" s="86">
        <f t="shared" si="2"/>
        <v>-2.0202707317519466E-2</v>
      </c>
    </row>
    <row r="50" spans="1:9" x14ac:dyDescent="0.3">
      <c r="A50" s="74">
        <v>7.36</v>
      </c>
      <c r="B50" s="74">
        <f t="shared" si="0"/>
        <v>1.9960599327407849</v>
      </c>
      <c r="C50" s="74">
        <v>6.45</v>
      </c>
      <c r="D50" s="74">
        <f t="shared" si="3"/>
        <v>1.8640801308076811</v>
      </c>
      <c r="F50" s="74">
        <v>11.17</v>
      </c>
      <c r="G50" s="74">
        <f t="shared" si="1"/>
        <v>2.4132316130811091</v>
      </c>
      <c r="H50" s="86">
        <v>9.9999999999999995E-7</v>
      </c>
      <c r="I50" s="86">
        <f t="shared" si="2"/>
        <v>-13.815510557964274</v>
      </c>
    </row>
    <row r="51" spans="1:9" x14ac:dyDescent="0.3">
      <c r="A51" s="74">
        <v>0.08</v>
      </c>
      <c r="B51" s="74">
        <f t="shared" si="0"/>
        <v>-2.5257286443082556</v>
      </c>
      <c r="C51" s="74">
        <v>2.68</v>
      </c>
      <c r="D51" s="74">
        <f t="shared" si="3"/>
        <v>0.98581679452276538</v>
      </c>
      <c r="F51" s="74">
        <v>0.8</v>
      </c>
      <c r="G51" s="74">
        <f t="shared" si="1"/>
        <v>-0.22314355131420971</v>
      </c>
      <c r="H51" s="86">
        <v>0.44</v>
      </c>
      <c r="I51" s="86">
        <f t="shared" si="2"/>
        <v>-0.82098055206983023</v>
      </c>
    </row>
    <row r="52" spans="1:9" x14ac:dyDescent="0.3">
      <c r="A52" s="74">
        <v>10.65</v>
      </c>
      <c r="B52" s="74">
        <f t="shared" si="0"/>
        <v>2.3655598921554342</v>
      </c>
      <c r="C52" s="74">
        <v>19.09</v>
      </c>
      <c r="D52" s="74">
        <f t="shared" si="3"/>
        <v>2.9491646377376561</v>
      </c>
      <c r="F52" s="74">
        <v>17.39</v>
      </c>
      <c r="G52" s="74">
        <f t="shared" si="1"/>
        <v>2.8558953283661919</v>
      </c>
      <c r="H52" s="86">
        <v>7.75</v>
      </c>
      <c r="I52" s="86">
        <f t="shared" si="2"/>
        <v>2.0476928433652555</v>
      </c>
    </row>
    <row r="53" spans="1:9" x14ac:dyDescent="0.3">
      <c r="A53" s="7">
        <f>MEDIAN(A3:A52)</f>
        <v>5.415</v>
      </c>
      <c r="B53" s="7">
        <f>MEDIAN(B3:B52)</f>
        <v>1.6889063733147003</v>
      </c>
      <c r="C53" s="7">
        <f>MEDIAN(C3:C52)</f>
        <v>3.3849999999999998</v>
      </c>
      <c r="D53" s="7">
        <f>MEDIAN(D3:D52)</f>
        <v>1.2180157410029318</v>
      </c>
      <c r="F53" s="7">
        <f>MEDIAN(F3:F52)</f>
        <v>4.53</v>
      </c>
      <c r="G53" s="7">
        <f>MEDIAN(G3:G52)</f>
        <v>1.5078973355142726</v>
      </c>
      <c r="H53" s="7">
        <f>MEDIAN(H3:H52)</f>
        <v>1.9950000000000001</v>
      </c>
      <c r="I53" s="7">
        <f>MEDIAN(I3:I52)</f>
        <v>0.6903895902158903</v>
      </c>
    </row>
    <row r="54" spans="1:9" x14ac:dyDescent="0.3">
      <c r="A54" s="10">
        <f>AVERAGE(A3:A52)</f>
        <v>7.4840000399999962</v>
      </c>
      <c r="B54" s="10">
        <f>AVERAGE(B3:B52)</f>
        <v>0.13157026224263826</v>
      </c>
      <c r="C54" s="10">
        <f>AVERAGE(C3:C52)</f>
        <v>6.3738001199999994</v>
      </c>
      <c r="D54" s="10">
        <f>AVERAGE(D3:D52)</f>
        <v>-0.70711779839653022</v>
      </c>
      <c r="F54" s="10">
        <f>AVERAGE(F3:F52)</f>
        <v>6.9576000799999997</v>
      </c>
      <c r="G54" s="10">
        <f>AVERAGE(G3:G52)</f>
        <v>-0.30445774618193361</v>
      </c>
      <c r="H54" s="10">
        <f>AVERAGE(H3:H52)</f>
        <v>5.0184000799999993</v>
      </c>
      <c r="I54" s="10">
        <f>AVERAGE(I3:I52)</f>
        <v>-0.64594097319232857</v>
      </c>
    </row>
    <row r="55" spans="1:9" x14ac:dyDescent="0.3">
      <c r="A55" s="7"/>
      <c r="B55" s="7">
        <f>EXP(B54)</f>
        <v>1.1406180472889416</v>
      </c>
      <c r="C55" s="7"/>
      <c r="D55" s="7">
        <f>EXP(D54)</f>
        <v>0.49306325918385474</v>
      </c>
      <c r="F55" s="7"/>
      <c r="G55" s="7">
        <f>EXP(G54)</f>
        <v>0.73752319074695338</v>
      </c>
      <c r="H55" s="7"/>
      <c r="I55" s="7">
        <f>EXP(I54)</f>
        <v>0.52416908092273484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N2" sqref="N2"/>
    </sheetView>
  </sheetViews>
  <sheetFormatPr defaultColWidth="8.6640625" defaultRowHeight="14.4" x14ac:dyDescent="0.3"/>
  <cols>
    <col min="1" max="16384" width="8.6640625" style="74"/>
  </cols>
  <sheetData>
    <row r="1" spans="1:14" x14ac:dyDescent="0.3">
      <c r="A1" s="88" t="s">
        <v>136</v>
      </c>
      <c r="C1" s="88" t="s">
        <v>395</v>
      </c>
      <c r="F1" s="88" t="s">
        <v>134</v>
      </c>
      <c r="H1" s="88" t="s">
        <v>137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74" t="s">
        <v>113</v>
      </c>
      <c r="C2" s="74" t="s">
        <v>113</v>
      </c>
      <c r="F2" s="74" t="s">
        <v>113</v>
      </c>
      <c r="H2" s="74" t="s">
        <v>113</v>
      </c>
      <c r="K2" s="91" t="s">
        <v>153</v>
      </c>
      <c r="L2" s="74" t="s">
        <v>151</v>
      </c>
      <c r="M2" s="74">
        <f>TTEST(A3:A52,C3:C52,2,1)</f>
        <v>0.42246322444518492</v>
      </c>
      <c r="N2" s="74">
        <f>TTEST(B3:B52,D3:D52,2,1)</f>
        <v>0.84418859065666907</v>
      </c>
    </row>
    <row r="3" spans="1:14" x14ac:dyDescent="0.3">
      <c r="A3" s="74">
        <v>6.9</v>
      </c>
      <c r="B3" s="74">
        <f t="shared" ref="B3:B52" si="0">LN(A3)</f>
        <v>1.9315214116032138</v>
      </c>
      <c r="C3" s="74">
        <v>0.51</v>
      </c>
      <c r="D3" s="74">
        <f>LN(C3)</f>
        <v>-0.67334455326376563</v>
      </c>
      <c r="F3" s="74">
        <v>1.56</v>
      </c>
      <c r="G3" s="74">
        <f t="shared" ref="G3:G52" si="1">LN(F3)</f>
        <v>0.44468582126144574</v>
      </c>
      <c r="H3" s="74">
        <v>0.04</v>
      </c>
      <c r="I3" s="74">
        <f t="shared" ref="I3:I52" si="2">LN(H3)</f>
        <v>-3.2188758248682006</v>
      </c>
      <c r="K3" s="89" t="s">
        <v>152</v>
      </c>
      <c r="L3" s="74" t="s">
        <v>151</v>
      </c>
      <c r="M3" s="74">
        <f>TTEST(F3:F52,H3:H52,2,1)</f>
        <v>0.25020233706069411</v>
      </c>
      <c r="N3" s="74">
        <f>TTEST(G3:G52,I3:I52,2,1)</f>
        <v>0.51030214526307693</v>
      </c>
    </row>
    <row r="4" spans="1:14" x14ac:dyDescent="0.3">
      <c r="A4" s="74">
        <v>0.26</v>
      </c>
      <c r="B4" s="74">
        <f t="shared" si="0"/>
        <v>-1.3470736479666092</v>
      </c>
      <c r="C4" s="74">
        <v>0.39</v>
      </c>
      <c r="D4" s="74">
        <f t="shared" ref="D4:D52" si="3">LN(C4)</f>
        <v>-0.94160853985844495</v>
      </c>
      <c r="F4" s="74">
        <v>2.4900000000000002</v>
      </c>
      <c r="G4" s="74">
        <f t="shared" si="1"/>
        <v>0.91228271047661635</v>
      </c>
      <c r="H4" s="74">
        <v>11.55</v>
      </c>
      <c r="I4" s="74">
        <f t="shared" si="2"/>
        <v>2.4466854369678028</v>
      </c>
      <c r="K4" s="89"/>
      <c r="M4" s="74">
        <f>SUM(M2:M3)/2</f>
        <v>0.33633278075293949</v>
      </c>
      <c r="N4" s="74">
        <f>SUM(N2:N3)/2</f>
        <v>0.677245367959873</v>
      </c>
    </row>
    <row r="5" spans="1:14" x14ac:dyDescent="0.3">
      <c r="A5" s="74">
        <v>3.88</v>
      </c>
      <c r="B5" s="74">
        <f t="shared" si="0"/>
        <v>1.355835153635182</v>
      </c>
      <c r="C5" s="74">
        <v>9.1999999999999993</v>
      </c>
      <c r="D5" s="74">
        <f t="shared" si="3"/>
        <v>2.2192034840549946</v>
      </c>
      <c r="F5" s="74">
        <v>7.09</v>
      </c>
      <c r="G5" s="74">
        <f t="shared" si="1"/>
        <v>1.9586853405440361</v>
      </c>
      <c r="H5" s="74">
        <v>13.1</v>
      </c>
      <c r="I5" s="74">
        <f t="shared" si="2"/>
        <v>2.5726122302071057</v>
      </c>
    </row>
    <row r="6" spans="1:14" x14ac:dyDescent="0.3">
      <c r="A6" s="74">
        <v>2.2200000000000002</v>
      </c>
      <c r="B6" s="74">
        <f t="shared" si="0"/>
        <v>0.79750719588418817</v>
      </c>
      <c r="C6" s="74">
        <v>8.7899999999999991</v>
      </c>
      <c r="D6" s="74">
        <f t="shared" si="3"/>
        <v>2.1736147116970854</v>
      </c>
      <c r="F6" s="74">
        <v>0.36</v>
      </c>
      <c r="G6" s="74">
        <f t="shared" si="1"/>
        <v>-1.0216512475319814</v>
      </c>
      <c r="H6" s="74">
        <v>8.98</v>
      </c>
      <c r="I6" s="74">
        <f t="shared" si="2"/>
        <v>2.1949998823141081</v>
      </c>
    </row>
    <row r="7" spans="1:14" x14ac:dyDescent="0.3">
      <c r="A7" s="74">
        <v>9.83</v>
      </c>
      <c r="B7" s="74">
        <f t="shared" si="0"/>
        <v>2.2854389341590751</v>
      </c>
      <c r="C7" s="74">
        <v>2.4700000000000002</v>
      </c>
      <c r="D7" s="74">
        <f t="shared" si="3"/>
        <v>0.90421815063988586</v>
      </c>
      <c r="F7" s="74">
        <v>3.15</v>
      </c>
      <c r="G7" s="74">
        <f t="shared" si="1"/>
        <v>1.1474024528375417</v>
      </c>
      <c r="H7" s="74">
        <v>12.25</v>
      </c>
      <c r="I7" s="74">
        <f t="shared" si="2"/>
        <v>2.5055259369907361</v>
      </c>
    </row>
    <row r="8" spans="1:14" x14ac:dyDescent="0.3">
      <c r="A8" s="74">
        <v>9.9999999999999995E-7</v>
      </c>
      <c r="B8" s="74">
        <f t="shared" si="0"/>
        <v>-13.815510557964274</v>
      </c>
      <c r="C8" s="74">
        <v>13.06</v>
      </c>
      <c r="D8" s="74">
        <f t="shared" si="3"/>
        <v>2.5695541238482851</v>
      </c>
      <c r="F8" s="74">
        <v>8.4</v>
      </c>
      <c r="G8" s="74">
        <f t="shared" si="1"/>
        <v>2.1282317058492679</v>
      </c>
      <c r="H8" s="74">
        <v>12</v>
      </c>
      <c r="I8" s="74">
        <f t="shared" si="2"/>
        <v>2.4849066497880004</v>
      </c>
    </row>
    <row r="9" spans="1:14" x14ac:dyDescent="0.3">
      <c r="A9" s="74">
        <v>10.16</v>
      </c>
      <c r="B9" s="74">
        <f t="shared" si="0"/>
        <v>2.318458442150336</v>
      </c>
      <c r="C9" s="74">
        <v>10.24</v>
      </c>
      <c r="D9" s="74">
        <f t="shared" si="3"/>
        <v>2.3263016196113617</v>
      </c>
      <c r="F9" s="74">
        <v>19.760000000000002</v>
      </c>
      <c r="G9" s="74">
        <f t="shared" si="1"/>
        <v>2.9836596923197218</v>
      </c>
      <c r="H9" s="74">
        <v>8.2899999999999991</v>
      </c>
      <c r="I9" s="74">
        <f t="shared" si="2"/>
        <v>2.1150499691472033</v>
      </c>
    </row>
    <row r="10" spans="1:14" x14ac:dyDescent="0.3">
      <c r="A10" s="74">
        <v>0.06</v>
      </c>
      <c r="B10" s="74">
        <f t="shared" si="0"/>
        <v>-2.8134107167600364</v>
      </c>
      <c r="C10" s="74">
        <v>0.42</v>
      </c>
      <c r="D10" s="74">
        <f t="shared" si="3"/>
        <v>-0.86750056770472306</v>
      </c>
      <c r="F10" s="74">
        <v>9.9999999999999995E-7</v>
      </c>
      <c r="G10" s="74">
        <f t="shared" si="1"/>
        <v>-13.815510557964274</v>
      </c>
      <c r="H10" s="74">
        <v>10.77</v>
      </c>
      <c r="I10" s="74">
        <f t="shared" si="2"/>
        <v>2.3767644911682972</v>
      </c>
    </row>
    <row r="11" spans="1:14" x14ac:dyDescent="0.3">
      <c r="A11" s="74">
        <v>0.22</v>
      </c>
      <c r="B11" s="74">
        <f t="shared" si="0"/>
        <v>-1.5141277326297755</v>
      </c>
      <c r="C11" s="74">
        <v>9.9999999999999995E-7</v>
      </c>
      <c r="D11" s="74">
        <f t="shared" si="3"/>
        <v>-13.815510557964274</v>
      </c>
      <c r="F11" s="74">
        <v>5.66</v>
      </c>
      <c r="G11" s="74">
        <f t="shared" si="1"/>
        <v>1.7334238922150915</v>
      </c>
      <c r="H11" s="74">
        <v>1.56</v>
      </c>
      <c r="I11" s="74">
        <f t="shared" si="2"/>
        <v>0.44468582126144574</v>
      </c>
    </row>
    <row r="12" spans="1:14" x14ac:dyDescent="0.3">
      <c r="A12" s="74">
        <v>9.5500000000000007</v>
      </c>
      <c r="B12" s="74">
        <f t="shared" si="0"/>
        <v>2.256541154492639</v>
      </c>
      <c r="C12" s="74">
        <v>5.17</v>
      </c>
      <c r="D12" s="74">
        <f t="shared" si="3"/>
        <v>1.6428726885203377</v>
      </c>
      <c r="F12" s="74">
        <v>0.28999999999999998</v>
      </c>
      <c r="G12" s="74">
        <f t="shared" si="1"/>
        <v>-1.2378743560016174</v>
      </c>
      <c r="H12" s="74">
        <v>21.06</v>
      </c>
      <c r="I12" s="74">
        <f t="shared" si="2"/>
        <v>3.0473755067058295</v>
      </c>
    </row>
    <row r="13" spans="1:14" x14ac:dyDescent="0.3">
      <c r="A13" s="74">
        <v>0.68</v>
      </c>
      <c r="B13" s="74">
        <f t="shared" si="0"/>
        <v>-0.38566248081198462</v>
      </c>
      <c r="C13" s="74">
        <v>35.92</v>
      </c>
      <c r="D13" s="74">
        <f t="shared" si="3"/>
        <v>3.5812942434339989</v>
      </c>
      <c r="F13" s="74">
        <v>1.1000000000000001</v>
      </c>
      <c r="G13" s="74">
        <f t="shared" si="1"/>
        <v>9.5310179804324935E-2</v>
      </c>
      <c r="H13" s="74">
        <v>2.87</v>
      </c>
      <c r="I13" s="74">
        <f t="shared" si="2"/>
        <v>1.0543120297715298</v>
      </c>
    </row>
    <row r="14" spans="1:14" x14ac:dyDescent="0.3">
      <c r="A14" s="74">
        <v>22.88</v>
      </c>
      <c r="B14" s="74">
        <f t="shared" si="0"/>
        <v>3.1302631665115972</v>
      </c>
      <c r="C14" s="74">
        <v>2.71</v>
      </c>
      <c r="D14" s="74">
        <f t="shared" si="3"/>
        <v>0.99694863489160956</v>
      </c>
      <c r="F14" s="74">
        <v>0.16</v>
      </c>
      <c r="G14" s="74">
        <f t="shared" si="1"/>
        <v>-1.8325814637483102</v>
      </c>
      <c r="H14" s="74">
        <v>15.37</v>
      </c>
      <c r="I14" s="74">
        <f t="shared" si="2"/>
        <v>2.7324175575505043</v>
      </c>
    </row>
    <row r="15" spans="1:14" x14ac:dyDescent="0.3">
      <c r="A15" s="74">
        <v>10.7</v>
      </c>
      <c r="B15" s="74">
        <f t="shared" si="0"/>
        <v>2.3702437414678603</v>
      </c>
      <c r="C15" s="74">
        <v>22.61</v>
      </c>
      <c r="D15" s="74">
        <f t="shared" si="3"/>
        <v>3.1183922862898785</v>
      </c>
      <c r="F15" s="74">
        <v>1.24</v>
      </c>
      <c r="G15" s="74">
        <f t="shared" si="1"/>
        <v>0.21511137961694549</v>
      </c>
      <c r="H15" s="74">
        <v>2.4900000000000002</v>
      </c>
      <c r="I15" s="74">
        <f t="shared" si="2"/>
        <v>0.91228271047661635</v>
      </c>
    </row>
    <row r="16" spans="1:14" x14ac:dyDescent="0.3">
      <c r="A16" s="74">
        <v>0.16</v>
      </c>
      <c r="B16" s="74">
        <f t="shared" si="0"/>
        <v>-1.8325814637483102</v>
      </c>
      <c r="C16" s="74">
        <v>0.03</v>
      </c>
      <c r="D16" s="74">
        <f t="shared" si="3"/>
        <v>-3.5065578973199818</v>
      </c>
      <c r="F16" s="74">
        <v>15.42</v>
      </c>
      <c r="G16" s="74">
        <f t="shared" si="1"/>
        <v>2.7356653681351832</v>
      </c>
      <c r="H16" s="74">
        <v>8.34</v>
      </c>
      <c r="I16" s="74">
        <f t="shared" si="2"/>
        <v>2.1210632163706555</v>
      </c>
    </row>
    <row r="17" spans="1:9" x14ac:dyDescent="0.3">
      <c r="A17" s="74">
        <v>7.98</v>
      </c>
      <c r="B17" s="74">
        <f t="shared" si="0"/>
        <v>2.0769384114617173</v>
      </c>
      <c r="C17" s="74">
        <v>6.57</v>
      </c>
      <c r="D17" s="74">
        <f t="shared" si="3"/>
        <v>1.8825138324965192</v>
      </c>
      <c r="F17" s="74">
        <v>30.13</v>
      </c>
      <c r="G17" s="74">
        <f t="shared" si="1"/>
        <v>3.4055213531422099</v>
      </c>
      <c r="H17" s="74">
        <v>0.11</v>
      </c>
      <c r="I17" s="74">
        <f t="shared" si="2"/>
        <v>-2.2072749131897207</v>
      </c>
    </row>
    <row r="18" spans="1:9" x14ac:dyDescent="0.3">
      <c r="A18" s="74">
        <v>15.79</v>
      </c>
      <c r="B18" s="74">
        <f t="shared" si="0"/>
        <v>2.7593768282675506</v>
      </c>
      <c r="C18" s="74">
        <v>8.6199999999999992</v>
      </c>
      <c r="D18" s="74">
        <f t="shared" si="3"/>
        <v>2.1540850846756014</v>
      </c>
      <c r="F18" s="74">
        <v>1.1299999999999999</v>
      </c>
      <c r="G18" s="74">
        <f t="shared" si="1"/>
        <v>0.12221763272424911</v>
      </c>
      <c r="H18" s="74">
        <v>8.0399999999999991</v>
      </c>
      <c r="I18" s="74">
        <f t="shared" si="2"/>
        <v>2.0844290831908747</v>
      </c>
    </row>
    <row r="19" spans="1:9" x14ac:dyDescent="0.3">
      <c r="A19" s="74">
        <v>15.74</v>
      </c>
      <c r="B19" s="74">
        <f t="shared" si="0"/>
        <v>2.7562052429892572</v>
      </c>
      <c r="C19" s="74">
        <v>0.57999999999999996</v>
      </c>
      <c r="D19" s="74">
        <f t="shared" si="3"/>
        <v>-0.54472717544167215</v>
      </c>
      <c r="F19" s="74">
        <v>22.52</v>
      </c>
      <c r="G19" s="74">
        <f t="shared" si="1"/>
        <v>3.1144038032714896</v>
      </c>
      <c r="H19" s="74">
        <v>0.2</v>
      </c>
      <c r="I19" s="74">
        <f t="shared" si="2"/>
        <v>-1.6094379124341003</v>
      </c>
    </row>
    <row r="20" spans="1:9" x14ac:dyDescent="0.3">
      <c r="A20" s="74">
        <v>0.71</v>
      </c>
      <c r="B20" s="74">
        <f t="shared" si="0"/>
        <v>-0.34249030894677601</v>
      </c>
      <c r="C20" s="74">
        <v>3.66</v>
      </c>
      <c r="D20" s="74">
        <f t="shared" si="3"/>
        <v>1.297463147413275</v>
      </c>
      <c r="F20" s="74">
        <v>19.84</v>
      </c>
      <c r="G20" s="74">
        <f t="shared" si="1"/>
        <v>2.9877001018567269</v>
      </c>
      <c r="H20" s="74">
        <v>2.67</v>
      </c>
      <c r="I20" s="74">
        <f t="shared" si="2"/>
        <v>0.98207847241215818</v>
      </c>
    </row>
    <row r="21" spans="1:9" x14ac:dyDescent="0.3">
      <c r="A21" s="74">
        <v>0.2</v>
      </c>
      <c r="B21" s="74">
        <f t="shared" si="0"/>
        <v>-1.6094379124341003</v>
      </c>
      <c r="C21" s="74">
        <v>8.2100000000000009</v>
      </c>
      <c r="D21" s="74">
        <f t="shared" si="3"/>
        <v>2.1053529234643369</v>
      </c>
      <c r="F21" s="74">
        <v>6.21</v>
      </c>
      <c r="G21" s="74">
        <f t="shared" si="1"/>
        <v>1.8261608959453874</v>
      </c>
      <c r="H21" s="74">
        <v>0.25</v>
      </c>
      <c r="I21" s="74">
        <f t="shared" si="2"/>
        <v>-1.3862943611198906</v>
      </c>
    </row>
    <row r="22" spans="1:9" x14ac:dyDescent="0.3">
      <c r="A22" s="74">
        <v>0.25</v>
      </c>
      <c r="B22" s="74">
        <f t="shared" si="0"/>
        <v>-1.3862943611198906</v>
      </c>
      <c r="C22" s="74">
        <v>14.51</v>
      </c>
      <c r="D22" s="74">
        <f t="shared" si="3"/>
        <v>2.6748380668960965</v>
      </c>
      <c r="F22" s="74">
        <v>0.72</v>
      </c>
      <c r="G22" s="74">
        <f t="shared" si="1"/>
        <v>-0.3285040669720361</v>
      </c>
      <c r="H22" s="74">
        <v>4.32</v>
      </c>
      <c r="I22" s="74">
        <f t="shared" si="2"/>
        <v>1.4632554022560189</v>
      </c>
    </row>
    <row r="23" spans="1:9" x14ac:dyDescent="0.3">
      <c r="A23" s="74">
        <v>4.46</v>
      </c>
      <c r="B23" s="74">
        <f t="shared" si="0"/>
        <v>1.4951487660319727</v>
      </c>
      <c r="C23" s="74">
        <v>0.78</v>
      </c>
      <c r="D23" s="74">
        <f t="shared" si="3"/>
        <v>-0.24846135929849961</v>
      </c>
      <c r="F23" s="74">
        <v>13.6</v>
      </c>
      <c r="G23" s="74">
        <f t="shared" si="1"/>
        <v>2.6100697927420065</v>
      </c>
      <c r="H23" s="74">
        <v>0.09</v>
      </c>
      <c r="I23" s="74">
        <f t="shared" si="2"/>
        <v>-2.4079456086518722</v>
      </c>
    </row>
    <row r="24" spans="1:9" x14ac:dyDescent="0.3">
      <c r="A24" s="74">
        <v>14.64</v>
      </c>
      <c r="B24" s="74">
        <f t="shared" si="0"/>
        <v>2.6837575085331657</v>
      </c>
      <c r="C24" s="74">
        <v>10.09</v>
      </c>
      <c r="D24" s="74">
        <f t="shared" si="3"/>
        <v>2.3115448343655176</v>
      </c>
      <c r="F24" s="74">
        <v>11.36</v>
      </c>
      <c r="G24" s="74">
        <f t="shared" si="1"/>
        <v>2.4300984132930052</v>
      </c>
      <c r="H24" s="74">
        <v>0.02</v>
      </c>
      <c r="I24" s="74">
        <f t="shared" si="2"/>
        <v>-3.912023005428146</v>
      </c>
    </row>
    <row r="25" spans="1:9" x14ac:dyDescent="0.3">
      <c r="A25" s="74">
        <v>7.85</v>
      </c>
      <c r="B25" s="74">
        <f t="shared" si="0"/>
        <v>2.0605135317943168</v>
      </c>
      <c r="C25" s="74">
        <v>0.28000000000000003</v>
      </c>
      <c r="D25" s="74">
        <f t="shared" si="3"/>
        <v>-1.2729656758128873</v>
      </c>
      <c r="F25" s="74">
        <v>9.2799999999999994</v>
      </c>
      <c r="G25" s="74">
        <f t="shared" si="1"/>
        <v>2.2278615467981093</v>
      </c>
      <c r="H25" s="74">
        <v>10.34</v>
      </c>
      <c r="I25" s="74">
        <f t="shared" si="2"/>
        <v>2.3360198690802831</v>
      </c>
    </row>
    <row r="26" spans="1:9" x14ac:dyDescent="0.3">
      <c r="A26" s="74">
        <v>10.47</v>
      </c>
      <c r="B26" s="74">
        <f t="shared" si="0"/>
        <v>2.3485140248824456</v>
      </c>
      <c r="C26" s="74">
        <v>9.2799999999999994</v>
      </c>
      <c r="D26" s="74">
        <f t="shared" si="3"/>
        <v>2.2278615467981093</v>
      </c>
      <c r="F26" s="74">
        <v>12.76</v>
      </c>
      <c r="G26" s="74">
        <f t="shared" si="1"/>
        <v>2.5463152779166438</v>
      </c>
      <c r="H26" s="74">
        <v>8.3800000000000008</v>
      </c>
      <c r="I26" s="74">
        <f t="shared" si="2"/>
        <v>2.1258479144939919</v>
      </c>
    </row>
    <row r="27" spans="1:9" x14ac:dyDescent="0.3">
      <c r="A27" s="74">
        <v>0.25</v>
      </c>
      <c r="B27" s="74">
        <f t="shared" si="0"/>
        <v>-1.3862943611198906</v>
      </c>
      <c r="C27" s="74">
        <v>0.1</v>
      </c>
      <c r="D27" s="74">
        <f t="shared" si="3"/>
        <v>-2.3025850929940455</v>
      </c>
      <c r="F27" s="74">
        <v>25.63</v>
      </c>
      <c r="G27" s="74">
        <f t="shared" si="1"/>
        <v>3.2437635403759799</v>
      </c>
      <c r="H27" s="74">
        <v>9.9999999999999995E-7</v>
      </c>
      <c r="I27" s="74">
        <f t="shared" si="2"/>
        <v>-13.815510557964274</v>
      </c>
    </row>
    <row r="28" spans="1:9" x14ac:dyDescent="0.3">
      <c r="A28" s="74">
        <v>0.26</v>
      </c>
      <c r="B28" s="74">
        <f t="shared" si="0"/>
        <v>-1.3470736479666092</v>
      </c>
      <c r="C28" s="74">
        <v>0.54</v>
      </c>
      <c r="D28" s="74">
        <f t="shared" si="3"/>
        <v>-0.61618613942381695</v>
      </c>
      <c r="F28" s="74">
        <v>0.13</v>
      </c>
      <c r="G28" s="74">
        <f t="shared" si="1"/>
        <v>-2.0402208285265546</v>
      </c>
      <c r="H28" s="74">
        <v>3.95</v>
      </c>
      <c r="I28" s="74">
        <f t="shared" si="2"/>
        <v>1.3737155789130306</v>
      </c>
    </row>
    <row r="29" spans="1:9" x14ac:dyDescent="0.3">
      <c r="A29" s="74">
        <v>0.94</v>
      </c>
      <c r="B29" s="74">
        <f t="shared" si="0"/>
        <v>-6.1875403718087529E-2</v>
      </c>
      <c r="C29" s="74">
        <v>5.07</v>
      </c>
      <c r="D29" s="74">
        <f t="shared" si="3"/>
        <v>1.6233408176030919</v>
      </c>
      <c r="F29" s="74">
        <v>0.01</v>
      </c>
      <c r="G29" s="74">
        <f t="shared" si="1"/>
        <v>-4.6051701859880909</v>
      </c>
      <c r="H29" s="74">
        <v>0.28000000000000003</v>
      </c>
      <c r="I29" s="74">
        <f t="shared" si="2"/>
        <v>-1.2729656758128873</v>
      </c>
    </row>
    <row r="30" spans="1:9" x14ac:dyDescent="0.3">
      <c r="A30" s="74">
        <v>3.31</v>
      </c>
      <c r="B30" s="74">
        <f t="shared" si="0"/>
        <v>1.1969481893889715</v>
      </c>
      <c r="C30" s="74">
        <v>12.97</v>
      </c>
      <c r="D30" s="74">
        <f t="shared" si="3"/>
        <v>2.5626389983283526</v>
      </c>
      <c r="F30" s="74">
        <v>20.12</v>
      </c>
      <c r="G30" s="74">
        <f t="shared" si="1"/>
        <v>3.0017143452315387</v>
      </c>
      <c r="H30" s="74">
        <v>5.63</v>
      </c>
      <c r="I30" s="74">
        <f t="shared" si="2"/>
        <v>1.728109442151599</v>
      </c>
    </row>
    <row r="31" spans="1:9" x14ac:dyDescent="0.3">
      <c r="A31" s="74">
        <v>0.9</v>
      </c>
      <c r="B31" s="74">
        <f t="shared" si="0"/>
        <v>-0.10536051565782628</v>
      </c>
      <c r="C31" s="74">
        <v>0.05</v>
      </c>
      <c r="D31" s="74">
        <f t="shared" si="3"/>
        <v>-2.9957322735539909</v>
      </c>
      <c r="F31" s="74">
        <v>15.04</v>
      </c>
      <c r="G31" s="74">
        <f t="shared" si="1"/>
        <v>2.7107133185216936</v>
      </c>
      <c r="H31" s="74">
        <v>10.14</v>
      </c>
      <c r="I31" s="74">
        <f t="shared" si="2"/>
        <v>2.3164879981630371</v>
      </c>
    </row>
    <row r="32" spans="1:9" x14ac:dyDescent="0.3">
      <c r="A32" s="74">
        <v>5.93</v>
      </c>
      <c r="B32" s="74">
        <f t="shared" si="0"/>
        <v>1.780024213009634</v>
      </c>
      <c r="C32" s="74">
        <v>0.28000000000000003</v>
      </c>
      <c r="D32" s="74">
        <f t="shared" si="3"/>
        <v>-1.2729656758128873</v>
      </c>
      <c r="F32" s="74">
        <v>17.239999999999998</v>
      </c>
      <c r="G32" s="74">
        <f t="shared" si="1"/>
        <v>2.8472322652355468</v>
      </c>
      <c r="H32" s="74">
        <v>3.31</v>
      </c>
      <c r="I32" s="74">
        <f t="shared" si="2"/>
        <v>1.1969481893889715</v>
      </c>
    </row>
    <row r="33" spans="1:9" x14ac:dyDescent="0.3">
      <c r="A33" s="74">
        <v>5.64</v>
      </c>
      <c r="B33" s="74">
        <f t="shared" si="0"/>
        <v>1.7298840655099674</v>
      </c>
      <c r="C33" s="74">
        <v>0.82</v>
      </c>
      <c r="D33" s="74">
        <f t="shared" si="3"/>
        <v>-0.19845093872383832</v>
      </c>
      <c r="F33" s="74">
        <v>1.69</v>
      </c>
      <c r="G33" s="74">
        <f t="shared" si="1"/>
        <v>0.52472852893498212</v>
      </c>
      <c r="H33" s="74">
        <v>2.29</v>
      </c>
      <c r="I33" s="74">
        <f t="shared" si="2"/>
        <v>0.82855181756614826</v>
      </c>
    </row>
    <row r="34" spans="1:9" x14ac:dyDescent="0.3">
      <c r="A34" s="74">
        <v>7.63</v>
      </c>
      <c r="B34" s="74">
        <f t="shared" si="0"/>
        <v>2.0320878452963655</v>
      </c>
      <c r="C34" s="74">
        <v>11.99</v>
      </c>
      <c r="D34" s="74">
        <f t="shared" si="3"/>
        <v>2.4840729690394228</v>
      </c>
      <c r="F34" s="74">
        <v>0.27</v>
      </c>
      <c r="G34" s="74">
        <f t="shared" si="1"/>
        <v>-1.3093333199837622</v>
      </c>
      <c r="H34" s="74">
        <v>0.26</v>
      </c>
      <c r="I34" s="74">
        <f t="shared" si="2"/>
        <v>-1.3470736479666092</v>
      </c>
    </row>
    <row r="35" spans="1:9" x14ac:dyDescent="0.3">
      <c r="A35" s="74">
        <v>7.22</v>
      </c>
      <c r="B35" s="74">
        <f t="shared" si="0"/>
        <v>1.9768549529047348</v>
      </c>
      <c r="C35" s="74">
        <v>0.38</v>
      </c>
      <c r="D35" s="74">
        <f t="shared" si="3"/>
        <v>-0.96758402626170559</v>
      </c>
      <c r="F35" s="74">
        <v>0.27</v>
      </c>
      <c r="G35" s="74">
        <f t="shared" si="1"/>
        <v>-1.3093333199837622</v>
      </c>
      <c r="H35" s="74">
        <v>5.64</v>
      </c>
      <c r="I35" s="74">
        <f t="shared" si="2"/>
        <v>1.7298840655099674</v>
      </c>
    </row>
    <row r="36" spans="1:9" x14ac:dyDescent="0.3">
      <c r="A36" s="74">
        <v>2.63</v>
      </c>
      <c r="B36" s="74">
        <f t="shared" si="0"/>
        <v>0.96698384618967315</v>
      </c>
      <c r="C36" s="74">
        <v>5.85</v>
      </c>
      <c r="D36" s="74">
        <f t="shared" si="3"/>
        <v>1.766441661243765</v>
      </c>
      <c r="F36" s="74">
        <v>4.0999999999999996</v>
      </c>
      <c r="G36" s="74">
        <f t="shared" si="1"/>
        <v>1.410986973710262</v>
      </c>
      <c r="H36" s="74">
        <v>11.49</v>
      </c>
      <c r="I36" s="74">
        <f t="shared" si="2"/>
        <v>2.4414770918606643</v>
      </c>
    </row>
    <row r="37" spans="1:9" x14ac:dyDescent="0.3">
      <c r="A37" s="74">
        <v>1.72</v>
      </c>
      <c r="B37" s="74">
        <f t="shared" si="0"/>
        <v>0.54232429082536171</v>
      </c>
      <c r="C37" s="74">
        <v>2.27</v>
      </c>
      <c r="D37" s="74">
        <f t="shared" si="3"/>
        <v>0.81977983149331135</v>
      </c>
      <c r="F37" s="74">
        <v>0.65</v>
      </c>
      <c r="G37" s="74">
        <f t="shared" si="1"/>
        <v>-0.43078291609245423</v>
      </c>
      <c r="H37" s="74">
        <v>9.9999999999999995E-7</v>
      </c>
      <c r="I37" s="74">
        <f t="shared" si="2"/>
        <v>-13.815510557964274</v>
      </c>
    </row>
    <row r="38" spans="1:9" x14ac:dyDescent="0.3">
      <c r="A38" s="74">
        <v>0.75</v>
      </c>
      <c r="B38" s="74">
        <f t="shared" si="0"/>
        <v>-0.2876820724517809</v>
      </c>
      <c r="C38" s="74">
        <v>2.57</v>
      </c>
      <c r="D38" s="74">
        <f t="shared" si="3"/>
        <v>0.94390589890712839</v>
      </c>
      <c r="F38" s="74">
        <v>0.33</v>
      </c>
      <c r="G38" s="74">
        <f t="shared" si="1"/>
        <v>-1.1086626245216111</v>
      </c>
      <c r="H38" s="74">
        <v>9.9999999999999995E-7</v>
      </c>
      <c r="I38" s="74">
        <f t="shared" si="2"/>
        <v>-13.815510557964274</v>
      </c>
    </row>
    <row r="39" spans="1:9" x14ac:dyDescent="0.3">
      <c r="A39" s="74">
        <v>1.83</v>
      </c>
      <c r="B39" s="74">
        <f t="shared" si="0"/>
        <v>0.60431596685332956</v>
      </c>
      <c r="C39" s="74">
        <v>1.91</v>
      </c>
      <c r="D39" s="74">
        <f t="shared" si="3"/>
        <v>0.64710324205853842</v>
      </c>
      <c r="F39" s="74">
        <v>25.27</v>
      </c>
      <c r="G39" s="74">
        <f t="shared" si="1"/>
        <v>3.2296179214001026</v>
      </c>
      <c r="H39" s="74">
        <v>0.4</v>
      </c>
      <c r="I39" s="74">
        <f t="shared" si="2"/>
        <v>-0.916290731874155</v>
      </c>
    </row>
    <row r="40" spans="1:9" x14ac:dyDescent="0.3">
      <c r="A40" s="74">
        <v>2.89</v>
      </c>
      <c r="B40" s="74">
        <f t="shared" si="0"/>
        <v>1.0612565021243408</v>
      </c>
      <c r="C40" s="74">
        <v>11.43</v>
      </c>
      <c r="D40" s="74">
        <f t="shared" si="3"/>
        <v>2.4362414778067194</v>
      </c>
      <c r="F40" s="74">
        <v>0.59</v>
      </c>
      <c r="G40" s="74">
        <f t="shared" si="1"/>
        <v>-0.52763274208237199</v>
      </c>
      <c r="H40" s="74">
        <v>6.5</v>
      </c>
      <c r="I40" s="74">
        <f t="shared" si="2"/>
        <v>1.8718021769015913</v>
      </c>
    </row>
    <row r="41" spans="1:9" x14ac:dyDescent="0.3">
      <c r="A41" s="74">
        <v>0.97</v>
      </c>
      <c r="B41" s="74">
        <f t="shared" si="0"/>
        <v>-3.0459207484708574E-2</v>
      </c>
      <c r="C41" s="74">
        <v>15.6</v>
      </c>
      <c r="D41" s="74">
        <f t="shared" si="3"/>
        <v>2.7472709142554912</v>
      </c>
      <c r="F41" s="74">
        <v>0.68</v>
      </c>
      <c r="G41" s="74">
        <f t="shared" si="1"/>
        <v>-0.38566248081198462</v>
      </c>
      <c r="H41" s="74">
        <v>12.07</v>
      </c>
      <c r="I41" s="74">
        <f t="shared" si="2"/>
        <v>2.4907230351094403</v>
      </c>
    </row>
    <row r="42" spans="1:9" x14ac:dyDescent="0.3">
      <c r="A42" s="74">
        <v>15.46</v>
      </c>
      <c r="B42" s="74">
        <f t="shared" si="0"/>
        <v>2.738256043159276</v>
      </c>
      <c r="C42" s="74">
        <v>1.1299999999999999</v>
      </c>
      <c r="D42" s="74">
        <f t="shared" si="3"/>
        <v>0.12221763272424911</v>
      </c>
      <c r="F42" s="74">
        <v>0.62</v>
      </c>
      <c r="G42" s="74">
        <f t="shared" si="1"/>
        <v>-0.4780358009429998</v>
      </c>
      <c r="H42" s="74">
        <v>0.18</v>
      </c>
      <c r="I42" s="74">
        <f t="shared" si="2"/>
        <v>-1.7147984280919266</v>
      </c>
    </row>
    <row r="43" spans="1:9" x14ac:dyDescent="0.3">
      <c r="A43" s="74">
        <v>1.59</v>
      </c>
      <c r="B43" s="74">
        <f t="shared" si="0"/>
        <v>0.46373401623214022</v>
      </c>
      <c r="C43" s="74">
        <v>6.39</v>
      </c>
      <c r="D43" s="74">
        <f t="shared" si="3"/>
        <v>1.8547342683894434</v>
      </c>
      <c r="F43" s="74">
        <v>13.67</v>
      </c>
      <c r="G43" s="74">
        <f t="shared" si="1"/>
        <v>2.6152036507358583</v>
      </c>
      <c r="H43" s="74">
        <v>2.0499999999999998</v>
      </c>
      <c r="I43" s="74">
        <f t="shared" si="2"/>
        <v>0.71783979315031676</v>
      </c>
    </row>
    <row r="44" spans="1:9" x14ac:dyDescent="0.3">
      <c r="A44" s="74">
        <v>0.77</v>
      </c>
      <c r="B44" s="74">
        <f t="shared" si="0"/>
        <v>-0.26136476413440751</v>
      </c>
      <c r="C44" s="74">
        <v>5.17</v>
      </c>
      <c r="D44" s="74">
        <f t="shared" si="3"/>
        <v>1.6428726885203377</v>
      </c>
      <c r="F44" s="74">
        <v>0.01</v>
      </c>
      <c r="G44" s="74">
        <f t="shared" si="1"/>
        <v>-4.6051701859880909</v>
      </c>
      <c r="H44" s="74">
        <v>5.95</v>
      </c>
      <c r="I44" s="74">
        <f t="shared" si="2"/>
        <v>1.7833912195575383</v>
      </c>
    </row>
    <row r="45" spans="1:9" x14ac:dyDescent="0.3">
      <c r="A45" s="74">
        <v>6.15</v>
      </c>
      <c r="B45" s="74">
        <f t="shared" si="0"/>
        <v>1.8164520818184267</v>
      </c>
      <c r="C45" s="74">
        <v>2.61</v>
      </c>
      <c r="D45" s="74">
        <f t="shared" si="3"/>
        <v>0.95935022133460202</v>
      </c>
      <c r="F45" s="74">
        <v>7.91</v>
      </c>
      <c r="G45" s="74">
        <f t="shared" si="1"/>
        <v>2.0681277817795625</v>
      </c>
      <c r="H45" s="74">
        <v>14.89</v>
      </c>
      <c r="I45" s="74">
        <f t="shared" si="2"/>
        <v>2.7006898466959175</v>
      </c>
    </row>
    <row r="46" spans="1:9" x14ac:dyDescent="0.3">
      <c r="A46" s="74">
        <v>4.01</v>
      </c>
      <c r="B46" s="74">
        <f t="shared" si="0"/>
        <v>1.3887912413184778</v>
      </c>
      <c r="C46" s="74">
        <v>3.97</v>
      </c>
      <c r="D46" s="74">
        <f t="shared" si="3"/>
        <v>1.3787660946990992</v>
      </c>
      <c r="F46" s="74">
        <v>0.09</v>
      </c>
      <c r="G46" s="74">
        <f t="shared" si="1"/>
        <v>-2.4079456086518722</v>
      </c>
      <c r="H46" s="74">
        <v>2.5</v>
      </c>
      <c r="I46" s="74">
        <f t="shared" si="2"/>
        <v>0.91629073187415511</v>
      </c>
    </row>
    <row r="47" spans="1:9" x14ac:dyDescent="0.3">
      <c r="A47" s="74">
        <v>0.91</v>
      </c>
      <c r="B47" s="74">
        <f t="shared" si="0"/>
        <v>-9.431067947124129E-2</v>
      </c>
      <c r="C47" s="74">
        <v>15.9</v>
      </c>
      <c r="D47" s="74">
        <f t="shared" si="3"/>
        <v>2.7663191092261861</v>
      </c>
      <c r="F47" s="74">
        <v>15.2</v>
      </c>
      <c r="G47" s="74">
        <f t="shared" si="1"/>
        <v>2.7212954278522306</v>
      </c>
      <c r="H47" s="74">
        <v>11.35</v>
      </c>
      <c r="I47" s="74">
        <f t="shared" si="2"/>
        <v>2.4292177439274116</v>
      </c>
    </row>
    <row r="48" spans="1:9" x14ac:dyDescent="0.3">
      <c r="A48" s="74">
        <v>13.92</v>
      </c>
      <c r="B48" s="74">
        <f t="shared" si="0"/>
        <v>2.6333266549062735</v>
      </c>
      <c r="C48" s="74">
        <v>0.32</v>
      </c>
      <c r="D48" s="74">
        <f t="shared" si="3"/>
        <v>-1.1394342831883648</v>
      </c>
      <c r="F48" s="74">
        <v>9.09</v>
      </c>
      <c r="G48" s="74">
        <f t="shared" si="1"/>
        <v>2.2071749081893874</v>
      </c>
      <c r="H48" s="74">
        <v>15.52</v>
      </c>
      <c r="I48" s="74">
        <f t="shared" si="2"/>
        <v>2.7421295147550726</v>
      </c>
    </row>
    <row r="49" spans="1:9" x14ac:dyDescent="0.3">
      <c r="A49" s="74">
        <v>3.6</v>
      </c>
      <c r="B49" s="74">
        <f t="shared" si="0"/>
        <v>1.2809338454620642</v>
      </c>
      <c r="C49" s="74">
        <v>1.08</v>
      </c>
      <c r="D49" s="74">
        <f t="shared" si="3"/>
        <v>7.6961041136128394E-2</v>
      </c>
      <c r="F49" s="74">
        <v>12.12</v>
      </c>
      <c r="G49" s="74">
        <f t="shared" si="1"/>
        <v>2.4948569806411682</v>
      </c>
      <c r="H49" s="74">
        <v>6.04</v>
      </c>
      <c r="I49" s="74">
        <f t="shared" si="2"/>
        <v>1.7984040119467235</v>
      </c>
    </row>
    <row r="50" spans="1:9" x14ac:dyDescent="0.3">
      <c r="A50" s="74">
        <v>1.25</v>
      </c>
      <c r="B50" s="74">
        <f t="shared" si="0"/>
        <v>0.22314355131420976</v>
      </c>
      <c r="C50" s="74">
        <v>0.36</v>
      </c>
      <c r="D50" s="74">
        <f t="shared" si="3"/>
        <v>-1.0216512475319814</v>
      </c>
      <c r="F50" s="74">
        <v>0.76</v>
      </c>
      <c r="G50" s="74">
        <f t="shared" si="1"/>
        <v>-0.2744368457017603</v>
      </c>
      <c r="H50" s="74">
        <v>1.42</v>
      </c>
      <c r="I50" s="74">
        <f t="shared" si="2"/>
        <v>0.35065687161316933</v>
      </c>
    </row>
    <row r="51" spans="1:9" x14ac:dyDescent="0.3">
      <c r="A51" s="74">
        <v>0.87</v>
      </c>
      <c r="B51" s="74">
        <f t="shared" si="0"/>
        <v>-0.13926206733350766</v>
      </c>
      <c r="C51" s="74">
        <v>3.53</v>
      </c>
      <c r="D51" s="74">
        <f t="shared" si="3"/>
        <v>1.2612978709452054</v>
      </c>
      <c r="F51" s="74">
        <v>10.1</v>
      </c>
      <c r="G51" s="74">
        <f t="shared" si="1"/>
        <v>2.3125354238472138</v>
      </c>
      <c r="H51" s="74">
        <v>8.77</v>
      </c>
      <c r="I51" s="74">
        <f t="shared" si="2"/>
        <v>2.1713368063840917</v>
      </c>
    </row>
    <row r="52" spans="1:9" x14ac:dyDescent="0.3">
      <c r="A52" s="74">
        <v>0.47</v>
      </c>
      <c r="B52" s="74">
        <f t="shared" si="0"/>
        <v>-0.75502258427803282</v>
      </c>
      <c r="C52" s="74">
        <v>13.61</v>
      </c>
      <c r="D52" s="74">
        <f t="shared" si="3"/>
        <v>2.6108048166633746</v>
      </c>
      <c r="F52" s="74">
        <v>22.37</v>
      </c>
      <c r="G52" s="74">
        <f t="shared" si="1"/>
        <v>3.1077207755020382</v>
      </c>
      <c r="H52" s="74">
        <v>16.829999999999998</v>
      </c>
      <c r="I52" s="74">
        <f t="shared" si="2"/>
        <v>2.8231630082027146</v>
      </c>
    </row>
    <row r="53" spans="1:9" x14ac:dyDescent="0.3">
      <c r="A53" s="7">
        <f>MEDIAN(A3:A52)</f>
        <v>2.76</v>
      </c>
      <c r="B53" s="7">
        <f>MEDIAN(B3:B52)</f>
        <v>1.0141201741570069</v>
      </c>
      <c r="C53" s="7">
        <f>MEDIAN(C3:C52)</f>
        <v>3.5949999999999998</v>
      </c>
      <c r="D53" s="7">
        <f>MEDIAN(D3:D52)</f>
        <v>1.2793805091792403</v>
      </c>
      <c r="F53" s="7">
        <f>MEDIAN(F3:F52)</f>
        <v>4.88</v>
      </c>
      <c r="G53" s="7">
        <f>MEDIAN(G3:G52)</f>
        <v>1.5722054329626767</v>
      </c>
      <c r="H53" s="7">
        <f>MEDIAN(H3:H52)</f>
        <v>5.6349999999999998</v>
      </c>
      <c r="I53" s="7">
        <f>MEDIAN(I3:I52)</f>
        <v>1.7289967538307831</v>
      </c>
    </row>
    <row r="54" spans="1:9" x14ac:dyDescent="0.3">
      <c r="A54" s="10">
        <f>AVERAGE(A3:A52)</f>
        <v>4.9492000199999993</v>
      </c>
      <c r="B54" s="10">
        <f>AVERAGE(B3:B52)</f>
        <v>0.51092572668359826</v>
      </c>
      <c r="C54" s="10">
        <f>AVERAGE(C3:C52)</f>
        <v>6.0000000199999999</v>
      </c>
      <c r="D54" s="10">
        <f>AVERAGE(D3:D52)</f>
        <v>0.61009825858632938</v>
      </c>
      <c r="F54" s="10">
        <f>AVERAGE(F3:F52)</f>
        <v>7.9638000199999972</v>
      </c>
      <c r="G54" s="10">
        <f>AVERAGE(G3:G52)</f>
        <v>0.6480394130242807</v>
      </c>
      <c r="H54" s="10">
        <f>AVERAGE(H3:H52)</f>
        <v>6.211000059999999</v>
      </c>
      <c r="I54" s="10">
        <f>AVERAGE(I3:I52)</f>
        <v>0.17943238680988796</v>
      </c>
    </row>
    <row r="55" spans="1:9" x14ac:dyDescent="0.3">
      <c r="A55" s="7"/>
      <c r="B55" s="7">
        <f>EXP(B54)</f>
        <v>1.6668335132134531</v>
      </c>
      <c r="C55" s="7"/>
      <c r="D55" s="7">
        <f>EXP(D54)</f>
        <v>1.8406122458538612</v>
      </c>
      <c r="F55" s="7"/>
      <c r="G55" s="7">
        <f>EXP(G54)</f>
        <v>1.9117889237831669</v>
      </c>
      <c r="H55" s="7"/>
      <c r="I55" s="7">
        <f>EXP(I54)</f>
        <v>1.1965379995811645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1" topLeftCell="A2" activePane="bottomLeft" state="frozen"/>
      <selection pane="bottomLeft" activeCell="N2" sqref="N2"/>
    </sheetView>
  </sheetViews>
  <sheetFormatPr defaultColWidth="8.6640625" defaultRowHeight="14.4" x14ac:dyDescent="0.3"/>
  <cols>
    <col min="1" max="16384" width="8.6640625" style="86"/>
  </cols>
  <sheetData>
    <row r="1" spans="1:14" x14ac:dyDescent="0.3">
      <c r="A1" s="85" t="s">
        <v>121</v>
      </c>
      <c r="C1" s="85" t="s">
        <v>123</v>
      </c>
      <c r="F1" s="85" t="s">
        <v>414</v>
      </c>
      <c r="H1" s="85" t="s">
        <v>415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s="86" t="s">
        <v>113</v>
      </c>
      <c r="C2" s="86" t="s">
        <v>113</v>
      </c>
      <c r="F2" s="86" t="s">
        <v>113</v>
      </c>
      <c r="H2" s="86" t="s">
        <v>113</v>
      </c>
      <c r="K2" s="91" t="s">
        <v>153</v>
      </c>
      <c r="L2" s="74" t="s">
        <v>151</v>
      </c>
      <c r="M2" s="74">
        <f>TTEST(A3:A52,C3:C52,2,1)</f>
        <v>0.50318293054009822</v>
      </c>
      <c r="N2" s="74">
        <f>TTEST(B3:B52,D3:D52,2,1)</f>
        <v>0.17156821960773655</v>
      </c>
    </row>
    <row r="3" spans="1:14" x14ac:dyDescent="0.3">
      <c r="A3" s="86">
        <v>9.9999999999999995E-7</v>
      </c>
      <c r="B3" s="86">
        <f t="shared" ref="B3:B52" si="0">LN(A3)</f>
        <v>-13.815510557964274</v>
      </c>
      <c r="C3" s="86">
        <v>11.89</v>
      </c>
      <c r="D3" s="86">
        <f>LN(C3)</f>
        <v>2.4756977107026903</v>
      </c>
      <c r="F3" s="86">
        <v>1.79</v>
      </c>
      <c r="G3" s="86">
        <f t="shared" ref="G3:G52" si="1">LN(F3)</f>
        <v>0.58221561985266368</v>
      </c>
      <c r="H3" s="86">
        <v>0.23</v>
      </c>
      <c r="I3" s="86">
        <f>LN(H3)</f>
        <v>-1.4696759700589417</v>
      </c>
      <c r="K3" s="89" t="s">
        <v>152</v>
      </c>
      <c r="L3" s="74" t="s">
        <v>151</v>
      </c>
      <c r="M3" s="74">
        <f>TTEST(F3:F52,H3:H52,2,1)</f>
        <v>1.3272991571540904E-2</v>
      </c>
      <c r="N3" s="74">
        <f>TTEST(G3:G52,I3:I52,2,1)</f>
        <v>0.85378838527702017</v>
      </c>
    </row>
    <row r="4" spans="1:14" x14ac:dyDescent="0.3">
      <c r="A4" s="86">
        <v>12.89</v>
      </c>
      <c r="B4" s="86">
        <f t="shared" si="0"/>
        <v>2.5564518169510961</v>
      </c>
      <c r="C4" s="86">
        <v>0.92</v>
      </c>
      <c r="D4" s="86">
        <f t="shared" ref="D4:D52" si="2">LN(C4)</f>
        <v>-8.3381608939051013E-2</v>
      </c>
      <c r="F4" s="86">
        <v>9.9999999999999995E-7</v>
      </c>
      <c r="G4" s="86">
        <f t="shared" si="1"/>
        <v>-13.815510557964274</v>
      </c>
      <c r="H4" s="86">
        <v>9.9999999999999995E-7</v>
      </c>
      <c r="I4" s="86">
        <f t="shared" ref="I4:I52" si="3">LN(H4)</f>
        <v>-13.815510557964274</v>
      </c>
      <c r="K4" s="89"/>
      <c r="L4" s="74"/>
      <c r="M4" s="74">
        <f>SUM(M2:M3)/2</f>
        <v>0.25822796105581958</v>
      </c>
      <c r="N4" s="74">
        <f>SUM(N2:N3)/2</f>
        <v>0.51267830244237833</v>
      </c>
    </row>
    <row r="5" spans="1:14" x14ac:dyDescent="0.3">
      <c r="A5" s="86">
        <v>9.9999999999999995E-7</v>
      </c>
      <c r="B5" s="86">
        <f t="shared" si="0"/>
        <v>-13.815510557964274</v>
      </c>
      <c r="C5" s="86">
        <v>0.88</v>
      </c>
      <c r="D5" s="86">
        <f t="shared" si="2"/>
        <v>-0.12783337150988489</v>
      </c>
      <c r="F5" s="86">
        <v>12.02</v>
      </c>
      <c r="G5" s="86">
        <f t="shared" si="1"/>
        <v>2.4865719291070616</v>
      </c>
      <c r="H5" s="86">
        <v>9.9999999999999995E-7</v>
      </c>
      <c r="I5" s="86">
        <f t="shared" si="3"/>
        <v>-13.815510557964274</v>
      </c>
    </row>
    <row r="6" spans="1:14" x14ac:dyDescent="0.3">
      <c r="A6" s="86">
        <v>9.9999999999999995E-7</v>
      </c>
      <c r="B6" s="86">
        <f t="shared" si="0"/>
        <v>-13.815510557964274</v>
      </c>
      <c r="C6" s="86">
        <v>9.9999999999999995E-7</v>
      </c>
      <c r="D6" s="86">
        <f t="shared" si="2"/>
        <v>-13.815510557964274</v>
      </c>
      <c r="F6" s="86">
        <v>28.19</v>
      </c>
      <c r="G6" s="86">
        <f t="shared" si="1"/>
        <v>3.3389673051260211</v>
      </c>
      <c r="H6" s="86">
        <v>8.08</v>
      </c>
      <c r="I6" s="86">
        <f t="shared" si="3"/>
        <v>2.0893918725330041</v>
      </c>
      <c r="K6" s="74"/>
      <c r="L6" s="74"/>
      <c r="M6" s="74"/>
      <c r="N6" s="74"/>
    </row>
    <row r="7" spans="1:14" x14ac:dyDescent="0.3">
      <c r="A7" s="86">
        <v>5.88</v>
      </c>
      <c r="B7" s="86">
        <f t="shared" si="0"/>
        <v>1.7715567619105355</v>
      </c>
      <c r="C7" s="86">
        <v>2.27</v>
      </c>
      <c r="D7" s="86">
        <f t="shared" si="2"/>
        <v>0.81977983149331135</v>
      </c>
      <c r="F7" s="86">
        <v>0.26</v>
      </c>
      <c r="G7" s="86">
        <f t="shared" si="1"/>
        <v>-1.3470736479666092</v>
      </c>
      <c r="H7" s="86">
        <v>2.96</v>
      </c>
      <c r="I7" s="86">
        <f t="shared" si="3"/>
        <v>1.085189268335969</v>
      </c>
    </row>
    <row r="8" spans="1:14" x14ac:dyDescent="0.3">
      <c r="A8" s="86">
        <v>1.01</v>
      </c>
      <c r="B8" s="86">
        <f t="shared" si="0"/>
        <v>9.950330853168092E-3</v>
      </c>
      <c r="C8" s="86">
        <v>7.8</v>
      </c>
      <c r="D8" s="86">
        <f t="shared" si="2"/>
        <v>2.0541237336955462</v>
      </c>
      <c r="F8" s="86">
        <v>3.62</v>
      </c>
      <c r="G8" s="86">
        <f t="shared" si="1"/>
        <v>1.2864740258376797</v>
      </c>
      <c r="H8" s="86">
        <v>2.2400000000000002</v>
      </c>
      <c r="I8" s="86">
        <f t="shared" si="3"/>
        <v>0.80647586586694853</v>
      </c>
    </row>
    <row r="9" spans="1:14" x14ac:dyDescent="0.3">
      <c r="A9" s="86">
        <v>7.21</v>
      </c>
      <c r="B9" s="86">
        <f t="shared" si="0"/>
        <v>1.9754689512968577</v>
      </c>
      <c r="C9" s="86">
        <v>8.4499999999999993</v>
      </c>
      <c r="D9" s="86">
        <f t="shared" si="2"/>
        <v>2.1341664413690822</v>
      </c>
      <c r="F9" s="86">
        <v>1.1000000000000001</v>
      </c>
      <c r="G9" s="86">
        <f t="shared" si="1"/>
        <v>9.5310179804324935E-2</v>
      </c>
      <c r="H9" s="86">
        <v>9.6999999999999993</v>
      </c>
      <c r="I9" s="86">
        <f t="shared" si="3"/>
        <v>2.2721258855093369</v>
      </c>
    </row>
    <row r="10" spans="1:14" x14ac:dyDescent="0.3">
      <c r="A10" s="86">
        <v>13.61</v>
      </c>
      <c r="B10" s="86">
        <f t="shared" si="0"/>
        <v>2.6108048166633746</v>
      </c>
      <c r="C10" s="86">
        <v>5.09</v>
      </c>
      <c r="D10" s="86">
        <f t="shared" si="2"/>
        <v>1.6272778305624314</v>
      </c>
      <c r="F10" s="86">
        <v>29.52</v>
      </c>
      <c r="G10" s="86">
        <f t="shared" si="1"/>
        <v>3.3850679997322719</v>
      </c>
      <c r="H10" s="86">
        <v>1.4</v>
      </c>
      <c r="I10" s="86">
        <f t="shared" si="3"/>
        <v>0.33647223662121289</v>
      </c>
    </row>
    <row r="11" spans="1:14" x14ac:dyDescent="0.3">
      <c r="A11" s="86">
        <v>7.0000000000000007E-2</v>
      </c>
      <c r="B11" s="86">
        <f t="shared" si="0"/>
        <v>-2.6592600369327779</v>
      </c>
      <c r="C11" s="86">
        <v>14.96</v>
      </c>
      <c r="D11" s="86">
        <f t="shared" si="2"/>
        <v>2.7053799725463312</v>
      </c>
      <c r="F11" s="86">
        <v>28.73</v>
      </c>
      <c r="G11" s="86">
        <f t="shared" si="1"/>
        <v>3.3579418729911983</v>
      </c>
      <c r="H11" s="86">
        <v>1.1299999999999999</v>
      </c>
      <c r="I11" s="86">
        <f t="shared" si="3"/>
        <v>0.12221763272424911</v>
      </c>
    </row>
    <row r="12" spans="1:14" x14ac:dyDescent="0.3">
      <c r="A12" s="86">
        <v>0.97</v>
      </c>
      <c r="B12" s="86">
        <f t="shared" si="0"/>
        <v>-3.0459207484708574E-2</v>
      </c>
      <c r="C12" s="86">
        <v>4.03</v>
      </c>
      <c r="D12" s="86">
        <f t="shared" si="2"/>
        <v>1.3937663759585917</v>
      </c>
      <c r="F12" s="86">
        <v>18.97</v>
      </c>
      <c r="G12" s="86">
        <f t="shared" si="1"/>
        <v>2.9428587839469227</v>
      </c>
      <c r="H12" s="86">
        <v>4.08</v>
      </c>
      <c r="I12" s="86">
        <f t="shared" si="3"/>
        <v>1.4060969884160703</v>
      </c>
    </row>
    <row r="13" spans="1:14" x14ac:dyDescent="0.3">
      <c r="A13" s="86">
        <v>4.37</v>
      </c>
      <c r="B13" s="86">
        <f t="shared" si="0"/>
        <v>1.4747630091074988</v>
      </c>
      <c r="C13" s="86">
        <v>0.01</v>
      </c>
      <c r="D13" s="86">
        <f t="shared" si="2"/>
        <v>-4.6051701859880909</v>
      </c>
      <c r="F13" s="86">
        <v>9.9999999999999995E-7</v>
      </c>
      <c r="G13" s="86">
        <f t="shared" si="1"/>
        <v>-13.815510557964274</v>
      </c>
      <c r="H13" s="86">
        <v>5.92</v>
      </c>
      <c r="I13" s="86">
        <f t="shared" si="3"/>
        <v>1.7783364488959144</v>
      </c>
    </row>
    <row r="14" spans="1:14" x14ac:dyDescent="0.3">
      <c r="A14" s="86">
        <v>2.0299999999999998</v>
      </c>
      <c r="B14" s="86">
        <f t="shared" si="0"/>
        <v>0.70803579305369591</v>
      </c>
      <c r="C14" s="86">
        <v>0.5</v>
      </c>
      <c r="D14" s="86">
        <f t="shared" si="2"/>
        <v>-0.69314718055994529</v>
      </c>
      <c r="F14" s="86">
        <v>3.09</v>
      </c>
      <c r="G14" s="86">
        <f t="shared" si="1"/>
        <v>1.1281710909096541</v>
      </c>
      <c r="H14" s="86">
        <v>1.22</v>
      </c>
      <c r="I14" s="86">
        <f t="shared" si="3"/>
        <v>0.19885085874516517</v>
      </c>
    </row>
    <row r="15" spans="1:14" x14ac:dyDescent="0.3">
      <c r="A15" s="86">
        <v>9.9999999999999995E-7</v>
      </c>
      <c r="B15" s="86">
        <f t="shared" si="0"/>
        <v>-13.815510557964274</v>
      </c>
      <c r="C15" s="86">
        <v>0.03</v>
      </c>
      <c r="D15" s="86">
        <f t="shared" si="2"/>
        <v>-3.5065578973199818</v>
      </c>
      <c r="F15" s="86">
        <v>26.26</v>
      </c>
      <c r="G15" s="86">
        <f t="shared" si="1"/>
        <v>3.26804686887465</v>
      </c>
      <c r="H15" s="86">
        <v>9.9999999999999995E-7</v>
      </c>
      <c r="I15" s="86">
        <f t="shared" si="3"/>
        <v>-13.815510557964274</v>
      </c>
    </row>
    <row r="16" spans="1:14" x14ac:dyDescent="0.3">
      <c r="A16" s="86">
        <v>17</v>
      </c>
      <c r="B16" s="86">
        <f t="shared" si="0"/>
        <v>2.8332133440562162</v>
      </c>
      <c r="C16" s="86">
        <v>0.79</v>
      </c>
      <c r="D16" s="86">
        <f t="shared" si="2"/>
        <v>-0.23572233352106983</v>
      </c>
      <c r="F16" s="86">
        <v>22.25</v>
      </c>
      <c r="G16" s="86">
        <f t="shared" si="1"/>
        <v>3.1023420086122493</v>
      </c>
      <c r="H16" s="86">
        <v>5.87</v>
      </c>
      <c r="I16" s="86">
        <f t="shared" si="3"/>
        <v>1.7698546338400052</v>
      </c>
    </row>
    <row r="17" spans="1:9" x14ac:dyDescent="0.3">
      <c r="A17" s="86">
        <v>7.26</v>
      </c>
      <c r="B17" s="86">
        <f t="shared" si="0"/>
        <v>1.9823798288367047</v>
      </c>
      <c r="C17" s="86">
        <v>15.44</v>
      </c>
      <c r="D17" s="86">
        <f t="shared" si="2"/>
        <v>2.73696154459663</v>
      </c>
      <c r="F17" s="86">
        <v>17.12</v>
      </c>
      <c r="G17" s="86">
        <f t="shared" si="1"/>
        <v>2.840247370713596</v>
      </c>
      <c r="H17" s="86">
        <v>0.51</v>
      </c>
      <c r="I17" s="86">
        <f t="shared" si="3"/>
        <v>-0.67334455326376563</v>
      </c>
    </row>
    <row r="18" spans="1:9" x14ac:dyDescent="0.3">
      <c r="A18" s="86">
        <v>0.11</v>
      </c>
      <c r="B18" s="86">
        <f t="shared" si="0"/>
        <v>-2.2072749131897207</v>
      </c>
      <c r="C18" s="86">
        <v>15.35</v>
      </c>
      <c r="D18" s="86">
        <f t="shared" si="2"/>
        <v>2.731115474033206</v>
      </c>
      <c r="F18" s="86">
        <v>29.65</v>
      </c>
      <c r="G18" s="86">
        <f t="shared" si="1"/>
        <v>3.3894621254437345</v>
      </c>
      <c r="H18" s="86">
        <v>10.65</v>
      </c>
      <c r="I18" s="86">
        <f t="shared" si="3"/>
        <v>2.3655598921554342</v>
      </c>
    </row>
    <row r="19" spans="1:9" x14ac:dyDescent="0.3">
      <c r="A19" s="86">
        <v>21.83</v>
      </c>
      <c r="B19" s="86">
        <f t="shared" si="0"/>
        <v>3.0832851705618523</v>
      </c>
      <c r="C19" s="86">
        <v>6.97</v>
      </c>
      <c r="D19" s="86">
        <f t="shared" si="2"/>
        <v>1.9416152247724325</v>
      </c>
      <c r="F19" s="86">
        <v>18.05</v>
      </c>
      <c r="G19" s="86">
        <f t="shared" si="1"/>
        <v>2.8931456847788901</v>
      </c>
      <c r="H19" s="86">
        <v>7.41</v>
      </c>
      <c r="I19" s="86">
        <f t="shared" si="3"/>
        <v>2.0028304393079956</v>
      </c>
    </row>
    <row r="20" spans="1:9" x14ac:dyDescent="0.3">
      <c r="A20" s="86">
        <v>0.05</v>
      </c>
      <c r="B20" s="86">
        <f t="shared" si="0"/>
        <v>-2.9957322735539909</v>
      </c>
      <c r="C20" s="86">
        <v>0.32</v>
      </c>
      <c r="D20" s="86">
        <f t="shared" si="2"/>
        <v>-1.1394342831883648</v>
      </c>
      <c r="F20" s="86">
        <v>7.0000000000000007E-2</v>
      </c>
      <c r="G20" s="86">
        <f t="shared" si="1"/>
        <v>-2.6592600369327779</v>
      </c>
      <c r="H20" s="86">
        <v>9.9999999999999995E-7</v>
      </c>
      <c r="I20" s="86">
        <f t="shared" si="3"/>
        <v>-13.815510557964274</v>
      </c>
    </row>
    <row r="21" spans="1:9" x14ac:dyDescent="0.3">
      <c r="A21" s="86">
        <v>9.93</v>
      </c>
      <c r="B21" s="86">
        <f t="shared" si="0"/>
        <v>2.2955604780570811</v>
      </c>
      <c r="C21" s="86">
        <v>2.17</v>
      </c>
      <c r="D21" s="86">
        <f t="shared" si="2"/>
        <v>0.77472716755236815</v>
      </c>
      <c r="F21" s="86">
        <v>19.88</v>
      </c>
      <c r="G21" s="86">
        <f t="shared" si="1"/>
        <v>2.9897142012284279</v>
      </c>
      <c r="H21" s="86">
        <v>5.0599999999999996</v>
      </c>
      <c r="I21" s="86">
        <f t="shared" si="3"/>
        <v>1.6213664832993742</v>
      </c>
    </row>
    <row r="22" spans="1:9" x14ac:dyDescent="0.3">
      <c r="A22" s="86">
        <v>4.2699999999999996</v>
      </c>
      <c r="B22" s="86">
        <f t="shared" si="0"/>
        <v>1.451613827240533</v>
      </c>
      <c r="C22" s="86">
        <v>0.01</v>
      </c>
      <c r="D22" s="86">
        <f t="shared" si="2"/>
        <v>-4.6051701859880909</v>
      </c>
      <c r="F22" s="86">
        <v>9.9999999999999995E-7</v>
      </c>
      <c r="G22" s="86">
        <f t="shared" si="1"/>
        <v>-13.815510557964274</v>
      </c>
      <c r="H22" s="86">
        <v>2.2000000000000002</v>
      </c>
      <c r="I22" s="86">
        <f t="shared" si="3"/>
        <v>0.78845736036427028</v>
      </c>
    </row>
    <row r="23" spans="1:9" x14ac:dyDescent="0.3">
      <c r="A23" s="86">
        <v>2.11</v>
      </c>
      <c r="B23" s="86">
        <f t="shared" si="0"/>
        <v>0.74668794748797507</v>
      </c>
      <c r="C23" s="86">
        <v>2.4500000000000002</v>
      </c>
      <c r="D23" s="86">
        <f t="shared" si="2"/>
        <v>0.89608802455663572</v>
      </c>
      <c r="F23" s="86">
        <v>0.01</v>
      </c>
      <c r="G23" s="86">
        <f t="shared" si="1"/>
        <v>-4.6051701859880909</v>
      </c>
      <c r="H23" s="86">
        <v>3.45</v>
      </c>
      <c r="I23" s="86">
        <f t="shared" si="3"/>
        <v>1.2383742310432684</v>
      </c>
    </row>
    <row r="24" spans="1:9" x14ac:dyDescent="0.3">
      <c r="A24" s="86">
        <v>0.39</v>
      </c>
      <c r="B24" s="86">
        <f t="shared" si="0"/>
        <v>-0.94160853985844495</v>
      </c>
      <c r="C24" s="86">
        <v>6.08</v>
      </c>
      <c r="D24" s="86">
        <f t="shared" si="2"/>
        <v>1.8050046959780757</v>
      </c>
      <c r="F24" s="86">
        <v>22.71</v>
      </c>
      <c r="G24" s="86">
        <f t="shared" si="1"/>
        <v>3.1228053561174671</v>
      </c>
      <c r="H24" s="86">
        <v>0.2</v>
      </c>
      <c r="I24" s="86">
        <f t="shared" si="3"/>
        <v>-1.6094379124341003</v>
      </c>
    </row>
    <row r="25" spans="1:9" x14ac:dyDescent="0.3">
      <c r="A25" s="86">
        <v>6.07</v>
      </c>
      <c r="B25" s="86">
        <f t="shared" si="0"/>
        <v>1.803358605071407</v>
      </c>
      <c r="C25" s="86">
        <v>6.47</v>
      </c>
      <c r="D25" s="86">
        <f t="shared" si="2"/>
        <v>1.8671761085128091</v>
      </c>
      <c r="F25" s="86">
        <v>9.6</v>
      </c>
      <c r="G25" s="86">
        <f t="shared" si="1"/>
        <v>2.2617630984737906</v>
      </c>
      <c r="H25" s="86">
        <v>10.61</v>
      </c>
      <c r="I25" s="86">
        <f t="shared" si="3"/>
        <v>2.3617969526258915</v>
      </c>
    </row>
    <row r="26" spans="1:9" x14ac:dyDescent="0.3">
      <c r="A26" s="86">
        <v>7.26</v>
      </c>
      <c r="B26" s="86">
        <f t="shared" si="0"/>
        <v>1.9823798288367047</v>
      </c>
      <c r="C26" s="86">
        <v>11.48</v>
      </c>
      <c r="D26" s="86">
        <f t="shared" si="2"/>
        <v>2.4406063908914204</v>
      </c>
      <c r="F26" s="86">
        <v>0.42</v>
      </c>
      <c r="G26" s="86">
        <f t="shared" si="1"/>
        <v>-0.86750056770472306</v>
      </c>
      <c r="H26" s="86">
        <v>29.64</v>
      </c>
      <c r="I26" s="86">
        <f t="shared" si="3"/>
        <v>3.389124800427886</v>
      </c>
    </row>
    <row r="27" spans="1:9" x14ac:dyDescent="0.3">
      <c r="A27" s="86">
        <v>0.12</v>
      </c>
      <c r="B27" s="86">
        <f t="shared" si="0"/>
        <v>-2.120263536200091</v>
      </c>
      <c r="C27" s="86">
        <v>0.01</v>
      </c>
      <c r="D27" s="86">
        <f t="shared" si="2"/>
        <v>-4.6051701859880909</v>
      </c>
      <c r="F27" s="86">
        <v>6.22</v>
      </c>
      <c r="G27" s="86">
        <f t="shared" si="1"/>
        <v>1.827769906751088</v>
      </c>
      <c r="H27" s="86">
        <v>12.67</v>
      </c>
      <c r="I27" s="86">
        <f t="shared" si="3"/>
        <v>2.5392369943330477</v>
      </c>
    </row>
    <row r="28" spans="1:9" x14ac:dyDescent="0.3">
      <c r="A28" s="86">
        <v>6.27</v>
      </c>
      <c r="B28" s="86">
        <f t="shared" si="0"/>
        <v>1.8357763546448294</v>
      </c>
      <c r="C28" s="86">
        <v>11.23</v>
      </c>
      <c r="D28" s="86">
        <f t="shared" si="2"/>
        <v>2.418588768750352</v>
      </c>
      <c r="F28" s="86">
        <v>1.98</v>
      </c>
      <c r="G28" s="86">
        <f t="shared" si="1"/>
        <v>0.68309684470644383</v>
      </c>
      <c r="H28" s="86">
        <v>3.13</v>
      </c>
      <c r="I28" s="86">
        <f t="shared" si="3"/>
        <v>1.1410330045520618</v>
      </c>
    </row>
    <row r="29" spans="1:9" x14ac:dyDescent="0.3">
      <c r="A29" s="86">
        <v>0.03</v>
      </c>
      <c r="B29" s="86">
        <f t="shared" si="0"/>
        <v>-3.5065578973199818</v>
      </c>
      <c r="C29" s="86">
        <v>0.11</v>
      </c>
      <c r="D29" s="86">
        <f t="shared" si="2"/>
        <v>-2.2072749131897207</v>
      </c>
      <c r="F29" s="86">
        <v>9.9999999999999995E-7</v>
      </c>
      <c r="G29" s="86">
        <f t="shared" si="1"/>
        <v>-13.815510557964274</v>
      </c>
      <c r="H29" s="86">
        <v>11.96</v>
      </c>
      <c r="I29" s="86">
        <f t="shared" si="3"/>
        <v>2.4815677485224859</v>
      </c>
    </row>
    <row r="30" spans="1:9" x14ac:dyDescent="0.3">
      <c r="A30" s="86">
        <v>0.16</v>
      </c>
      <c r="B30" s="86">
        <f t="shared" si="0"/>
        <v>-1.8325814637483102</v>
      </c>
      <c r="C30" s="86">
        <v>1.58</v>
      </c>
      <c r="D30" s="86">
        <f t="shared" si="2"/>
        <v>0.45742484703887548</v>
      </c>
      <c r="F30" s="86">
        <v>34.75</v>
      </c>
      <c r="G30" s="86">
        <f t="shared" si="1"/>
        <v>3.5481795720108011</v>
      </c>
      <c r="H30" s="86">
        <v>9.27</v>
      </c>
      <c r="I30" s="86">
        <f t="shared" si="3"/>
        <v>2.2267833795777636</v>
      </c>
    </row>
    <row r="31" spans="1:9" x14ac:dyDescent="0.3">
      <c r="A31" s="86">
        <v>0.14000000000000001</v>
      </c>
      <c r="B31" s="86">
        <f t="shared" si="0"/>
        <v>-1.9661128563728327</v>
      </c>
      <c r="C31" s="86">
        <v>11.11</v>
      </c>
      <c r="D31" s="86">
        <f t="shared" si="2"/>
        <v>2.4078456036515385</v>
      </c>
      <c r="F31" s="86">
        <v>3.11</v>
      </c>
      <c r="G31" s="86">
        <f t="shared" si="1"/>
        <v>1.1346227261911428</v>
      </c>
      <c r="H31" s="86">
        <v>18.170000000000002</v>
      </c>
      <c r="I31" s="86">
        <f t="shared" si="3"/>
        <v>2.8997718824080798</v>
      </c>
    </row>
    <row r="32" spans="1:9" x14ac:dyDescent="0.3">
      <c r="A32" s="86">
        <v>10.039999999999999</v>
      </c>
      <c r="B32" s="86">
        <f t="shared" si="0"/>
        <v>2.3065771142635829</v>
      </c>
      <c r="C32" s="86">
        <v>16.7</v>
      </c>
      <c r="D32" s="86">
        <f t="shared" si="2"/>
        <v>2.8154087194227095</v>
      </c>
      <c r="F32" s="86">
        <v>0.08</v>
      </c>
      <c r="G32" s="86">
        <f t="shared" si="1"/>
        <v>-2.5257286443082556</v>
      </c>
      <c r="H32" s="86">
        <v>0.05</v>
      </c>
      <c r="I32" s="86">
        <f t="shared" si="3"/>
        <v>-2.9957322735539909</v>
      </c>
    </row>
    <row r="33" spans="1:9" x14ac:dyDescent="0.3">
      <c r="A33" s="86">
        <v>18.850000000000001</v>
      </c>
      <c r="B33" s="86">
        <f t="shared" si="0"/>
        <v>2.93651291389402</v>
      </c>
      <c r="C33" s="86">
        <v>10.64</v>
      </c>
      <c r="D33" s="86">
        <f t="shared" si="2"/>
        <v>2.3646204839134985</v>
      </c>
      <c r="F33" s="86">
        <v>4.68</v>
      </c>
      <c r="G33" s="86">
        <f t="shared" si="1"/>
        <v>1.5432981099295553</v>
      </c>
      <c r="H33" s="86">
        <v>5.33</v>
      </c>
      <c r="I33" s="86">
        <f t="shared" si="3"/>
        <v>1.6733512381777531</v>
      </c>
    </row>
    <row r="34" spans="1:9" x14ac:dyDescent="0.3">
      <c r="A34" s="86">
        <v>11.75</v>
      </c>
      <c r="B34" s="86">
        <f t="shared" si="0"/>
        <v>2.4638532405901681</v>
      </c>
      <c r="C34" s="86">
        <v>18.28</v>
      </c>
      <c r="D34" s="86">
        <f t="shared" si="2"/>
        <v>2.9058075660260041</v>
      </c>
      <c r="F34" s="86">
        <v>0.01</v>
      </c>
      <c r="G34" s="86">
        <f t="shared" si="1"/>
        <v>-4.6051701859880909</v>
      </c>
      <c r="H34" s="86">
        <v>0.32</v>
      </c>
      <c r="I34" s="86">
        <f t="shared" si="3"/>
        <v>-1.1394342831883648</v>
      </c>
    </row>
    <row r="35" spans="1:9" x14ac:dyDescent="0.3">
      <c r="A35" s="86">
        <v>0.82</v>
      </c>
      <c r="B35" s="86">
        <f t="shared" si="0"/>
        <v>-0.19845093872383832</v>
      </c>
      <c r="C35" s="86">
        <v>8.02</v>
      </c>
      <c r="D35" s="86">
        <f t="shared" si="2"/>
        <v>2.0819384218784229</v>
      </c>
      <c r="F35" s="86">
        <v>9.9999999999999995E-7</v>
      </c>
      <c r="G35" s="86">
        <f t="shared" si="1"/>
        <v>-13.815510557964274</v>
      </c>
      <c r="H35" s="86">
        <v>24.1</v>
      </c>
      <c r="I35" s="86">
        <f t="shared" si="3"/>
        <v>3.1822118404966093</v>
      </c>
    </row>
    <row r="36" spans="1:9" x14ac:dyDescent="0.3">
      <c r="A36" s="86">
        <v>0.46</v>
      </c>
      <c r="B36" s="86">
        <f t="shared" si="0"/>
        <v>-0.77652878949899629</v>
      </c>
      <c r="C36" s="86">
        <v>6.03</v>
      </c>
      <c r="D36" s="86">
        <f t="shared" si="2"/>
        <v>1.7967470107390942</v>
      </c>
      <c r="F36" s="86">
        <v>9.9999999999999995E-7</v>
      </c>
      <c r="G36" s="86">
        <f t="shared" si="1"/>
        <v>-13.815510557964274</v>
      </c>
      <c r="H36" s="86">
        <v>5.29</v>
      </c>
      <c r="I36" s="86">
        <f t="shared" si="3"/>
        <v>1.665818245870208</v>
      </c>
    </row>
    <row r="37" spans="1:9" x14ac:dyDescent="0.3">
      <c r="A37" s="86">
        <v>1.1000000000000001</v>
      </c>
      <c r="B37" s="86">
        <f t="shared" si="0"/>
        <v>9.5310179804324935E-2</v>
      </c>
      <c r="C37" s="86">
        <v>2.97</v>
      </c>
      <c r="D37" s="86">
        <f t="shared" si="2"/>
        <v>1.0885619528146082</v>
      </c>
      <c r="F37" s="86">
        <v>19.61</v>
      </c>
      <c r="G37" s="86">
        <f t="shared" si="1"/>
        <v>2.976039640208255</v>
      </c>
      <c r="H37" s="86">
        <v>0.03</v>
      </c>
      <c r="I37" s="86">
        <f t="shared" si="3"/>
        <v>-3.5065578973199818</v>
      </c>
    </row>
    <row r="38" spans="1:9" x14ac:dyDescent="0.3">
      <c r="A38" s="86">
        <v>6.99</v>
      </c>
      <c r="B38" s="86">
        <f t="shared" si="0"/>
        <v>1.944480556245719</v>
      </c>
      <c r="C38" s="86">
        <v>8.77</v>
      </c>
      <c r="D38" s="86">
        <f t="shared" si="2"/>
        <v>2.1713368063840917</v>
      </c>
      <c r="F38" s="86">
        <v>2.52</v>
      </c>
      <c r="G38" s="86">
        <f t="shared" si="1"/>
        <v>0.9242589015233319</v>
      </c>
      <c r="H38" s="86">
        <v>0.1</v>
      </c>
      <c r="I38" s="86">
        <f t="shared" si="3"/>
        <v>-2.3025850929940455</v>
      </c>
    </row>
    <row r="39" spans="1:9" x14ac:dyDescent="0.3">
      <c r="A39" s="86">
        <v>19.46</v>
      </c>
      <c r="B39" s="86">
        <f t="shared" si="0"/>
        <v>2.968361076757859</v>
      </c>
      <c r="C39" s="86">
        <v>0.11</v>
      </c>
      <c r="D39" s="86">
        <f t="shared" si="2"/>
        <v>-2.2072749131897207</v>
      </c>
      <c r="F39" s="86">
        <v>8.74</v>
      </c>
      <c r="G39" s="86">
        <f t="shared" si="1"/>
        <v>2.167910189667444</v>
      </c>
      <c r="H39" s="86">
        <v>5.6</v>
      </c>
      <c r="I39" s="86">
        <f t="shared" si="3"/>
        <v>1.7227665977411035</v>
      </c>
    </row>
    <row r="40" spans="1:9" x14ac:dyDescent="0.3">
      <c r="A40" s="86">
        <v>20.96</v>
      </c>
      <c r="B40" s="86">
        <f t="shared" si="0"/>
        <v>3.0426158594528414</v>
      </c>
      <c r="C40" s="86">
        <v>1.94</v>
      </c>
      <c r="D40" s="86">
        <f t="shared" si="2"/>
        <v>0.66268797307523675</v>
      </c>
      <c r="F40" s="86">
        <v>0.03</v>
      </c>
      <c r="G40" s="86">
        <f t="shared" si="1"/>
        <v>-3.5065578973199818</v>
      </c>
      <c r="H40" s="86">
        <v>6.37</v>
      </c>
      <c r="I40" s="86">
        <f t="shared" si="3"/>
        <v>1.8515994695840721</v>
      </c>
    </row>
    <row r="41" spans="1:9" x14ac:dyDescent="0.3">
      <c r="A41" s="86">
        <v>2.4</v>
      </c>
      <c r="B41" s="86">
        <f t="shared" si="0"/>
        <v>0.87546873735389985</v>
      </c>
      <c r="C41" s="86">
        <v>1.87</v>
      </c>
      <c r="D41" s="86">
        <f t="shared" si="2"/>
        <v>0.62593843086649537</v>
      </c>
      <c r="F41" s="86">
        <v>9.32</v>
      </c>
      <c r="G41" s="86">
        <f t="shared" si="1"/>
        <v>2.2321626286975</v>
      </c>
      <c r="H41" s="86">
        <v>5.33</v>
      </c>
      <c r="I41" s="86">
        <f t="shared" si="3"/>
        <v>1.6733512381777531</v>
      </c>
    </row>
    <row r="42" spans="1:9" x14ac:dyDescent="0.3">
      <c r="A42" s="86">
        <v>4.71</v>
      </c>
      <c r="B42" s="86">
        <f t="shared" si="0"/>
        <v>1.5496879080283263</v>
      </c>
      <c r="C42" s="86">
        <v>1.2</v>
      </c>
      <c r="D42" s="86">
        <f t="shared" si="2"/>
        <v>0.18232155679395459</v>
      </c>
      <c r="F42" s="86">
        <v>34.369999999999997</v>
      </c>
      <c r="G42" s="86">
        <f t="shared" si="1"/>
        <v>3.5371840908617425</v>
      </c>
      <c r="H42" s="86">
        <v>6.55</v>
      </c>
      <c r="I42" s="86">
        <f t="shared" si="3"/>
        <v>1.8794650496471605</v>
      </c>
    </row>
    <row r="43" spans="1:9" x14ac:dyDescent="0.3">
      <c r="A43" s="86">
        <v>9.9999999999999995E-7</v>
      </c>
      <c r="B43" s="86">
        <f t="shared" si="0"/>
        <v>-13.815510557964274</v>
      </c>
      <c r="C43" s="86">
        <v>1.55</v>
      </c>
      <c r="D43" s="86">
        <f t="shared" si="2"/>
        <v>0.43825493093115531</v>
      </c>
      <c r="F43" s="86">
        <v>0.36</v>
      </c>
      <c r="G43" s="86">
        <f t="shared" si="1"/>
        <v>-1.0216512475319814</v>
      </c>
      <c r="H43" s="86">
        <v>0.93</v>
      </c>
      <c r="I43" s="86">
        <f t="shared" si="3"/>
        <v>-7.2570692834835374E-2</v>
      </c>
    </row>
    <row r="44" spans="1:9" x14ac:dyDescent="0.3">
      <c r="A44" s="86">
        <v>17.36</v>
      </c>
      <c r="B44" s="86">
        <f t="shared" si="0"/>
        <v>2.8541687092322041</v>
      </c>
      <c r="C44" s="86">
        <v>10.14</v>
      </c>
      <c r="D44" s="86">
        <f t="shared" si="2"/>
        <v>2.3164879981630371</v>
      </c>
      <c r="F44" s="86">
        <v>28.06</v>
      </c>
      <c r="G44" s="86">
        <f t="shared" si="1"/>
        <v>3.3343450746743146</v>
      </c>
      <c r="H44" s="86">
        <v>0.52</v>
      </c>
      <c r="I44" s="86">
        <f t="shared" si="3"/>
        <v>-0.65392646740666394</v>
      </c>
    </row>
    <row r="45" spans="1:9" x14ac:dyDescent="0.3">
      <c r="A45" s="86">
        <v>15.68</v>
      </c>
      <c r="B45" s="86">
        <f t="shared" si="0"/>
        <v>2.7523860149222616</v>
      </c>
      <c r="C45" s="86">
        <v>0.11</v>
      </c>
      <c r="D45" s="86">
        <f t="shared" si="2"/>
        <v>-2.2072749131897207</v>
      </c>
      <c r="F45" s="86">
        <v>17.149999999999999</v>
      </c>
      <c r="G45" s="86">
        <f t="shared" si="1"/>
        <v>2.8419981736119486</v>
      </c>
      <c r="H45" s="86">
        <v>5.77</v>
      </c>
      <c r="I45" s="86">
        <f t="shared" si="3"/>
        <v>1.7526720805200082</v>
      </c>
    </row>
    <row r="46" spans="1:9" x14ac:dyDescent="0.3">
      <c r="A46" s="86">
        <v>6.86</v>
      </c>
      <c r="B46" s="86">
        <f t="shared" si="0"/>
        <v>1.925707441737794</v>
      </c>
      <c r="C46" s="86">
        <v>10.85</v>
      </c>
      <c r="D46" s="86">
        <f t="shared" si="2"/>
        <v>2.3841650799864684</v>
      </c>
      <c r="F46" s="86">
        <v>51.2</v>
      </c>
      <c r="G46" s="86">
        <f t="shared" si="1"/>
        <v>3.9357395320454622</v>
      </c>
      <c r="H46" s="86">
        <v>0.1</v>
      </c>
      <c r="I46" s="86">
        <f t="shared" si="3"/>
        <v>-2.3025850929940455</v>
      </c>
    </row>
    <row r="47" spans="1:9" x14ac:dyDescent="0.3">
      <c r="A47" s="86">
        <v>4.18</v>
      </c>
      <c r="B47" s="86">
        <f t="shared" si="0"/>
        <v>1.430311246536665</v>
      </c>
      <c r="C47" s="86">
        <v>3.18</v>
      </c>
      <c r="D47" s="86">
        <f t="shared" si="2"/>
        <v>1.1568811967920856</v>
      </c>
      <c r="F47" s="86">
        <v>3.48</v>
      </c>
      <c r="G47" s="86">
        <f t="shared" si="1"/>
        <v>1.2470322937863829</v>
      </c>
      <c r="H47" s="86">
        <v>11.65</v>
      </c>
      <c r="I47" s="86">
        <f t="shared" si="3"/>
        <v>2.4553061800117097</v>
      </c>
    </row>
    <row r="48" spans="1:9" x14ac:dyDescent="0.3">
      <c r="A48" s="86">
        <v>0.55000000000000004</v>
      </c>
      <c r="B48" s="86">
        <f t="shared" si="0"/>
        <v>-0.59783700075562041</v>
      </c>
      <c r="C48" s="86">
        <v>2.2000000000000002</v>
      </c>
      <c r="D48" s="86">
        <f t="shared" si="2"/>
        <v>0.78845736036427028</v>
      </c>
      <c r="F48" s="86">
        <v>15.96</v>
      </c>
      <c r="G48" s="86">
        <f t="shared" si="1"/>
        <v>2.7700855920216627</v>
      </c>
      <c r="H48" s="86">
        <v>10.39</v>
      </c>
      <c r="I48" s="86">
        <f t="shared" si="3"/>
        <v>2.340843805111136</v>
      </c>
    </row>
    <row r="49" spans="1:9" x14ac:dyDescent="0.3">
      <c r="A49" s="86">
        <v>3.78</v>
      </c>
      <c r="B49" s="86">
        <f t="shared" si="0"/>
        <v>1.3297240096314962</v>
      </c>
      <c r="C49" s="86">
        <v>0.05</v>
      </c>
      <c r="D49" s="86">
        <f t="shared" si="2"/>
        <v>-2.9957322735539909</v>
      </c>
      <c r="F49" s="86">
        <v>0.52</v>
      </c>
      <c r="G49" s="86">
        <f t="shared" si="1"/>
        <v>-0.65392646740666394</v>
      </c>
      <c r="H49" s="86">
        <v>0.11</v>
      </c>
      <c r="I49" s="86">
        <f t="shared" si="3"/>
        <v>-2.2072749131897207</v>
      </c>
    </row>
    <row r="50" spans="1:9" x14ac:dyDescent="0.3">
      <c r="A50" s="86">
        <v>6.66</v>
      </c>
      <c r="B50" s="86">
        <f t="shared" si="0"/>
        <v>1.8961194845522977</v>
      </c>
      <c r="C50" s="86">
        <v>1.1299999999999999</v>
      </c>
      <c r="D50" s="86">
        <f t="shared" si="2"/>
        <v>0.12221763272424911</v>
      </c>
      <c r="F50" s="86">
        <v>2.31</v>
      </c>
      <c r="G50" s="86">
        <f t="shared" si="1"/>
        <v>0.83724752453370221</v>
      </c>
      <c r="H50" s="86">
        <v>17.600000000000001</v>
      </c>
      <c r="I50" s="86">
        <f t="shared" si="3"/>
        <v>2.8678989020441064</v>
      </c>
    </row>
    <row r="51" spans="1:9" x14ac:dyDescent="0.3">
      <c r="A51" s="86">
        <v>11.87</v>
      </c>
      <c r="B51" s="86">
        <f t="shared" si="0"/>
        <v>2.4740142086215764</v>
      </c>
      <c r="C51" s="86">
        <v>2.13</v>
      </c>
      <c r="D51" s="86">
        <f t="shared" si="2"/>
        <v>0.75612197972133366</v>
      </c>
      <c r="F51" s="86">
        <v>14.96</v>
      </c>
      <c r="G51" s="86">
        <f t="shared" si="1"/>
        <v>2.7053799725463312</v>
      </c>
      <c r="H51" s="86">
        <v>20.97</v>
      </c>
      <c r="I51" s="86">
        <f t="shared" si="3"/>
        <v>3.0430928449138284</v>
      </c>
    </row>
    <row r="52" spans="1:9" x14ac:dyDescent="0.3">
      <c r="A52" s="86">
        <v>7.0000000000000007E-2</v>
      </c>
      <c r="B52" s="86">
        <f t="shared" si="0"/>
        <v>-2.6592600369327779</v>
      </c>
      <c r="C52" s="86">
        <v>1.08</v>
      </c>
      <c r="D52" s="86">
        <f t="shared" si="2"/>
        <v>7.6961041136128394E-2</v>
      </c>
      <c r="F52" s="86">
        <v>18.88</v>
      </c>
      <c r="G52" s="86">
        <f t="shared" si="1"/>
        <v>2.9381031607173544</v>
      </c>
      <c r="H52" s="86">
        <v>0.37</v>
      </c>
      <c r="I52" s="86">
        <f t="shared" si="3"/>
        <v>-0.9942522733438669</v>
      </c>
    </row>
    <row r="53" spans="1:9" x14ac:dyDescent="0.3">
      <c r="A53" s="7">
        <f>MEDIAN(A3:A52)</f>
        <v>4.2249999999999996</v>
      </c>
      <c r="B53" s="7">
        <f>MEDIAN(B3:B52)</f>
        <v>1.440962536888599</v>
      </c>
      <c r="C53" s="7">
        <f>MEDIAN(C3:C52)</f>
        <v>2.3600000000000003</v>
      </c>
      <c r="D53" s="7">
        <f>MEDIAN(D3:D52)</f>
        <v>0.85793392802497359</v>
      </c>
      <c r="F53" s="7">
        <f>MEDIAN(F3:F52)</f>
        <v>5.4499999999999993</v>
      </c>
      <c r="G53" s="7">
        <f>MEDIAN(G3:G52)</f>
        <v>1.6855340083403216</v>
      </c>
      <c r="H53" s="7">
        <f>MEDIAN(H3:H52)</f>
        <v>4.57</v>
      </c>
      <c r="I53" s="7">
        <f>MEDIAN(I3:I52)</f>
        <v>1.5137317358577222</v>
      </c>
    </row>
    <row r="54" spans="1:9" x14ac:dyDescent="0.3">
      <c r="A54" s="10">
        <f>AVERAGE(A3:A52)</f>
        <v>5.9118001000000007</v>
      </c>
      <c r="B54" s="10">
        <f>AVERAGE(B3:B52)</f>
        <v>-0.59205789428277744</v>
      </c>
      <c r="C54" s="10">
        <f>AVERAGE(C3:C52)</f>
        <v>5.1470000200000019</v>
      </c>
      <c r="D54" s="10">
        <f>AVERAGE(D3:D52)</f>
        <v>0.30775214168610343</v>
      </c>
      <c r="F54" s="10">
        <f>AVERAGE(F3:F52)</f>
        <v>11.432200120000003</v>
      </c>
      <c r="G54" s="10">
        <f>AVERAGE(G3:G52)</f>
        <v>-0.42059085545795499</v>
      </c>
      <c r="H54" s="10">
        <f>AVERAGE(H3:H52)</f>
        <v>5.904800080000002</v>
      </c>
      <c r="I54" s="10">
        <f>AVERAGE(I3:I52)</f>
        <v>-0.24320254604077082</v>
      </c>
    </row>
    <row r="55" spans="1:9" x14ac:dyDescent="0.3">
      <c r="A55" s="7"/>
      <c r="B55" s="7">
        <f>EXP(B54)</f>
        <v>0.55318771074802797</v>
      </c>
      <c r="C55" s="7"/>
      <c r="D55" s="7">
        <f>EXP(D54)</f>
        <v>1.3603637696773399</v>
      </c>
      <c r="F55" s="7"/>
      <c r="G55" s="7">
        <f>EXP(G54)</f>
        <v>0.65665871478371607</v>
      </c>
      <c r="H55" s="7"/>
      <c r="I55" s="7">
        <f>EXP(I54)</f>
        <v>0.78411267876779622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V49"/>
  <sheetViews>
    <sheetView topLeftCell="N1" workbookViewId="0">
      <pane ySplit="1" topLeftCell="A10" activePane="bottomLeft" state="frozen"/>
      <selection pane="bottomLeft" activeCell="W4" sqref="W4:W23"/>
    </sheetView>
  </sheetViews>
  <sheetFormatPr defaultColWidth="8.6640625" defaultRowHeight="14.4" x14ac:dyDescent="0.3"/>
  <cols>
    <col min="1" max="1" width="8.5546875" style="4" customWidth="1"/>
    <col min="2" max="2" width="5.88671875" style="4" customWidth="1"/>
    <col min="3" max="3" width="1.5546875" style="4" customWidth="1"/>
    <col min="4" max="5" width="4.44140625" style="4" customWidth="1"/>
    <col min="6" max="6" width="5.44140625" style="4" customWidth="1"/>
    <col min="7" max="7" width="6.33203125" style="4" customWidth="1"/>
    <col min="8" max="12" width="4.44140625" style="4" customWidth="1"/>
    <col min="13" max="14" width="5.5546875" style="4" customWidth="1"/>
    <col min="15" max="15" width="5.44140625" style="4" customWidth="1"/>
    <col min="16" max="20" width="4.44140625" style="4" customWidth="1"/>
    <col min="21" max="22" width="8.109375" style="4" customWidth="1"/>
    <col min="23" max="23" width="4.44140625" style="4" customWidth="1"/>
    <col min="24" max="24" width="8.109375" style="4" customWidth="1"/>
    <col min="25" max="34" width="4.44140625" style="4" customWidth="1"/>
    <col min="35" max="36" width="4.44140625" style="11" customWidth="1"/>
    <col min="37" max="39" width="4.44140625" style="4" customWidth="1"/>
    <col min="40" max="40" width="6" style="4" customWidth="1"/>
    <col min="41" max="46" width="4.44140625" style="4" customWidth="1"/>
    <col min="47" max="48" width="6.6640625" style="4" customWidth="1"/>
    <col min="49" max="16384" width="8.6640625" style="4"/>
  </cols>
  <sheetData>
    <row r="1" spans="1:48" x14ac:dyDescent="0.3">
      <c r="D1" s="170" t="s">
        <v>448</v>
      </c>
      <c r="E1" s="170"/>
      <c r="F1" s="170" t="s">
        <v>449</v>
      </c>
      <c r="G1" s="170"/>
      <c r="H1" s="170" t="s">
        <v>431</v>
      </c>
      <c r="I1" s="170"/>
      <c r="J1" s="170" t="s">
        <v>444</v>
      </c>
      <c r="K1" s="170"/>
      <c r="L1" s="5"/>
      <c r="M1" s="170" t="s">
        <v>432</v>
      </c>
      <c r="N1" s="170"/>
      <c r="O1" s="5" t="s">
        <v>433</v>
      </c>
      <c r="P1" s="5"/>
      <c r="Q1" s="170" t="s">
        <v>434</v>
      </c>
      <c r="R1" s="170"/>
      <c r="S1" s="170" t="s">
        <v>435</v>
      </c>
      <c r="T1" s="170"/>
      <c r="U1" s="170" t="s">
        <v>450</v>
      </c>
      <c r="V1" s="170"/>
      <c r="W1" s="170" t="s">
        <v>436</v>
      </c>
      <c r="X1" s="170"/>
      <c r="Y1" s="170" t="s">
        <v>437</v>
      </c>
      <c r="Z1" s="170"/>
      <c r="AA1" s="170" t="s">
        <v>438</v>
      </c>
      <c r="AB1" s="170"/>
      <c r="AC1" s="170" t="s">
        <v>439</v>
      </c>
      <c r="AD1" s="170"/>
      <c r="AE1" s="170" t="s">
        <v>440</v>
      </c>
      <c r="AF1" s="170"/>
      <c r="AG1" s="170" t="s">
        <v>441</v>
      </c>
      <c r="AH1" s="170"/>
      <c r="AI1" s="171" t="s">
        <v>442</v>
      </c>
      <c r="AJ1" s="171"/>
      <c r="AK1" s="170" t="s">
        <v>443</v>
      </c>
      <c r="AL1" s="170"/>
      <c r="AM1" s="170" t="s">
        <v>445</v>
      </c>
      <c r="AN1" s="170"/>
      <c r="AO1" s="170" t="s">
        <v>446</v>
      </c>
      <c r="AP1" s="170"/>
      <c r="AQ1" s="170" t="s">
        <v>447</v>
      </c>
      <c r="AR1" s="170"/>
      <c r="AS1" s="170" t="s">
        <v>430</v>
      </c>
      <c r="AT1" s="170"/>
      <c r="AU1" s="4" t="s">
        <v>453</v>
      </c>
      <c r="AV1" s="4" t="s">
        <v>454</v>
      </c>
    </row>
    <row r="2" spans="1:48" s="151" customFormat="1" ht="47.4" customHeight="1" x14ac:dyDescent="0.3">
      <c r="A2" s="151" t="s">
        <v>237</v>
      </c>
      <c r="B2" s="151" t="s">
        <v>238</v>
      </c>
      <c r="C2" s="151" t="s">
        <v>239</v>
      </c>
      <c r="D2" s="151" t="s">
        <v>195</v>
      </c>
      <c r="E2" s="151" t="s">
        <v>196</v>
      </c>
      <c r="F2" s="151" t="s">
        <v>197</v>
      </c>
      <c r="G2" s="151" t="s">
        <v>198</v>
      </c>
      <c r="H2" s="151" t="s">
        <v>199</v>
      </c>
      <c r="I2" s="151" t="s">
        <v>200</v>
      </c>
      <c r="J2" s="151" t="s">
        <v>201</v>
      </c>
      <c r="K2" s="151" t="s">
        <v>202</v>
      </c>
      <c r="L2" s="151" t="s">
        <v>517</v>
      </c>
      <c r="M2" s="151" t="s">
        <v>203</v>
      </c>
      <c r="N2" s="151" t="s">
        <v>204</v>
      </c>
      <c r="O2" s="151" t="s">
        <v>205</v>
      </c>
      <c r="P2" s="151" t="s">
        <v>206</v>
      </c>
      <c r="Q2" s="151" t="s">
        <v>207</v>
      </c>
      <c r="R2" s="151" t="s">
        <v>208</v>
      </c>
      <c r="S2" s="151" t="s">
        <v>209</v>
      </c>
      <c r="T2" s="151" t="s">
        <v>210</v>
      </c>
      <c r="U2" s="151" t="s">
        <v>211</v>
      </c>
      <c r="V2" s="151" t="s">
        <v>212</v>
      </c>
      <c r="W2" s="151" t="s">
        <v>213</v>
      </c>
      <c r="X2" s="151" t="s">
        <v>214</v>
      </c>
      <c r="Y2" s="151" t="s">
        <v>215</v>
      </c>
      <c r="Z2" s="151" t="s">
        <v>216</v>
      </c>
      <c r="AA2" s="151" t="s">
        <v>217</v>
      </c>
      <c r="AB2" s="151" t="s">
        <v>218</v>
      </c>
      <c r="AC2" s="151" t="s">
        <v>219</v>
      </c>
      <c r="AD2" s="151" t="s">
        <v>220</v>
      </c>
      <c r="AE2" s="151" t="s">
        <v>221</v>
      </c>
      <c r="AF2" s="151" t="s">
        <v>222</v>
      </c>
      <c r="AG2" s="151" t="s">
        <v>223</v>
      </c>
      <c r="AH2" s="151" t="s">
        <v>224</v>
      </c>
      <c r="AI2" s="152" t="s">
        <v>225</v>
      </c>
      <c r="AJ2" s="152" t="s">
        <v>226</v>
      </c>
      <c r="AK2" s="151" t="s">
        <v>227</v>
      </c>
      <c r="AL2" s="151" t="s">
        <v>228</v>
      </c>
      <c r="AM2" s="151" t="s">
        <v>229</v>
      </c>
      <c r="AN2" s="151" t="s">
        <v>230</v>
      </c>
      <c r="AO2" s="151" t="s">
        <v>231</v>
      </c>
      <c r="AP2" s="151" t="s">
        <v>232</v>
      </c>
      <c r="AQ2" s="151" t="s">
        <v>233</v>
      </c>
      <c r="AR2" s="151" t="s">
        <v>234</v>
      </c>
      <c r="AS2" s="151" t="s">
        <v>235</v>
      </c>
      <c r="AT2" s="151" t="s">
        <v>236</v>
      </c>
      <c r="AU2" s="151" t="s">
        <v>455</v>
      </c>
      <c r="AV2" s="151" t="s">
        <v>456</v>
      </c>
    </row>
    <row r="3" spans="1:48" x14ac:dyDescent="0.3">
      <c r="A3" s="4" t="s">
        <v>253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4"/>
      <c r="AJ3" s="154"/>
      <c r="AK3" s="153"/>
      <c r="AL3" s="153"/>
      <c r="AM3" s="153"/>
      <c r="AN3" s="153"/>
      <c r="AO3" s="153"/>
      <c r="AP3" s="153"/>
      <c r="AQ3" s="153"/>
      <c r="AR3" s="153"/>
      <c r="AS3" s="153"/>
      <c r="AT3" s="153"/>
    </row>
    <row r="4" spans="1:48" x14ac:dyDescent="0.3">
      <c r="A4" s="4" t="s">
        <v>2</v>
      </c>
      <c r="B4" s="4" t="s">
        <v>22</v>
      </c>
      <c r="C4" s="4" t="s">
        <v>241</v>
      </c>
      <c r="D4" s="4">
        <v>1</v>
      </c>
      <c r="E4" s="153">
        <v>1</v>
      </c>
      <c r="F4" s="153">
        <v>40</v>
      </c>
      <c r="G4" s="153">
        <v>50</v>
      </c>
      <c r="H4" s="153">
        <v>2</v>
      </c>
      <c r="I4" s="153">
        <v>4</v>
      </c>
      <c r="J4" s="153">
        <v>1.5</v>
      </c>
      <c r="K4" s="153">
        <v>2</v>
      </c>
      <c r="L4" s="153">
        <f>SUM(H5+J5)</f>
        <v>1</v>
      </c>
      <c r="M4" s="153">
        <v>6</v>
      </c>
      <c r="N4" s="153">
        <v>2</v>
      </c>
      <c r="O4" s="153">
        <v>1</v>
      </c>
      <c r="P4" s="153">
        <v>0.25</v>
      </c>
      <c r="Q4" s="153">
        <v>2</v>
      </c>
      <c r="R4" s="153">
        <v>0</v>
      </c>
      <c r="S4" s="153">
        <v>0.2</v>
      </c>
      <c r="T4" s="153">
        <v>0</v>
      </c>
      <c r="U4" s="153">
        <v>1</v>
      </c>
      <c r="V4" s="153">
        <v>0.5</v>
      </c>
      <c r="W4" s="153">
        <v>3</v>
      </c>
      <c r="X4" s="153">
        <v>6</v>
      </c>
      <c r="Y4" s="153">
        <v>2</v>
      </c>
      <c r="Z4" s="153">
        <v>4</v>
      </c>
      <c r="AA4" s="153">
        <v>3</v>
      </c>
      <c r="AB4" s="153">
        <v>1</v>
      </c>
      <c r="AC4" s="153">
        <v>4</v>
      </c>
      <c r="AD4" s="153">
        <v>8.5</v>
      </c>
      <c r="AE4" s="153">
        <v>1</v>
      </c>
      <c r="AF4" s="153">
        <v>1</v>
      </c>
      <c r="AG4" s="153">
        <v>5</v>
      </c>
      <c r="AH4" s="153">
        <v>5</v>
      </c>
      <c r="AI4" s="154">
        <v>0</v>
      </c>
      <c r="AJ4" s="154">
        <v>1</v>
      </c>
      <c r="AK4" s="153">
        <v>1.5</v>
      </c>
      <c r="AL4" s="153">
        <v>0.5</v>
      </c>
      <c r="AM4" s="153">
        <v>1</v>
      </c>
      <c r="AN4" s="153">
        <v>1</v>
      </c>
      <c r="AO4" s="153">
        <v>1</v>
      </c>
      <c r="AP4" s="153">
        <v>1</v>
      </c>
      <c r="AQ4" s="153">
        <v>7</v>
      </c>
      <c r="AR4" s="153">
        <v>7</v>
      </c>
      <c r="AS4" s="153">
        <v>1</v>
      </c>
      <c r="AT4" s="153">
        <v>1</v>
      </c>
      <c r="AU4" s="153">
        <f>SUM(U4+AK4)</f>
        <v>2.5</v>
      </c>
      <c r="AV4" s="153">
        <f>SUM(V4+AL4)</f>
        <v>1</v>
      </c>
    </row>
    <row r="5" spans="1:48" x14ac:dyDescent="0.3">
      <c r="A5" s="4" t="s">
        <v>3</v>
      </c>
      <c r="B5" s="4" t="s">
        <v>23</v>
      </c>
      <c r="C5" s="4" t="s">
        <v>242</v>
      </c>
      <c r="D5" s="4">
        <v>1</v>
      </c>
      <c r="E5" s="153">
        <v>1</v>
      </c>
      <c r="F5" s="153">
        <v>0</v>
      </c>
      <c r="G5" s="153">
        <v>5</v>
      </c>
      <c r="H5" s="153">
        <v>1</v>
      </c>
      <c r="I5" s="153">
        <v>2</v>
      </c>
      <c r="J5" s="153">
        <v>0</v>
      </c>
      <c r="K5" s="153">
        <v>0</v>
      </c>
      <c r="L5" s="153">
        <f t="shared" ref="L5:L23" si="0">SUM(H6+J6)</f>
        <v>4.5</v>
      </c>
      <c r="M5" s="153">
        <v>2</v>
      </c>
      <c r="N5" s="153">
        <v>4</v>
      </c>
      <c r="O5" s="153">
        <v>10</v>
      </c>
      <c r="P5" s="153">
        <v>7</v>
      </c>
      <c r="Q5" s="153">
        <v>5</v>
      </c>
      <c r="R5" s="153">
        <v>3</v>
      </c>
      <c r="S5" s="153">
        <v>0</v>
      </c>
      <c r="T5" s="153">
        <v>0</v>
      </c>
      <c r="U5" s="153">
        <v>0</v>
      </c>
      <c r="V5" s="153">
        <v>0</v>
      </c>
      <c r="W5" s="153">
        <v>1</v>
      </c>
      <c r="X5" s="153">
        <v>3</v>
      </c>
      <c r="Y5" s="153">
        <v>2</v>
      </c>
      <c r="Z5" s="153">
        <v>3</v>
      </c>
      <c r="AA5" s="153">
        <v>2</v>
      </c>
      <c r="AB5" s="153">
        <v>1</v>
      </c>
      <c r="AC5" s="153">
        <v>1</v>
      </c>
      <c r="AD5" s="153">
        <v>1</v>
      </c>
      <c r="AE5" s="153">
        <v>0</v>
      </c>
      <c r="AF5" s="153">
        <v>1</v>
      </c>
      <c r="AG5" s="153">
        <v>5</v>
      </c>
      <c r="AH5" s="153">
        <v>7</v>
      </c>
      <c r="AI5" s="154">
        <v>0</v>
      </c>
      <c r="AJ5" s="154">
        <v>1</v>
      </c>
      <c r="AK5" s="153">
        <v>0</v>
      </c>
      <c r="AL5" s="153">
        <v>0</v>
      </c>
      <c r="AM5" s="153">
        <v>0</v>
      </c>
      <c r="AN5" s="153">
        <v>0</v>
      </c>
      <c r="AO5" s="153">
        <v>4</v>
      </c>
      <c r="AP5" s="153">
        <v>6</v>
      </c>
      <c r="AQ5" s="153">
        <v>7</v>
      </c>
      <c r="AR5" s="153">
        <v>7</v>
      </c>
      <c r="AS5" s="153">
        <v>1</v>
      </c>
      <c r="AT5" s="153">
        <v>1</v>
      </c>
      <c r="AU5" s="153">
        <f t="shared" ref="AU5:AU23" si="1">SUM(U5+AK5)</f>
        <v>0</v>
      </c>
      <c r="AV5" s="153">
        <f t="shared" ref="AV5:AV23" si="2">SUM(V5+AL5)</f>
        <v>0</v>
      </c>
    </row>
    <row r="6" spans="1:48" s="77" customFormat="1" x14ac:dyDescent="0.3">
      <c r="A6" s="77" t="s">
        <v>4</v>
      </c>
      <c r="B6" s="77" t="s">
        <v>24</v>
      </c>
      <c r="C6" s="77" t="s">
        <v>243</v>
      </c>
      <c r="D6" s="77">
        <v>1</v>
      </c>
      <c r="E6" s="165">
        <v>1</v>
      </c>
      <c r="F6" s="165">
        <v>7.5</v>
      </c>
      <c r="G6" s="165">
        <v>30</v>
      </c>
      <c r="H6" s="165">
        <v>4</v>
      </c>
      <c r="I6" s="165">
        <v>4</v>
      </c>
      <c r="J6" s="165">
        <v>0.5</v>
      </c>
      <c r="K6" s="165">
        <v>1</v>
      </c>
      <c r="L6" s="165">
        <f t="shared" si="0"/>
        <v>2.5</v>
      </c>
      <c r="M6" s="165">
        <v>0</v>
      </c>
      <c r="N6" s="165">
        <v>1</v>
      </c>
      <c r="O6" s="165">
        <v>5</v>
      </c>
      <c r="P6" s="165">
        <v>1</v>
      </c>
      <c r="Q6" s="165">
        <v>3</v>
      </c>
      <c r="R6" s="165">
        <v>1</v>
      </c>
      <c r="S6" s="165">
        <v>0</v>
      </c>
      <c r="T6" s="165">
        <v>0</v>
      </c>
      <c r="U6" s="165">
        <v>0.5</v>
      </c>
      <c r="V6" s="165">
        <v>2</v>
      </c>
      <c r="W6" s="165">
        <v>1</v>
      </c>
      <c r="X6" s="165">
        <v>3</v>
      </c>
      <c r="Y6" s="165">
        <v>1</v>
      </c>
      <c r="Z6" s="165">
        <v>4</v>
      </c>
      <c r="AA6" s="165">
        <v>1</v>
      </c>
      <c r="AB6" s="165">
        <v>0</v>
      </c>
      <c r="AC6" s="165">
        <v>0</v>
      </c>
      <c r="AD6" s="165">
        <v>5</v>
      </c>
      <c r="AE6" s="165">
        <v>0</v>
      </c>
      <c r="AF6" s="165">
        <v>1</v>
      </c>
      <c r="AG6" s="165">
        <v>0</v>
      </c>
      <c r="AH6" s="165">
        <v>1</v>
      </c>
      <c r="AI6" s="166">
        <v>0</v>
      </c>
      <c r="AJ6" s="166">
        <v>1</v>
      </c>
      <c r="AK6" s="165">
        <v>3.5</v>
      </c>
      <c r="AL6" s="165">
        <v>3.5</v>
      </c>
      <c r="AM6" s="165">
        <v>0</v>
      </c>
      <c r="AN6" s="165">
        <v>0</v>
      </c>
      <c r="AO6" s="165">
        <v>0</v>
      </c>
      <c r="AP6" s="165">
        <v>0</v>
      </c>
      <c r="AQ6" s="165">
        <v>11</v>
      </c>
      <c r="AR6" s="165">
        <v>3</v>
      </c>
      <c r="AS6" s="165">
        <v>1</v>
      </c>
      <c r="AT6" s="165">
        <v>1</v>
      </c>
      <c r="AU6" s="165">
        <f t="shared" si="1"/>
        <v>4</v>
      </c>
      <c r="AV6" s="165">
        <f t="shared" si="2"/>
        <v>5.5</v>
      </c>
    </row>
    <row r="7" spans="1:48" x14ac:dyDescent="0.3">
      <c r="A7" s="4" t="s">
        <v>5</v>
      </c>
      <c r="B7" s="4" t="s">
        <v>25</v>
      </c>
      <c r="C7" s="4" t="s">
        <v>244</v>
      </c>
      <c r="D7" s="4">
        <v>0</v>
      </c>
      <c r="E7" s="153">
        <v>1</v>
      </c>
      <c r="F7" s="153">
        <v>5</v>
      </c>
      <c r="G7" s="153">
        <v>15</v>
      </c>
      <c r="H7" s="153">
        <v>2</v>
      </c>
      <c r="I7" s="153">
        <v>2</v>
      </c>
      <c r="J7" s="153">
        <v>0.5</v>
      </c>
      <c r="K7" s="153">
        <v>1</v>
      </c>
      <c r="L7" s="153">
        <f t="shared" si="0"/>
        <v>5</v>
      </c>
      <c r="M7" s="153">
        <v>4</v>
      </c>
      <c r="N7" s="153">
        <v>3</v>
      </c>
      <c r="O7" s="153">
        <v>6.5</v>
      </c>
      <c r="P7" s="153">
        <v>3.5</v>
      </c>
      <c r="Q7" s="153">
        <v>2</v>
      </c>
      <c r="R7" s="153">
        <v>1</v>
      </c>
      <c r="S7" s="153">
        <v>2.5</v>
      </c>
      <c r="T7" s="153">
        <v>0.25</v>
      </c>
      <c r="U7" s="153">
        <v>7.5</v>
      </c>
      <c r="V7" s="153">
        <v>7.5</v>
      </c>
      <c r="W7" s="153">
        <v>2</v>
      </c>
      <c r="X7" s="153">
        <v>3</v>
      </c>
      <c r="Y7" s="153">
        <v>0.5</v>
      </c>
      <c r="Z7" s="153">
        <v>3</v>
      </c>
      <c r="AA7" s="153">
        <v>17.5</v>
      </c>
      <c r="AB7" s="153">
        <v>7.5</v>
      </c>
      <c r="AC7" s="153">
        <v>0.5</v>
      </c>
      <c r="AD7" s="153">
        <v>10</v>
      </c>
      <c r="AE7" s="153">
        <v>0</v>
      </c>
      <c r="AF7" s="153">
        <v>0.5</v>
      </c>
      <c r="AG7" s="153">
        <v>0</v>
      </c>
      <c r="AH7" s="153">
        <v>2</v>
      </c>
      <c r="AI7" s="154">
        <v>0</v>
      </c>
      <c r="AJ7" s="154">
        <v>1.5</v>
      </c>
      <c r="AK7" s="153">
        <v>5</v>
      </c>
      <c r="AL7" s="153">
        <v>5</v>
      </c>
      <c r="AM7" s="153">
        <v>0</v>
      </c>
      <c r="AN7" s="153">
        <v>2.5</v>
      </c>
      <c r="AO7" s="153">
        <v>0.5</v>
      </c>
      <c r="AP7" s="153">
        <v>0.5</v>
      </c>
      <c r="AQ7" s="153">
        <v>9</v>
      </c>
      <c r="AR7" s="153">
        <v>3</v>
      </c>
      <c r="AS7" s="153">
        <v>1</v>
      </c>
      <c r="AT7" s="153">
        <v>1</v>
      </c>
      <c r="AU7" s="153">
        <f t="shared" si="1"/>
        <v>12.5</v>
      </c>
      <c r="AV7" s="153">
        <f t="shared" si="2"/>
        <v>12.5</v>
      </c>
    </row>
    <row r="8" spans="1:48" x14ac:dyDescent="0.3">
      <c r="A8" s="4" t="s">
        <v>6</v>
      </c>
      <c r="B8" s="4" t="s">
        <v>26</v>
      </c>
      <c r="C8" s="4" t="s">
        <v>240</v>
      </c>
      <c r="D8" s="155">
        <v>1</v>
      </c>
      <c r="E8" s="156">
        <v>1</v>
      </c>
      <c r="F8" s="156">
        <v>15</v>
      </c>
      <c r="G8" s="156">
        <v>15</v>
      </c>
      <c r="H8" s="156">
        <v>3</v>
      </c>
      <c r="I8" s="156">
        <v>3</v>
      </c>
      <c r="J8" s="156">
        <v>2</v>
      </c>
      <c r="K8" s="156">
        <v>2</v>
      </c>
      <c r="L8" s="153">
        <f t="shared" si="0"/>
        <v>2.5</v>
      </c>
      <c r="M8" s="156">
        <v>3.5</v>
      </c>
      <c r="N8" s="156">
        <v>2</v>
      </c>
      <c r="O8" s="156">
        <v>5</v>
      </c>
      <c r="P8" s="156">
        <v>1.5</v>
      </c>
      <c r="Q8" s="156">
        <v>4</v>
      </c>
      <c r="R8" s="156">
        <v>1</v>
      </c>
      <c r="S8" s="156">
        <v>1</v>
      </c>
      <c r="T8" s="156">
        <v>1</v>
      </c>
      <c r="U8" s="156">
        <v>5</v>
      </c>
      <c r="V8" s="156">
        <v>14</v>
      </c>
      <c r="W8" s="156">
        <v>0</v>
      </c>
      <c r="X8" s="156">
        <v>1</v>
      </c>
      <c r="Y8" s="156">
        <v>0.5</v>
      </c>
      <c r="Z8" s="156">
        <v>2.5</v>
      </c>
      <c r="AA8" s="156">
        <v>5</v>
      </c>
      <c r="AB8" s="156">
        <v>1</v>
      </c>
      <c r="AC8" s="156">
        <v>2</v>
      </c>
      <c r="AD8" s="156">
        <v>7</v>
      </c>
      <c r="AE8" s="156">
        <v>1</v>
      </c>
      <c r="AF8" s="156">
        <v>1</v>
      </c>
      <c r="AG8" s="156">
        <v>1</v>
      </c>
      <c r="AH8" s="156">
        <v>2</v>
      </c>
      <c r="AI8" s="157">
        <v>0</v>
      </c>
      <c r="AJ8" s="157">
        <v>4</v>
      </c>
      <c r="AK8" s="156">
        <v>14</v>
      </c>
      <c r="AL8" s="156">
        <v>0.5</v>
      </c>
      <c r="AM8" s="156">
        <v>0</v>
      </c>
      <c r="AN8" s="156">
        <v>0</v>
      </c>
      <c r="AO8" s="156">
        <v>1</v>
      </c>
      <c r="AP8" s="156">
        <v>0.3</v>
      </c>
      <c r="AQ8" s="156">
        <v>7</v>
      </c>
      <c r="AR8" s="156">
        <v>2</v>
      </c>
      <c r="AS8" s="156">
        <v>1</v>
      </c>
      <c r="AT8" s="156">
        <v>1</v>
      </c>
      <c r="AU8" s="153">
        <f t="shared" si="1"/>
        <v>19</v>
      </c>
      <c r="AV8" s="153">
        <f t="shared" si="2"/>
        <v>14.5</v>
      </c>
    </row>
    <row r="9" spans="1:48" x14ac:dyDescent="0.3">
      <c r="A9" s="4" t="s">
        <v>7</v>
      </c>
      <c r="B9" s="4" t="s">
        <v>27</v>
      </c>
      <c r="C9" s="4" t="s">
        <v>35</v>
      </c>
      <c r="D9" s="155">
        <v>1</v>
      </c>
      <c r="E9" s="156">
        <v>1</v>
      </c>
      <c r="F9" s="156">
        <v>5</v>
      </c>
      <c r="G9" s="156">
        <v>15</v>
      </c>
      <c r="H9" s="156">
        <v>2</v>
      </c>
      <c r="I9" s="156">
        <v>2</v>
      </c>
      <c r="J9" s="156">
        <v>0.5</v>
      </c>
      <c r="K9" s="156">
        <v>1</v>
      </c>
      <c r="L9" s="153">
        <f t="shared" si="0"/>
        <v>3</v>
      </c>
      <c r="M9" s="156">
        <v>3</v>
      </c>
      <c r="N9" s="156">
        <v>4</v>
      </c>
      <c r="O9" s="156">
        <v>4</v>
      </c>
      <c r="P9" s="156">
        <v>2</v>
      </c>
      <c r="Q9" s="156">
        <v>2</v>
      </c>
      <c r="R9" s="156">
        <v>0.25</v>
      </c>
      <c r="S9" s="156">
        <v>0.5</v>
      </c>
      <c r="T9" s="156">
        <v>0.25</v>
      </c>
      <c r="U9" s="156">
        <v>2</v>
      </c>
      <c r="V9" s="156">
        <v>1</v>
      </c>
      <c r="W9" s="156">
        <v>0</v>
      </c>
      <c r="X9" s="156">
        <v>1</v>
      </c>
      <c r="Y9" s="156">
        <v>2</v>
      </c>
      <c r="Z9" s="156">
        <v>2</v>
      </c>
      <c r="AA9" s="156">
        <v>6</v>
      </c>
      <c r="AB9" s="156">
        <v>1</v>
      </c>
      <c r="AC9" s="156">
        <v>2</v>
      </c>
      <c r="AD9" s="156">
        <v>2</v>
      </c>
      <c r="AE9" s="156">
        <v>0</v>
      </c>
      <c r="AF9" s="156">
        <v>1</v>
      </c>
      <c r="AG9" s="156">
        <v>0</v>
      </c>
      <c r="AH9" s="156">
        <v>0</v>
      </c>
      <c r="AI9" s="157">
        <v>0</v>
      </c>
      <c r="AJ9" s="157">
        <v>1</v>
      </c>
      <c r="AK9" s="156">
        <v>12</v>
      </c>
      <c r="AL9" s="156">
        <v>12</v>
      </c>
      <c r="AM9" s="156">
        <v>1</v>
      </c>
      <c r="AN9" s="156">
        <v>1</v>
      </c>
      <c r="AO9" s="156">
        <v>1</v>
      </c>
      <c r="AP9" s="156">
        <v>1</v>
      </c>
      <c r="AQ9" s="156">
        <v>6</v>
      </c>
      <c r="AR9" s="156">
        <v>2</v>
      </c>
      <c r="AS9" s="156">
        <v>1</v>
      </c>
      <c r="AT9" s="156">
        <v>1</v>
      </c>
      <c r="AU9" s="153">
        <f t="shared" si="1"/>
        <v>14</v>
      </c>
      <c r="AV9" s="153">
        <f t="shared" si="2"/>
        <v>13</v>
      </c>
    </row>
    <row r="10" spans="1:48" x14ac:dyDescent="0.3">
      <c r="A10" s="4" t="s">
        <v>8</v>
      </c>
      <c r="B10" s="4" t="s">
        <v>28</v>
      </c>
      <c r="C10" s="4" t="s">
        <v>245</v>
      </c>
      <c r="D10" s="158">
        <v>0</v>
      </c>
      <c r="E10" s="159">
        <v>1</v>
      </c>
      <c r="F10" s="159">
        <v>5</v>
      </c>
      <c r="G10" s="159">
        <v>75</v>
      </c>
      <c r="H10" s="159">
        <v>2.5</v>
      </c>
      <c r="I10" s="159">
        <v>1.5</v>
      </c>
      <c r="J10" s="159">
        <v>0.5</v>
      </c>
      <c r="K10" s="159">
        <v>1</v>
      </c>
      <c r="L10" s="153">
        <f t="shared" si="0"/>
        <v>2</v>
      </c>
      <c r="M10" s="159">
        <v>3.5</v>
      </c>
      <c r="N10" s="159">
        <v>4.5</v>
      </c>
      <c r="O10" s="159">
        <v>2.2999999999999998</v>
      </c>
      <c r="P10" s="159">
        <v>1.5</v>
      </c>
      <c r="Q10" s="159">
        <v>1.5</v>
      </c>
      <c r="R10" s="159">
        <v>0</v>
      </c>
      <c r="S10" s="159">
        <v>1.5</v>
      </c>
      <c r="T10" s="159">
        <v>0.5</v>
      </c>
      <c r="U10" s="159">
        <v>0.5</v>
      </c>
      <c r="V10" s="159">
        <v>2.5</v>
      </c>
      <c r="W10" s="159">
        <v>4</v>
      </c>
      <c r="X10" s="159">
        <v>6</v>
      </c>
      <c r="Y10" s="159">
        <v>1</v>
      </c>
      <c r="Z10" s="159">
        <v>1.5</v>
      </c>
      <c r="AA10" s="159">
        <v>1</v>
      </c>
      <c r="AB10" s="159">
        <v>1.5</v>
      </c>
      <c r="AC10" s="159">
        <v>0.5</v>
      </c>
      <c r="AD10" s="159">
        <v>2</v>
      </c>
      <c r="AE10" s="159">
        <v>0</v>
      </c>
      <c r="AF10" s="159">
        <v>1</v>
      </c>
      <c r="AG10" s="159">
        <v>1</v>
      </c>
      <c r="AH10" s="159">
        <v>3.5</v>
      </c>
      <c r="AI10" s="160">
        <v>0</v>
      </c>
      <c r="AJ10" s="160">
        <v>1</v>
      </c>
      <c r="AK10" s="159">
        <v>0</v>
      </c>
      <c r="AL10" s="159">
        <v>0</v>
      </c>
      <c r="AM10" s="159">
        <v>1</v>
      </c>
      <c r="AN10" s="159">
        <v>1.5</v>
      </c>
      <c r="AO10" s="159">
        <v>3</v>
      </c>
      <c r="AP10" s="159">
        <v>4.5</v>
      </c>
      <c r="AQ10" s="159">
        <v>18</v>
      </c>
      <c r="AR10" s="159">
        <v>7</v>
      </c>
      <c r="AS10" s="159">
        <v>0</v>
      </c>
      <c r="AT10" s="159">
        <v>1</v>
      </c>
      <c r="AU10" s="153">
        <f t="shared" si="1"/>
        <v>0.5</v>
      </c>
      <c r="AV10" s="153">
        <f t="shared" si="2"/>
        <v>2.5</v>
      </c>
    </row>
    <row r="11" spans="1:48" x14ac:dyDescent="0.3">
      <c r="A11" s="4" t="s">
        <v>9</v>
      </c>
      <c r="B11" s="4" t="s">
        <v>30</v>
      </c>
      <c r="C11" s="4" t="s">
        <v>29</v>
      </c>
      <c r="D11" s="4">
        <v>1</v>
      </c>
      <c r="E11" s="153">
        <v>1</v>
      </c>
      <c r="F11" s="153">
        <v>15</v>
      </c>
      <c r="G11" s="153">
        <v>30</v>
      </c>
      <c r="H11" s="153">
        <v>2</v>
      </c>
      <c r="I11" s="153">
        <v>2</v>
      </c>
      <c r="J11" s="153">
        <v>0</v>
      </c>
      <c r="K11" s="153">
        <v>0</v>
      </c>
      <c r="L11" s="153">
        <f t="shared" si="0"/>
        <v>3</v>
      </c>
      <c r="M11" s="153">
        <v>2</v>
      </c>
      <c r="N11" s="153">
        <v>2</v>
      </c>
      <c r="O11" s="153">
        <v>0</v>
      </c>
      <c r="P11" s="153">
        <v>0</v>
      </c>
      <c r="Q11" s="153">
        <v>2</v>
      </c>
      <c r="R11" s="153">
        <v>0</v>
      </c>
      <c r="S11" s="153">
        <v>0</v>
      </c>
      <c r="T11" s="153">
        <v>0</v>
      </c>
      <c r="U11" s="153">
        <v>0</v>
      </c>
      <c r="V11" s="153">
        <v>0</v>
      </c>
      <c r="W11" s="153">
        <v>3.5</v>
      </c>
      <c r="X11" s="153">
        <v>3.5</v>
      </c>
      <c r="Y11" s="153">
        <v>3.5</v>
      </c>
      <c r="Z11" s="153">
        <v>3.5</v>
      </c>
      <c r="AA11" s="153">
        <v>0</v>
      </c>
      <c r="AB11" s="153">
        <v>0</v>
      </c>
      <c r="AC11" s="153">
        <v>5</v>
      </c>
      <c r="AD11" s="153">
        <v>5</v>
      </c>
      <c r="AE11" s="153">
        <v>0</v>
      </c>
      <c r="AF11" s="153">
        <v>0</v>
      </c>
      <c r="AG11" s="153">
        <v>0</v>
      </c>
      <c r="AH11" s="153">
        <v>0</v>
      </c>
      <c r="AI11" s="154">
        <v>0</v>
      </c>
      <c r="AJ11" s="154">
        <v>1</v>
      </c>
      <c r="AK11" s="153">
        <v>0</v>
      </c>
      <c r="AL11" s="153">
        <v>0</v>
      </c>
      <c r="AM11" s="153">
        <v>0</v>
      </c>
      <c r="AN11" s="153">
        <v>3</v>
      </c>
      <c r="AO11" s="153">
        <v>1</v>
      </c>
      <c r="AP11" s="153">
        <v>5</v>
      </c>
      <c r="AQ11" s="153">
        <v>4</v>
      </c>
      <c r="AR11" s="153">
        <v>0</v>
      </c>
      <c r="AS11" s="153">
        <v>1</v>
      </c>
      <c r="AT11" s="153">
        <v>1</v>
      </c>
      <c r="AU11" s="153">
        <f t="shared" si="1"/>
        <v>0</v>
      </c>
      <c r="AV11" s="153">
        <f t="shared" si="2"/>
        <v>0</v>
      </c>
    </row>
    <row r="12" spans="1:48" x14ac:dyDescent="0.3">
      <c r="A12" s="161" t="s">
        <v>10</v>
      </c>
      <c r="B12" s="161" t="s">
        <v>31</v>
      </c>
      <c r="C12" s="161" t="s">
        <v>246</v>
      </c>
      <c r="D12" s="161">
        <v>1</v>
      </c>
      <c r="E12" s="162">
        <v>1</v>
      </c>
      <c r="F12" s="162">
        <v>25</v>
      </c>
      <c r="G12" s="162">
        <v>25</v>
      </c>
      <c r="H12" s="162">
        <v>0</v>
      </c>
      <c r="I12" s="162">
        <v>0</v>
      </c>
      <c r="J12" s="162">
        <v>3</v>
      </c>
      <c r="K12" s="162">
        <v>3</v>
      </c>
      <c r="L12" s="153">
        <f t="shared" si="0"/>
        <v>1</v>
      </c>
      <c r="M12" s="162">
        <v>3</v>
      </c>
      <c r="N12" s="162">
        <v>3</v>
      </c>
      <c r="O12" s="162">
        <v>2.5</v>
      </c>
      <c r="P12" s="162">
        <v>2.5</v>
      </c>
      <c r="Q12" s="162">
        <v>0</v>
      </c>
      <c r="R12" s="162">
        <v>0</v>
      </c>
      <c r="S12" s="162">
        <v>0</v>
      </c>
      <c r="T12" s="162">
        <v>0</v>
      </c>
      <c r="U12" s="162">
        <v>0</v>
      </c>
      <c r="V12" s="162">
        <v>0</v>
      </c>
      <c r="W12" s="162">
        <v>7.8</v>
      </c>
      <c r="X12" s="162">
        <v>7.5</v>
      </c>
      <c r="Y12" s="162">
        <v>3.5</v>
      </c>
      <c r="Z12" s="162">
        <v>3.5</v>
      </c>
      <c r="AA12" s="162">
        <v>2.5</v>
      </c>
      <c r="AB12" s="162">
        <v>2.5</v>
      </c>
      <c r="AC12" s="162">
        <v>6.5</v>
      </c>
      <c r="AD12" s="162">
        <v>6.5</v>
      </c>
      <c r="AE12" s="162">
        <v>1</v>
      </c>
      <c r="AF12" s="162">
        <v>1</v>
      </c>
      <c r="AG12" s="162">
        <v>6.5</v>
      </c>
      <c r="AH12" s="162">
        <v>6.5</v>
      </c>
      <c r="AI12" s="163">
        <v>1</v>
      </c>
      <c r="AJ12" s="163">
        <v>1</v>
      </c>
      <c r="AK12" s="162">
        <v>0</v>
      </c>
      <c r="AL12" s="162">
        <v>0</v>
      </c>
      <c r="AM12" s="162">
        <v>0</v>
      </c>
      <c r="AN12" s="162">
        <v>0</v>
      </c>
      <c r="AO12" s="162">
        <v>1</v>
      </c>
      <c r="AP12" s="162">
        <v>1</v>
      </c>
      <c r="AQ12" s="162">
        <v>7.5</v>
      </c>
      <c r="AR12" s="162">
        <v>7.5</v>
      </c>
      <c r="AS12" s="162">
        <v>1</v>
      </c>
      <c r="AT12" s="162">
        <v>1</v>
      </c>
      <c r="AU12" s="153">
        <f t="shared" si="1"/>
        <v>0</v>
      </c>
      <c r="AV12" s="153">
        <f t="shared" si="2"/>
        <v>0</v>
      </c>
    </row>
    <row r="13" spans="1:48" x14ac:dyDescent="0.3">
      <c r="A13" s="4" t="s">
        <v>11</v>
      </c>
      <c r="B13" s="4" t="s">
        <v>32</v>
      </c>
      <c r="C13" s="4" t="s">
        <v>247</v>
      </c>
      <c r="E13" s="153">
        <v>1</v>
      </c>
      <c r="F13" s="153">
        <v>0</v>
      </c>
      <c r="G13" s="153">
        <v>5</v>
      </c>
      <c r="H13" s="153">
        <v>1</v>
      </c>
      <c r="I13" s="153">
        <v>2</v>
      </c>
      <c r="J13" s="153">
        <v>0</v>
      </c>
      <c r="K13" s="153">
        <v>2</v>
      </c>
      <c r="L13" s="153">
        <f t="shared" si="0"/>
        <v>2</v>
      </c>
      <c r="M13" s="153">
        <v>3.5</v>
      </c>
      <c r="N13" s="153">
        <v>3.5</v>
      </c>
      <c r="O13" s="153">
        <v>3</v>
      </c>
      <c r="P13" s="153">
        <v>1</v>
      </c>
      <c r="Q13" s="153">
        <v>1</v>
      </c>
      <c r="R13" s="153">
        <v>0.5</v>
      </c>
      <c r="S13" s="153">
        <v>0</v>
      </c>
      <c r="T13" s="153">
        <v>0</v>
      </c>
      <c r="U13" s="153">
        <v>0</v>
      </c>
      <c r="V13" s="153">
        <v>0</v>
      </c>
      <c r="W13" s="153">
        <v>2</v>
      </c>
      <c r="X13" s="153">
        <v>6</v>
      </c>
      <c r="Y13" s="164">
        <v>1.5</v>
      </c>
      <c r="Z13" s="153">
        <v>3</v>
      </c>
      <c r="AA13" s="153">
        <v>0</v>
      </c>
      <c r="AB13" s="153">
        <v>0</v>
      </c>
      <c r="AC13" s="153">
        <v>3.5</v>
      </c>
      <c r="AD13" s="153">
        <v>2.5</v>
      </c>
      <c r="AE13" s="153">
        <v>0</v>
      </c>
      <c r="AF13" s="153">
        <v>1</v>
      </c>
      <c r="AG13" s="153">
        <v>0</v>
      </c>
      <c r="AH13" s="153">
        <v>1.5</v>
      </c>
      <c r="AI13" s="154">
        <v>0</v>
      </c>
      <c r="AJ13" s="154">
        <v>1.5</v>
      </c>
      <c r="AK13" s="153">
        <v>2.5</v>
      </c>
      <c r="AL13" s="153">
        <v>1</v>
      </c>
      <c r="AM13" s="153">
        <v>0</v>
      </c>
      <c r="AN13" s="153">
        <v>1.5</v>
      </c>
      <c r="AO13" s="153">
        <v>1.5</v>
      </c>
      <c r="AP13" s="153">
        <v>2.5</v>
      </c>
      <c r="AQ13" s="153">
        <v>8</v>
      </c>
      <c r="AR13" s="153">
        <v>4</v>
      </c>
      <c r="AS13" s="153">
        <v>1</v>
      </c>
      <c r="AT13" s="153">
        <v>1</v>
      </c>
      <c r="AU13" s="153">
        <f t="shared" si="1"/>
        <v>2.5</v>
      </c>
      <c r="AV13" s="153">
        <f t="shared" si="2"/>
        <v>1</v>
      </c>
    </row>
    <row r="14" spans="1:48" x14ac:dyDescent="0.3">
      <c r="A14" s="4" t="s">
        <v>12</v>
      </c>
      <c r="B14" s="4" t="s">
        <v>33</v>
      </c>
      <c r="C14" s="4" t="s">
        <v>29</v>
      </c>
      <c r="D14" s="4">
        <v>1</v>
      </c>
      <c r="E14" s="153">
        <v>1</v>
      </c>
      <c r="F14" s="153">
        <v>15</v>
      </c>
      <c r="G14" s="153">
        <v>30</v>
      </c>
      <c r="H14" s="153">
        <v>1</v>
      </c>
      <c r="I14" s="153">
        <v>1</v>
      </c>
      <c r="J14" s="153">
        <v>1</v>
      </c>
      <c r="K14" s="153">
        <v>1</v>
      </c>
      <c r="L14" s="153">
        <f t="shared" si="0"/>
        <v>4</v>
      </c>
      <c r="M14" s="153">
        <v>2</v>
      </c>
      <c r="N14" s="153">
        <v>3</v>
      </c>
      <c r="O14" s="153">
        <v>5</v>
      </c>
      <c r="P14" s="153">
        <v>1</v>
      </c>
      <c r="Q14" s="153">
        <v>1</v>
      </c>
      <c r="R14" s="153">
        <v>0</v>
      </c>
      <c r="S14" s="153">
        <v>0</v>
      </c>
      <c r="T14" s="153">
        <v>0</v>
      </c>
      <c r="U14" s="153">
        <v>21</v>
      </c>
      <c r="V14" s="153">
        <v>21</v>
      </c>
      <c r="W14" s="153">
        <v>1</v>
      </c>
      <c r="X14" s="153">
        <v>4</v>
      </c>
      <c r="Y14" s="153">
        <v>3</v>
      </c>
      <c r="Z14" s="153">
        <v>10</v>
      </c>
      <c r="AA14" s="153">
        <v>0</v>
      </c>
      <c r="AB14" s="153">
        <v>0</v>
      </c>
      <c r="AC14" s="153">
        <v>1</v>
      </c>
      <c r="AD14" s="153">
        <v>7</v>
      </c>
      <c r="AE14" s="153">
        <v>0</v>
      </c>
      <c r="AF14" s="153">
        <v>1</v>
      </c>
      <c r="AG14" s="153">
        <v>0</v>
      </c>
      <c r="AH14" s="153">
        <v>3</v>
      </c>
      <c r="AI14" s="154">
        <v>0</v>
      </c>
      <c r="AJ14" s="154">
        <v>1</v>
      </c>
      <c r="AK14" s="153">
        <v>3</v>
      </c>
      <c r="AL14" s="153">
        <v>3</v>
      </c>
      <c r="AM14" s="153">
        <v>0</v>
      </c>
      <c r="AN14" s="153">
        <v>3</v>
      </c>
      <c r="AO14" s="153">
        <v>2</v>
      </c>
      <c r="AP14" s="153">
        <v>4</v>
      </c>
      <c r="AQ14" s="153">
        <v>9</v>
      </c>
      <c r="AR14" s="153">
        <v>7</v>
      </c>
      <c r="AS14" s="153">
        <v>0</v>
      </c>
      <c r="AT14" s="153">
        <v>1</v>
      </c>
      <c r="AU14" s="153">
        <f t="shared" si="1"/>
        <v>24</v>
      </c>
      <c r="AV14" s="153">
        <f t="shared" si="2"/>
        <v>24</v>
      </c>
    </row>
    <row r="15" spans="1:48" x14ac:dyDescent="0.3">
      <c r="A15" s="4" t="s">
        <v>13</v>
      </c>
      <c r="B15" s="4" t="s">
        <v>248</v>
      </c>
      <c r="C15" s="4" t="s">
        <v>249</v>
      </c>
      <c r="D15" s="4">
        <v>0</v>
      </c>
      <c r="E15" s="153">
        <v>1</v>
      </c>
      <c r="F15" s="153">
        <v>5</v>
      </c>
      <c r="G15" s="153">
        <v>30</v>
      </c>
      <c r="H15" s="153">
        <v>3</v>
      </c>
      <c r="I15" s="153">
        <v>3</v>
      </c>
      <c r="J15" s="153">
        <v>1</v>
      </c>
      <c r="K15" s="153">
        <v>1</v>
      </c>
      <c r="L15" s="153">
        <f t="shared" si="0"/>
        <v>0.5</v>
      </c>
      <c r="M15" s="153">
        <v>2</v>
      </c>
      <c r="N15" s="153">
        <v>1</v>
      </c>
      <c r="O15" s="153">
        <v>5</v>
      </c>
      <c r="P15" s="153">
        <v>1</v>
      </c>
      <c r="Q15" s="153">
        <v>1</v>
      </c>
      <c r="R15" s="153">
        <v>1</v>
      </c>
      <c r="S15" s="153">
        <v>0</v>
      </c>
      <c r="T15" s="153">
        <v>0</v>
      </c>
      <c r="U15" s="153">
        <v>21</v>
      </c>
      <c r="V15" s="153">
        <v>25</v>
      </c>
      <c r="W15" s="153">
        <v>2</v>
      </c>
      <c r="X15" s="153">
        <v>6</v>
      </c>
      <c r="Y15" s="153">
        <v>1</v>
      </c>
      <c r="Z15" s="153">
        <v>7</v>
      </c>
      <c r="AA15" s="153">
        <v>7</v>
      </c>
      <c r="AB15" s="153">
        <v>7</v>
      </c>
      <c r="AC15" s="153">
        <v>0</v>
      </c>
      <c r="AD15" s="153">
        <v>1.5</v>
      </c>
      <c r="AE15" s="153">
        <v>0</v>
      </c>
      <c r="AF15" s="153">
        <v>1</v>
      </c>
      <c r="AG15" s="153">
        <v>0</v>
      </c>
      <c r="AH15" s="153">
        <v>1</v>
      </c>
      <c r="AI15" s="154">
        <v>0</v>
      </c>
      <c r="AJ15" s="154">
        <v>1</v>
      </c>
      <c r="AK15" s="153">
        <v>25</v>
      </c>
      <c r="AL15" s="153">
        <v>0</v>
      </c>
      <c r="AM15" s="153">
        <v>1</v>
      </c>
      <c r="AN15" s="153">
        <v>1</v>
      </c>
      <c r="AO15" s="153">
        <v>1</v>
      </c>
      <c r="AP15" s="153">
        <v>5.5</v>
      </c>
      <c r="AQ15" s="153">
        <v>2</v>
      </c>
      <c r="AR15" s="153">
        <v>2</v>
      </c>
      <c r="AS15" s="153">
        <v>1</v>
      </c>
      <c r="AT15" s="153">
        <v>1</v>
      </c>
      <c r="AU15" s="153">
        <f t="shared" si="1"/>
        <v>46</v>
      </c>
      <c r="AV15" s="153">
        <f t="shared" si="2"/>
        <v>25</v>
      </c>
    </row>
    <row r="16" spans="1:48" x14ac:dyDescent="0.3">
      <c r="A16" s="4" t="s">
        <v>14</v>
      </c>
      <c r="B16" s="4" t="s">
        <v>34</v>
      </c>
      <c r="C16" s="4" t="s">
        <v>250</v>
      </c>
      <c r="D16" s="4">
        <v>1</v>
      </c>
      <c r="E16" s="153">
        <v>1</v>
      </c>
      <c r="F16" s="153">
        <v>50</v>
      </c>
      <c r="G16" s="153">
        <v>75</v>
      </c>
      <c r="H16" s="153">
        <v>0.5</v>
      </c>
      <c r="I16" s="153">
        <v>0.5</v>
      </c>
      <c r="J16" s="153">
        <v>0</v>
      </c>
      <c r="K16" s="153">
        <v>1</v>
      </c>
      <c r="L16" s="153">
        <f t="shared" si="0"/>
        <v>2</v>
      </c>
      <c r="M16" s="153">
        <v>2</v>
      </c>
      <c r="N16" s="153">
        <v>1</v>
      </c>
      <c r="O16" s="153">
        <v>3.5</v>
      </c>
      <c r="P16" s="153">
        <v>1.5</v>
      </c>
      <c r="Q16" s="153">
        <v>2</v>
      </c>
      <c r="R16" s="153">
        <v>2</v>
      </c>
      <c r="S16" s="153">
        <v>0</v>
      </c>
      <c r="T16" s="153">
        <v>0</v>
      </c>
      <c r="U16" s="153">
        <v>14</v>
      </c>
      <c r="V16" s="153">
        <v>6</v>
      </c>
      <c r="W16" s="153">
        <v>0</v>
      </c>
      <c r="X16" s="153">
        <v>2.5</v>
      </c>
      <c r="Y16" s="153">
        <v>1.5</v>
      </c>
      <c r="Z16" s="153">
        <v>2.5</v>
      </c>
      <c r="AA16" s="153">
        <v>0</v>
      </c>
      <c r="AB16" s="153">
        <v>0</v>
      </c>
      <c r="AC16" s="153">
        <v>0</v>
      </c>
      <c r="AD16" s="153">
        <v>2.5</v>
      </c>
      <c r="AE16" s="153">
        <v>1</v>
      </c>
      <c r="AF16" s="153">
        <v>1</v>
      </c>
      <c r="AG16" s="153">
        <v>1</v>
      </c>
      <c r="AH16" s="153">
        <v>1.5</v>
      </c>
      <c r="AI16" s="154">
        <v>0</v>
      </c>
      <c r="AJ16" s="154">
        <v>1</v>
      </c>
      <c r="AK16" s="153">
        <v>2.5</v>
      </c>
      <c r="AL16" s="153">
        <v>0</v>
      </c>
      <c r="AM16" s="153">
        <v>0</v>
      </c>
      <c r="AN16" s="153">
        <v>0</v>
      </c>
      <c r="AO16" s="153">
        <v>1</v>
      </c>
      <c r="AP16" s="153">
        <v>1.5</v>
      </c>
      <c r="AQ16" s="153">
        <v>2.5</v>
      </c>
      <c r="AR16" s="153">
        <v>1</v>
      </c>
      <c r="AS16" s="153">
        <v>1</v>
      </c>
      <c r="AT16" s="153">
        <v>1</v>
      </c>
      <c r="AU16" s="153">
        <f t="shared" si="1"/>
        <v>16.5</v>
      </c>
      <c r="AV16" s="153">
        <f t="shared" si="2"/>
        <v>6</v>
      </c>
    </row>
    <row r="17" spans="1:48" s="77" customFormat="1" x14ac:dyDescent="0.3">
      <c r="A17" s="77" t="s">
        <v>15</v>
      </c>
      <c r="B17" s="77" t="s">
        <v>36</v>
      </c>
      <c r="C17" s="77" t="s">
        <v>35</v>
      </c>
      <c r="D17" s="77">
        <v>0</v>
      </c>
      <c r="E17" s="165">
        <v>1</v>
      </c>
      <c r="F17" s="165">
        <v>0</v>
      </c>
      <c r="G17" s="165">
        <v>15</v>
      </c>
      <c r="H17" s="165">
        <v>2</v>
      </c>
      <c r="I17" s="165">
        <v>1</v>
      </c>
      <c r="J17" s="165">
        <v>0</v>
      </c>
      <c r="K17" s="165">
        <v>2</v>
      </c>
      <c r="L17" s="165">
        <f t="shared" si="0"/>
        <v>4</v>
      </c>
      <c r="M17" s="165">
        <v>0.5</v>
      </c>
      <c r="N17" s="165">
        <v>1</v>
      </c>
      <c r="O17" s="165">
        <v>5</v>
      </c>
      <c r="P17" s="165">
        <v>2</v>
      </c>
      <c r="Q17" s="165">
        <v>4</v>
      </c>
      <c r="R17" s="165">
        <v>2</v>
      </c>
      <c r="S17" s="165">
        <v>1</v>
      </c>
      <c r="T17" s="165">
        <v>0.25</v>
      </c>
      <c r="U17" s="165">
        <v>3</v>
      </c>
      <c r="V17" s="165">
        <v>3</v>
      </c>
      <c r="W17" s="165">
        <v>4</v>
      </c>
      <c r="X17" s="165">
        <v>4</v>
      </c>
      <c r="Y17" s="165">
        <v>1</v>
      </c>
      <c r="Z17" s="165">
        <v>2</v>
      </c>
      <c r="AA17" s="165">
        <v>7</v>
      </c>
      <c r="AB17" s="165">
        <v>3</v>
      </c>
      <c r="AC17" s="165">
        <v>0</v>
      </c>
      <c r="AD17" s="165">
        <v>2</v>
      </c>
      <c r="AE17" s="165">
        <v>1</v>
      </c>
      <c r="AF17" s="165">
        <v>1</v>
      </c>
      <c r="AG17" s="165">
        <v>0</v>
      </c>
      <c r="AH17" s="165">
        <v>3</v>
      </c>
      <c r="AI17" s="166">
        <v>0</v>
      </c>
      <c r="AJ17" s="166">
        <v>1</v>
      </c>
      <c r="AK17" s="165">
        <v>21</v>
      </c>
      <c r="AL17" s="165">
        <v>21</v>
      </c>
      <c r="AM17" s="165">
        <v>0</v>
      </c>
      <c r="AN17" s="165">
        <v>1</v>
      </c>
      <c r="AO17" s="165">
        <v>2</v>
      </c>
      <c r="AP17" s="165">
        <v>2</v>
      </c>
      <c r="AQ17" s="165">
        <v>14</v>
      </c>
      <c r="AR17" s="165">
        <v>7</v>
      </c>
      <c r="AS17" s="165">
        <v>0</v>
      </c>
      <c r="AT17" s="165">
        <v>1</v>
      </c>
      <c r="AU17" s="165">
        <f t="shared" si="1"/>
        <v>24</v>
      </c>
      <c r="AV17" s="165">
        <f t="shared" si="2"/>
        <v>24</v>
      </c>
    </row>
    <row r="18" spans="1:48" x14ac:dyDescent="0.3">
      <c r="A18" s="4" t="s">
        <v>16</v>
      </c>
      <c r="B18" s="4" t="s">
        <v>36</v>
      </c>
      <c r="C18" s="4" t="s">
        <v>42</v>
      </c>
      <c r="D18" s="4">
        <v>1</v>
      </c>
      <c r="E18" s="153">
        <v>1</v>
      </c>
      <c r="F18" s="153">
        <v>15</v>
      </c>
      <c r="G18" s="153">
        <v>15</v>
      </c>
      <c r="H18" s="153">
        <v>3</v>
      </c>
      <c r="I18" s="153">
        <v>4</v>
      </c>
      <c r="J18" s="153">
        <v>1</v>
      </c>
      <c r="K18" s="153">
        <v>1</v>
      </c>
      <c r="L18" s="153">
        <f t="shared" si="0"/>
        <v>4</v>
      </c>
      <c r="M18" s="153">
        <v>2</v>
      </c>
      <c r="N18" s="153">
        <v>2</v>
      </c>
      <c r="O18" s="153">
        <v>3</v>
      </c>
      <c r="P18" s="153">
        <v>1</v>
      </c>
      <c r="Q18" s="153">
        <v>3</v>
      </c>
      <c r="R18" s="153">
        <v>0</v>
      </c>
      <c r="S18" s="153">
        <v>0</v>
      </c>
      <c r="T18" s="153">
        <v>0</v>
      </c>
      <c r="U18" s="153">
        <v>2</v>
      </c>
      <c r="V18" s="153">
        <v>2</v>
      </c>
      <c r="W18" s="153">
        <v>1</v>
      </c>
      <c r="X18" s="153">
        <v>6</v>
      </c>
      <c r="Y18" s="153">
        <v>2</v>
      </c>
      <c r="Z18" s="153">
        <v>6</v>
      </c>
      <c r="AA18" s="153">
        <v>3</v>
      </c>
      <c r="AB18" s="153">
        <v>0</v>
      </c>
      <c r="AC18" s="153">
        <v>7</v>
      </c>
      <c r="AD18" s="153">
        <v>7</v>
      </c>
      <c r="AE18" s="153">
        <v>1</v>
      </c>
      <c r="AF18" s="153">
        <v>1</v>
      </c>
      <c r="AG18" s="153">
        <v>3</v>
      </c>
      <c r="AH18" s="153">
        <v>5</v>
      </c>
      <c r="AI18" s="154">
        <v>0</v>
      </c>
      <c r="AJ18" s="154">
        <v>1</v>
      </c>
      <c r="AK18" s="153">
        <v>1</v>
      </c>
      <c r="AL18" s="153">
        <v>1</v>
      </c>
      <c r="AM18" s="153">
        <v>3</v>
      </c>
      <c r="AN18" s="153">
        <v>5</v>
      </c>
      <c r="AO18" s="153">
        <v>4</v>
      </c>
      <c r="AP18" s="153">
        <v>5</v>
      </c>
      <c r="AQ18" s="153">
        <v>7</v>
      </c>
      <c r="AR18" s="153">
        <v>7</v>
      </c>
      <c r="AS18" s="153">
        <v>1</v>
      </c>
      <c r="AT18" s="153">
        <v>1</v>
      </c>
      <c r="AU18" s="153">
        <f t="shared" si="1"/>
        <v>3</v>
      </c>
      <c r="AV18" s="153">
        <f t="shared" si="2"/>
        <v>3</v>
      </c>
    </row>
    <row r="19" spans="1:48" s="11" customFormat="1" x14ac:dyDescent="0.3">
      <c r="A19" s="11" t="s">
        <v>17</v>
      </c>
      <c r="B19" s="11" t="s">
        <v>37</v>
      </c>
      <c r="C19" s="11" t="s">
        <v>43</v>
      </c>
      <c r="D19" s="11">
        <v>1</v>
      </c>
      <c r="E19" s="154">
        <v>1</v>
      </c>
      <c r="F19" s="154">
        <v>60</v>
      </c>
      <c r="G19" s="154">
        <v>60</v>
      </c>
      <c r="H19" s="154">
        <v>3</v>
      </c>
      <c r="I19" s="154">
        <v>3</v>
      </c>
      <c r="J19" s="154">
        <v>1</v>
      </c>
      <c r="K19" s="154">
        <v>2</v>
      </c>
      <c r="L19" s="153">
        <f t="shared" si="0"/>
        <v>2</v>
      </c>
      <c r="M19" s="154">
        <v>0.5</v>
      </c>
      <c r="N19" s="154">
        <v>1</v>
      </c>
      <c r="O19" s="154">
        <v>4</v>
      </c>
      <c r="P19" s="154">
        <v>3</v>
      </c>
      <c r="Q19" s="154">
        <v>1</v>
      </c>
      <c r="R19" s="154">
        <v>1</v>
      </c>
      <c r="S19" s="154">
        <v>0.14000000000000001</v>
      </c>
      <c r="T19" s="154">
        <v>0.14000000000000001</v>
      </c>
      <c r="U19" s="154">
        <v>11</v>
      </c>
      <c r="V19" s="154">
        <v>1</v>
      </c>
      <c r="W19" s="154">
        <v>1</v>
      </c>
      <c r="X19" s="154">
        <v>2</v>
      </c>
      <c r="Y19" s="154">
        <v>1</v>
      </c>
      <c r="Z19" s="154">
        <v>3</v>
      </c>
      <c r="AA19" s="154">
        <v>7</v>
      </c>
      <c r="AB19" s="154">
        <v>7</v>
      </c>
      <c r="AC19" s="154">
        <v>1</v>
      </c>
      <c r="AD19" s="154">
        <v>7</v>
      </c>
      <c r="AE19" s="154">
        <v>1</v>
      </c>
      <c r="AF19" s="154">
        <v>1</v>
      </c>
      <c r="AG19" s="154">
        <v>1</v>
      </c>
      <c r="AH19" s="154">
        <v>1</v>
      </c>
      <c r="AI19" s="154">
        <v>0</v>
      </c>
      <c r="AJ19" s="154">
        <v>2</v>
      </c>
      <c r="AK19" s="154">
        <v>1</v>
      </c>
      <c r="AL19" s="154">
        <v>1</v>
      </c>
      <c r="AM19" s="154">
        <v>0</v>
      </c>
      <c r="AN19" s="154">
        <v>1</v>
      </c>
      <c r="AO19" s="154">
        <v>0</v>
      </c>
      <c r="AP19" s="154">
        <v>0</v>
      </c>
      <c r="AQ19" s="154">
        <v>10</v>
      </c>
      <c r="AR19" s="154">
        <v>10</v>
      </c>
      <c r="AS19" s="154">
        <v>1</v>
      </c>
      <c r="AT19" s="154">
        <v>1</v>
      </c>
      <c r="AU19" s="153">
        <f t="shared" si="1"/>
        <v>12</v>
      </c>
      <c r="AV19" s="153">
        <f t="shared" si="2"/>
        <v>2</v>
      </c>
    </row>
    <row r="20" spans="1:48" x14ac:dyDescent="0.3">
      <c r="A20" s="4" t="s">
        <v>18</v>
      </c>
      <c r="B20" s="4" t="s">
        <v>38</v>
      </c>
      <c r="C20" s="4" t="s">
        <v>251</v>
      </c>
      <c r="D20" s="4">
        <v>1</v>
      </c>
      <c r="E20" s="153">
        <v>1</v>
      </c>
      <c r="F20" s="153">
        <v>12</v>
      </c>
      <c r="G20" s="153">
        <v>15</v>
      </c>
      <c r="H20" s="153">
        <v>1.5</v>
      </c>
      <c r="I20" s="153">
        <v>2</v>
      </c>
      <c r="J20" s="153">
        <v>0.5</v>
      </c>
      <c r="K20" s="153">
        <v>0.5</v>
      </c>
      <c r="L20" s="153">
        <f t="shared" si="0"/>
        <v>3.5</v>
      </c>
      <c r="M20" s="153">
        <v>1</v>
      </c>
      <c r="N20" s="153">
        <v>1</v>
      </c>
      <c r="O20" s="153">
        <v>5</v>
      </c>
      <c r="P20" s="153">
        <v>4</v>
      </c>
      <c r="Q20" s="153">
        <v>3</v>
      </c>
      <c r="R20" s="153">
        <v>3</v>
      </c>
      <c r="S20" s="153">
        <v>0.28000000000000003</v>
      </c>
      <c r="T20" s="153">
        <v>0.14000000000000001</v>
      </c>
      <c r="U20" s="153">
        <v>12.5</v>
      </c>
      <c r="V20" s="153">
        <v>12.5</v>
      </c>
      <c r="W20" s="153">
        <v>10</v>
      </c>
      <c r="X20" s="153">
        <v>6</v>
      </c>
      <c r="Y20" s="153">
        <v>2</v>
      </c>
      <c r="Z20" s="153">
        <v>2</v>
      </c>
      <c r="AA20" s="153">
        <v>5.5</v>
      </c>
      <c r="AB20" s="153">
        <v>3.5</v>
      </c>
      <c r="AC20" s="153">
        <v>3</v>
      </c>
      <c r="AD20" s="153">
        <v>9</v>
      </c>
      <c r="AE20" s="153">
        <v>0</v>
      </c>
      <c r="AF20" s="153">
        <v>1</v>
      </c>
      <c r="AG20" s="153">
        <v>3</v>
      </c>
      <c r="AH20" s="153">
        <v>3</v>
      </c>
      <c r="AI20" s="154">
        <v>0</v>
      </c>
      <c r="AJ20" s="154">
        <v>1</v>
      </c>
      <c r="AK20" s="153">
        <v>5</v>
      </c>
      <c r="AL20" s="153">
        <v>2</v>
      </c>
      <c r="AM20" s="153">
        <v>0</v>
      </c>
      <c r="AN20" s="153">
        <v>0</v>
      </c>
      <c r="AO20" s="153">
        <v>2.5</v>
      </c>
      <c r="AP20" s="153">
        <v>2.5</v>
      </c>
      <c r="AQ20" s="153">
        <v>1</v>
      </c>
      <c r="AR20" s="153">
        <v>1</v>
      </c>
      <c r="AS20" s="153">
        <v>1</v>
      </c>
      <c r="AT20" s="153">
        <v>1</v>
      </c>
      <c r="AU20" s="153">
        <f t="shared" si="1"/>
        <v>17.5</v>
      </c>
      <c r="AV20" s="153">
        <f t="shared" si="2"/>
        <v>14.5</v>
      </c>
    </row>
    <row r="21" spans="1:48" x14ac:dyDescent="0.3">
      <c r="A21" s="4" t="s">
        <v>451</v>
      </c>
      <c r="B21" s="4" t="s">
        <v>39</v>
      </c>
      <c r="C21" s="4" t="s">
        <v>44</v>
      </c>
      <c r="D21" s="153">
        <v>0</v>
      </c>
      <c r="E21" s="153">
        <v>1</v>
      </c>
      <c r="F21" s="153">
        <v>0</v>
      </c>
      <c r="G21" s="155">
        <v>30</v>
      </c>
      <c r="H21" s="156">
        <v>1.5</v>
      </c>
      <c r="I21" s="156">
        <v>1.5</v>
      </c>
      <c r="J21" s="156">
        <v>2</v>
      </c>
      <c r="K21" s="156">
        <v>2</v>
      </c>
      <c r="L21" s="153">
        <f t="shared" si="0"/>
        <v>4</v>
      </c>
      <c r="M21" s="156">
        <v>2</v>
      </c>
      <c r="N21" s="156">
        <v>3</v>
      </c>
      <c r="O21" s="156">
        <v>2</v>
      </c>
      <c r="P21" s="156">
        <v>0</v>
      </c>
      <c r="Q21" s="156">
        <v>0</v>
      </c>
      <c r="R21" s="156">
        <v>0</v>
      </c>
      <c r="S21" s="156">
        <v>0</v>
      </c>
      <c r="T21" s="156">
        <v>0</v>
      </c>
      <c r="U21" s="156">
        <v>3.5</v>
      </c>
      <c r="V21" s="156">
        <v>3.5</v>
      </c>
      <c r="W21" s="156">
        <v>0</v>
      </c>
      <c r="X21" s="156">
        <v>1</v>
      </c>
      <c r="Y21" s="156">
        <v>1</v>
      </c>
      <c r="Z21" s="156">
        <v>2</v>
      </c>
      <c r="AA21" s="156">
        <v>7</v>
      </c>
      <c r="AB21" s="156">
        <v>2</v>
      </c>
      <c r="AC21" s="156">
        <v>0</v>
      </c>
      <c r="AD21" s="156">
        <v>5</v>
      </c>
      <c r="AE21" s="156">
        <v>0</v>
      </c>
      <c r="AF21" s="156">
        <v>1</v>
      </c>
      <c r="AG21" s="156">
        <v>0</v>
      </c>
      <c r="AH21" s="156">
        <v>0</v>
      </c>
      <c r="AI21" s="157">
        <v>0</v>
      </c>
      <c r="AJ21" s="157">
        <v>1</v>
      </c>
      <c r="AK21" s="156">
        <v>0</v>
      </c>
      <c r="AL21" s="156">
        <v>0</v>
      </c>
      <c r="AM21" s="156">
        <v>0</v>
      </c>
      <c r="AN21" s="156">
        <v>1</v>
      </c>
      <c r="AO21" s="156">
        <v>0</v>
      </c>
      <c r="AP21" s="156">
        <v>0</v>
      </c>
      <c r="AQ21" s="156">
        <v>10</v>
      </c>
      <c r="AR21" s="156">
        <v>1</v>
      </c>
      <c r="AS21" s="156">
        <v>0</v>
      </c>
      <c r="AT21" s="156">
        <v>1</v>
      </c>
      <c r="AU21" s="153">
        <f t="shared" si="1"/>
        <v>3.5</v>
      </c>
      <c r="AV21" s="153">
        <f t="shared" si="2"/>
        <v>3.5</v>
      </c>
    </row>
    <row r="22" spans="1:48" x14ac:dyDescent="0.3">
      <c r="A22" s="4" t="s">
        <v>20</v>
      </c>
      <c r="B22" s="4" t="s">
        <v>40</v>
      </c>
      <c r="C22" s="4" t="s">
        <v>45</v>
      </c>
      <c r="D22" s="155">
        <v>0</v>
      </c>
      <c r="E22" s="156">
        <v>1</v>
      </c>
      <c r="F22" s="156">
        <v>1</v>
      </c>
      <c r="G22" s="156">
        <v>10</v>
      </c>
      <c r="H22" s="156">
        <v>2</v>
      </c>
      <c r="I22" s="156">
        <v>3</v>
      </c>
      <c r="J22" s="156">
        <v>2</v>
      </c>
      <c r="K22" s="156">
        <v>3</v>
      </c>
      <c r="L22" s="153">
        <f t="shared" si="0"/>
        <v>2</v>
      </c>
      <c r="M22" s="156">
        <v>10</v>
      </c>
      <c r="N22" s="156">
        <v>6</v>
      </c>
      <c r="O22" s="156">
        <v>2</v>
      </c>
      <c r="P22" s="156">
        <v>2</v>
      </c>
      <c r="Q22" s="156">
        <v>4</v>
      </c>
      <c r="R22" s="156">
        <v>4</v>
      </c>
      <c r="S22" s="156">
        <v>3</v>
      </c>
      <c r="T22" s="156">
        <v>0.5</v>
      </c>
      <c r="U22" s="156">
        <v>0</v>
      </c>
      <c r="V22" s="156">
        <v>0</v>
      </c>
      <c r="W22" s="156">
        <v>2</v>
      </c>
      <c r="X22" s="156">
        <v>2</v>
      </c>
      <c r="Y22" s="156">
        <v>2</v>
      </c>
      <c r="Z22" s="156">
        <v>2</v>
      </c>
      <c r="AA22" s="156">
        <v>1</v>
      </c>
      <c r="AB22" s="156">
        <v>1</v>
      </c>
      <c r="AC22" s="156">
        <v>6</v>
      </c>
      <c r="AD22" s="156">
        <v>6</v>
      </c>
      <c r="AE22" s="156">
        <v>0</v>
      </c>
      <c r="AF22" s="156">
        <v>1</v>
      </c>
      <c r="AG22" s="156">
        <v>1</v>
      </c>
      <c r="AH22" s="156">
        <v>1</v>
      </c>
      <c r="AI22" s="157">
        <v>0</v>
      </c>
      <c r="AJ22" s="157">
        <v>0.5</v>
      </c>
      <c r="AK22" s="156">
        <v>0</v>
      </c>
      <c r="AL22" s="156">
        <v>0</v>
      </c>
      <c r="AM22" s="156">
        <v>0</v>
      </c>
      <c r="AN22" s="156">
        <v>0</v>
      </c>
      <c r="AO22" s="156">
        <v>2</v>
      </c>
      <c r="AP22" s="156">
        <v>2</v>
      </c>
      <c r="AQ22" s="156">
        <v>6</v>
      </c>
      <c r="AR22" s="156">
        <v>6</v>
      </c>
      <c r="AS22" s="156">
        <v>1</v>
      </c>
      <c r="AT22" s="156">
        <v>1</v>
      </c>
      <c r="AU22" s="153">
        <f t="shared" si="1"/>
        <v>0</v>
      </c>
      <c r="AV22" s="153">
        <f t="shared" si="2"/>
        <v>0</v>
      </c>
    </row>
    <row r="23" spans="1:48" x14ac:dyDescent="0.3">
      <c r="A23" s="4" t="s">
        <v>21</v>
      </c>
      <c r="B23" s="4" t="s">
        <v>41</v>
      </c>
      <c r="C23" s="4" t="s">
        <v>252</v>
      </c>
      <c r="D23" s="153">
        <v>1</v>
      </c>
      <c r="E23" s="153">
        <v>1</v>
      </c>
      <c r="F23" s="153">
        <v>15</v>
      </c>
      <c r="G23" s="153">
        <v>30</v>
      </c>
      <c r="H23" s="153">
        <v>1</v>
      </c>
      <c r="I23" s="153">
        <v>2</v>
      </c>
      <c r="J23" s="153">
        <v>1</v>
      </c>
      <c r="K23" s="153">
        <v>2</v>
      </c>
      <c r="L23" s="153">
        <f t="shared" si="0"/>
        <v>0</v>
      </c>
      <c r="M23" s="153">
        <v>3</v>
      </c>
      <c r="N23" s="153">
        <v>2</v>
      </c>
      <c r="O23" s="153">
        <v>4</v>
      </c>
      <c r="P23" s="153">
        <v>3</v>
      </c>
      <c r="Q23" s="153">
        <v>0</v>
      </c>
      <c r="R23" s="153">
        <v>0</v>
      </c>
      <c r="S23" s="153">
        <v>0</v>
      </c>
      <c r="T23" s="153">
        <v>0</v>
      </c>
      <c r="U23" s="153">
        <v>9</v>
      </c>
      <c r="V23" s="153">
        <v>9</v>
      </c>
      <c r="W23" s="153">
        <v>2</v>
      </c>
      <c r="X23" s="153">
        <v>2</v>
      </c>
      <c r="Y23" s="153">
        <v>1</v>
      </c>
      <c r="Z23" s="153">
        <v>3</v>
      </c>
      <c r="AA23" s="153">
        <v>12</v>
      </c>
      <c r="AB23" s="153">
        <v>2</v>
      </c>
      <c r="AC23" s="153">
        <v>2</v>
      </c>
      <c r="AD23" s="153">
        <v>6</v>
      </c>
      <c r="AE23" s="153">
        <v>1</v>
      </c>
      <c r="AF23" s="153">
        <v>1</v>
      </c>
      <c r="AG23" s="153">
        <v>3</v>
      </c>
      <c r="AH23" s="153">
        <v>1</v>
      </c>
      <c r="AI23" s="154">
        <v>0</v>
      </c>
      <c r="AJ23" s="154">
        <v>2</v>
      </c>
      <c r="AK23" s="153">
        <v>4</v>
      </c>
      <c r="AL23" s="153">
        <v>4</v>
      </c>
      <c r="AM23" s="153">
        <v>0</v>
      </c>
      <c r="AN23" s="153">
        <v>0</v>
      </c>
      <c r="AO23" s="153">
        <v>3</v>
      </c>
      <c r="AP23" s="153">
        <v>4</v>
      </c>
      <c r="AQ23" s="153">
        <v>1</v>
      </c>
      <c r="AR23" s="153">
        <v>4</v>
      </c>
      <c r="AS23" s="153">
        <v>0</v>
      </c>
      <c r="AT23" s="153">
        <v>0</v>
      </c>
      <c r="AU23" s="153">
        <f t="shared" si="1"/>
        <v>13</v>
      </c>
      <c r="AV23" s="153">
        <f t="shared" si="2"/>
        <v>13</v>
      </c>
    </row>
    <row r="24" spans="1:48" x14ac:dyDescent="0.3">
      <c r="M24" s="153">
        <f>SUM(M4:M23)</f>
        <v>55.5</v>
      </c>
      <c r="N24" s="153">
        <f>SUM(N4:N23)</f>
        <v>50</v>
      </c>
      <c r="W24" s="153">
        <f>AVERAGE(W4:W23)</f>
        <v>2.3649999999999998</v>
      </c>
      <c r="X24" s="153">
        <f>AVERAGE(X4:X23)</f>
        <v>3.7749999999999999</v>
      </c>
      <c r="AM24" s="153">
        <f>AVERAGE(AM4:AM23)</f>
        <v>0.35</v>
      </c>
      <c r="AN24" s="153">
        <f>AVERAGE(AN4:AN23)</f>
        <v>1.125</v>
      </c>
    </row>
    <row r="25" spans="1:48" x14ac:dyDescent="0.3">
      <c r="W25" s="4" t="s">
        <v>525</v>
      </c>
      <c r="X25" s="4">
        <f>TTEST(W4:W23,X4:X23,2,1)</f>
        <v>4.8997266561617474E-3</v>
      </c>
      <c r="AM25" s="4" t="s">
        <v>525</v>
      </c>
      <c r="AN25" s="4">
        <f>TTEST(AM4:AM23,AN4:AN23,2,1)</f>
        <v>4.3063143180339701E-3</v>
      </c>
    </row>
    <row r="29" spans="1:48" ht="54" x14ac:dyDescent="0.3">
      <c r="I29" s="151" t="s">
        <v>516</v>
      </c>
    </row>
    <row r="30" spans="1:48" x14ac:dyDescent="0.3">
      <c r="I30" s="4">
        <v>3.5</v>
      </c>
    </row>
    <row r="31" spans="1:48" x14ac:dyDescent="0.3">
      <c r="I31" s="4">
        <v>1</v>
      </c>
    </row>
    <row r="32" spans="1:48" x14ac:dyDescent="0.3">
      <c r="I32" s="4">
        <v>4.5</v>
      </c>
    </row>
    <row r="33" spans="9:9" x14ac:dyDescent="0.3">
      <c r="I33" s="4">
        <v>2.5</v>
      </c>
    </row>
    <row r="34" spans="9:9" x14ac:dyDescent="0.3">
      <c r="I34" s="4">
        <v>5</v>
      </c>
    </row>
    <row r="35" spans="9:9" x14ac:dyDescent="0.3">
      <c r="I35" s="4">
        <v>2.5</v>
      </c>
    </row>
    <row r="36" spans="9:9" x14ac:dyDescent="0.3">
      <c r="I36" s="4">
        <v>3</v>
      </c>
    </row>
    <row r="37" spans="9:9" x14ac:dyDescent="0.3">
      <c r="I37" s="4">
        <v>2</v>
      </c>
    </row>
    <row r="38" spans="9:9" x14ac:dyDescent="0.3">
      <c r="I38" s="4">
        <v>3</v>
      </c>
    </row>
    <row r="39" spans="9:9" x14ac:dyDescent="0.3">
      <c r="I39" s="4">
        <v>1</v>
      </c>
    </row>
    <row r="40" spans="9:9" x14ac:dyDescent="0.3">
      <c r="I40" s="4">
        <v>2</v>
      </c>
    </row>
    <row r="41" spans="9:9" x14ac:dyDescent="0.3">
      <c r="I41" s="4">
        <v>4</v>
      </c>
    </row>
    <row r="42" spans="9:9" x14ac:dyDescent="0.3">
      <c r="I42" s="4">
        <v>0.5</v>
      </c>
    </row>
    <row r="43" spans="9:9" x14ac:dyDescent="0.3">
      <c r="I43" s="4">
        <v>2</v>
      </c>
    </row>
    <row r="44" spans="9:9" x14ac:dyDescent="0.3">
      <c r="I44" s="4">
        <v>4</v>
      </c>
    </row>
    <row r="45" spans="9:9" x14ac:dyDescent="0.3">
      <c r="I45" s="4">
        <v>4</v>
      </c>
    </row>
    <row r="46" spans="9:9" x14ac:dyDescent="0.3">
      <c r="I46" s="4">
        <v>2</v>
      </c>
    </row>
    <row r="47" spans="9:9" x14ac:dyDescent="0.3">
      <c r="I47" s="4">
        <v>3.5</v>
      </c>
    </row>
    <row r="48" spans="9:9" x14ac:dyDescent="0.3">
      <c r="I48" s="4">
        <v>4</v>
      </c>
    </row>
    <row r="49" spans="9:9" x14ac:dyDescent="0.3">
      <c r="I49" s="4">
        <v>2</v>
      </c>
    </row>
  </sheetData>
  <mergeCells count="20">
    <mergeCell ref="D1:E1"/>
    <mergeCell ref="F1:G1"/>
    <mergeCell ref="H1:I1"/>
    <mergeCell ref="M1:N1"/>
    <mergeCell ref="AO1:AP1"/>
    <mergeCell ref="AQ1:AR1"/>
    <mergeCell ref="AS1:AT1"/>
    <mergeCell ref="J1:K1"/>
    <mergeCell ref="AC1:AD1"/>
    <mergeCell ref="AE1:AF1"/>
    <mergeCell ref="AG1:AH1"/>
    <mergeCell ref="AI1:AJ1"/>
    <mergeCell ref="AK1:AL1"/>
    <mergeCell ref="AM1:AN1"/>
    <mergeCell ref="Q1:R1"/>
    <mergeCell ref="S1:T1"/>
    <mergeCell ref="U1:V1"/>
    <mergeCell ref="W1:X1"/>
    <mergeCell ref="Y1:Z1"/>
    <mergeCell ref="AA1:AB1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8"/>
  <sheetViews>
    <sheetView workbookViewId="0">
      <selection activeCell="F2" sqref="F2:F21"/>
    </sheetView>
  </sheetViews>
  <sheetFormatPr defaultRowHeight="14.4" x14ac:dyDescent="0.3"/>
  <cols>
    <col min="2" max="10" width="5.5546875" customWidth="1"/>
    <col min="11" max="11" width="6.88671875" customWidth="1"/>
    <col min="12" max="13" width="5.5546875" customWidth="1"/>
    <col min="14" max="14" width="6.44140625" customWidth="1"/>
    <col min="15" max="15" width="5.5546875" customWidth="1"/>
    <col min="16" max="16" width="5.5546875" style="124" customWidth="1"/>
    <col min="17" max="18" width="5.5546875" customWidth="1"/>
    <col min="19" max="19" width="6.33203125" customWidth="1"/>
    <col min="20" max="20" width="5.5546875" customWidth="1"/>
    <col min="25" max="25" width="13.109375" customWidth="1"/>
  </cols>
  <sheetData>
    <row r="1" spans="1:25" x14ac:dyDescent="0.3">
      <c r="B1" s="119" t="s">
        <v>448</v>
      </c>
      <c r="C1" s="119" t="s">
        <v>449</v>
      </c>
      <c r="D1" s="119" t="s">
        <v>431</v>
      </c>
      <c r="E1" s="119" t="s">
        <v>444</v>
      </c>
      <c r="F1" s="119" t="s">
        <v>522</v>
      </c>
      <c r="G1" s="119" t="s">
        <v>432</v>
      </c>
      <c r="H1" s="116" t="s">
        <v>433</v>
      </c>
      <c r="I1" s="119" t="s">
        <v>434</v>
      </c>
      <c r="J1" s="119" t="s">
        <v>435</v>
      </c>
      <c r="K1" s="119" t="s">
        <v>450</v>
      </c>
      <c r="L1" s="119" t="s">
        <v>436</v>
      </c>
      <c r="M1" s="119" t="s">
        <v>437</v>
      </c>
      <c r="N1" s="119" t="s">
        <v>438</v>
      </c>
      <c r="O1" s="119" t="s">
        <v>439</v>
      </c>
      <c r="P1" s="122" t="s">
        <v>440</v>
      </c>
      <c r="Q1" s="119" t="s">
        <v>441</v>
      </c>
      <c r="R1" s="120" t="s">
        <v>442</v>
      </c>
      <c r="S1" s="119" t="s">
        <v>443</v>
      </c>
      <c r="T1" s="119" t="s">
        <v>445</v>
      </c>
      <c r="U1" s="119" t="s">
        <v>446</v>
      </c>
      <c r="V1" s="119" t="s">
        <v>447</v>
      </c>
      <c r="W1" t="s">
        <v>453</v>
      </c>
      <c r="Y1" s="119" t="s">
        <v>496</v>
      </c>
    </row>
    <row r="2" spans="1:25" x14ac:dyDescent="0.3">
      <c r="A2" t="s">
        <v>2</v>
      </c>
      <c r="B2" s="107">
        <f>SUM('MedD-Units'!E4-'MedD-Units'!D4)</f>
        <v>0</v>
      </c>
      <c r="C2" s="107">
        <f>SUM('MedD-Units'!G4-'MedD-Units'!F4)</f>
        <v>10</v>
      </c>
      <c r="D2" s="107">
        <f>SUM('MedD-Units'!I4-'MedD-Units'!H4)</f>
        <v>2</v>
      </c>
      <c r="E2" s="107">
        <f>SUM('MedD-Units'!K4-'MedD-Units'!J4)</f>
        <v>0.5</v>
      </c>
      <c r="F2" s="107">
        <f>SUM(D2+E2)</f>
        <v>2.5</v>
      </c>
      <c r="G2" s="107">
        <f>SUM('MedD-Units'!N4-'MedD-Units'!M4)</f>
        <v>-4</v>
      </c>
      <c r="H2" s="107">
        <f>SUM('MedD-Units'!P4-'MedD-Units'!O4)</f>
        <v>-0.75</v>
      </c>
      <c r="I2" s="107">
        <f>SUM('MedD-Units'!R4-'MedD-Units'!Q4)</f>
        <v>-2</v>
      </c>
      <c r="J2" s="107">
        <f>SUM('MedD-Units'!T4-'MedD-Units'!S4)</f>
        <v>-0.2</v>
      </c>
      <c r="K2" s="107">
        <f>SUM('MedD-Units'!V4-'MedD-Units'!U4)</f>
        <v>-0.5</v>
      </c>
      <c r="L2" s="107">
        <f>SUM('MedD-Units'!X4-'MedD-Units'!W4)</f>
        <v>3</v>
      </c>
      <c r="M2" s="107">
        <f>SUM('MedD-Units'!Z4-'MedD-Units'!Y4)</f>
        <v>2</v>
      </c>
      <c r="N2" s="107">
        <f>SUM('MedD-Units'!AB4-'MedD-Units'!AA4)</f>
        <v>-2</v>
      </c>
      <c r="O2" s="107">
        <f>SUM('MedD-Units'!AD4-'MedD-Units'!AC4)</f>
        <v>4.5</v>
      </c>
      <c r="P2" s="123">
        <f>SUM('MedD-Units'!AF4-'MedD-Units'!AE4)</f>
        <v>0</v>
      </c>
      <c r="Q2" s="107">
        <f>SUM('MedD-Units'!AH4-'MedD-Units'!AG4)</f>
        <v>0</v>
      </c>
      <c r="R2" s="107">
        <f>SUM('MedD-Units'!AJ4-'MedD-Units'!AI4)</f>
        <v>1</v>
      </c>
      <c r="S2" s="107">
        <f>SUM('MedD-Units'!AL4-'MedD-Units'!AK4)</f>
        <v>-1</v>
      </c>
      <c r="T2" s="107">
        <f>SUM('MedD-Units'!AN4-'MedD-Units'!AM4)</f>
        <v>0</v>
      </c>
      <c r="U2" s="107">
        <f>SUM('MedD-Units'!AP4-'MedD-Units'!AO4)</f>
        <v>0</v>
      </c>
      <c r="V2" s="107">
        <f>SUM('MedD-Units'!AR4-'MedD-Units'!AQ4)</f>
        <v>0</v>
      </c>
      <c r="W2" s="107">
        <f>SUM('MedD-Units'!AV4-'MedD-Units'!AU4)</f>
        <v>-1.5</v>
      </c>
      <c r="Y2" s="119" t="s">
        <v>497</v>
      </c>
    </row>
    <row r="3" spans="1:25" x14ac:dyDescent="0.3">
      <c r="A3" t="s">
        <v>3</v>
      </c>
      <c r="B3" s="107">
        <f>SUM('MedD-Units'!E5-'MedD-Units'!D5)</f>
        <v>0</v>
      </c>
      <c r="C3" s="107">
        <f>SUM('MedD-Units'!G5-'MedD-Units'!F5)</f>
        <v>5</v>
      </c>
      <c r="D3" s="107">
        <f>SUM('MedD-Units'!I5-'MedD-Units'!H5)</f>
        <v>1</v>
      </c>
      <c r="E3" s="107">
        <f>SUM('MedD-Units'!K5-'MedD-Units'!J5)</f>
        <v>0</v>
      </c>
      <c r="F3" s="107">
        <f t="shared" ref="F3:F21" si="0">SUM(D3+E3)</f>
        <v>1</v>
      </c>
      <c r="G3" s="107">
        <f>SUM('MedD-Units'!N5-'MedD-Units'!M5)</f>
        <v>2</v>
      </c>
      <c r="H3" s="107">
        <f>SUM('MedD-Units'!P5-'MedD-Units'!O5)</f>
        <v>-3</v>
      </c>
      <c r="I3" s="107">
        <f>SUM('MedD-Units'!R5-'MedD-Units'!Q5)</f>
        <v>-2</v>
      </c>
      <c r="J3" s="107">
        <f>SUM('MedD-Units'!T5-'MedD-Units'!S5)</f>
        <v>0</v>
      </c>
      <c r="K3" s="107">
        <f>SUM('MedD-Units'!V5-'MedD-Units'!U5)</f>
        <v>0</v>
      </c>
      <c r="L3" s="107">
        <f>SUM('MedD-Units'!X5-'MedD-Units'!W5)</f>
        <v>2</v>
      </c>
      <c r="M3" s="107">
        <f>SUM('MedD-Units'!Z5-'MedD-Units'!Y5)</f>
        <v>1</v>
      </c>
      <c r="N3" s="107">
        <f>SUM('MedD-Units'!AB5-'MedD-Units'!AA5)</f>
        <v>-1</v>
      </c>
      <c r="O3" s="107">
        <f>SUM('MedD-Units'!AD5-'MedD-Units'!AC5)</f>
        <v>0</v>
      </c>
      <c r="P3" s="123">
        <f>SUM('MedD-Units'!AF5-'MedD-Units'!AE5)</f>
        <v>1</v>
      </c>
      <c r="Q3" s="107">
        <f>SUM('MedD-Units'!AH5-'MedD-Units'!AG5)</f>
        <v>2</v>
      </c>
      <c r="R3" s="107">
        <f>SUM('MedD-Units'!AJ5-'MedD-Units'!AI5)</f>
        <v>1</v>
      </c>
      <c r="S3" s="107">
        <f>SUM('MedD-Units'!AL5-'MedD-Units'!AK5)</f>
        <v>0</v>
      </c>
      <c r="T3" s="107">
        <f>SUM('MedD-Units'!AN5-'MedD-Units'!AM5)</f>
        <v>0</v>
      </c>
      <c r="U3" s="107">
        <f>SUM('MedD-Units'!AP5-'MedD-Units'!AO5)</f>
        <v>2</v>
      </c>
      <c r="V3" s="107">
        <f>SUM('MedD-Units'!AR5-'MedD-Units'!AQ5)</f>
        <v>0</v>
      </c>
      <c r="W3" s="107">
        <f>SUM('MedD-Units'!AV5-'MedD-Units'!AU5)</f>
        <v>0</v>
      </c>
      <c r="Y3" s="119" t="s">
        <v>498</v>
      </c>
    </row>
    <row r="4" spans="1:25" x14ac:dyDescent="0.3">
      <c r="A4" t="s">
        <v>4</v>
      </c>
      <c r="B4" s="107">
        <f>SUM('MedD-Units'!E6-'MedD-Units'!D6)</f>
        <v>0</v>
      </c>
      <c r="C4" s="107">
        <f>SUM('MedD-Units'!G6-'MedD-Units'!F6)</f>
        <v>22.5</v>
      </c>
      <c r="D4" s="107">
        <f>SUM('MedD-Units'!I6-'MedD-Units'!H6)</f>
        <v>0</v>
      </c>
      <c r="E4" s="107">
        <f>SUM('MedD-Units'!K6-'MedD-Units'!J6)</f>
        <v>0.5</v>
      </c>
      <c r="F4" s="107">
        <f t="shared" si="0"/>
        <v>0.5</v>
      </c>
      <c r="G4" s="107">
        <f>SUM('MedD-Units'!N6-'MedD-Units'!M6)</f>
        <v>1</v>
      </c>
      <c r="H4" s="107">
        <f>SUM('MedD-Units'!P6-'MedD-Units'!O6)</f>
        <v>-4</v>
      </c>
      <c r="I4" s="107">
        <f>SUM('MedD-Units'!R6-'MedD-Units'!Q6)</f>
        <v>-2</v>
      </c>
      <c r="J4" s="107">
        <f>SUM('MedD-Units'!T6-'MedD-Units'!S6)</f>
        <v>0</v>
      </c>
      <c r="K4" s="107">
        <f>SUM('MedD-Units'!V6-'MedD-Units'!U6)</f>
        <v>1.5</v>
      </c>
      <c r="L4" s="107">
        <f>SUM('MedD-Units'!X6-'MedD-Units'!W6)</f>
        <v>2</v>
      </c>
      <c r="M4" s="107">
        <f>SUM('MedD-Units'!Z6-'MedD-Units'!Y6)</f>
        <v>3</v>
      </c>
      <c r="N4" s="107">
        <f>SUM('MedD-Units'!AB6-'MedD-Units'!AA6)</f>
        <v>-1</v>
      </c>
      <c r="O4" s="107">
        <f>SUM('MedD-Units'!AD6-'MedD-Units'!AC6)</f>
        <v>5</v>
      </c>
      <c r="P4" s="123">
        <f>SUM('MedD-Units'!AF6-'MedD-Units'!AE6)</f>
        <v>1</v>
      </c>
      <c r="Q4" s="107">
        <f>SUM('MedD-Units'!AH6-'MedD-Units'!AG6)</f>
        <v>1</v>
      </c>
      <c r="R4" s="107">
        <f>SUM('MedD-Units'!AJ6-'MedD-Units'!AI6)</f>
        <v>1</v>
      </c>
      <c r="S4" s="107">
        <f>SUM('MedD-Units'!AL6-'MedD-Units'!AK6)</f>
        <v>0</v>
      </c>
      <c r="T4" s="107">
        <f>SUM('MedD-Units'!AN6-'MedD-Units'!AM6)</f>
        <v>0</v>
      </c>
      <c r="U4" s="107">
        <f>SUM('MedD-Units'!AP6-'MedD-Units'!AO6)</f>
        <v>0</v>
      </c>
      <c r="V4" s="107">
        <f>SUM('MedD-Units'!AR6-'MedD-Units'!AQ6)</f>
        <v>-8</v>
      </c>
      <c r="W4" s="107">
        <f>SUM('MedD-Units'!AV6-'MedD-Units'!AU6)</f>
        <v>1.5</v>
      </c>
      <c r="Y4" s="119" t="s">
        <v>499</v>
      </c>
    </row>
    <row r="5" spans="1:25" x14ac:dyDescent="0.3">
      <c r="A5" t="s">
        <v>5</v>
      </c>
      <c r="B5" s="107">
        <f>SUM('MedD-Units'!E7-'MedD-Units'!D7)</f>
        <v>1</v>
      </c>
      <c r="C5" s="107">
        <f>SUM('MedD-Units'!G7-'MedD-Units'!F7)</f>
        <v>10</v>
      </c>
      <c r="D5" s="107">
        <f>SUM('MedD-Units'!I7-'MedD-Units'!H7)</f>
        <v>0</v>
      </c>
      <c r="E5" s="107">
        <f>SUM('MedD-Units'!K7-'MedD-Units'!J7)</f>
        <v>0.5</v>
      </c>
      <c r="F5" s="107">
        <f t="shared" si="0"/>
        <v>0.5</v>
      </c>
      <c r="G5" s="107">
        <f>SUM('MedD-Units'!N7-'MedD-Units'!M7)</f>
        <v>-1</v>
      </c>
      <c r="H5" s="107">
        <f>SUM('MedD-Units'!P7-'MedD-Units'!O7)</f>
        <v>-3</v>
      </c>
      <c r="I5" s="107">
        <f>SUM('MedD-Units'!R7-'MedD-Units'!Q7)</f>
        <v>-1</v>
      </c>
      <c r="J5" s="107">
        <f>SUM('MedD-Units'!T7-'MedD-Units'!S7)</f>
        <v>-2.25</v>
      </c>
      <c r="K5" s="107">
        <f>SUM('MedD-Units'!V7-'MedD-Units'!U7)</f>
        <v>0</v>
      </c>
      <c r="L5" s="107">
        <f>SUM('MedD-Units'!X7-'MedD-Units'!W7)</f>
        <v>1</v>
      </c>
      <c r="M5" s="107">
        <f>SUM('MedD-Units'!Z7-'MedD-Units'!Y7)</f>
        <v>2.5</v>
      </c>
      <c r="N5" s="107">
        <f>SUM('MedD-Units'!AB7-'MedD-Units'!AA7)</f>
        <v>-10</v>
      </c>
      <c r="O5" s="107">
        <f>SUM('MedD-Units'!AD7-'MedD-Units'!AC7)</f>
        <v>9.5</v>
      </c>
      <c r="P5" s="123">
        <f>SUM('MedD-Units'!AF7-'MedD-Units'!AE7)</f>
        <v>0.5</v>
      </c>
      <c r="Q5" s="107">
        <f>SUM('MedD-Units'!AH7-'MedD-Units'!AG7)</f>
        <v>2</v>
      </c>
      <c r="R5" s="107">
        <f>SUM('MedD-Units'!AJ7-'MedD-Units'!AI7)</f>
        <v>1.5</v>
      </c>
      <c r="S5" s="107">
        <f>SUM('MedD-Units'!AL7-'MedD-Units'!AK7)</f>
        <v>0</v>
      </c>
      <c r="T5" s="107">
        <f>SUM('MedD-Units'!AN7-'MedD-Units'!AM7)</f>
        <v>2.5</v>
      </c>
      <c r="U5" s="107">
        <f>SUM('MedD-Units'!AP7-'MedD-Units'!AO7)</f>
        <v>0</v>
      </c>
      <c r="V5" s="107">
        <f>SUM('MedD-Units'!AR7-'MedD-Units'!AQ7)</f>
        <v>-6</v>
      </c>
      <c r="W5" s="107">
        <f>SUM('MedD-Units'!AV7-'MedD-Units'!AU7)</f>
        <v>0</v>
      </c>
      <c r="Y5" s="121" t="s">
        <v>500</v>
      </c>
    </row>
    <row r="6" spans="1:25" x14ac:dyDescent="0.3">
      <c r="A6" t="s">
        <v>6</v>
      </c>
      <c r="B6" s="107">
        <f>SUM('MedD-Units'!E8-'MedD-Units'!D8)</f>
        <v>0</v>
      </c>
      <c r="C6" s="107">
        <f>SUM('MedD-Units'!G8-'MedD-Units'!F8)</f>
        <v>0</v>
      </c>
      <c r="D6" s="107">
        <f>SUM('MedD-Units'!I8-'MedD-Units'!H8)</f>
        <v>0</v>
      </c>
      <c r="E6" s="107">
        <f>SUM('MedD-Units'!K8-'MedD-Units'!J8)</f>
        <v>0</v>
      </c>
      <c r="F6" s="107">
        <f t="shared" si="0"/>
        <v>0</v>
      </c>
      <c r="G6" s="107">
        <f>SUM('MedD-Units'!N8-'MedD-Units'!M8)</f>
        <v>-1.5</v>
      </c>
      <c r="H6" s="107">
        <f>SUM('MedD-Units'!P8-'MedD-Units'!O8)</f>
        <v>-3.5</v>
      </c>
      <c r="I6" s="107">
        <f>SUM('MedD-Units'!R8-'MedD-Units'!Q8)</f>
        <v>-3</v>
      </c>
      <c r="J6" s="107">
        <f>SUM('MedD-Units'!T8-'MedD-Units'!S8)</f>
        <v>0</v>
      </c>
      <c r="K6" s="107">
        <f>SUM('MedD-Units'!V8-'MedD-Units'!U8)</f>
        <v>9</v>
      </c>
      <c r="L6" s="107">
        <f>SUM('MedD-Units'!X8-'MedD-Units'!W8)</f>
        <v>1</v>
      </c>
      <c r="M6" s="107">
        <f>SUM('MedD-Units'!Z8-'MedD-Units'!Y8)</f>
        <v>2</v>
      </c>
      <c r="N6" s="107">
        <f>SUM('MedD-Units'!AB8-'MedD-Units'!AA8)</f>
        <v>-4</v>
      </c>
      <c r="O6" s="107">
        <f>SUM('MedD-Units'!AD8-'MedD-Units'!AC8)</f>
        <v>5</v>
      </c>
      <c r="P6" s="123">
        <f>SUM('MedD-Units'!AF8-'MedD-Units'!AE8)</f>
        <v>0</v>
      </c>
      <c r="Q6" s="107">
        <f>SUM('MedD-Units'!AH8-'MedD-Units'!AG8)</f>
        <v>1</v>
      </c>
      <c r="R6" s="107">
        <f>SUM('MedD-Units'!AJ8-'MedD-Units'!AI8)</f>
        <v>4</v>
      </c>
      <c r="S6" s="107">
        <f>SUM('MedD-Units'!AL8-'MedD-Units'!AK8)</f>
        <v>-13.5</v>
      </c>
      <c r="T6" s="107">
        <f>SUM('MedD-Units'!AN8-'MedD-Units'!AM8)</f>
        <v>0</v>
      </c>
      <c r="U6" s="107">
        <f>SUM('MedD-Units'!AP8-'MedD-Units'!AO8)</f>
        <v>-0.7</v>
      </c>
      <c r="V6" s="107">
        <f>SUM('MedD-Units'!AR8-'MedD-Units'!AQ8)</f>
        <v>-5</v>
      </c>
      <c r="W6" s="107">
        <f>SUM('MedD-Units'!AV8-'MedD-Units'!AU8)</f>
        <v>-4.5</v>
      </c>
      <c r="Y6" s="119" t="s">
        <v>501</v>
      </c>
    </row>
    <row r="7" spans="1:25" x14ac:dyDescent="0.3">
      <c r="A7" t="s">
        <v>7</v>
      </c>
      <c r="B7" s="107">
        <f>SUM('MedD-Units'!E9-'MedD-Units'!D9)</f>
        <v>0</v>
      </c>
      <c r="C7" s="107">
        <f>SUM('MedD-Units'!G9-'MedD-Units'!F9)</f>
        <v>10</v>
      </c>
      <c r="D7" s="107">
        <f>SUM('MedD-Units'!I9-'MedD-Units'!H9)</f>
        <v>0</v>
      </c>
      <c r="E7" s="107">
        <f>SUM('MedD-Units'!K9-'MedD-Units'!J9)</f>
        <v>0.5</v>
      </c>
      <c r="F7" s="107">
        <f t="shared" si="0"/>
        <v>0.5</v>
      </c>
      <c r="G7" s="107">
        <f>SUM('MedD-Units'!N9-'MedD-Units'!M9)</f>
        <v>1</v>
      </c>
      <c r="H7" s="107">
        <f>SUM('MedD-Units'!P9-'MedD-Units'!O9)</f>
        <v>-2</v>
      </c>
      <c r="I7" s="107">
        <f>SUM('MedD-Units'!R9-'MedD-Units'!Q9)</f>
        <v>-1.75</v>
      </c>
      <c r="J7" s="107">
        <f>SUM('MedD-Units'!T9-'MedD-Units'!S9)</f>
        <v>-0.25</v>
      </c>
      <c r="K7" s="107">
        <f>SUM('MedD-Units'!V9-'MedD-Units'!U9)</f>
        <v>-1</v>
      </c>
      <c r="L7" s="107">
        <f>SUM('MedD-Units'!X9-'MedD-Units'!W9)</f>
        <v>1</v>
      </c>
      <c r="M7" s="107">
        <f>SUM('MedD-Units'!Z9-'MedD-Units'!Y9)</f>
        <v>0</v>
      </c>
      <c r="N7" s="107">
        <f>SUM('MedD-Units'!AB9-'MedD-Units'!AA9)</f>
        <v>-5</v>
      </c>
      <c r="O7" s="107">
        <f>SUM('MedD-Units'!AD9-'MedD-Units'!AC9)</f>
        <v>0</v>
      </c>
      <c r="P7" s="123">
        <f>SUM('MedD-Units'!AF9-'MedD-Units'!AE9)</f>
        <v>1</v>
      </c>
      <c r="Q7" s="107">
        <f>SUM('MedD-Units'!AH9-'MedD-Units'!AG9)</f>
        <v>0</v>
      </c>
      <c r="R7" s="107">
        <f>SUM('MedD-Units'!AJ9-'MedD-Units'!AI9)</f>
        <v>1</v>
      </c>
      <c r="S7" s="107">
        <f>SUM('MedD-Units'!AL9-'MedD-Units'!AK9)</f>
        <v>0</v>
      </c>
      <c r="T7" s="107">
        <f>SUM('MedD-Units'!AN9-'MedD-Units'!AM9)</f>
        <v>0</v>
      </c>
      <c r="U7" s="107">
        <f>SUM('MedD-Units'!AP9-'MedD-Units'!AO9)</f>
        <v>0</v>
      </c>
      <c r="V7" s="107">
        <f>SUM('MedD-Units'!AR9-'MedD-Units'!AQ9)</f>
        <v>-4</v>
      </c>
      <c r="W7" s="107">
        <f>SUM('MedD-Units'!AV9-'MedD-Units'!AU9)</f>
        <v>-1</v>
      </c>
      <c r="Y7" s="119" t="s">
        <v>502</v>
      </c>
    </row>
    <row r="8" spans="1:25" x14ac:dyDescent="0.3">
      <c r="A8" t="s">
        <v>8</v>
      </c>
      <c r="B8" s="107">
        <f>SUM('MedD-Units'!E10-'MedD-Units'!D10)</f>
        <v>1</v>
      </c>
      <c r="C8" s="107">
        <f>SUM('MedD-Units'!G10-'MedD-Units'!F10)</f>
        <v>70</v>
      </c>
      <c r="D8" s="107">
        <f>SUM('MedD-Units'!I10-'MedD-Units'!H10)</f>
        <v>-1</v>
      </c>
      <c r="E8" s="107">
        <f>SUM('MedD-Units'!K10-'MedD-Units'!J10)</f>
        <v>0.5</v>
      </c>
      <c r="F8" s="107">
        <f t="shared" si="0"/>
        <v>-0.5</v>
      </c>
      <c r="G8" s="107">
        <f>SUM('MedD-Units'!N10-'MedD-Units'!M10)</f>
        <v>1</v>
      </c>
      <c r="H8" s="107">
        <f>SUM('MedD-Units'!P10-'MedD-Units'!O10)</f>
        <v>-0.79999999999999982</v>
      </c>
      <c r="I8" s="107">
        <f>SUM('MedD-Units'!R10-'MedD-Units'!Q10)</f>
        <v>-1.5</v>
      </c>
      <c r="J8" s="107">
        <f>SUM('MedD-Units'!T10-'MedD-Units'!S10)</f>
        <v>-1</v>
      </c>
      <c r="K8" s="107">
        <f>SUM('MedD-Units'!V10-'MedD-Units'!U10)</f>
        <v>2</v>
      </c>
      <c r="L8" s="107">
        <f>SUM('MedD-Units'!X10-'MedD-Units'!W10)</f>
        <v>2</v>
      </c>
      <c r="M8" s="107">
        <f>SUM('MedD-Units'!Z10-'MedD-Units'!Y10)</f>
        <v>0.5</v>
      </c>
      <c r="N8" s="107">
        <f>SUM('MedD-Units'!AB10-'MedD-Units'!AA10)</f>
        <v>0.5</v>
      </c>
      <c r="O8" s="107">
        <f>SUM('MedD-Units'!AD10-'MedD-Units'!AC10)</f>
        <v>1.5</v>
      </c>
      <c r="P8" s="123">
        <f>SUM('MedD-Units'!AF10-'MedD-Units'!AE10)</f>
        <v>1</v>
      </c>
      <c r="Q8" s="107">
        <f>SUM('MedD-Units'!AH10-'MedD-Units'!AG10)</f>
        <v>2.5</v>
      </c>
      <c r="R8" s="107">
        <f>SUM('MedD-Units'!AJ10-'MedD-Units'!AI10)</f>
        <v>1</v>
      </c>
      <c r="S8" s="107">
        <f>SUM('MedD-Units'!AL10-'MedD-Units'!AK10)</f>
        <v>0</v>
      </c>
      <c r="T8" s="107">
        <f>SUM('MedD-Units'!AN10-'MedD-Units'!AM10)</f>
        <v>0.5</v>
      </c>
      <c r="U8" s="107">
        <f>SUM('MedD-Units'!AP10-'MedD-Units'!AO10)</f>
        <v>1.5</v>
      </c>
      <c r="V8" s="107">
        <f>SUM('MedD-Units'!AR10-'MedD-Units'!AQ10)</f>
        <v>-11</v>
      </c>
      <c r="W8" s="107">
        <f>SUM('MedD-Units'!AV10-'MedD-Units'!AU10)</f>
        <v>2</v>
      </c>
      <c r="Y8" s="119" t="s">
        <v>503</v>
      </c>
    </row>
    <row r="9" spans="1:25" x14ac:dyDescent="0.3">
      <c r="A9" t="s">
        <v>9</v>
      </c>
      <c r="B9" s="107">
        <f>SUM('MedD-Units'!E11-'MedD-Units'!D11)</f>
        <v>0</v>
      </c>
      <c r="C9" s="107">
        <f>SUM('MedD-Units'!G11-'MedD-Units'!F11)</f>
        <v>15</v>
      </c>
      <c r="D9" s="107">
        <f>SUM('MedD-Units'!I11-'MedD-Units'!H11)</f>
        <v>0</v>
      </c>
      <c r="E9" s="107">
        <f>SUM('MedD-Units'!K11-'MedD-Units'!J11)</f>
        <v>0</v>
      </c>
      <c r="F9" s="107">
        <f t="shared" si="0"/>
        <v>0</v>
      </c>
      <c r="G9" s="107">
        <f>SUM('MedD-Units'!N11-'MedD-Units'!M11)</f>
        <v>0</v>
      </c>
      <c r="H9" s="107">
        <f>SUM('MedD-Units'!P11-'MedD-Units'!O11)</f>
        <v>0</v>
      </c>
      <c r="I9" s="107">
        <f>SUM('MedD-Units'!R11-'MedD-Units'!Q11)</f>
        <v>-2</v>
      </c>
      <c r="J9" s="107">
        <f>SUM('MedD-Units'!T11-'MedD-Units'!S11)</f>
        <v>0</v>
      </c>
      <c r="K9" s="107">
        <f>SUM('MedD-Units'!V11-'MedD-Units'!U11)</f>
        <v>0</v>
      </c>
      <c r="L9" s="107">
        <f>SUM('MedD-Units'!X11-'MedD-Units'!W11)</f>
        <v>0</v>
      </c>
      <c r="M9" s="107">
        <f>SUM('MedD-Units'!Z11-'MedD-Units'!Y11)</f>
        <v>0</v>
      </c>
      <c r="N9" s="107">
        <f>SUM('MedD-Units'!AB11-'MedD-Units'!AA11)</f>
        <v>0</v>
      </c>
      <c r="O9" s="107">
        <f>SUM('MedD-Units'!AD11-'MedD-Units'!AC11)</f>
        <v>0</v>
      </c>
      <c r="P9" s="123">
        <f>SUM('MedD-Units'!AF11-'MedD-Units'!AE11)</f>
        <v>0</v>
      </c>
      <c r="Q9" s="107">
        <f>SUM('MedD-Units'!AH11-'MedD-Units'!AG11)</f>
        <v>0</v>
      </c>
      <c r="R9" s="107">
        <f>SUM('MedD-Units'!AJ11-'MedD-Units'!AI11)</f>
        <v>1</v>
      </c>
      <c r="S9" s="107">
        <f>SUM('MedD-Units'!AL11-'MedD-Units'!AK11)</f>
        <v>0</v>
      </c>
      <c r="T9" s="107">
        <f>SUM('MedD-Units'!AN11-'MedD-Units'!AM11)</f>
        <v>3</v>
      </c>
      <c r="U9" s="107">
        <f>SUM('MedD-Units'!AP11-'MedD-Units'!AO11)</f>
        <v>4</v>
      </c>
      <c r="V9" s="107">
        <f>SUM('MedD-Units'!AR11-'MedD-Units'!AQ11)</f>
        <v>-4</v>
      </c>
      <c r="W9" s="107">
        <f>SUM('MedD-Units'!AV11-'MedD-Units'!AU11)</f>
        <v>0</v>
      </c>
      <c r="Y9" s="119" t="s">
        <v>504</v>
      </c>
    </row>
    <row r="10" spans="1:25" x14ac:dyDescent="0.3">
      <c r="A10" s="16" t="s">
        <v>10</v>
      </c>
      <c r="B10" s="107">
        <f>SUM('MedD-Units'!E12-'MedD-Units'!D12)</f>
        <v>0</v>
      </c>
      <c r="C10" s="107">
        <f>SUM('MedD-Units'!G12-'MedD-Units'!F12)</f>
        <v>0</v>
      </c>
      <c r="D10" s="107">
        <f>SUM('MedD-Units'!I12-'MedD-Units'!H12)</f>
        <v>0</v>
      </c>
      <c r="E10" s="107">
        <f>SUM('MedD-Units'!K12-'MedD-Units'!J12)</f>
        <v>0</v>
      </c>
      <c r="F10" s="107">
        <f t="shared" si="0"/>
        <v>0</v>
      </c>
      <c r="G10" s="107">
        <f>SUM('MedD-Units'!N12-'MedD-Units'!M12)</f>
        <v>0</v>
      </c>
      <c r="H10" s="107">
        <f>SUM('MedD-Units'!P12-'MedD-Units'!O12)</f>
        <v>0</v>
      </c>
      <c r="I10" s="107">
        <f>SUM('MedD-Units'!R12-'MedD-Units'!Q12)</f>
        <v>0</v>
      </c>
      <c r="J10" s="107">
        <f>SUM('MedD-Units'!T12-'MedD-Units'!S12)</f>
        <v>0</v>
      </c>
      <c r="K10" s="107">
        <f>SUM('MedD-Units'!V12-'MedD-Units'!U12)</f>
        <v>0</v>
      </c>
      <c r="L10" s="107">
        <f>SUM('MedD-Units'!X12-'MedD-Units'!W12)</f>
        <v>-0.29999999999999982</v>
      </c>
      <c r="M10" s="107">
        <f>SUM('MedD-Units'!Z12-'MedD-Units'!Y12)</f>
        <v>0</v>
      </c>
      <c r="N10" s="107">
        <f>SUM('MedD-Units'!AB12-'MedD-Units'!AA12)</f>
        <v>0</v>
      </c>
      <c r="O10" s="107">
        <f>SUM('MedD-Units'!AD12-'MedD-Units'!AC12)</f>
        <v>0</v>
      </c>
      <c r="P10" s="123">
        <f>SUM('MedD-Units'!AF12-'MedD-Units'!AE12)</f>
        <v>0</v>
      </c>
      <c r="Q10" s="107">
        <f>SUM('MedD-Units'!AH12-'MedD-Units'!AG12)</f>
        <v>0</v>
      </c>
      <c r="R10" s="107">
        <f>SUM('MedD-Units'!AJ12-'MedD-Units'!AI12)</f>
        <v>0</v>
      </c>
      <c r="S10" s="107">
        <f>SUM('MedD-Units'!AL12-'MedD-Units'!AK12)</f>
        <v>0</v>
      </c>
      <c r="T10" s="107">
        <f>SUM('MedD-Units'!AN12-'MedD-Units'!AM12)</f>
        <v>0</v>
      </c>
      <c r="U10" s="107">
        <f>SUM('MedD-Units'!AP12-'MedD-Units'!AO12)</f>
        <v>0</v>
      </c>
      <c r="V10" s="107">
        <f>SUM('MedD-Units'!AR12-'MedD-Units'!AQ12)</f>
        <v>0</v>
      </c>
      <c r="W10" s="107">
        <f>SUM('MedD-Units'!AV12-'MedD-Units'!AU12)</f>
        <v>0</v>
      </c>
      <c r="Y10" s="119" t="s">
        <v>505</v>
      </c>
    </row>
    <row r="11" spans="1:25" x14ac:dyDescent="0.3">
      <c r="A11" t="s">
        <v>11</v>
      </c>
      <c r="B11" s="107">
        <f>SUM('MedD-Units'!E13-'MedD-Units'!D13)</f>
        <v>1</v>
      </c>
      <c r="C11" s="107">
        <f>SUM('MedD-Units'!G13-'MedD-Units'!F13)</f>
        <v>5</v>
      </c>
      <c r="D11" s="107">
        <f>SUM('MedD-Units'!I13-'MedD-Units'!H13)</f>
        <v>1</v>
      </c>
      <c r="E11" s="107">
        <f>SUM('MedD-Units'!K13-'MedD-Units'!J13)</f>
        <v>2</v>
      </c>
      <c r="F11" s="107">
        <f t="shared" si="0"/>
        <v>3</v>
      </c>
      <c r="G11" s="107">
        <f>SUM('MedD-Units'!N13-'MedD-Units'!M13)</f>
        <v>0</v>
      </c>
      <c r="H11" s="107">
        <f>SUM('MedD-Units'!P13-'MedD-Units'!O13)</f>
        <v>-2</v>
      </c>
      <c r="I11" s="107">
        <f>SUM('MedD-Units'!R13-'MedD-Units'!Q13)</f>
        <v>-0.5</v>
      </c>
      <c r="J11" s="107">
        <f>SUM('MedD-Units'!T13-'MedD-Units'!S13)</f>
        <v>0</v>
      </c>
      <c r="K11" s="107">
        <f>SUM('MedD-Units'!V13-'MedD-Units'!U13)</f>
        <v>0</v>
      </c>
      <c r="L11" s="107">
        <f>SUM('MedD-Units'!X13-'MedD-Units'!W13)</f>
        <v>4</v>
      </c>
      <c r="M11" s="107">
        <f>SUM('MedD-Units'!Z13-'MedD-Units'!Y13)</f>
        <v>1.5</v>
      </c>
      <c r="N11" s="107">
        <f>SUM('MedD-Units'!AB13-'MedD-Units'!AA13)</f>
        <v>0</v>
      </c>
      <c r="O11" s="107">
        <f>SUM('MedD-Units'!AD13-'MedD-Units'!AC13)</f>
        <v>-1</v>
      </c>
      <c r="P11" s="123">
        <f>SUM('MedD-Units'!AF13-'MedD-Units'!AE13)</f>
        <v>1</v>
      </c>
      <c r="Q11" s="107">
        <f>SUM('MedD-Units'!AH13-'MedD-Units'!AG13)</f>
        <v>1.5</v>
      </c>
      <c r="R11" s="107">
        <f>SUM('MedD-Units'!AJ13-'MedD-Units'!AI13)</f>
        <v>1.5</v>
      </c>
      <c r="S11" s="107">
        <f>SUM('MedD-Units'!AL13-'MedD-Units'!AK13)</f>
        <v>-1.5</v>
      </c>
      <c r="T11" s="107">
        <f>SUM('MedD-Units'!AN13-'MedD-Units'!AM13)</f>
        <v>1.5</v>
      </c>
      <c r="U11" s="107">
        <f>SUM('MedD-Units'!AP13-'MedD-Units'!AO13)</f>
        <v>1</v>
      </c>
      <c r="V11" s="107">
        <f>SUM('MedD-Units'!AR13-'MedD-Units'!AQ13)</f>
        <v>-4</v>
      </c>
      <c r="W11" s="107">
        <f>SUM('MedD-Units'!AV13-'MedD-Units'!AU13)</f>
        <v>-1.5</v>
      </c>
      <c r="Y11" s="119" t="s">
        <v>506</v>
      </c>
    </row>
    <row r="12" spans="1:25" x14ac:dyDescent="0.3">
      <c r="A12" t="s">
        <v>12</v>
      </c>
      <c r="B12" s="107">
        <f>SUM('MedD-Units'!E14-'MedD-Units'!D14)</f>
        <v>0</v>
      </c>
      <c r="C12" s="107">
        <f>SUM('MedD-Units'!G14-'MedD-Units'!F14)</f>
        <v>15</v>
      </c>
      <c r="D12" s="107">
        <f>SUM('MedD-Units'!I14-'MedD-Units'!H14)</f>
        <v>0</v>
      </c>
      <c r="E12" s="107">
        <f>SUM('MedD-Units'!K14-'MedD-Units'!J14)</f>
        <v>0</v>
      </c>
      <c r="F12" s="107">
        <f t="shared" si="0"/>
        <v>0</v>
      </c>
      <c r="G12" s="107">
        <f>SUM('MedD-Units'!N14-'MedD-Units'!M14)</f>
        <v>1</v>
      </c>
      <c r="H12" s="107">
        <f>SUM('MedD-Units'!P14-'MedD-Units'!O14)</f>
        <v>-4</v>
      </c>
      <c r="I12" s="107">
        <f>SUM('MedD-Units'!R14-'MedD-Units'!Q14)</f>
        <v>-1</v>
      </c>
      <c r="J12" s="107">
        <f>SUM('MedD-Units'!T14-'MedD-Units'!S14)</f>
        <v>0</v>
      </c>
      <c r="K12" s="107">
        <f>SUM('MedD-Units'!V14-'MedD-Units'!U14)</f>
        <v>0</v>
      </c>
      <c r="L12" s="107">
        <f>SUM('MedD-Units'!X14-'MedD-Units'!W14)</f>
        <v>3</v>
      </c>
      <c r="M12" s="107">
        <f>SUM('MedD-Units'!Z14-'MedD-Units'!Y14)</f>
        <v>7</v>
      </c>
      <c r="N12" s="107">
        <f>SUM('MedD-Units'!AB14-'MedD-Units'!AA14)</f>
        <v>0</v>
      </c>
      <c r="O12" s="107">
        <f>SUM('MedD-Units'!AD14-'MedD-Units'!AC14)</f>
        <v>6</v>
      </c>
      <c r="P12" s="123">
        <f>SUM('MedD-Units'!AF14-'MedD-Units'!AE14)</f>
        <v>1</v>
      </c>
      <c r="Q12" s="107">
        <f>SUM('MedD-Units'!AH14-'MedD-Units'!AG14)</f>
        <v>3</v>
      </c>
      <c r="R12" s="107">
        <f>SUM('MedD-Units'!AJ14-'MedD-Units'!AI14)</f>
        <v>1</v>
      </c>
      <c r="S12" s="107">
        <f>SUM('MedD-Units'!AL14-'MedD-Units'!AK14)</f>
        <v>0</v>
      </c>
      <c r="T12" s="107">
        <f>SUM('MedD-Units'!AN14-'MedD-Units'!AM14)</f>
        <v>3</v>
      </c>
      <c r="U12" s="107">
        <f>SUM('MedD-Units'!AP14-'MedD-Units'!AO14)</f>
        <v>2</v>
      </c>
      <c r="V12" s="107">
        <f>SUM('MedD-Units'!AR14-'MedD-Units'!AQ14)</f>
        <v>-2</v>
      </c>
      <c r="W12" s="107">
        <f>SUM('MedD-Units'!AV14-'MedD-Units'!AU14)</f>
        <v>0</v>
      </c>
      <c r="Y12" s="119" t="s">
        <v>507</v>
      </c>
    </row>
    <row r="13" spans="1:25" x14ac:dyDescent="0.3">
      <c r="A13" t="s">
        <v>13</v>
      </c>
      <c r="B13" s="107">
        <f>SUM('MedD-Units'!E15-'MedD-Units'!D15)</f>
        <v>1</v>
      </c>
      <c r="C13" s="107">
        <f>SUM('MedD-Units'!G15-'MedD-Units'!F15)</f>
        <v>25</v>
      </c>
      <c r="D13" s="107">
        <f>SUM('MedD-Units'!I15-'MedD-Units'!H15)</f>
        <v>0</v>
      </c>
      <c r="E13" s="107">
        <f>SUM('MedD-Units'!K15-'MedD-Units'!J15)</f>
        <v>0</v>
      </c>
      <c r="F13" s="107">
        <f t="shared" si="0"/>
        <v>0</v>
      </c>
      <c r="G13" s="107">
        <f>SUM('MedD-Units'!N15-'MedD-Units'!M15)</f>
        <v>-1</v>
      </c>
      <c r="H13" s="107">
        <f>SUM('MedD-Units'!P15-'MedD-Units'!O15)</f>
        <v>-4</v>
      </c>
      <c r="I13" s="107">
        <f>SUM('MedD-Units'!R15-'MedD-Units'!Q15)</f>
        <v>0</v>
      </c>
      <c r="J13" s="107">
        <f>SUM('MedD-Units'!T15-'MedD-Units'!S15)</f>
        <v>0</v>
      </c>
      <c r="K13" s="107">
        <f>SUM('MedD-Units'!V15-'MedD-Units'!U15)</f>
        <v>4</v>
      </c>
      <c r="L13" s="107">
        <f>SUM('MedD-Units'!X15-'MedD-Units'!W15)</f>
        <v>4</v>
      </c>
      <c r="M13" s="107">
        <f>SUM('MedD-Units'!Z15-'MedD-Units'!Y15)</f>
        <v>6</v>
      </c>
      <c r="N13" s="107">
        <f>SUM('MedD-Units'!AB15-'MedD-Units'!AA15)</f>
        <v>0</v>
      </c>
      <c r="O13" s="107">
        <f>SUM('MedD-Units'!AD15-'MedD-Units'!AC15)</f>
        <v>1.5</v>
      </c>
      <c r="P13" s="123">
        <f>SUM('MedD-Units'!AF15-'MedD-Units'!AE15)</f>
        <v>1</v>
      </c>
      <c r="Q13" s="107">
        <f>SUM('MedD-Units'!AH15-'MedD-Units'!AG15)</f>
        <v>1</v>
      </c>
      <c r="R13" s="107">
        <f>SUM('MedD-Units'!AJ15-'MedD-Units'!AI15)</f>
        <v>1</v>
      </c>
      <c r="S13" s="107">
        <f>SUM('MedD-Units'!AL15-'MedD-Units'!AK15)</f>
        <v>-25</v>
      </c>
      <c r="T13" s="107">
        <f>SUM('MedD-Units'!AN15-'MedD-Units'!AM15)</f>
        <v>0</v>
      </c>
      <c r="U13" s="107">
        <f>SUM('MedD-Units'!AP15-'MedD-Units'!AO15)</f>
        <v>4.5</v>
      </c>
      <c r="V13" s="107">
        <f>SUM('MedD-Units'!AR15-'MedD-Units'!AQ15)</f>
        <v>0</v>
      </c>
      <c r="W13" s="107">
        <f>SUM('MedD-Units'!AV15-'MedD-Units'!AU15)</f>
        <v>-21</v>
      </c>
      <c r="Y13" s="119" t="s">
        <v>508</v>
      </c>
    </row>
    <row r="14" spans="1:25" x14ac:dyDescent="0.3">
      <c r="A14" t="s">
        <v>14</v>
      </c>
      <c r="B14" s="107">
        <f>SUM('MedD-Units'!E16-'MedD-Units'!D16)</f>
        <v>0</v>
      </c>
      <c r="C14" s="107">
        <f>SUM('MedD-Units'!G16-'MedD-Units'!F16)</f>
        <v>25</v>
      </c>
      <c r="D14" s="107">
        <f>SUM('MedD-Units'!I16-'MedD-Units'!H16)</f>
        <v>0</v>
      </c>
      <c r="E14" s="107">
        <f>SUM('MedD-Units'!K16-'MedD-Units'!J16)</f>
        <v>1</v>
      </c>
      <c r="F14" s="107">
        <f t="shared" si="0"/>
        <v>1</v>
      </c>
      <c r="G14" s="107">
        <f>SUM('MedD-Units'!N16-'MedD-Units'!M16)</f>
        <v>-1</v>
      </c>
      <c r="H14" s="107">
        <f>SUM('MedD-Units'!P16-'MedD-Units'!O16)</f>
        <v>-2</v>
      </c>
      <c r="I14" s="107">
        <f>SUM('MedD-Units'!R16-'MedD-Units'!Q16)</f>
        <v>0</v>
      </c>
      <c r="J14" s="107">
        <f>SUM('MedD-Units'!T16-'MedD-Units'!S16)</f>
        <v>0</v>
      </c>
      <c r="K14" s="107">
        <f>SUM('MedD-Units'!V16-'MedD-Units'!U16)</f>
        <v>-8</v>
      </c>
      <c r="L14" s="107">
        <f>SUM('MedD-Units'!X16-'MedD-Units'!W16)</f>
        <v>2.5</v>
      </c>
      <c r="M14" s="107">
        <f>SUM('MedD-Units'!Z16-'MedD-Units'!Y16)</f>
        <v>1</v>
      </c>
      <c r="N14" s="107">
        <f>SUM('MedD-Units'!AB16-'MedD-Units'!AA16)</f>
        <v>0</v>
      </c>
      <c r="O14" s="107">
        <f>SUM('MedD-Units'!AD16-'MedD-Units'!AC16)</f>
        <v>2.5</v>
      </c>
      <c r="P14" s="123">
        <f>SUM('MedD-Units'!AF16-'MedD-Units'!AE16)</f>
        <v>0</v>
      </c>
      <c r="Q14" s="107">
        <f>SUM('MedD-Units'!AH16-'MedD-Units'!AG16)</f>
        <v>0.5</v>
      </c>
      <c r="R14" s="107">
        <f>SUM('MedD-Units'!AJ16-'MedD-Units'!AI16)</f>
        <v>1</v>
      </c>
      <c r="S14" s="107">
        <f>SUM('MedD-Units'!AL16-'MedD-Units'!AK16)</f>
        <v>-2.5</v>
      </c>
      <c r="T14" s="107">
        <f>SUM('MedD-Units'!AN16-'MedD-Units'!AM16)</f>
        <v>0</v>
      </c>
      <c r="U14" s="107">
        <f>SUM('MedD-Units'!AP16-'MedD-Units'!AO16)</f>
        <v>0.5</v>
      </c>
      <c r="V14" s="107">
        <f>SUM('MedD-Units'!AR16-'MedD-Units'!AQ16)</f>
        <v>-1.5</v>
      </c>
      <c r="W14" s="107">
        <f>SUM('MedD-Units'!AV16-'MedD-Units'!AU16)</f>
        <v>-10.5</v>
      </c>
      <c r="Y14" s="119" t="s">
        <v>509</v>
      </c>
    </row>
    <row r="15" spans="1:25" x14ac:dyDescent="0.3">
      <c r="A15" t="s">
        <v>15</v>
      </c>
      <c r="B15" s="107">
        <f>SUM('MedD-Units'!E17-'MedD-Units'!D17)</f>
        <v>1</v>
      </c>
      <c r="C15" s="107">
        <f>SUM('MedD-Units'!G17-'MedD-Units'!F17)</f>
        <v>15</v>
      </c>
      <c r="D15" s="107">
        <f>SUM('MedD-Units'!I17-'MedD-Units'!H17)</f>
        <v>-1</v>
      </c>
      <c r="E15" s="107">
        <f>SUM('MedD-Units'!K17-'MedD-Units'!J17)</f>
        <v>2</v>
      </c>
      <c r="F15" s="107">
        <f t="shared" si="0"/>
        <v>1</v>
      </c>
      <c r="G15" s="107">
        <f>SUM('MedD-Units'!N17-'MedD-Units'!M17)</f>
        <v>0.5</v>
      </c>
      <c r="H15" s="107">
        <f>SUM('MedD-Units'!P17-'MedD-Units'!O17)</f>
        <v>-3</v>
      </c>
      <c r="I15" s="107">
        <f>SUM('MedD-Units'!R17-'MedD-Units'!Q17)</f>
        <v>-2</v>
      </c>
      <c r="J15" s="107">
        <f>SUM('MedD-Units'!T17-'MedD-Units'!S17)</f>
        <v>-0.75</v>
      </c>
      <c r="K15" s="107">
        <f>SUM('MedD-Units'!V17-'MedD-Units'!U17)</f>
        <v>0</v>
      </c>
      <c r="L15" s="107">
        <f>SUM('MedD-Units'!X17-'MedD-Units'!W17)</f>
        <v>0</v>
      </c>
      <c r="M15" s="107">
        <f>SUM('MedD-Units'!Z17-'MedD-Units'!Y17)</f>
        <v>1</v>
      </c>
      <c r="N15" s="107">
        <f>SUM('MedD-Units'!AB17-'MedD-Units'!AA17)</f>
        <v>-4</v>
      </c>
      <c r="O15" s="107">
        <f>SUM('MedD-Units'!AD17-'MedD-Units'!AC17)</f>
        <v>2</v>
      </c>
      <c r="P15" s="123">
        <f>SUM('MedD-Units'!AF17-'MedD-Units'!AE17)</f>
        <v>0</v>
      </c>
      <c r="Q15" s="107">
        <f>SUM('MedD-Units'!AH17-'MedD-Units'!AG17)</f>
        <v>3</v>
      </c>
      <c r="R15" s="107">
        <f>SUM('MedD-Units'!AJ17-'MedD-Units'!AI17)</f>
        <v>1</v>
      </c>
      <c r="S15" s="107">
        <f>SUM('MedD-Units'!AL17-'MedD-Units'!AK17)</f>
        <v>0</v>
      </c>
      <c r="T15" s="107">
        <f>SUM('MedD-Units'!AN17-'MedD-Units'!AM17)</f>
        <v>1</v>
      </c>
      <c r="U15" s="107">
        <f>SUM('MedD-Units'!AP17-'MedD-Units'!AO17)</f>
        <v>0</v>
      </c>
      <c r="V15" s="107">
        <f>SUM('MedD-Units'!AR17-'MedD-Units'!AQ17)</f>
        <v>-7</v>
      </c>
      <c r="W15" s="107">
        <f>SUM('MedD-Units'!AV17-'MedD-Units'!AU17)</f>
        <v>0</v>
      </c>
      <c r="Y15" s="120" t="s">
        <v>510</v>
      </c>
    </row>
    <row r="16" spans="1:25" x14ac:dyDescent="0.3">
      <c r="A16" t="s">
        <v>16</v>
      </c>
      <c r="B16" s="107">
        <f>SUM('MedD-Units'!E18-'MedD-Units'!D18)</f>
        <v>0</v>
      </c>
      <c r="C16" s="107">
        <f>SUM('MedD-Units'!G18-'MedD-Units'!F18)</f>
        <v>0</v>
      </c>
      <c r="D16" s="107">
        <f>SUM('MedD-Units'!I18-'MedD-Units'!H18)</f>
        <v>1</v>
      </c>
      <c r="E16" s="107">
        <f>SUM('MedD-Units'!K18-'MedD-Units'!J18)</f>
        <v>0</v>
      </c>
      <c r="F16" s="107">
        <f t="shared" si="0"/>
        <v>1</v>
      </c>
      <c r="G16" s="107">
        <f>SUM('MedD-Units'!N18-'MedD-Units'!M18)</f>
        <v>0</v>
      </c>
      <c r="H16" s="107">
        <f>SUM('MedD-Units'!P18-'MedD-Units'!O18)</f>
        <v>-2</v>
      </c>
      <c r="I16" s="107">
        <f>SUM('MedD-Units'!R18-'MedD-Units'!Q18)</f>
        <v>-3</v>
      </c>
      <c r="J16" s="107">
        <f>SUM('MedD-Units'!T18-'MedD-Units'!S18)</f>
        <v>0</v>
      </c>
      <c r="K16" s="107">
        <f>SUM('MedD-Units'!V18-'MedD-Units'!U18)</f>
        <v>0</v>
      </c>
      <c r="L16" s="107">
        <f>SUM('MedD-Units'!X18-'MedD-Units'!W18)</f>
        <v>5</v>
      </c>
      <c r="M16" s="107">
        <f>SUM('MedD-Units'!Z18-'MedD-Units'!Y18)</f>
        <v>4</v>
      </c>
      <c r="N16" s="107">
        <f>SUM('MedD-Units'!AB18-'MedD-Units'!AA18)</f>
        <v>-3</v>
      </c>
      <c r="O16" s="107">
        <f>SUM('MedD-Units'!AD18-'MedD-Units'!AC18)</f>
        <v>0</v>
      </c>
      <c r="P16" s="123">
        <f>SUM('MedD-Units'!AF18-'MedD-Units'!AE18)</f>
        <v>0</v>
      </c>
      <c r="Q16" s="107">
        <f>SUM('MedD-Units'!AH18-'MedD-Units'!AG18)</f>
        <v>2</v>
      </c>
      <c r="R16" s="107">
        <f>SUM('MedD-Units'!AJ18-'MedD-Units'!AI18)</f>
        <v>1</v>
      </c>
      <c r="S16" s="107">
        <f>SUM('MedD-Units'!AL18-'MedD-Units'!AK18)</f>
        <v>0</v>
      </c>
      <c r="T16" s="107">
        <f>SUM('MedD-Units'!AN18-'MedD-Units'!AM18)</f>
        <v>2</v>
      </c>
      <c r="U16" s="107">
        <f>SUM('MedD-Units'!AP18-'MedD-Units'!AO18)</f>
        <v>1</v>
      </c>
      <c r="V16" s="107">
        <f>SUM('MedD-Units'!AR18-'MedD-Units'!AQ18)</f>
        <v>0</v>
      </c>
      <c r="W16" s="107">
        <f>SUM('MedD-Units'!AV18-'MedD-Units'!AU18)</f>
        <v>0</v>
      </c>
      <c r="Y16" s="119" t="s">
        <v>511</v>
      </c>
    </row>
    <row r="17" spans="1:25" x14ac:dyDescent="0.3">
      <c r="A17" s="84" t="s">
        <v>17</v>
      </c>
      <c r="B17" s="107">
        <f>SUM('MedD-Units'!E19-'MedD-Units'!D19)</f>
        <v>0</v>
      </c>
      <c r="C17" s="107">
        <f>SUM('MedD-Units'!G19-'MedD-Units'!F19)</f>
        <v>0</v>
      </c>
      <c r="D17" s="107">
        <f>SUM('MedD-Units'!I19-'MedD-Units'!H19)</f>
        <v>0</v>
      </c>
      <c r="E17" s="107">
        <f>SUM('MedD-Units'!K19-'MedD-Units'!J19)</f>
        <v>1</v>
      </c>
      <c r="F17" s="107">
        <f t="shared" si="0"/>
        <v>1</v>
      </c>
      <c r="G17" s="107">
        <f>SUM('MedD-Units'!N19-'MedD-Units'!M19)</f>
        <v>0.5</v>
      </c>
      <c r="H17" s="107">
        <f>SUM('MedD-Units'!P19-'MedD-Units'!O19)</f>
        <v>-1</v>
      </c>
      <c r="I17" s="107">
        <f>SUM('MedD-Units'!R19-'MedD-Units'!Q19)</f>
        <v>0</v>
      </c>
      <c r="J17" s="107">
        <f>SUM('MedD-Units'!T19-'MedD-Units'!S19)</f>
        <v>0</v>
      </c>
      <c r="K17" s="107">
        <f>SUM('MedD-Units'!V19-'MedD-Units'!U19)</f>
        <v>-10</v>
      </c>
      <c r="L17" s="107">
        <f>SUM('MedD-Units'!X19-'MedD-Units'!W19)</f>
        <v>1</v>
      </c>
      <c r="M17" s="107">
        <f>SUM('MedD-Units'!Z19-'MedD-Units'!Y19)</f>
        <v>2</v>
      </c>
      <c r="N17" s="107">
        <f>SUM('MedD-Units'!AB19-'MedD-Units'!AA19)</f>
        <v>0</v>
      </c>
      <c r="O17" s="107">
        <f>SUM('MedD-Units'!AD19-'MedD-Units'!AC19)</f>
        <v>6</v>
      </c>
      <c r="P17" s="123">
        <f>SUM('MedD-Units'!AF19-'MedD-Units'!AE19)</f>
        <v>0</v>
      </c>
      <c r="Q17" s="107">
        <f>SUM('MedD-Units'!AH19-'MedD-Units'!AG19)</f>
        <v>0</v>
      </c>
      <c r="R17" s="107">
        <f>SUM('MedD-Units'!AJ19-'MedD-Units'!AI19)</f>
        <v>2</v>
      </c>
      <c r="S17" s="107">
        <f>SUM('MedD-Units'!AL19-'MedD-Units'!AK19)</f>
        <v>0</v>
      </c>
      <c r="T17" s="107">
        <f>SUM('MedD-Units'!AN19-'MedD-Units'!AM19)</f>
        <v>1</v>
      </c>
      <c r="U17" s="107">
        <f>SUM('MedD-Units'!AP19-'MedD-Units'!AO19)</f>
        <v>0</v>
      </c>
      <c r="V17" s="107">
        <f>SUM('MedD-Units'!AR19-'MedD-Units'!AQ19)</f>
        <v>0</v>
      </c>
      <c r="W17" s="107">
        <f>SUM('MedD-Units'!AV19-'MedD-Units'!AU19)</f>
        <v>-10</v>
      </c>
      <c r="Y17" s="119" t="s">
        <v>512</v>
      </c>
    </row>
    <row r="18" spans="1:25" x14ac:dyDescent="0.3">
      <c r="A18" t="s">
        <v>18</v>
      </c>
      <c r="B18" s="107">
        <f>SUM('MedD-Units'!E20-'MedD-Units'!D20)</f>
        <v>0</v>
      </c>
      <c r="C18" s="107">
        <f>SUM('MedD-Units'!G20-'MedD-Units'!F20)</f>
        <v>3</v>
      </c>
      <c r="D18" s="107">
        <f>SUM('MedD-Units'!I20-'MedD-Units'!H20)</f>
        <v>0.5</v>
      </c>
      <c r="E18" s="107">
        <f>SUM('MedD-Units'!K20-'MedD-Units'!J20)</f>
        <v>0</v>
      </c>
      <c r="F18" s="107">
        <f t="shared" si="0"/>
        <v>0.5</v>
      </c>
      <c r="G18" s="107">
        <f>SUM('MedD-Units'!N20-'MedD-Units'!M20)</f>
        <v>0</v>
      </c>
      <c r="H18" s="107">
        <f>SUM('MedD-Units'!P20-'MedD-Units'!O20)</f>
        <v>-1</v>
      </c>
      <c r="I18" s="107">
        <f>SUM('MedD-Units'!R20-'MedD-Units'!Q20)</f>
        <v>0</v>
      </c>
      <c r="J18" s="107">
        <f>SUM('MedD-Units'!T20-'MedD-Units'!S20)</f>
        <v>-0.14000000000000001</v>
      </c>
      <c r="K18" s="107">
        <f>SUM('MedD-Units'!V20-'MedD-Units'!U20)</f>
        <v>0</v>
      </c>
      <c r="L18" s="107">
        <f>SUM('MedD-Units'!X20-'MedD-Units'!W20)</f>
        <v>-4</v>
      </c>
      <c r="M18" s="107">
        <f>SUM('MedD-Units'!Z20-'MedD-Units'!Y20)</f>
        <v>0</v>
      </c>
      <c r="N18" s="107">
        <f>SUM('MedD-Units'!AB20-'MedD-Units'!AA20)</f>
        <v>-2</v>
      </c>
      <c r="O18" s="107">
        <f>SUM('MedD-Units'!AD20-'MedD-Units'!AC20)</f>
        <v>6</v>
      </c>
      <c r="P18" s="123">
        <f>SUM('MedD-Units'!AF20-'MedD-Units'!AE20)</f>
        <v>1</v>
      </c>
      <c r="Q18" s="107">
        <f>SUM('MedD-Units'!AH20-'MedD-Units'!AG20)</f>
        <v>0</v>
      </c>
      <c r="R18" s="107">
        <f>SUM('MedD-Units'!AJ20-'MedD-Units'!AI20)</f>
        <v>1</v>
      </c>
      <c r="S18" s="107">
        <f>SUM('MedD-Units'!AL20-'MedD-Units'!AK20)</f>
        <v>-3</v>
      </c>
      <c r="T18" s="107">
        <f>SUM('MedD-Units'!AN20-'MedD-Units'!AM20)</f>
        <v>0</v>
      </c>
      <c r="U18" s="107">
        <f>SUM('MedD-Units'!AP20-'MedD-Units'!AO20)</f>
        <v>0</v>
      </c>
      <c r="V18" s="107">
        <f>SUM('MedD-Units'!AR20-'MedD-Units'!AQ20)</f>
        <v>0</v>
      </c>
      <c r="W18" s="107">
        <f>SUM('MedD-Units'!AV20-'MedD-Units'!AU20)</f>
        <v>-3</v>
      </c>
      <c r="Y18" s="119" t="s">
        <v>513</v>
      </c>
    </row>
    <row r="19" spans="1:25" x14ac:dyDescent="0.3">
      <c r="A19" t="s">
        <v>451</v>
      </c>
      <c r="B19" s="107">
        <f>SUM('MedD-Units'!E21-'MedD-Units'!D21)</f>
        <v>1</v>
      </c>
      <c r="C19" s="107">
        <f>SUM('MedD-Units'!G21-'MedD-Units'!F21)</f>
        <v>30</v>
      </c>
      <c r="D19" s="107">
        <f>SUM('MedD-Units'!I21-'MedD-Units'!H21)</f>
        <v>0</v>
      </c>
      <c r="E19" s="107">
        <f>SUM('MedD-Units'!K21-'MedD-Units'!J21)</f>
        <v>0</v>
      </c>
      <c r="F19" s="107">
        <f t="shared" si="0"/>
        <v>0</v>
      </c>
      <c r="G19" s="107">
        <f>SUM('MedD-Units'!N21-'MedD-Units'!M21)</f>
        <v>1</v>
      </c>
      <c r="H19" s="107">
        <f>SUM('MedD-Units'!P21-'MedD-Units'!O21)</f>
        <v>-2</v>
      </c>
      <c r="I19" s="107">
        <f>SUM('MedD-Units'!R21-'MedD-Units'!Q21)</f>
        <v>0</v>
      </c>
      <c r="J19" s="107">
        <f>SUM('MedD-Units'!T21-'MedD-Units'!S21)</f>
        <v>0</v>
      </c>
      <c r="K19" s="107">
        <f>SUM('MedD-Units'!V21-'MedD-Units'!U21)</f>
        <v>0</v>
      </c>
      <c r="L19" s="107">
        <f>SUM('MedD-Units'!X21-'MedD-Units'!W21)</f>
        <v>1</v>
      </c>
      <c r="M19" s="107">
        <f>SUM('MedD-Units'!Z21-'MedD-Units'!Y21)</f>
        <v>1</v>
      </c>
      <c r="N19" s="107">
        <f>SUM('MedD-Units'!AB21-'MedD-Units'!AA21)</f>
        <v>-5</v>
      </c>
      <c r="O19" s="107">
        <f>SUM('MedD-Units'!AD21-'MedD-Units'!AC21)</f>
        <v>5</v>
      </c>
      <c r="P19" s="123">
        <f>SUM('MedD-Units'!AF21-'MedD-Units'!AE21)</f>
        <v>1</v>
      </c>
      <c r="Q19" s="107">
        <f>SUM('MedD-Units'!AH21-'MedD-Units'!AG21)</f>
        <v>0</v>
      </c>
      <c r="R19" s="107">
        <f>SUM('MedD-Units'!AJ21-'MedD-Units'!AI21)</f>
        <v>1</v>
      </c>
      <c r="S19" s="107">
        <f>SUM('MedD-Units'!AL21-'MedD-Units'!AK21)</f>
        <v>0</v>
      </c>
      <c r="T19" s="107">
        <f>SUM('MedD-Units'!AN21-'MedD-Units'!AM21)</f>
        <v>1</v>
      </c>
      <c r="U19" s="107">
        <f>SUM('MedD-Units'!AP21-'MedD-Units'!AO21)</f>
        <v>0</v>
      </c>
      <c r="V19" s="107">
        <f>SUM('MedD-Units'!AR21-'MedD-Units'!AQ21)</f>
        <v>-9</v>
      </c>
      <c r="W19" s="107">
        <f>SUM('MedD-Units'!AV21-'MedD-Units'!AU21)</f>
        <v>0</v>
      </c>
      <c r="Y19" s="119" t="s">
        <v>514</v>
      </c>
    </row>
    <row r="20" spans="1:25" x14ac:dyDescent="0.3">
      <c r="A20" t="s">
        <v>20</v>
      </c>
      <c r="B20" s="107">
        <f>SUM('MedD-Units'!E22-'MedD-Units'!D22)</f>
        <v>1</v>
      </c>
      <c r="C20" s="107">
        <f>SUM('MedD-Units'!G22-'MedD-Units'!F22)</f>
        <v>9</v>
      </c>
      <c r="D20" s="107">
        <f>SUM('MedD-Units'!I22-'MedD-Units'!H22)</f>
        <v>1</v>
      </c>
      <c r="E20" s="107">
        <f>SUM('MedD-Units'!K22-'MedD-Units'!J22)</f>
        <v>1</v>
      </c>
      <c r="F20" s="107">
        <f t="shared" si="0"/>
        <v>2</v>
      </c>
      <c r="G20" s="107">
        <f>SUM('MedD-Units'!N22-'MedD-Units'!M22)</f>
        <v>-4</v>
      </c>
      <c r="H20" s="107">
        <f>SUM('MedD-Units'!P22-'MedD-Units'!O22)</f>
        <v>0</v>
      </c>
      <c r="I20" s="107">
        <f>SUM('MedD-Units'!R22-'MedD-Units'!Q22)</f>
        <v>0</v>
      </c>
      <c r="J20" s="107">
        <f>SUM('MedD-Units'!T22-'MedD-Units'!S22)</f>
        <v>-2.5</v>
      </c>
      <c r="K20" s="107">
        <f>SUM('MedD-Units'!V22-'MedD-Units'!U22)</f>
        <v>0</v>
      </c>
      <c r="L20" s="107">
        <f>SUM('MedD-Units'!X22-'MedD-Units'!W22)</f>
        <v>0</v>
      </c>
      <c r="M20" s="107">
        <f>SUM('MedD-Units'!Z22-'MedD-Units'!Y22)</f>
        <v>0</v>
      </c>
      <c r="N20" s="107">
        <f>SUM('MedD-Units'!AB22-'MedD-Units'!AA22)</f>
        <v>0</v>
      </c>
      <c r="O20" s="107">
        <f>SUM('MedD-Units'!AD22-'MedD-Units'!AC22)</f>
        <v>0</v>
      </c>
      <c r="P20" s="123">
        <f>SUM('MedD-Units'!AF22-'MedD-Units'!AE22)</f>
        <v>1</v>
      </c>
      <c r="Q20" s="107">
        <f>SUM('MedD-Units'!AH22-'MedD-Units'!AG22)</f>
        <v>0</v>
      </c>
      <c r="R20" s="107">
        <f>SUM('MedD-Units'!AJ22-'MedD-Units'!AI22)</f>
        <v>0.5</v>
      </c>
      <c r="S20" s="107">
        <f>SUM('MedD-Units'!AL22-'MedD-Units'!AK22)</f>
        <v>0</v>
      </c>
      <c r="T20" s="107">
        <f>SUM('MedD-Units'!AN22-'MedD-Units'!AM22)</f>
        <v>0</v>
      </c>
      <c r="U20" s="107">
        <f>SUM('MedD-Units'!AP22-'MedD-Units'!AO22)</f>
        <v>0</v>
      </c>
      <c r="V20" s="107">
        <f>SUM('MedD-Units'!AR22-'MedD-Units'!AQ22)</f>
        <v>0</v>
      </c>
      <c r="W20" s="107">
        <f>SUM('MedD-Units'!AV22-'MedD-Units'!AU22)</f>
        <v>0</v>
      </c>
      <c r="Y20" t="s">
        <v>515</v>
      </c>
    </row>
    <row r="21" spans="1:25" x14ac:dyDescent="0.3">
      <c r="A21" t="s">
        <v>21</v>
      </c>
      <c r="B21" s="107">
        <f>SUM('MedD-Units'!E23-'MedD-Units'!D23)</f>
        <v>0</v>
      </c>
      <c r="C21" s="107">
        <f>SUM('MedD-Units'!G23-'MedD-Units'!F23)</f>
        <v>15</v>
      </c>
      <c r="D21" s="107">
        <f>SUM('MedD-Units'!I23-'MedD-Units'!H23)</f>
        <v>1</v>
      </c>
      <c r="E21" s="107">
        <f>SUM('MedD-Units'!K23-'MedD-Units'!J23)</f>
        <v>1</v>
      </c>
      <c r="F21" s="107">
        <f t="shared" si="0"/>
        <v>2</v>
      </c>
      <c r="G21" s="107">
        <f>SUM('MedD-Units'!N23-'MedD-Units'!M23)</f>
        <v>-1</v>
      </c>
      <c r="H21" s="107">
        <f>SUM('MedD-Units'!P23-'MedD-Units'!O23)</f>
        <v>-1</v>
      </c>
      <c r="I21" s="107">
        <f>SUM('MedD-Units'!R23-'MedD-Units'!Q23)</f>
        <v>0</v>
      </c>
      <c r="J21" s="107">
        <f>SUM('MedD-Units'!T23-'MedD-Units'!S23)</f>
        <v>0</v>
      </c>
      <c r="K21" s="107">
        <f>SUM('MedD-Units'!V23-'MedD-Units'!U23)</f>
        <v>0</v>
      </c>
      <c r="L21" s="107">
        <f>SUM('MedD-Units'!X23-'MedD-Units'!W23)</f>
        <v>0</v>
      </c>
      <c r="M21" s="107">
        <f>SUM('MedD-Units'!Z23-'MedD-Units'!Y23)</f>
        <v>2</v>
      </c>
      <c r="N21" s="107">
        <f>SUM('MedD-Units'!AB23-'MedD-Units'!AA23)</f>
        <v>-10</v>
      </c>
      <c r="O21" s="107">
        <f>SUM('MedD-Units'!AD23-'MedD-Units'!AC23)</f>
        <v>4</v>
      </c>
      <c r="P21" s="123">
        <f>SUM('MedD-Units'!AF23-'MedD-Units'!AE23)</f>
        <v>0</v>
      </c>
      <c r="Q21" s="107">
        <f>SUM('MedD-Units'!AH23-'MedD-Units'!AG23)</f>
        <v>-2</v>
      </c>
      <c r="R21" s="107">
        <f>SUM('MedD-Units'!AJ23-'MedD-Units'!AI23)</f>
        <v>2</v>
      </c>
      <c r="S21" s="107">
        <f>SUM('MedD-Units'!AL23-'MedD-Units'!AK23)</f>
        <v>0</v>
      </c>
      <c r="T21" s="107">
        <f>SUM('MedD-Units'!AN23-'MedD-Units'!AM23)</f>
        <v>0</v>
      </c>
      <c r="U21" s="107">
        <f>SUM('MedD-Units'!AP23-'MedD-Units'!AO23)</f>
        <v>1</v>
      </c>
      <c r="V21" s="107">
        <f>SUM('MedD-Units'!AR23-'MedD-Units'!AQ23)</f>
        <v>3</v>
      </c>
      <c r="W21" s="107">
        <f>SUM('MedD-Units'!AV23-'MedD-Units'!AU23)</f>
        <v>0</v>
      </c>
    </row>
    <row r="29" spans="1:25" x14ac:dyDescent="0.3">
      <c r="E29" s="107">
        <v>2.5</v>
      </c>
    </row>
    <row r="30" spans="1:25" x14ac:dyDescent="0.3">
      <c r="E30" s="107">
        <v>1</v>
      </c>
    </row>
    <row r="31" spans="1:25" x14ac:dyDescent="0.3">
      <c r="E31" s="107">
        <v>0.5</v>
      </c>
    </row>
    <row r="32" spans="1:25" x14ac:dyDescent="0.3">
      <c r="E32" s="107">
        <v>0.5</v>
      </c>
    </row>
    <row r="33" spans="5:5" x14ac:dyDescent="0.3">
      <c r="E33" s="107">
        <v>0</v>
      </c>
    </row>
    <row r="34" spans="5:5" x14ac:dyDescent="0.3">
      <c r="E34" s="107">
        <v>0.5</v>
      </c>
    </row>
    <row r="35" spans="5:5" x14ac:dyDescent="0.3">
      <c r="E35" s="107">
        <v>-0.5</v>
      </c>
    </row>
    <row r="36" spans="5:5" x14ac:dyDescent="0.3">
      <c r="E36" s="107">
        <v>0</v>
      </c>
    </row>
    <row r="37" spans="5:5" x14ac:dyDescent="0.3">
      <c r="E37" s="107">
        <v>0</v>
      </c>
    </row>
    <row r="38" spans="5:5" x14ac:dyDescent="0.3">
      <c r="E38" s="107">
        <v>3</v>
      </c>
    </row>
    <row r="39" spans="5:5" x14ac:dyDescent="0.3">
      <c r="E39" s="107">
        <v>0</v>
      </c>
    </row>
    <row r="40" spans="5:5" x14ac:dyDescent="0.3">
      <c r="E40" s="107">
        <v>0</v>
      </c>
    </row>
    <row r="41" spans="5:5" x14ac:dyDescent="0.3">
      <c r="E41" s="107">
        <v>1</v>
      </c>
    </row>
    <row r="42" spans="5:5" x14ac:dyDescent="0.3">
      <c r="E42" s="107">
        <v>1</v>
      </c>
    </row>
    <row r="43" spans="5:5" x14ac:dyDescent="0.3">
      <c r="E43" s="107">
        <v>1</v>
      </c>
    </row>
    <row r="44" spans="5:5" x14ac:dyDescent="0.3">
      <c r="E44" s="107">
        <v>1</v>
      </c>
    </row>
    <row r="45" spans="5:5" x14ac:dyDescent="0.3">
      <c r="E45" s="107">
        <v>0.5</v>
      </c>
    </row>
    <row r="46" spans="5:5" x14ac:dyDescent="0.3">
      <c r="E46" s="107">
        <v>0</v>
      </c>
    </row>
    <row r="47" spans="5:5" x14ac:dyDescent="0.3">
      <c r="E47" s="107">
        <v>2</v>
      </c>
    </row>
    <row r="48" spans="5:5" x14ac:dyDescent="0.3">
      <c r="E48" s="107">
        <v>2</v>
      </c>
    </row>
  </sheetData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3"/>
  <sheetViews>
    <sheetView zoomScale="85" zoomScaleNormal="85" workbookViewId="0">
      <pane xSplit="13" ySplit="6" topLeftCell="Z7" activePane="bottomRight" state="frozen"/>
      <selection pane="topRight" activeCell="N1" sqref="N1"/>
      <selection pane="bottomLeft" activeCell="A11" sqref="A11"/>
      <selection pane="bottomRight" activeCell="AI22" sqref="AI22"/>
    </sheetView>
  </sheetViews>
  <sheetFormatPr defaultColWidth="7.88671875" defaultRowHeight="14.4" x14ac:dyDescent="0.3"/>
  <cols>
    <col min="1" max="1" width="10.5546875" customWidth="1"/>
    <col min="11" max="11" width="9" bestFit="1" customWidth="1"/>
    <col min="31" max="31" width="7.44140625" customWidth="1"/>
  </cols>
  <sheetData>
    <row r="1" spans="1:61" s="28" customFormat="1" ht="24.6" x14ac:dyDescent="0.3">
      <c r="A1" s="37" t="s">
        <v>237</v>
      </c>
      <c r="B1" s="38" t="s">
        <v>303</v>
      </c>
      <c r="C1" s="17" t="s">
        <v>304</v>
      </c>
      <c r="D1" s="37" t="s">
        <v>305</v>
      </c>
      <c r="E1" s="3" t="s">
        <v>306</v>
      </c>
      <c r="F1" s="42" t="s">
        <v>307</v>
      </c>
      <c r="G1" s="43" t="s">
        <v>308</v>
      </c>
      <c r="H1" s="37" t="s">
        <v>309</v>
      </c>
      <c r="I1" s="3" t="s">
        <v>310</v>
      </c>
      <c r="J1" s="48" t="s">
        <v>311</v>
      </c>
      <c r="K1" s="49" t="s">
        <v>312</v>
      </c>
      <c r="L1" s="37" t="s">
        <v>317</v>
      </c>
      <c r="M1" s="33" t="s">
        <v>318</v>
      </c>
      <c r="N1" s="54" t="s">
        <v>313</v>
      </c>
      <c r="O1" s="55" t="s">
        <v>314</v>
      </c>
      <c r="P1" s="37" t="s">
        <v>315</v>
      </c>
      <c r="Q1" s="3" t="s">
        <v>316</v>
      </c>
      <c r="R1" s="61" t="s">
        <v>319</v>
      </c>
      <c r="S1" s="62" t="s">
        <v>320</v>
      </c>
      <c r="T1" s="37" t="s">
        <v>321</v>
      </c>
      <c r="U1" s="3" t="s">
        <v>322</v>
      </c>
      <c r="V1" s="37" t="s">
        <v>323</v>
      </c>
      <c r="W1" s="3" t="s">
        <v>324</v>
      </c>
      <c r="X1" s="37" t="s">
        <v>325</v>
      </c>
      <c r="Y1" s="3" t="s">
        <v>326</v>
      </c>
      <c r="Z1" s="37" t="s">
        <v>327</v>
      </c>
      <c r="AA1" s="3" t="s">
        <v>328</v>
      </c>
      <c r="AB1" s="37" t="s">
        <v>329</v>
      </c>
      <c r="AC1" s="3" t="s">
        <v>330</v>
      </c>
      <c r="AD1" s="37" t="s">
        <v>331</v>
      </c>
      <c r="AE1" s="3" t="s">
        <v>332</v>
      </c>
      <c r="AF1" s="37" t="s">
        <v>334</v>
      </c>
      <c r="AG1" s="3" t="s">
        <v>333</v>
      </c>
      <c r="AH1" s="37" t="s">
        <v>335</v>
      </c>
      <c r="AI1" s="3" t="s">
        <v>336</v>
      </c>
      <c r="AJ1" s="37" t="s">
        <v>339</v>
      </c>
      <c r="AK1" s="3" t="s">
        <v>340</v>
      </c>
      <c r="AL1" s="37" t="s">
        <v>337</v>
      </c>
      <c r="AM1" s="3" t="s">
        <v>338</v>
      </c>
      <c r="AN1" s="37" t="s">
        <v>341</v>
      </c>
      <c r="AO1" s="3" t="s">
        <v>342</v>
      </c>
      <c r="AP1" s="37" t="s">
        <v>422</v>
      </c>
      <c r="AQ1" s="37" t="s">
        <v>423</v>
      </c>
      <c r="AR1" s="28" t="s">
        <v>521</v>
      </c>
    </row>
    <row r="2" spans="1:61" x14ac:dyDescent="0.3">
      <c r="A2" s="3" t="s">
        <v>263</v>
      </c>
      <c r="B2" s="17">
        <v>1</v>
      </c>
      <c r="C2" s="17">
        <v>1</v>
      </c>
      <c r="D2" s="3">
        <v>1</v>
      </c>
      <c r="E2" s="3">
        <v>1</v>
      </c>
      <c r="F2" s="43">
        <v>1</v>
      </c>
      <c r="G2" s="43">
        <v>1</v>
      </c>
      <c r="H2" s="3">
        <v>0</v>
      </c>
      <c r="I2" s="3">
        <v>1</v>
      </c>
      <c r="J2" s="49">
        <v>0</v>
      </c>
      <c r="K2" s="49">
        <v>1</v>
      </c>
      <c r="L2" s="33">
        <v>0</v>
      </c>
      <c r="M2" s="33">
        <v>1</v>
      </c>
      <c r="N2" s="56">
        <v>1</v>
      </c>
      <c r="O2" s="56">
        <v>1</v>
      </c>
      <c r="P2" s="3">
        <v>0</v>
      </c>
      <c r="Q2" s="3">
        <v>0</v>
      </c>
      <c r="R2" s="62">
        <v>0</v>
      </c>
      <c r="S2" s="62">
        <v>1</v>
      </c>
      <c r="T2" s="3">
        <v>0</v>
      </c>
      <c r="U2" s="3">
        <v>1</v>
      </c>
      <c r="V2" s="3">
        <v>0</v>
      </c>
      <c r="W2" s="3">
        <v>1</v>
      </c>
      <c r="X2" s="3">
        <v>0</v>
      </c>
      <c r="Y2" s="3">
        <v>1</v>
      </c>
      <c r="Z2" s="3">
        <v>1</v>
      </c>
      <c r="AA2" s="3">
        <v>1</v>
      </c>
      <c r="AB2" s="3">
        <v>1</v>
      </c>
      <c r="AC2" s="3">
        <v>1</v>
      </c>
      <c r="AD2" s="3">
        <v>0</v>
      </c>
      <c r="AE2" s="3">
        <v>1</v>
      </c>
      <c r="AF2" s="3">
        <v>0</v>
      </c>
      <c r="AG2" s="3">
        <v>0.5</v>
      </c>
      <c r="AH2" s="3">
        <v>0.5</v>
      </c>
      <c r="AI2" s="3">
        <v>0.5</v>
      </c>
      <c r="AJ2" s="3">
        <v>0</v>
      </c>
      <c r="AK2" s="3">
        <v>0</v>
      </c>
      <c r="AL2" s="3">
        <v>0</v>
      </c>
      <c r="AM2" s="3">
        <v>0</v>
      </c>
      <c r="AN2" s="3">
        <v>1</v>
      </c>
      <c r="AO2" s="3">
        <v>1</v>
      </c>
      <c r="AP2" s="33">
        <f t="shared" ref="AP2:AP21" si="0">SUM(B2+D2+F2+H2+J2+L2+N2+P2+R2+T2+V2+X2+Z2+AB2+AD2+AF2+AH2+AJ2+AL2+AN2)</f>
        <v>7.5</v>
      </c>
      <c r="AQ2" s="33">
        <f t="shared" ref="AQ2:AQ21" si="1">SUM(C2+E2+G2+I2+K2+M2+O2+Q2+S2+U2+W2+Y2+AA2+AC2+AE2+AG2+AI2+AK2+AM2+AO2)</f>
        <v>16</v>
      </c>
      <c r="AR2" s="107">
        <f t="shared" ref="AR2:AR21" si="2">SUM(AQ2-AP2)</f>
        <v>8.5</v>
      </c>
    </row>
    <row r="3" spans="1:61" x14ac:dyDescent="0.3">
      <c r="A3" s="1" t="s">
        <v>265</v>
      </c>
      <c r="B3" s="17">
        <v>1</v>
      </c>
      <c r="C3" s="17">
        <v>1</v>
      </c>
      <c r="D3" s="29">
        <v>0</v>
      </c>
      <c r="E3" s="29">
        <v>0</v>
      </c>
      <c r="F3" s="43">
        <v>0</v>
      </c>
      <c r="G3" s="43">
        <v>0</v>
      </c>
      <c r="H3" s="29">
        <v>1</v>
      </c>
      <c r="I3" s="29">
        <v>0</v>
      </c>
      <c r="J3" s="49">
        <v>0</v>
      </c>
      <c r="K3" s="49">
        <v>0.5</v>
      </c>
      <c r="L3" s="29">
        <v>0</v>
      </c>
      <c r="M3" s="29">
        <v>0.5</v>
      </c>
      <c r="N3" s="56">
        <v>1</v>
      </c>
      <c r="O3" s="56">
        <v>1</v>
      </c>
      <c r="P3" s="29">
        <v>0</v>
      </c>
      <c r="Q3" s="29">
        <v>0</v>
      </c>
      <c r="R3" s="62">
        <v>0</v>
      </c>
      <c r="S3" s="62">
        <v>0.5</v>
      </c>
      <c r="T3" s="29">
        <v>0</v>
      </c>
      <c r="U3" s="29">
        <v>1</v>
      </c>
      <c r="V3" s="29">
        <v>0</v>
      </c>
      <c r="W3" s="29">
        <v>0.5</v>
      </c>
      <c r="X3" s="29">
        <v>0</v>
      </c>
      <c r="Y3" s="29">
        <v>0</v>
      </c>
      <c r="Z3" s="29">
        <v>0</v>
      </c>
      <c r="AA3" s="29">
        <v>1</v>
      </c>
      <c r="AB3" s="29">
        <v>1</v>
      </c>
      <c r="AC3" s="29">
        <v>1</v>
      </c>
      <c r="AD3" s="29">
        <v>0</v>
      </c>
      <c r="AE3" s="29">
        <v>1</v>
      </c>
      <c r="AF3" s="29">
        <v>1</v>
      </c>
      <c r="AG3" s="29">
        <v>1</v>
      </c>
      <c r="AH3" s="29">
        <v>0</v>
      </c>
      <c r="AI3" s="29">
        <v>0</v>
      </c>
      <c r="AJ3" s="29">
        <v>0</v>
      </c>
      <c r="AK3" s="29">
        <v>1</v>
      </c>
      <c r="AL3" s="29">
        <v>0</v>
      </c>
      <c r="AM3" s="29">
        <v>0</v>
      </c>
      <c r="AN3" s="29">
        <v>1</v>
      </c>
      <c r="AO3" s="29">
        <v>1</v>
      </c>
      <c r="AP3" s="33">
        <f t="shared" si="0"/>
        <v>6</v>
      </c>
      <c r="AQ3" s="33">
        <f t="shared" si="1"/>
        <v>11</v>
      </c>
      <c r="AR3" s="107">
        <f t="shared" si="2"/>
        <v>5</v>
      </c>
    </row>
    <row r="4" spans="1:61" x14ac:dyDescent="0.3">
      <c r="A4" s="3" t="s">
        <v>268</v>
      </c>
      <c r="B4" s="17">
        <v>1</v>
      </c>
      <c r="C4" s="17">
        <v>1</v>
      </c>
      <c r="D4" s="3">
        <v>0</v>
      </c>
      <c r="E4" s="3">
        <v>1</v>
      </c>
      <c r="F4" s="43">
        <v>0</v>
      </c>
      <c r="G4" s="43">
        <v>1</v>
      </c>
      <c r="H4" s="3">
        <v>0</v>
      </c>
      <c r="I4" s="3">
        <v>1</v>
      </c>
      <c r="J4" s="49">
        <v>0</v>
      </c>
      <c r="K4" s="49">
        <v>1</v>
      </c>
      <c r="L4" s="3">
        <v>0</v>
      </c>
      <c r="M4" s="3">
        <v>1</v>
      </c>
      <c r="N4" s="56">
        <v>1</v>
      </c>
      <c r="O4" s="56">
        <v>1</v>
      </c>
      <c r="P4" s="3">
        <v>0</v>
      </c>
      <c r="Q4" s="3">
        <v>0</v>
      </c>
      <c r="R4" s="62">
        <v>0</v>
      </c>
      <c r="S4" s="62">
        <v>1</v>
      </c>
      <c r="T4" s="3">
        <v>0</v>
      </c>
      <c r="U4" s="3">
        <v>1</v>
      </c>
      <c r="V4" s="3">
        <v>1</v>
      </c>
      <c r="W4" s="3">
        <v>1</v>
      </c>
      <c r="X4" s="3">
        <v>0</v>
      </c>
      <c r="Y4" s="3">
        <v>1</v>
      </c>
      <c r="Z4" s="3">
        <v>0</v>
      </c>
      <c r="AA4" s="3">
        <v>1</v>
      </c>
      <c r="AB4" s="3">
        <v>0</v>
      </c>
      <c r="AC4" s="3">
        <v>0</v>
      </c>
      <c r="AD4" s="3">
        <v>0</v>
      </c>
      <c r="AE4" s="3">
        <v>1</v>
      </c>
      <c r="AF4" s="3">
        <v>0</v>
      </c>
      <c r="AG4" s="3">
        <v>0</v>
      </c>
      <c r="AH4" s="3">
        <v>0</v>
      </c>
      <c r="AI4" s="3">
        <v>0</v>
      </c>
      <c r="AJ4" s="3">
        <v>0</v>
      </c>
      <c r="AK4" s="3">
        <v>0</v>
      </c>
      <c r="AL4" s="3">
        <v>0</v>
      </c>
      <c r="AM4" s="3">
        <v>1</v>
      </c>
      <c r="AN4" s="3">
        <v>1</v>
      </c>
      <c r="AO4" s="3">
        <v>1</v>
      </c>
      <c r="AP4" s="33">
        <f t="shared" si="0"/>
        <v>4</v>
      </c>
      <c r="AQ4" s="33">
        <f t="shared" si="1"/>
        <v>15</v>
      </c>
      <c r="AR4" s="107">
        <f t="shared" si="2"/>
        <v>11</v>
      </c>
    </row>
    <row r="5" spans="1:61" x14ac:dyDescent="0.3">
      <c r="A5" s="1" t="s">
        <v>269</v>
      </c>
      <c r="B5" s="17">
        <v>0</v>
      </c>
      <c r="C5" s="17">
        <v>1</v>
      </c>
      <c r="D5" s="29">
        <v>0</v>
      </c>
      <c r="E5" s="29">
        <v>1</v>
      </c>
      <c r="F5" s="43">
        <v>0</v>
      </c>
      <c r="G5" s="43">
        <v>0</v>
      </c>
      <c r="H5" s="29">
        <v>0</v>
      </c>
      <c r="I5" s="29">
        <v>0</v>
      </c>
      <c r="J5" s="49">
        <v>0</v>
      </c>
      <c r="K5" s="49">
        <v>0.5</v>
      </c>
      <c r="L5" s="29">
        <v>0</v>
      </c>
      <c r="M5" s="29">
        <v>0.5</v>
      </c>
      <c r="N5" s="56">
        <v>0</v>
      </c>
      <c r="O5" s="56">
        <v>1</v>
      </c>
      <c r="P5" s="29">
        <v>1</v>
      </c>
      <c r="Q5" s="29">
        <v>1</v>
      </c>
      <c r="R5" s="62">
        <v>0</v>
      </c>
      <c r="S5" s="62">
        <v>1</v>
      </c>
      <c r="T5" s="29">
        <v>0</v>
      </c>
      <c r="U5" s="29">
        <v>1</v>
      </c>
      <c r="V5" s="29">
        <v>0</v>
      </c>
      <c r="W5" s="29">
        <v>0.5</v>
      </c>
      <c r="X5" s="29">
        <v>0</v>
      </c>
      <c r="Y5" s="29">
        <v>1</v>
      </c>
      <c r="Z5" s="29">
        <v>0</v>
      </c>
      <c r="AA5" s="29">
        <v>0.5</v>
      </c>
      <c r="AB5" s="29">
        <v>0</v>
      </c>
      <c r="AC5" s="29">
        <v>1</v>
      </c>
      <c r="AD5" s="29">
        <v>0</v>
      </c>
      <c r="AE5" s="29">
        <v>1</v>
      </c>
      <c r="AF5" s="29">
        <v>0</v>
      </c>
      <c r="AG5" s="29">
        <v>0</v>
      </c>
      <c r="AH5" s="29">
        <v>0</v>
      </c>
      <c r="AI5" s="29">
        <v>1</v>
      </c>
      <c r="AJ5" s="29">
        <v>0</v>
      </c>
      <c r="AK5" s="29">
        <v>0</v>
      </c>
      <c r="AL5" s="29">
        <v>0</v>
      </c>
      <c r="AM5" s="29">
        <v>1</v>
      </c>
      <c r="AN5" s="29">
        <v>1</v>
      </c>
      <c r="AO5" s="29">
        <v>1</v>
      </c>
      <c r="AP5" s="33">
        <f t="shared" si="0"/>
        <v>2</v>
      </c>
      <c r="AQ5" s="33">
        <f t="shared" si="1"/>
        <v>14</v>
      </c>
      <c r="AR5" s="107">
        <f t="shared" si="2"/>
        <v>12</v>
      </c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</row>
    <row r="6" spans="1:61" x14ac:dyDescent="0.3">
      <c r="A6" s="3" t="s">
        <v>271</v>
      </c>
      <c r="B6" s="39">
        <v>1</v>
      </c>
      <c r="C6" s="39">
        <v>1</v>
      </c>
      <c r="D6" s="30">
        <v>0</v>
      </c>
      <c r="E6" s="30">
        <v>0</v>
      </c>
      <c r="F6" s="44">
        <v>1</v>
      </c>
      <c r="G6" s="44">
        <v>1</v>
      </c>
      <c r="H6" s="30">
        <v>0</v>
      </c>
      <c r="I6" s="30">
        <v>1</v>
      </c>
      <c r="J6" s="50">
        <v>0</v>
      </c>
      <c r="K6" s="50">
        <v>0.5</v>
      </c>
      <c r="L6" s="30">
        <v>0</v>
      </c>
      <c r="M6" s="30">
        <v>1</v>
      </c>
      <c r="N6" s="57">
        <v>0</v>
      </c>
      <c r="O6" s="57">
        <v>1</v>
      </c>
      <c r="P6" s="30">
        <v>0.5</v>
      </c>
      <c r="Q6" s="30">
        <v>1</v>
      </c>
      <c r="R6" s="63">
        <v>0</v>
      </c>
      <c r="S6" s="63">
        <v>0.5</v>
      </c>
      <c r="T6" s="30">
        <v>0</v>
      </c>
      <c r="U6" s="30">
        <v>0.5</v>
      </c>
      <c r="V6" s="30">
        <v>0</v>
      </c>
      <c r="W6" s="30">
        <v>1</v>
      </c>
      <c r="X6" s="30">
        <v>0</v>
      </c>
      <c r="Y6" s="30">
        <v>1</v>
      </c>
      <c r="Z6" s="30">
        <v>0</v>
      </c>
      <c r="AA6" s="30">
        <v>1</v>
      </c>
      <c r="AB6" s="30">
        <v>0</v>
      </c>
      <c r="AC6" s="30">
        <v>0.5</v>
      </c>
      <c r="AD6" s="30">
        <v>0</v>
      </c>
      <c r="AE6" s="30">
        <v>1</v>
      </c>
      <c r="AF6" s="30">
        <v>0</v>
      </c>
      <c r="AG6" s="30">
        <v>1</v>
      </c>
      <c r="AH6" s="30">
        <v>0</v>
      </c>
      <c r="AI6" s="30">
        <v>0</v>
      </c>
      <c r="AJ6" s="30">
        <v>0</v>
      </c>
      <c r="AK6" s="30">
        <v>0.5</v>
      </c>
      <c r="AL6" s="30">
        <v>0</v>
      </c>
      <c r="AM6" s="30">
        <v>1</v>
      </c>
      <c r="AN6" s="30">
        <v>1</v>
      </c>
      <c r="AO6" s="30">
        <v>1</v>
      </c>
      <c r="AP6" s="33">
        <f t="shared" si="0"/>
        <v>3.5</v>
      </c>
      <c r="AQ6" s="33">
        <f t="shared" si="1"/>
        <v>15.5</v>
      </c>
      <c r="AR6" s="107">
        <f t="shared" si="2"/>
        <v>12</v>
      </c>
    </row>
    <row r="7" spans="1:61" x14ac:dyDescent="0.3">
      <c r="A7" s="1" t="s">
        <v>274</v>
      </c>
      <c r="B7" s="39">
        <v>1</v>
      </c>
      <c r="C7" s="39">
        <v>1</v>
      </c>
      <c r="D7" s="31">
        <v>0</v>
      </c>
      <c r="E7" s="31">
        <v>1</v>
      </c>
      <c r="F7" s="44">
        <v>0</v>
      </c>
      <c r="G7" s="44">
        <v>0</v>
      </c>
      <c r="H7" s="31">
        <v>0</v>
      </c>
      <c r="I7" s="31">
        <v>0</v>
      </c>
      <c r="J7" s="50">
        <v>0</v>
      </c>
      <c r="K7" s="50">
        <v>0.5</v>
      </c>
      <c r="L7" s="31">
        <v>0</v>
      </c>
      <c r="M7" s="31">
        <v>1</v>
      </c>
      <c r="N7" s="57">
        <v>1</v>
      </c>
      <c r="O7" s="57">
        <v>1</v>
      </c>
      <c r="P7" s="31">
        <v>0</v>
      </c>
      <c r="Q7" s="31">
        <v>0</v>
      </c>
      <c r="R7" s="63">
        <v>0</v>
      </c>
      <c r="S7" s="63">
        <v>0.5</v>
      </c>
      <c r="T7" s="31">
        <v>0</v>
      </c>
      <c r="U7" s="31">
        <v>0</v>
      </c>
      <c r="V7" s="31">
        <v>0</v>
      </c>
      <c r="W7" s="31">
        <v>1</v>
      </c>
      <c r="X7" s="31">
        <v>0</v>
      </c>
      <c r="Y7" s="31">
        <v>0</v>
      </c>
      <c r="Z7" s="31">
        <v>0</v>
      </c>
      <c r="AA7" s="31">
        <v>1</v>
      </c>
      <c r="AB7" s="31">
        <v>0</v>
      </c>
      <c r="AC7" s="31">
        <v>0</v>
      </c>
      <c r="AD7" s="31">
        <v>0</v>
      </c>
      <c r="AE7" s="31">
        <v>1</v>
      </c>
      <c r="AF7" s="31">
        <v>0</v>
      </c>
      <c r="AG7" s="31">
        <v>0</v>
      </c>
      <c r="AH7" s="31">
        <v>0.5</v>
      </c>
      <c r="AI7" s="31">
        <v>0.5</v>
      </c>
      <c r="AJ7" s="31">
        <v>0</v>
      </c>
      <c r="AK7" s="31">
        <v>0</v>
      </c>
      <c r="AL7" s="31">
        <v>0</v>
      </c>
      <c r="AM7" s="31">
        <v>1</v>
      </c>
      <c r="AN7" s="31">
        <v>1</v>
      </c>
      <c r="AO7" s="31">
        <v>1</v>
      </c>
      <c r="AP7" s="33">
        <f t="shared" si="0"/>
        <v>3.5</v>
      </c>
      <c r="AQ7" s="33">
        <f t="shared" si="1"/>
        <v>10.5</v>
      </c>
      <c r="AR7" s="107">
        <f t="shared" si="2"/>
        <v>7</v>
      </c>
      <c r="AS7" s="12"/>
      <c r="AT7" s="12"/>
      <c r="AU7" s="12"/>
      <c r="AW7" s="12"/>
      <c r="AZ7" s="12"/>
      <c r="BA7" s="12"/>
      <c r="BB7" s="12"/>
      <c r="BC7" s="12"/>
      <c r="BD7" s="12"/>
      <c r="BE7" s="12"/>
      <c r="BF7" s="12"/>
      <c r="BG7" s="12"/>
      <c r="BH7" s="12"/>
      <c r="BI7" s="12"/>
    </row>
    <row r="8" spans="1:61" x14ac:dyDescent="0.3">
      <c r="A8" s="3" t="s">
        <v>275</v>
      </c>
      <c r="B8" s="40">
        <v>0</v>
      </c>
      <c r="C8" s="40">
        <v>1</v>
      </c>
      <c r="D8" s="32">
        <v>0</v>
      </c>
      <c r="E8" s="32">
        <v>1</v>
      </c>
      <c r="F8" s="45">
        <v>0</v>
      </c>
      <c r="G8" s="45">
        <v>0</v>
      </c>
      <c r="H8" s="32">
        <v>0</v>
      </c>
      <c r="I8" s="32">
        <v>0</v>
      </c>
      <c r="J8" s="51">
        <v>0</v>
      </c>
      <c r="K8" s="51">
        <v>0.5</v>
      </c>
      <c r="L8" s="32">
        <v>0</v>
      </c>
      <c r="M8" s="32">
        <v>1</v>
      </c>
      <c r="N8" s="58">
        <v>0</v>
      </c>
      <c r="O8" s="58">
        <v>1</v>
      </c>
      <c r="P8" s="32">
        <v>0</v>
      </c>
      <c r="Q8" s="32">
        <v>0.5</v>
      </c>
      <c r="R8" s="64">
        <v>1</v>
      </c>
      <c r="S8" s="64">
        <v>1</v>
      </c>
      <c r="T8" s="32">
        <v>0</v>
      </c>
      <c r="U8" s="32">
        <v>0</v>
      </c>
      <c r="V8" s="32">
        <v>0</v>
      </c>
      <c r="W8" s="32">
        <v>1</v>
      </c>
      <c r="X8" s="32">
        <v>0</v>
      </c>
      <c r="Y8" s="32">
        <v>0</v>
      </c>
      <c r="Z8" s="32">
        <v>0</v>
      </c>
      <c r="AA8" s="32">
        <v>1</v>
      </c>
      <c r="AB8" s="32">
        <v>0</v>
      </c>
      <c r="AC8" s="32">
        <v>0</v>
      </c>
      <c r="AD8" s="32">
        <v>0</v>
      </c>
      <c r="AE8" s="32">
        <v>1</v>
      </c>
      <c r="AF8" s="32">
        <v>1</v>
      </c>
      <c r="AG8" s="32">
        <v>1</v>
      </c>
      <c r="AH8" s="32">
        <v>0.5</v>
      </c>
      <c r="AI8" s="32">
        <v>1</v>
      </c>
      <c r="AJ8" s="32">
        <v>0</v>
      </c>
      <c r="AK8" s="32">
        <v>1</v>
      </c>
      <c r="AL8" s="32">
        <v>0</v>
      </c>
      <c r="AM8" s="32">
        <v>1</v>
      </c>
      <c r="AN8" s="32">
        <v>0</v>
      </c>
      <c r="AO8" s="32">
        <v>1</v>
      </c>
      <c r="AP8" s="33">
        <f t="shared" si="0"/>
        <v>2.5</v>
      </c>
      <c r="AQ8" s="33">
        <f t="shared" si="1"/>
        <v>14</v>
      </c>
      <c r="AR8" s="107">
        <f t="shared" si="2"/>
        <v>11.5</v>
      </c>
    </row>
    <row r="9" spans="1:61" x14ac:dyDescent="0.3">
      <c r="A9" s="1" t="s">
        <v>277</v>
      </c>
      <c r="B9" s="17">
        <v>1</v>
      </c>
      <c r="C9" s="17">
        <v>1</v>
      </c>
      <c r="D9" s="29">
        <v>1</v>
      </c>
      <c r="E9" s="29">
        <v>1</v>
      </c>
      <c r="F9" s="43">
        <v>0</v>
      </c>
      <c r="G9" s="43">
        <v>0</v>
      </c>
      <c r="H9" s="29">
        <v>1</v>
      </c>
      <c r="I9" s="29">
        <v>1</v>
      </c>
      <c r="J9" s="49">
        <v>1</v>
      </c>
      <c r="K9" s="49">
        <v>1</v>
      </c>
      <c r="L9" s="29">
        <v>0</v>
      </c>
      <c r="M9" s="29">
        <v>1</v>
      </c>
      <c r="N9" s="56">
        <v>1</v>
      </c>
      <c r="O9" s="56">
        <v>1</v>
      </c>
      <c r="P9" s="29">
        <v>0</v>
      </c>
      <c r="Q9" s="29">
        <v>0</v>
      </c>
      <c r="R9" s="62">
        <v>1</v>
      </c>
      <c r="S9" s="62">
        <v>1</v>
      </c>
      <c r="T9" s="29">
        <v>1</v>
      </c>
      <c r="U9" s="29">
        <v>1</v>
      </c>
      <c r="V9" s="29">
        <v>1</v>
      </c>
      <c r="W9" s="29">
        <v>1</v>
      </c>
      <c r="X9" s="29">
        <v>1</v>
      </c>
      <c r="Y9" s="29">
        <v>1</v>
      </c>
      <c r="Z9" s="29">
        <v>0</v>
      </c>
      <c r="AA9" s="29">
        <v>0</v>
      </c>
      <c r="AB9" s="29">
        <v>0</v>
      </c>
      <c r="AC9" s="29">
        <v>0</v>
      </c>
      <c r="AD9" s="29">
        <v>0</v>
      </c>
      <c r="AE9" s="29">
        <v>1</v>
      </c>
      <c r="AF9" s="29">
        <v>1</v>
      </c>
      <c r="AG9" s="29">
        <v>1</v>
      </c>
      <c r="AH9" s="29">
        <v>0</v>
      </c>
      <c r="AI9" s="29">
        <v>1</v>
      </c>
      <c r="AJ9" s="29">
        <v>0</v>
      </c>
      <c r="AK9" s="29">
        <v>1</v>
      </c>
      <c r="AL9" s="29">
        <v>1</v>
      </c>
      <c r="AM9" s="29">
        <v>1</v>
      </c>
      <c r="AN9" s="29">
        <v>1</v>
      </c>
      <c r="AO9" s="29">
        <v>1</v>
      </c>
      <c r="AP9" s="33">
        <f t="shared" si="0"/>
        <v>12</v>
      </c>
      <c r="AQ9" s="33">
        <f t="shared" si="1"/>
        <v>16</v>
      </c>
      <c r="AR9" s="107">
        <f t="shared" si="2"/>
        <v>4</v>
      </c>
    </row>
    <row r="10" spans="1:61" x14ac:dyDescent="0.3">
      <c r="A10" s="34" t="s">
        <v>278</v>
      </c>
      <c r="B10" s="41">
        <v>1</v>
      </c>
      <c r="C10" s="41">
        <v>1</v>
      </c>
      <c r="D10" s="34">
        <v>1</v>
      </c>
      <c r="E10" s="34">
        <v>1</v>
      </c>
      <c r="F10" s="46">
        <v>0</v>
      </c>
      <c r="G10" s="46">
        <v>0</v>
      </c>
      <c r="H10" s="34">
        <v>0</v>
      </c>
      <c r="I10" s="34">
        <v>0</v>
      </c>
      <c r="J10" s="52">
        <v>0</v>
      </c>
      <c r="K10" s="52">
        <v>0</v>
      </c>
      <c r="L10" s="34">
        <v>1</v>
      </c>
      <c r="M10" s="34">
        <v>1</v>
      </c>
      <c r="N10" s="59">
        <v>1</v>
      </c>
      <c r="O10" s="59">
        <v>1</v>
      </c>
      <c r="P10" s="34">
        <v>0</v>
      </c>
      <c r="Q10" s="34">
        <v>0</v>
      </c>
      <c r="R10" s="65">
        <v>1</v>
      </c>
      <c r="S10" s="65">
        <v>1</v>
      </c>
      <c r="T10" s="34">
        <v>1</v>
      </c>
      <c r="U10" s="34">
        <v>1</v>
      </c>
      <c r="V10" s="34">
        <v>1</v>
      </c>
      <c r="W10" s="34">
        <v>1</v>
      </c>
      <c r="X10" s="34">
        <v>1</v>
      </c>
      <c r="Y10" s="34">
        <v>1</v>
      </c>
      <c r="Z10" s="34">
        <v>1</v>
      </c>
      <c r="AA10" s="34">
        <v>1</v>
      </c>
      <c r="AB10" s="34">
        <v>1</v>
      </c>
      <c r="AC10" s="34">
        <v>1</v>
      </c>
      <c r="AD10" s="34">
        <v>1</v>
      </c>
      <c r="AE10" s="34">
        <v>1</v>
      </c>
      <c r="AF10" s="34">
        <v>1</v>
      </c>
      <c r="AG10" s="34">
        <v>1</v>
      </c>
      <c r="AH10" s="34">
        <v>0</v>
      </c>
      <c r="AI10" s="34">
        <v>0</v>
      </c>
      <c r="AJ10" s="34">
        <v>0</v>
      </c>
      <c r="AK10" s="34">
        <v>0</v>
      </c>
      <c r="AL10" s="34">
        <v>0</v>
      </c>
      <c r="AM10" s="34">
        <v>0</v>
      </c>
      <c r="AN10" s="34">
        <v>1</v>
      </c>
      <c r="AO10" s="34">
        <v>1</v>
      </c>
      <c r="AP10" s="33">
        <f t="shared" si="0"/>
        <v>13</v>
      </c>
      <c r="AQ10" s="33">
        <f t="shared" si="1"/>
        <v>13</v>
      </c>
      <c r="AR10" s="107">
        <f t="shared" si="2"/>
        <v>0</v>
      </c>
    </row>
    <row r="11" spans="1:61" x14ac:dyDescent="0.3">
      <c r="A11" s="1" t="s">
        <v>279</v>
      </c>
      <c r="B11" s="17">
        <v>0</v>
      </c>
      <c r="C11" s="17">
        <v>1</v>
      </c>
      <c r="D11" s="36">
        <v>0</v>
      </c>
      <c r="E11" s="29">
        <v>0.5</v>
      </c>
      <c r="F11" s="47">
        <v>0</v>
      </c>
      <c r="G11" s="43">
        <v>0.5</v>
      </c>
      <c r="H11" s="36">
        <v>0</v>
      </c>
      <c r="I11" s="29">
        <v>0</v>
      </c>
      <c r="J11" s="53">
        <v>0</v>
      </c>
      <c r="K11" s="49">
        <v>1</v>
      </c>
      <c r="L11" s="36">
        <v>0</v>
      </c>
      <c r="M11" s="29">
        <v>1</v>
      </c>
      <c r="N11" s="60">
        <v>1</v>
      </c>
      <c r="O11" s="56">
        <v>1</v>
      </c>
      <c r="P11" s="36">
        <v>0</v>
      </c>
      <c r="Q11" s="29">
        <v>0</v>
      </c>
      <c r="R11" s="66">
        <v>0</v>
      </c>
      <c r="S11" s="62">
        <v>1</v>
      </c>
      <c r="T11" s="35">
        <v>1</v>
      </c>
      <c r="U11" s="29">
        <v>1</v>
      </c>
      <c r="V11" s="36">
        <v>1</v>
      </c>
      <c r="W11" s="29">
        <v>1</v>
      </c>
      <c r="X11" s="36">
        <v>1</v>
      </c>
      <c r="Y11" s="29">
        <v>1</v>
      </c>
      <c r="Z11" s="36">
        <v>0</v>
      </c>
      <c r="AA11" s="36">
        <v>1</v>
      </c>
      <c r="AB11" s="36">
        <v>0</v>
      </c>
      <c r="AC11" s="29">
        <v>0.5</v>
      </c>
      <c r="AD11" s="36">
        <v>0</v>
      </c>
      <c r="AE11" s="29">
        <v>1</v>
      </c>
      <c r="AF11" s="36">
        <v>0</v>
      </c>
      <c r="AG11" s="36">
        <v>0</v>
      </c>
      <c r="AH11" s="36">
        <v>0</v>
      </c>
      <c r="AI11" s="36">
        <v>1</v>
      </c>
      <c r="AJ11" s="36">
        <v>0</v>
      </c>
      <c r="AK11" s="36">
        <v>0.5</v>
      </c>
      <c r="AL11" s="36">
        <v>0</v>
      </c>
      <c r="AM11" s="36">
        <v>1</v>
      </c>
      <c r="AN11" s="36">
        <v>1</v>
      </c>
      <c r="AO11" s="36">
        <v>1</v>
      </c>
      <c r="AP11" s="33">
        <f t="shared" si="0"/>
        <v>5</v>
      </c>
      <c r="AQ11" s="33">
        <f t="shared" si="1"/>
        <v>15</v>
      </c>
      <c r="AR11" s="107">
        <f t="shared" si="2"/>
        <v>10</v>
      </c>
    </row>
    <row r="12" spans="1:61" x14ac:dyDescent="0.3">
      <c r="A12" s="3" t="s">
        <v>280</v>
      </c>
      <c r="B12" s="17">
        <v>1</v>
      </c>
      <c r="C12" s="17">
        <v>1</v>
      </c>
      <c r="D12" s="3">
        <v>1</v>
      </c>
      <c r="E12" s="3">
        <v>1</v>
      </c>
      <c r="F12" s="43">
        <v>0</v>
      </c>
      <c r="G12" s="43">
        <v>0</v>
      </c>
      <c r="H12" s="3">
        <v>1</v>
      </c>
      <c r="I12" s="3">
        <v>0</v>
      </c>
      <c r="J12" s="49">
        <v>0</v>
      </c>
      <c r="K12" s="49">
        <v>1</v>
      </c>
      <c r="L12" s="3">
        <v>0</v>
      </c>
      <c r="M12" s="3">
        <v>1</v>
      </c>
      <c r="N12" s="56">
        <v>1</v>
      </c>
      <c r="O12" s="56">
        <v>1</v>
      </c>
      <c r="P12" s="3">
        <v>0</v>
      </c>
      <c r="Q12" s="3">
        <v>0</v>
      </c>
      <c r="R12" s="62">
        <v>0</v>
      </c>
      <c r="S12" s="62">
        <v>1</v>
      </c>
      <c r="T12" s="3">
        <v>1</v>
      </c>
      <c r="U12" s="3">
        <v>1</v>
      </c>
      <c r="V12" s="3">
        <v>1</v>
      </c>
      <c r="W12" s="3">
        <v>1</v>
      </c>
      <c r="X12" s="3">
        <v>0</v>
      </c>
      <c r="Y12" s="3">
        <v>1</v>
      </c>
      <c r="Z12" s="3">
        <v>0</v>
      </c>
      <c r="AA12" s="3">
        <v>1</v>
      </c>
      <c r="AB12" s="3">
        <v>0</v>
      </c>
      <c r="AC12" s="3">
        <v>1</v>
      </c>
      <c r="AD12" s="3">
        <v>0</v>
      </c>
      <c r="AE12" s="3">
        <v>1</v>
      </c>
      <c r="AF12" s="3">
        <v>0</v>
      </c>
      <c r="AG12" s="3">
        <v>0</v>
      </c>
      <c r="AH12" s="3">
        <v>0</v>
      </c>
      <c r="AI12" s="3">
        <v>1</v>
      </c>
      <c r="AJ12" s="3">
        <v>0</v>
      </c>
      <c r="AK12" s="3">
        <v>0.5</v>
      </c>
      <c r="AL12" s="3">
        <v>0</v>
      </c>
      <c r="AM12" s="3">
        <v>0.5</v>
      </c>
      <c r="AN12" s="3">
        <v>0</v>
      </c>
      <c r="AO12" s="3">
        <v>1</v>
      </c>
      <c r="AP12" s="33">
        <f t="shared" si="0"/>
        <v>6</v>
      </c>
      <c r="AQ12" s="33">
        <f t="shared" si="1"/>
        <v>15</v>
      </c>
      <c r="AR12" s="107">
        <f t="shared" si="2"/>
        <v>9</v>
      </c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</row>
    <row r="13" spans="1:61" x14ac:dyDescent="0.3">
      <c r="A13" s="1" t="s">
        <v>281</v>
      </c>
      <c r="B13" s="17">
        <v>0</v>
      </c>
      <c r="C13" s="17">
        <v>1</v>
      </c>
      <c r="D13" s="29">
        <v>0</v>
      </c>
      <c r="E13" s="29">
        <v>1</v>
      </c>
      <c r="F13" s="43">
        <v>1</v>
      </c>
      <c r="G13" s="43">
        <v>1</v>
      </c>
      <c r="H13" s="29">
        <v>1</v>
      </c>
      <c r="I13" s="29">
        <v>1</v>
      </c>
      <c r="J13" s="49">
        <v>0</v>
      </c>
      <c r="K13" s="49">
        <v>1</v>
      </c>
      <c r="L13" s="29">
        <v>0</v>
      </c>
      <c r="M13" s="29">
        <v>1</v>
      </c>
      <c r="N13" s="56">
        <v>1</v>
      </c>
      <c r="O13" s="56">
        <v>1</v>
      </c>
      <c r="P13" s="29">
        <v>0</v>
      </c>
      <c r="Q13" s="29">
        <v>0</v>
      </c>
      <c r="R13" s="62">
        <v>0</v>
      </c>
      <c r="S13" s="62">
        <v>1</v>
      </c>
      <c r="T13" s="29">
        <v>0</v>
      </c>
      <c r="U13" s="29">
        <v>1</v>
      </c>
      <c r="V13" s="29">
        <v>0</v>
      </c>
      <c r="W13" s="29">
        <v>0</v>
      </c>
      <c r="X13" s="29">
        <v>0</v>
      </c>
      <c r="Y13" s="29">
        <v>1</v>
      </c>
      <c r="Z13" s="29">
        <v>0</v>
      </c>
      <c r="AA13" s="29">
        <v>1</v>
      </c>
      <c r="AB13" s="29">
        <v>0</v>
      </c>
      <c r="AC13" s="29">
        <v>0.5</v>
      </c>
      <c r="AD13" s="29">
        <v>0</v>
      </c>
      <c r="AE13" s="29">
        <v>1</v>
      </c>
      <c r="AF13" s="29">
        <v>0</v>
      </c>
      <c r="AG13" s="29">
        <v>0</v>
      </c>
      <c r="AH13" s="29">
        <v>0</v>
      </c>
      <c r="AI13" s="29">
        <v>0</v>
      </c>
      <c r="AJ13" s="29">
        <v>0</v>
      </c>
      <c r="AK13" s="29">
        <v>1</v>
      </c>
      <c r="AL13" s="29">
        <v>1</v>
      </c>
      <c r="AM13" s="29">
        <v>1</v>
      </c>
      <c r="AN13" s="29">
        <v>1</v>
      </c>
      <c r="AO13" s="29">
        <v>1</v>
      </c>
      <c r="AP13" s="33">
        <f t="shared" si="0"/>
        <v>5</v>
      </c>
      <c r="AQ13" s="33">
        <f t="shared" si="1"/>
        <v>15.5</v>
      </c>
      <c r="AR13" s="107">
        <f t="shared" si="2"/>
        <v>10.5</v>
      </c>
    </row>
    <row r="14" spans="1:61" x14ac:dyDescent="0.3">
      <c r="A14" s="3" t="s">
        <v>282</v>
      </c>
      <c r="B14" s="17">
        <v>1</v>
      </c>
      <c r="C14" s="17">
        <v>1</v>
      </c>
      <c r="D14" s="3">
        <v>1</v>
      </c>
      <c r="E14" s="3">
        <v>1</v>
      </c>
      <c r="F14" s="43">
        <v>0</v>
      </c>
      <c r="G14" s="43">
        <v>0.5</v>
      </c>
      <c r="H14" s="3">
        <v>0</v>
      </c>
      <c r="I14" s="3">
        <v>1</v>
      </c>
      <c r="J14" s="49">
        <v>0</v>
      </c>
      <c r="K14" s="49">
        <v>0.5</v>
      </c>
      <c r="L14" s="3">
        <v>0</v>
      </c>
      <c r="M14" s="3">
        <v>0</v>
      </c>
      <c r="N14" s="56">
        <v>1</v>
      </c>
      <c r="O14" s="56">
        <v>1</v>
      </c>
      <c r="P14" s="3">
        <v>1</v>
      </c>
      <c r="Q14" s="3">
        <v>0.5</v>
      </c>
      <c r="R14" s="62">
        <v>0</v>
      </c>
      <c r="S14" s="62">
        <v>1</v>
      </c>
      <c r="T14" s="3">
        <v>0</v>
      </c>
      <c r="U14" s="3">
        <v>0.5</v>
      </c>
      <c r="V14" s="3">
        <v>1</v>
      </c>
      <c r="W14" s="3">
        <v>1</v>
      </c>
      <c r="X14" s="3">
        <v>0</v>
      </c>
      <c r="Y14" s="3">
        <v>0.5</v>
      </c>
      <c r="Z14" s="3">
        <v>1</v>
      </c>
      <c r="AA14" s="3">
        <v>1</v>
      </c>
      <c r="AB14" s="3">
        <v>0</v>
      </c>
      <c r="AC14" s="3">
        <v>0</v>
      </c>
      <c r="AD14" s="3">
        <v>0</v>
      </c>
      <c r="AE14" s="3">
        <v>1</v>
      </c>
      <c r="AF14" s="3">
        <v>0</v>
      </c>
      <c r="AG14" s="3">
        <v>1</v>
      </c>
      <c r="AH14" s="3">
        <v>0</v>
      </c>
      <c r="AI14" s="3">
        <v>0</v>
      </c>
      <c r="AJ14" s="3">
        <v>0</v>
      </c>
      <c r="AK14" s="3">
        <v>0</v>
      </c>
      <c r="AL14" s="3">
        <v>1</v>
      </c>
      <c r="AM14" s="3">
        <v>1</v>
      </c>
      <c r="AN14" s="3">
        <v>1</v>
      </c>
      <c r="AO14" s="3">
        <v>1</v>
      </c>
      <c r="AP14" s="33">
        <f t="shared" si="0"/>
        <v>8</v>
      </c>
      <c r="AQ14" s="33">
        <f t="shared" si="1"/>
        <v>13.5</v>
      </c>
      <c r="AR14" s="107">
        <f t="shared" si="2"/>
        <v>5.5</v>
      </c>
    </row>
    <row r="15" spans="1:61" x14ac:dyDescent="0.3">
      <c r="A15" s="1" t="s">
        <v>283</v>
      </c>
      <c r="B15" s="17">
        <v>0</v>
      </c>
      <c r="C15" s="17">
        <v>1</v>
      </c>
      <c r="D15" s="29">
        <v>0</v>
      </c>
      <c r="E15" s="29">
        <v>1</v>
      </c>
      <c r="F15" s="43">
        <v>0</v>
      </c>
      <c r="G15" s="43">
        <v>0</v>
      </c>
      <c r="H15" s="29">
        <v>1</v>
      </c>
      <c r="I15" s="29">
        <v>1</v>
      </c>
      <c r="J15" s="49">
        <v>0</v>
      </c>
      <c r="K15" s="49">
        <v>0.5</v>
      </c>
      <c r="L15" s="29">
        <v>0</v>
      </c>
      <c r="M15" s="29">
        <v>0.5</v>
      </c>
      <c r="N15" s="56">
        <v>1</v>
      </c>
      <c r="O15" s="56">
        <v>1</v>
      </c>
      <c r="P15" s="29">
        <v>0.5</v>
      </c>
      <c r="Q15" s="29">
        <v>0.5</v>
      </c>
      <c r="R15" s="62">
        <v>1</v>
      </c>
      <c r="S15" s="62">
        <v>1</v>
      </c>
      <c r="T15" s="29">
        <v>0</v>
      </c>
      <c r="U15" s="29">
        <v>0.5</v>
      </c>
      <c r="V15" s="29">
        <v>0</v>
      </c>
      <c r="W15" s="29">
        <v>0.5</v>
      </c>
      <c r="X15" s="29">
        <v>0</v>
      </c>
      <c r="Y15" s="29">
        <v>0.5</v>
      </c>
      <c r="Z15" s="29">
        <v>1</v>
      </c>
      <c r="AA15" s="29">
        <v>1</v>
      </c>
      <c r="AB15" s="29">
        <v>0</v>
      </c>
      <c r="AC15" s="29">
        <v>1</v>
      </c>
      <c r="AD15" s="29">
        <v>0</v>
      </c>
      <c r="AE15" s="29">
        <v>1</v>
      </c>
      <c r="AF15" s="29">
        <v>0</v>
      </c>
      <c r="AG15" s="29">
        <v>0</v>
      </c>
      <c r="AH15" s="29">
        <v>0</v>
      </c>
      <c r="AI15" s="29">
        <v>0.5</v>
      </c>
      <c r="AJ15" s="29">
        <v>0</v>
      </c>
      <c r="AK15" s="29">
        <v>0</v>
      </c>
      <c r="AL15" s="29">
        <v>0</v>
      </c>
      <c r="AM15" s="29">
        <v>0.5</v>
      </c>
      <c r="AN15" s="29">
        <v>0</v>
      </c>
      <c r="AO15" s="29">
        <v>1</v>
      </c>
      <c r="AP15" s="33">
        <f t="shared" si="0"/>
        <v>4.5</v>
      </c>
      <c r="AQ15" s="33">
        <f t="shared" si="1"/>
        <v>13</v>
      </c>
      <c r="AR15" s="107">
        <f t="shared" si="2"/>
        <v>8.5</v>
      </c>
    </row>
    <row r="16" spans="1:61" x14ac:dyDescent="0.3">
      <c r="A16" s="3" t="s">
        <v>284</v>
      </c>
      <c r="B16" s="17">
        <v>1</v>
      </c>
      <c r="C16" s="17">
        <v>1</v>
      </c>
      <c r="D16" s="3">
        <v>1</v>
      </c>
      <c r="E16" s="3">
        <v>1</v>
      </c>
      <c r="F16" s="43">
        <v>1</v>
      </c>
      <c r="G16" s="43">
        <v>1</v>
      </c>
      <c r="H16" s="3">
        <v>1</v>
      </c>
      <c r="I16" s="3">
        <v>1</v>
      </c>
      <c r="J16" s="49">
        <v>0</v>
      </c>
      <c r="K16" s="49">
        <v>1</v>
      </c>
      <c r="L16" s="3">
        <v>0</v>
      </c>
      <c r="M16" s="3">
        <v>1</v>
      </c>
      <c r="N16" s="56">
        <v>1</v>
      </c>
      <c r="O16" s="56">
        <v>1</v>
      </c>
      <c r="P16" s="3">
        <v>0</v>
      </c>
      <c r="Q16" s="3">
        <v>0</v>
      </c>
      <c r="R16" s="62">
        <v>0</v>
      </c>
      <c r="S16" s="62">
        <v>1</v>
      </c>
      <c r="T16" s="3">
        <v>0</v>
      </c>
      <c r="U16" s="3">
        <v>1</v>
      </c>
      <c r="V16" s="3">
        <v>0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3">
        <v>1</v>
      </c>
      <c r="AC16" s="3">
        <v>1</v>
      </c>
      <c r="AD16" s="3">
        <v>0</v>
      </c>
      <c r="AE16" s="3">
        <v>1</v>
      </c>
      <c r="AF16" s="3">
        <v>0</v>
      </c>
      <c r="AG16" s="3">
        <v>0</v>
      </c>
      <c r="AH16" s="3">
        <v>1</v>
      </c>
      <c r="AI16" s="3">
        <v>1</v>
      </c>
      <c r="AJ16" s="3">
        <v>0</v>
      </c>
      <c r="AK16" s="3">
        <v>1</v>
      </c>
      <c r="AL16" s="3">
        <v>0</v>
      </c>
      <c r="AM16" s="3">
        <v>0</v>
      </c>
      <c r="AN16" s="3">
        <v>1</v>
      </c>
      <c r="AO16" s="3">
        <v>1</v>
      </c>
      <c r="AP16" s="33">
        <f t="shared" si="0"/>
        <v>10</v>
      </c>
      <c r="AQ16" s="33">
        <f t="shared" si="1"/>
        <v>17</v>
      </c>
      <c r="AR16" s="107">
        <f t="shared" si="2"/>
        <v>7</v>
      </c>
    </row>
    <row r="17" spans="1:44" x14ac:dyDescent="0.3">
      <c r="A17" s="1" t="s">
        <v>285</v>
      </c>
      <c r="B17" s="17">
        <v>1</v>
      </c>
      <c r="C17" s="17">
        <v>1</v>
      </c>
      <c r="D17" s="29">
        <v>1</v>
      </c>
      <c r="E17" s="29">
        <v>1</v>
      </c>
      <c r="F17" s="43">
        <v>1</v>
      </c>
      <c r="G17" s="43">
        <v>1</v>
      </c>
      <c r="H17" s="29">
        <v>1</v>
      </c>
      <c r="I17" s="29">
        <v>1</v>
      </c>
      <c r="J17" s="49">
        <v>0</v>
      </c>
      <c r="K17" s="49">
        <v>0</v>
      </c>
      <c r="L17" s="29">
        <v>0</v>
      </c>
      <c r="M17" s="29">
        <v>0</v>
      </c>
      <c r="N17" s="56">
        <v>1</v>
      </c>
      <c r="O17" s="56">
        <v>1</v>
      </c>
      <c r="P17" s="29">
        <v>0</v>
      </c>
      <c r="Q17" s="29">
        <v>0</v>
      </c>
      <c r="R17" s="62">
        <v>0</v>
      </c>
      <c r="S17" s="62">
        <v>0.5</v>
      </c>
      <c r="T17" s="29">
        <v>0</v>
      </c>
      <c r="U17" s="29">
        <v>1</v>
      </c>
      <c r="V17" s="29">
        <v>0</v>
      </c>
      <c r="W17" s="29">
        <v>0</v>
      </c>
      <c r="X17" s="29">
        <v>0</v>
      </c>
      <c r="Y17" s="29">
        <v>1</v>
      </c>
      <c r="Z17" s="29">
        <v>1</v>
      </c>
      <c r="AA17" s="29">
        <v>1</v>
      </c>
      <c r="AB17" s="29">
        <v>0</v>
      </c>
      <c r="AC17" s="29">
        <v>0</v>
      </c>
      <c r="AD17" s="29">
        <v>0</v>
      </c>
      <c r="AE17" s="29">
        <v>1</v>
      </c>
      <c r="AF17" s="29">
        <v>0</v>
      </c>
      <c r="AG17" s="29">
        <v>0</v>
      </c>
      <c r="AH17" s="29">
        <v>0</v>
      </c>
      <c r="AI17" s="29">
        <v>0.5</v>
      </c>
      <c r="AJ17" s="29">
        <v>0</v>
      </c>
      <c r="AK17" s="29">
        <v>0</v>
      </c>
      <c r="AL17" s="29">
        <v>0</v>
      </c>
      <c r="AM17" s="29">
        <v>0</v>
      </c>
      <c r="AN17" s="29">
        <v>1</v>
      </c>
      <c r="AO17" s="29">
        <v>1</v>
      </c>
      <c r="AP17" s="33">
        <f t="shared" si="0"/>
        <v>7</v>
      </c>
      <c r="AQ17" s="33">
        <f t="shared" si="1"/>
        <v>11</v>
      </c>
      <c r="AR17" s="107">
        <f t="shared" si="2"/>
        <v>4</v>
      </c>
    </row>
    <row r="18" spans="1:44" x14ac:dyDescent="0.3">
      <c r="A18" s="1" t="s">
        <v>286</v>
      </c>
      <c r="B18" s="17">
        <v>1</v>
      </c>
      <c r="C18" s="17">
        <v>1</v>
      </c>
      <c r="D18" s="29">
        <v>0</v>
      </c>
      <c r="E18" s="29">
        <v>1</v>
      </c>
      <c r="F18" s="43">
        <v>0</v>
      </c>
      <c r="G18" s="43">
        <v>0</v>
      </c>
      <c r="H18" s="29">
        <v>1</v>
      </c>
      <c r="I18" s="29">
        <v>1</v>
      </c>
      <c r="J18" s="49">
        <v>0</v>
      </c>
      <c r="K18" s="49">
        <v>0</v>
      </c>
      <c r="L18" s="29">
        <v>0</v>
      </c>
      <c r="M18" s="29">
        <v>0</v>
      </c>
      <c r="N18" s="56">
        <v>1</v>
      </c>
      <c r="O18" s="56">
        <v>1</v>
      </c>
      <c r="P18" s="29">
        <v>1</v>
      </c>
      <c r="Q18" s="29">
        <v>1</v>
      </c>
      <c r="R18" s="62">
        <v>1</v>
      </c>
      <c r="S18" s="62">
        <v>1</v>
      </c>
      <c r="T18" s="29">
        <v>0</v>
      </c>
      <c r="U18" s="29">
        <v>0</v>
      </c>
      <c r="V18" s="29">
        <v>0</v>
      </c>
      <c r="W18" s="29">
        <v>0.5</v>
      </c>
      <c r="X18" s="29">
        <v>0</v>
      </c>
      <c r="Y18" s="29">
        <v>1</v>
      </c>
      <c r="Z18" s="29">
        <v>0</v>
      </c>
      <c r="AA18" s="29">
        <v>1</v>
      </c>
      <c r="AB18" s="29">
        <v>1</v>
      </c>
      <c r="AC18" s="29">
        <v>1</v>
      </c>
      <c r="AD18" s="29">
        <v>0</v>
      </c>
      <c r="AE18" s="29">
        <v>1</v>
      </c>
      <c r="AF18" s="29">
        <v>0</v>
      </c>
      <c r="AG18" s="29">
        <v>0</v>
      </c>
      <c r="AH18" s="29">
        <v>0</v>
      </c>
      <c r="AI18" s="29">
        <v>0</v>
      </c>
      <c r="AJ18" s="29">
        <v>0</v>
      </c>
      <c r="AK18" s="29">
        <v>0</v>
      </c>
      <c r="AL18" s="29">
        <v>1</v>
      </c>
      <c r="AM18" s="29">
        <v>1</v>
      </c>
      <c r="AN18" s="29">
        <v>1</v>
      </c>
      <c r="AO18" s="29">
        <v>1</v>
      </c>
      <c r="AP18" s="33">
        <f t="shared" si="0"/>
        <v>8</v>
      </c>
      <c r="AQ18" s="33">
        <f t="shared" si="1"/>
        <v>12.5</v>
      </c>
      <c r="AR18" s="107">
        <f t="shared" si="2"/>
        <v>4.5</v>
      </c>
    </row>
    <row r="19" spans="1:44" x14ac:dyDescent="0.3">
      <c r="A19" s="1" t="s">
        <v>287</v>
      </c>
      <c r="B19" s="39">
        <v>0</v>
      </c>
      <c r="C19" s="39">
        <v>1</v>
      </c>
      <c r="D19" s="31">
        <v>0</v>
      </c>
      <c r="E19" s="31">
        <v>1</v>
      </c>
      <c r="F19" s="44">
        <v>0</v>
      </c>
      <c r="G19" s="44">
        <v>0</v>
      </c>
      <c r="H19" s="31">
        <v>1</v>
      </c>
      <c r="I19" s="31">
        <v>0</v>
      </c>
      <c r="J19" s="50">
        <v>0</v>
      </c>
      <c r="K19" s="50">
        <v>1</v>
      </c>
      <c r="L19" s="31">
        <v>1</v>
      </c>
      <c r="M19" s="31">
        <v>1</v>
      </c>
      <c r="N19" s="57">
        <v>1</v>
      </c>
      <c r="O19" s="57">
        <v>1</v>
      </c>
      <c r="P19" s="31">
        <v>0</v>
      </c>
      <c r="Q19" s="31">
        <v>0</v>
      </c>
      <c r="R19" s="63">
        <v>0</v>
      </c>
      <c r="S19" s="63">
        <v>0</v>
      </c>
      <c r="T19" s="31">
        <v>0</v>
      </c>
      <c r="U19" s="31">
        <v>0.5</v>
      </c>
      <c r="V19" s="31">
        <v>0</v>
      </c>
      <c r="W19" s="31">
        <v>1</v>
      </c>
      <c r="X19" s="31">
        <v>0</v>
      </c>
      <c r="Y19" s="31">
        <v>1</v>
      </c>
      <c r="Z19" s="31">
        <v>0</v>
      </c>
      <c r="AA19" s="31">
        <v>1</v>
      </c>
      <c r="AB19" s="31">
        <v>0</v>
      </c>
      <c r="AC19" s="31">
        <v>0</v>
      </c>
      <c r="AD19" s="31">
        <v>0</v>
      </c>
      <c r="AE19" s="31">
        <v>1</v>
      </c>
      <c r="AF19" s="31">
        <v>0</v>
      </c>
      <c r="AG19" s="31">
        <v>0</v>
      </c>
      <c r="AH19" s="31">
        <v>0</v>
      </c>
      <c r="AI19" s="31">
        <v>1</v>
      </c>
      <c r="AJ19" s="31">
        <v>0</v>
      </c>
      <c r="AK19" s="31">
        <v>0</v>
      </c>
      <c r="AL19" s="31">
        <v>0</v>
      </c>
      <c r="AM19" s="31">
        <v>1</v>
      </c>
      <c r="AN19" s="31">
        <v>0</v>
      </c>
      <c r="AO19" s="31">
        <v>1</v>
      </c>
      <c r="AP19" s="33">
        <f t="shared" si="0"/>
        <v>3</v>
      </c>
      <c r="AQ19" s="33">
        <f t="shared" si="1"/>
        <v>12.5</v>
      </c>
      <c r="AR19" s="107">
        <f t="shared" si="2"/>
        <v>9.5</v>
      </c>
    </row>
    <row r="20" spans="1:44" x14ac:dyDescent="0.3">
      <c r="A20" s="1" t="s">
        <v>288</v>
      </c>
      <c r="B20" s="39">
        <v>0</v>
      </c>
      <c r="C20" s="39">
        <v>1</v>
      </c>
      <c r="D20" s="31">
        <v>0</v>
      </c>
      <c r="E20" s="31">
        <v>0.5</v>
      </c>
      <c r="F20" s="44">
        <v>1</v>
      </c>
      <c r="G20" s="44">
        <v>1</v>
      </c>
      <c r="H20" s="31">
        <v>0</v>
      </c>
      <c r="I20" s="31">
        <v>0.5</v>
      </c>
      <c r="J20" s="50">
        <v>0</v>
      </c>
      <c r="K20" s="50">
        <v>0</v>
      </c>
      <c r="L20" s="31">
        <v>0</v>
      </c>
      <c r="M20" s="31">
        <v>0</v>
      </c>
      <c r="N20" s="57">
        <v>0</v>
      </c>
      <c r="O20" s="57">
        <v>1</v>
      </c>
      <c r="P20" s="31">
        <v>0</v>
      </c>
      <c r="Q20" s="31">
        <v>0</v>
      </c>
      <c r="R20" s="63">
        <v>0.5</v>
      </c>
      <c r="S20" s="63">
        <v>0.5</v>
      </c>
      <c r="T20" s="31">
        <v>0</v>
      </c>
      <c r="U20" s="31">
        <v>0</v>
      </c>
      <c r="V20" s="31">
        <v>1</v>
      </c>
      <c r="W20" s="31">
        <v>1</v>
      </c>
      <c r="X20" s="31">
        <v>1</v>
      </c>
      <c r="Y20" s="31">
        <v>1</v>
      </c>
      <c r="Z20" s="31">
        <v>0</v>
      </c>
      <c r="AA20" s="31">
        <v>0.5</v>
      </c>
      <c r="AB20" s="31">
        <v>0</v>
      </c>
      <c r="AC20" s="31">
        <v>0</v>
      </c>
      <c r="AD20" s="31">
        <v>0</v>
      </c>
      <c r="AE20" s="31">
        <v>0.5</v>
      </c>
      <c r="AF20" s="31">
        <v>1</v>
      </c>
      <c r="AG20" s="31">
        <v>1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1</v>
      </c>
      <c r="AO20" s="31">
        <v>1</v>
      </c>
      <c r="AP20" s="33">
        <f t="shared" si="0"/>
        <v>5.5</v>
      </c>
      <c r="AQ20" s="33">
        <f t="shared" si="1"/>
        <v>9.5</v>
      </c>
      <c r="AR20" s="107">
        <f t="shared" si="2"/>
        <v>4</v>
      </c>
    </row>
    <row r="21" spans="1:44" x14ac:dyDescent="0.3">
      <c r="A21" s="1" t="s">
        <v>289</v>
      </c>
      <c r="B21" s="17">
        <v>1</v>
      </c>
      <c r="C21" s="17">
        <v>1</v>
      </c>
      <c r="D21" s="29">
        <v>1</v>
      </c>
      <c r="E21" s="29">
        <v>1</v>
      </c>
      <c r="F21" s="43">
        <v>0</v>
      </c>
      <c r="G21" s="43">
        <v>0.5</v>
      </c>
      <c r="H21" s="29">
        <v>0</v>
      </c>
      <c r="I21" s="29">
        <v>1</v>
      </c>
      <c r="J21" s="49">
        <v>0</v>
      </c>
      <c r="K21" s="49">
        <v>0</v>
      </c>
      <c r="L21" s="29">
        <v>1</v>
      </c>
      <c r="M21" s="29">
        <v>1</v>
      </c>
      <c r="N21" s="56">
        <v>1</v>
      </c>
      <c r="O21" s="56">
        <v>1</v>
      </c>
      <c r="P21" s="29">
        <v>1</v>
      </c>
      <c r="Q21" s="29">
        <v>1</v>
      </c>
      <c r="R21" s="62">
        <v>0.5</v>
      </c>
      <c r="S21" s="62">
        <v>0.5</v>
      </c>
      <c r="T21" s="29">
        <v>0</v>
      </c>
      <c r="U21" s="29">
        <v>1</v>
      </c>
      <c r="V21" s="29">
        <v>0</v>
      </c>
      <c r="W21" s="29">
        <v>1</v>
      </c>
      <c r="X21" s="29">
        <v>0</v>
      </c>
      <c r="Y21" s="29">
        <v>1</v>
      </c>
      <c r="Z21" s="29">
        <v>1</v>
      </c>
      <c r="AA21" s="29">
        <v>1</v>
      </c>
      <c r="AB21" s="29">
        <v>1</v>
      </c>
      <c r="AC21" s="29">
        <v>0</v>
      </c>
      <c r="AD21" s="29">
        <v>0</v>
      </c>
      <c r="AE21" s="29">
        <v>1</v>
      </c>
      <c r="AF21" s="29">
        <v>0</v>
      </c>
      <c r="AG21" s="29">
        <v>0</v>
      </c>
      <c r="AH21" s="29">
        <v>0</v>
      </c>
      <c r="AI21" s="29">
        <v>0</v>
      </c>
      <c r="AJ21" s="29">
        <v>0</v>
      </c>
      <c r="AK21" s="29">
        <v>0</v>
      </c>
      <c r="AL21" s="29">
        <v>1</v>
      </c>
      <c r="AM21" s="29">
        <v>1</v>
      </c>
      <c r="AN21" s="29">
        <v>1</v>
      </c>
      <c r="AO21" s="148">
        <v>1</v>
      </c>
      <c r="AP21" s="33">
        <f t="shared" si="0"/>
        <v>9.5</v>
      </c>
      <c r="AQ21" s="33">
        <f t="shared" si="1"/>
        <v>14</v>
      </c>
      <c r="AR21" s="107">
        <f t="shared" si="2"/>
        <v>4.5</v>
      </c>
    </row>
    <row r="22" spans="1:44" x14ac:dyDescent="0.3">
      <c r="B22">
        <f t="shared" ref="B22:AO22" si="3">SUM(B2:B21)</f>
        <v>13</v>
      </c>
      <c r="C22">
        <f t="shared" si="3"/>
        <v>20</v>
      </c>
      <c r="D22">
        <f t="shared" si="3"/>
        <v>8</v>
      </c>
      <c r="E22">
        <f t="shared" si="3"/>
        <v>17</v>
      </c>
      <c r="F22">
        <f t="shared" si="3"/>
        <v>6</v>
      </c>
      <c r="G22">
        <f t="shared" si="3"/>
        <v>8.5</v>
      </c>
      <c r="H22">
        <f t="shared" si="3"/>
        <v>9</v>
      </c>
      <c r="I22">
        <f t="shared" si="3"/>
        <v>11.5</v>
      </c>
      <c r="J22">
        <f t="shared" si="3"/>
        <v>1</v>
      </c>
      <c r="K22">
        <f t="shared" si="3"/>
        <v>11.5</v>
      </c>
      <c r="L22">
        <f t="shared" si="3"/>
        <v>3</v>
      </c>
      <c r="M22">
        <f t="shared" si="3"/>
        <v>14.5</v>
      </c>
      <c r="N22">
        <f t="shared" si="3"/>
        <v>16</v>
      </c>
      <c r="O22">
        <f t="shared" si="3"/>
        <v>20</v>
      </c>
      <c r="P22">
        <f t="shared" si="3"/>
        <v>5</v>
      </c>
      <c r="Q22">
        <f t="shared" si="3"/>
        <v>5.5</v>
      </c>
      <c r="R22">
        <f t="shared" si="3"/>
        <v>6</v>
      </c>
      <c r="S22">
        <f t="shared" si="3"/>
        <v>16</v>
      </c>
      <c r="T22">
        <f t="shared" si="3"/>
        <v>4</v>
      </c>
      <c r="U22">
        <f t="shared" si="3"/>
        <v>14</v>
      </c>
      <c r="V22">
        <f t="shared" si="3"/>
        <v>7</v>
      </c>
      <c r="W22">
        <f t="shared" si="3"/>
        <v>16</v>
      </c>
      <c r="X22">
        <f t="shared" si="3"/>
        <v>5</v>
      </c>
      <c r="Y22">
        <f t="shared" si="3"/>
        <v>16</v>
      </c>
      <c r="Z22">
        <f t="shared" si="3"/>
        <v>7</v>
      </c>
      <c r="AA22">
        <f t="shared" si="3"/>
        <v>18</v>
      </c>
      <c r="AB22">
        <f t="shared" si="3"/>
        <v>6</v>
      </c>
      <c r="AC22">
        <f t="shared" si="3"/>
        <v>9.5</v>
      </c>
      <c r="AD22">
        <f t="shared" si="3"/>
        <v>1</v>
      </c>
      <c r="AE22">
        <f t="shared" si="3"/>
        <v>19.5</v>
      </c>
      <c r="AF22">
        <f t="shared" si="3"/>
        <v>5</v>
      </c>
      <c r="AG22">
        <f t="shared" si="3"/>
        <v>7.5</v>
      </c>
      <c r="AH22">
        <f t="shared" si="3"/>
        <v>2.5</v>
      </c>
      <c r="AI22">
        <f t="shared" si="3"/>
        <v>9</v>
      </c>
      <c r="AJ22">
        <f t="shared" si="3"/>
        <v>0</v>
      </c>
      <c r="AK22">
        <f t="shared" si="3"/>
        <v>6.5</v>
      </c>
      <c r="AL22">
        <f t="shared" si="3"/>
        <v>5</v>
      </c>
      <c r="AM22">
        <f t="shared" si="3"/>
        <v>13</v>
      </c>
      <c r="AN22">
        <f t="shared" si="3"/>
        <v>16</v>
      </c>
      <c r="AO22">
        <f t="shared" si="3"/>
        <v>20</v>
      </c>
    </row>
    <row r="23" spans="1:44" s="67" customFormat="1" x14ac:dyDescent="0.3">
      <c r="C23" s="67">
        <f>TTEST(B2:B21,C2:C21,2,1)</f>
        <v>4.7294587899118293E-3</v>
      </c>
      <c r="E23" s="67">
        <f>TTEST(D2:D21,E2:E21,2,1)</f>
        <v>5.336645564991509E-4</v>
      </c>
      <c r="G23" s="67">
        <f>TTEST(F2:F21,G2:G21,2,1)</f>
        <v>5.6336641447050785E-2</v>
      </c>
      <c r="I23" s="67">
        <f>TTEST(H2:H21,I2:I21,2,1)</f>
        <v>0.39788891923976855</v>
      </c>
      <c r="K23" s="68">
        <f>TTEST(J2:J21,K2:K21,2,1)</f>
        <v>1.7524157938281397E-5</v>
      </c>
      <c r="M23" s="67">
        <f>TTEST(L2:L21,M2:M21,2,1)</f>
        <v>2.5753516854876063E-5</v>
      </c>
      <c r="O23" s="67">
        <f>TTEST(N2:N21,O2:O21,2,1)</f>
        <v>4.2086286710501818E-2</v>
      </c>
      <c r="Q23" s="67">
        <f>TTEST(P2:P21,Q2:Q21,2,1)</f>
        <v>0.5770324017264914</v>
      </c>
      <c r="S23" s="67">
        <f>TTEST(R2:R21,S2:S21,2,1)</f>
        <v>1.0554525019981522E-4</v>
      </c>
      <c r="U23" s="67">
        <f>TTEST(T2:T21,U2:U21,2,1)</f>
        <v>1.0554525019981522E-4</v>
      </c>
      <c r="W23" s="67">
        <f>TTEST(V2:V21,W2:W21,2,1)</f>
        <v>2.9826053830250203E-4</v>
      </c>
      <c r="Y23" s="67">
        <f>TTEST(X2:X21,Y2:Y21,2,1)</f>
        <v>6.614980678100319E-5</v>
      </c>
      <c r="AA23" s="67">
        <f>TTEST(Z2:Z21,AA2:AA21,2,1)</f>
        <v>6.6149806781002824E-5</v>
      </c>
      <c r="AC23" s="67">
        <f>TTEST(AB2:AB21,AC2:AC21,2,1)</f>
        <v>0.10989698124647174</v>
      </c>
      <c r="AE23" s="69">
        <f>TTEST(AD2:AD21,AE2:AE21,2,1)</f>
        <v>6.5917727406787859E-13</v>
      </c>
      <c r="AG23" s="67">
        <f>TTEST(AF2:AF21,AG2:AG21,2,1)</f>
        <v>9.6149688458086358E-2</v>
      </c>
      <c r="AI23" s="67">
        <f>TTEST(AH2:AH21,AI2:AI21,2,1)</f>
        <v>3.5848118322685308E-3</v>
      </c>
      <c r="AK23" s="67">
        <f>TTEST(AJ2:AJ21,AK2:AK21,2,1)</f>
        <v>3.5848118322685165E-3</v>
      </c>
      <c r="AM23" s="67">
        <f>TTEST(AL2:AL21,AM2:AM21,2,1)</f>
        <v>1.3246171282051253E-3</v>
      </c>
      <c r="AO23" s="67">
        <f>TTEST(AN2:AN21,AO2:AO21,2,1)</f>
        <v>4.2086286710501818E-2</v>
      </c>
    </row>
  </sheetData>
  <sortState ref="A2:BI23">
    <sortCondition ref="A2:A23"/>
  </sortState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2"/>
  <sheetViews>
    <sheetView zoomScaleNormal="100" workbookViewId="0">
      <pane ySplit="4" topLeftCell="A15" activePane="bottomLeft" state="frozen"/>
      <selection pane="bottomLeft" activeCell="A2" sqref="A2:XFD3"/>
    </sheetView>
  </sheetViews>
  <sheetFormatPr defaultColWidth="5.33203125" defaultRowHeight="18.899999999999999" customHeight="1" x14ac:dyDescent="0.3"/>
  <cols>
    <col min="1" max="1" width="9.33203125" style="37" customWidth="1"/>
    <col min="2" max="3" width="5.33203125" style="3"/>
    <col min="4" max="5" width="5.33203125" style="1"/>
    <col min="6" max="7" width="5.33203125" style="3"/>
    <col min="8" max="9" width="5.33203125" style="1"/>
    <col min="10" max="11" width="5.33203125" style="3"/>
    <col min="12" max="13" width="5.33203125" style="1"/>
    <col min="14" max="15" width="5.33203125" style="3"/>
    <col min="16" max="17" width="5.33203125" style="1"/>
    <col min="18" max="19" width="5.33203125" style="3"/>
    <col min="20" max="21" width="5.33203125" style="1"/>
    <col min="22" max="23" width="5.33203125" style="3"/>
    <col min="24" max="25" width="5.33203125" style="1"/>
    <col min="26" max="27" width="5.33203125" style="3"/>
    <col min="28" max="29" width="5.33203125" style="1"/>
    <col min="30" max="31" width="5.33203125" style="3"/>
    <col min="32" max="16384" width="5.33203125" style="1"/>
  </cols>
  <sheetData>
    <row r="1" spans="1:41" ht="18.899999999999999" customHeight="1" x14ac:dyDescent="0.3">
      <c r="A1" s="37" t="s">
        <v>237</v>
      </c>
      <c r="B1" s="3" t="s">
        <v>263</v>
      </c>
      <c r="C1" s="3" t="s">
        <v>264</v>
      </c>
      <c r="D1" s="1" t="s">
        <v>265</v>
      </c>
      <c r="E1" s="1" t="s">
        <v>266</v>
      </c>
      <c r="F1" s="3" t="s">
        <v>268</v>
      </c>
      <c r="G1" s="3" t="s">
        <v>267</v>
      </c>
      <c r="H1" s="1" t="s">
        <v>269</v>
      </c>
      <c r="I1" s="1" t="s">
        <v>270</v>
      </c>
      <c r="J1" s="3" t="s">
        <v>271</v>
      </c>
      <c r="K1" s="3" t="s">
        <v>272</v>
      </c>
      <c r="L1" s="1" t="s">
        <v>274</v>
      </c>
      <c r="M1" s="1" t="s">
        <v>273</v>
      </c>
      <c r="N1" s="3" t="s">
        <v>275</v>
      </c>
      <c r="O1" s="3" t="s">
        <v>276</v>
      </c>
      <c r="P1" s="1" t="s">
        <v>277</v>
      </c>
      <c r="Q1" s="1" t="s">
        <v>302</v>
      </c>
      <c r="R1" s="34" t="s">
        <v>278</v>
      </c>
      <c r="S1" s="34" t="s">
        <v>290</v>
      </c>
      <c r="T1" s="1" t="s">
        <v>279</v>
      </c>
      <c r="U1" s="1" t="s">
        <v>292</v>
      </c>
      <c r="V1" s="3" t="s">
        <v>280</v>
      </c>
      <c r="W1" s="3" t="s">
        <v>293</v>
      </c>
      <c r="X1" s="1" t="s">
        <v>281</v>
      </c>
      <c r="Y1" s="1" t="s">
        <v>294</v>
      </c>
      <c r="Z1" s="3" t="s">
        <v>282</v>
      </c>
      <c r="AA1" s="3" t="s">
        <v>295</v>
      </c>
      <c r="AB1" s="1" t="s">
        <v>283</v>
      </c>
      <c r="AC1" s="1" t="s">
        <v>296</v>
      </c>
      <c r="AD1" s="3" t="s">
        <v>284</v>
      </c>
      <c r="AE1" s="3" t="s">
        <v>297</v>
      </c>
      <c r="AF1" s="1" t="s">
        <v>285</v>
      </c>
      <c r="AG1" s="1" t="s">
        <v>298</v>
      </c>
      <c r="AH1" s="1" t="s">
        <v>286</v>
      </c>
      <c r="AI1" s="1" t="s">
        <v>299</v>
      </c>
      <c r="AJ1" s="1" t="s">
        <v>287</v>
      </c>
      <c r="AK1" s="1" t="s">
        <v>300</v>
      </c>
      <c r="AL1" s="1" t="s">
        <v>288</v>
      </c>
      <c r="AM1" s="1" t="s">
        <v>301</v>
      </c>
      <c r="AN1" s="1" t="s">
        <v>289</v>
      </c>
      <c r="AO1" s="1" t="s">
        <v>291</v>
      </c>
    </row>
    <row r="2" spans="1:41" s="29" customFormat="1" ht="18.899999999999999" customHeight="1" x14ac:dyDescent="0.3">
      <c r="A2" s="37" t="s">
        <v>195</v>
      </c>
      <c r="B2" s="3">
        <v>1</v>
      </c>
      <c r="C2" s="3">
        <v>1</v>
      </c>
      <c r="D2" s="29">
        <v>1</v>
      </c>
      <c r="E2" s="29">
        <v>1</v>
      </c>
      <c r="F2" s="3">
        <v>1</v>
      </c>
      <c r="G2" s="3">
        <v>1</v>
      </c>
      <c r="H2" s="29">
        <v>0</v>
      </c>
      <c r="I2" s="29">
        <v>1</v>
      </c>
      <c r="J2" s="30">
        <v>1</v>
      </c>
      <c r="K2" s="30">
        <v>1</v>
      </c>
      <c r="L2" s="31">
        <v>1</v>
      </c>
      <c r="M2" s="31">
        <v>1</v>
      </c>
      <c r="N2" s="32">
        <v>0</v>
      </c>
      <c r="O2" s="32">
        <v>1</v>
      </c>
      <c r="P2" s="29">
        <v>1</v>
      </c>
      <c r="Q2" s="29">
        <v>1</v>
      </c>
      <c r="R2" s="34">
        <v>1</v>
      </c>
      <c r="S2" s="34">
        <v>1</v>
      </c>
      <c r="T2" s="29">
        <v>0</v>
      </c>
      <c r="U2" s="29">
        <v>1</v>
      </c>
      <c r="V2" s="3">
        <v>1</v>
      </c>
      <c r="W2" s="3">
        <v>1</v>
      </c>
      <c r="X2" s="29">
        <v>0</v>
      </c>
      <c r="Y2" s="29">
        <v>1</v>
      </c>
      <c r="Z2" s="3">
        <v>1</v>
      </c>
      <c r="AA2" s="3">
        <v>1</v>
      </c>
      <c r="AB2" s="29">
        <v>0</v>
      </c>
      <c r="AC2" s="29">
        <v>1</v>
      </c>
      <c r="AD2" s="3">
        <v>1</v>
      </c>
      <c r="AE2" s="3">
        <v>1</v>
      </c>
      <c r="AF2" s="29">
        <v>1</v>
      </c>
      <c r="AG2" s="29">
        <v>1</v>
      </c>
      <c r="AH2" s="29">
        <v>1</v>
      </c>
      <c r="AI2" s="29">
        <v>1</v>
      </c>
      <c r="AJ2" s="31">
        <v>0</v>
      </c>
      <c r="AK2" s="31">
        <v>1</v>
      </c>
      <c r="AL2" s="31">
        <v>0</v>
      </c>
      <c r="AM2" s="31">
        <v>1</v>
      </c>
      <c r="AN2" s="29">
        <v>1</v>
      </c>
      <c r="AO2" s="29">
        <v>1</v>
      </c>
    </row>
    <row r="3" spans="1:41" s="29" customFormat="1" ht="18.899999999999999" customHeight="1" x14ac:dyDescent="0.3">
      <c r="A3" s="37" t="s">
        <v>197</v>
      </c>
      <c r="B3" s="3">
        <v>1</v>
      </c>
      <c r="C3" s="3">
        <v>1</v>
      </c>
      <c r="D3" s="29">
        <v>0</v>
      </c>
      <c r="E3" s="29">
        <v>0</v>
      </c>
      <c r="F3" s="3">
        <v>0</v>
      </c>
      <c r="G3" s="3">
        <v>1</v>
      </c>
      <c r="H3" s="29">
        <v>0</v>
      </c>
      <c r="I3" s="29">
        <v>1</v>
      </c>
      <c r="J3" s="30">
        <v>0</v>
      </c>
      <c r="K3" s="30">
        <v>0</v>
      </c>
      <c r="L3" s="31">
        <v>0</v>
      </c>
      <c r="M3" s="31">
        <v>1</v>
      </c>
      <c r="N3" s="32">
        <v>0</v>
      </c>
      <c r="O3" s="32">
        <v>1</v>
      </c>
      <c r="P3" s="29">
        <v>1</v>
      </c>
      <c r="Q3" s="29">
        <v>1</v>
      </c>
      <c r="R3" s="34">
        <v>1</v>
      </c>
      <c r="S3" s="34">
        <v>1</v>
      </c>
      <c r="T3" s="36">
        <v>0</v>
      </c>
      <c r="U3" s="29">
        <v>0.5</v>
      </c>
      <c r="V3" s="3">
        <v>1</v>
      </c>
      <c r="W3" s="3">
        <v>1</v>
      </c>
      <c r="X3" s="29">
        <v>0</v>
      </c>
      <c r="Y3" s="29">
        <v>1</v>
      </c>
      <c r="Z3" s="3">
        <v>1</v>
      </c>
      <c r="AA3" s="3">
        <v>1</v>
      </c>
      <c r="AB3" s="29">
        <v>0</v>
      </c>
      <c r="AC3" s="29">
        <v>1</v>
      </c>
      <c r="AD3" s="3">
        <v>1</v>
      </c>
      <c r="AE3" s="3">
        <v>1</v>
      </c>
      <c r="AF3" s="29">
        <v>1</v>
      </c>
      <c r="AG3" s="29">
        <v>1</v>
      </c>
      <c r="AH3" s="29">
        <v>0</v>
      </c>
      <c r="AI3" s="29">
        <v>1</v>
      </c>
      <c r="AJ3" s="31">
        <v>0</v>
      </c>
      <c r="AK3" s="31">
        <v>1</v>
      </c>
      <c r="AL3" s="31">
        <v>0</v>
      </c>
      <c r="AM3" s="31">
        <v>0.5</v>
      </c>
      <c r="AN3" s="29">
        <v>1</v>
      </c>
      <c r="AO3" s="29">
        <v>1</v>
      </c>
    </row>
    <row r="4" spans="1:41" s="29" customFormat="1" ht="18.899999999999999" customHeight="1" x14ac:dyDescent="0.3">
      <c r="A4" s="37" t="s">
        <v>262</v>
      </c>
      <c r="B4" s="3">
        <v>1</v>
      </c>
      <c r="C4" s="3">
        <v>1</v>
      </c>
      <c r="D4" s="29">
        <v>0</v>
      </c>
      <c r="E4" s="29">
        <v>0</v>
      </c>
      <c r="F4" s="3">
        <v>0</v>
      </c>
      <c r="G4" s="3">
        <v>1</v>
      </c>
      <c r="H4" s="29">
        <v>0</v>
      </c>
      <c r="I4" s="29">
        <v>0</v>
      </c>
      <c r="J4" s="30">
        <v>1</v>
      </c>
      <c r="K4" s="30">
        <v>1</v>
      </c>
      <c r="L4" s="31">
        <v>0</v>
      </c>
      <c r="M4" s="31">
        <v>0</v>
      </c>
      <c r="N4" s="32">
        <v>0</v>
      </c>
      <c r="O4" s="32">
        <v>0</v>
      </c>
      <c r="P4" s="29">
        <v>0</v>
      </c>
      <c r="Q4" s="29">
        <v>0</v>
      </c>
      <c r="R4" s="34">
        <v>0</v>
      </c>
      <c r="S4" s="34">
        <v>0</v>
      </c>
      <c r="T4" s="36">
        <v>0</v>
      </c>
      <c r="U4" s="29">
        <v>0.5</v>
      </c>
      <c r="V4" s="3">
        <v>0</v>
      </c>
      <c r="W4" s="3">
        <v>0</v>
      </c>
      <c r="X4" s="29">
        <v>1</v>
      </c>
      <c r="Y4" s="29">
        <v>1</v>
      </c>
      <c r="Z4" s="3">
        <v>0</v>
      </c>
      <c r="AA4" s="3">
        <v>0.5</v>
      </c>
      <c r="AB4" s="29">
        <v>0</v>
      </c>
      <c r="AC4" s="29">
        <v>0</v>
      </c>
      <c r="AD4" s="3">
        <v>1</v>
      </c>
      <c r="AE4" s="3">
        <v>1</v>
      </c>
      <c r="AF4" s="29">
        <v>1</v>
      </c>
      <c r="AG4" s="29">
        <v>1</v>
      </c>
      <c r="AH4" s="29">
        <v>0</v>
      </c>
      <c r="AI4" s="29">
        <v>0</v>
      </c>
      <c r="AJ4" s="31">
        <v>0</v>
      </c>
      <c r="AK4" s="31">
        <v>0</v>
      </c>
      <c r="AL4" s="31">
        <v>1</v>
      </c>
      <c r="AM4" s="31">
        <v>1</v>
      </c>
      <c r="AN4" s="29">
        <v>0</v>
      </c>
      <c r="AO4" s="29">
        <v>0.5</v>
      </c>
    </row>
    <row r="5" spans="1:41" s="29" customFormat="1" ht="18.899999999999999" customHeight="1" x14ac:dyDescent="0.3">
      <c r="A5" s="37" t="s">
        <v>203</v>
      </c>
      <c r="B5" s="3">
        <v>0</v>
      </c>
      <c r="C5" s="3">
        <v>1</v>
      </c>
      <c r="D5" s="29">
        <v>1</v>
      </c>
      <c r="E5" s="29">
        <v>0</v>
      </c>
      <c r="F5" s="3">
        <v>0</v>
      </c>
      <c r="G5" s="3">
        <v>1</v>
      </c>
      <c r="H5" s="29">
        <v>0</v>
      </c>
      <c r="I5" s="29">
        <v>0</v>
      </c>
      <c r="J5" s="30">
        <v>0</v>
      </c>
      <c r="K5" s="30">
        <v>1</v>
      </c>
      <c r="L5" s="31">
        <v>0</v>
      </c>
      <c r="M5" s="31">
        <v>0</v>
      </c>
      <c r="N5" s="32">
        <v>0</v>
      </c>
      <c r="O5" s="32">
        <v>0</v>
      </c>
      <c r="P5" s="29">
        <v>1</v>
      </c>
      <c r="Q5" s="29">
        <v>1</v>
      </c>
      <c r="R5" s="34">
        <v>0</v>
      </c>
      <c r="S5" s="34">
        <v>0</v>
      </c>
      <c r="T5" s="36">
        <v>0</v>
      </c>
      <c r="U5" s="29">
        <v>0</v>
      </c>
      <c r="V5" s="3">
        <v>1</v>
      </c>
      <c r="W5" s="3">
        <v>0</v>
      </c>
      <c r="X5" s="29">
        <v>1</v>
      </c>
      <c r="Y5" s="29">
        <v>1</v>
      </c>
      <c r="Z5" s="3">
        <v>0</v>
      </c>
      <c r="AA5" s="3">
        <v>1</v>
      </c>
      <c r="AB5" s="29">
        <v>1</v>
      </c>
      <c r="AC5" s="29">
        <v>1</v>
      </c>
      <c r="AD5" s="3">
        <v>1</v>
      </c>
      <c r="AE5" s="3">
        <v>1</v>
      </c>
      <c r="AF5" s="29">
        <v>1</v>
      </c>
      <c r="AG5" s="29">
        <v>1</v>
      </c>
      <c r="AH5" s="29">
        <v>1</v>
      </c>
      <c r="AI5" s="29">
        <v>1</v>
      </c>
      <c r="AJ5" s="31">
        <v>1</v>
      </c>
      <c r="AK5" s="31">
        <v>0</v>
      </c>
      <c r="AL5" s="31">
        <v>0</v>
      </c>
      <c r="AM5" s="31">
        <v>0.5</v>
      </c>
      <c r="AN5" s="29">
        <v>0</v>
      </c>
      <c r="AO5" s="29">
        <v>1</v>
      </c>
    </row>
    <row r="6" spans="1:41" s="29" customFormat="1" ht="18.899999999999999" customHeight="1" x14ac:dyDescent="0.3">
      <c r="A6" s="37" t="s">
        <v>205</v>
      </c>
      <c r="B6" s="3">
        <v>0</v>
      </c>
      <c r="C6" s="3">
        <v>1</v>
      </c>
      <c r="D6" s="29">
        <v>0</v>
      </c>
      <c r="E6" s="29">
        <v>0.5</v>
      </c>
      <c r="F6" s="3">
        <v>0</v>
      </c>
      <c r="G6" s="3">
        <v>1</v>
      </c>
      <c r="H6" s="29">
        <v>0</v>
      </c>
      <c r="I6" s="29">
        <v>0.5</v>
      </c>
      <c r="J6" s="30">
        <v>0</v>
      </c>
      <c r="K6" s="30">
        <v>0.5</v>
      </c>
      <c r="L6" s="31">
        <v>0</v>
      </c>
      <c r="M6" s="31">
        <v>0.5</v>
      </c>
      <c r="N6" s="32">
        <v>0</v>
      </c>
      <c r="O6" s="32">
        <v>0.5</v>
      </c>
      <c r="P6" s="29">
        <v>1</v>
      </c>
      <c r="Q6" s="29">
        <v>1</v>
      </c>
      <c r="R6" s="34">
        <v>0</v>
      </c>
      <c r="S6" s="34">
        <v>0</v>
      </c>
      <c r="T6" s="36">
        <v>0</v>
      </c>
      <c r="U6" s="29">
        <v>1</v>
      </c>
      <c r="V6" s="3">
        <v>0</v>
      </c>
      <c r="W6" s="3">
        <v>1</v>
      </c>
      <c r="X6" s="29">
        <v>0</v>
      </c>
      <c r="Y6" s="29">
        <v>1</v>
      </c>
      <c r="Z6" s="3">
        <v>0</v>
      </c>
      <c r="AA6" s="3">
        <v>0.5</v>
      </c>
      <c r="AB6" s="29">
        <v>0</v>
      </c>
      <c r="AC6" s="29">
        <v>0.5</v>
      </c>
      <c r="AD6" s="3">
        <v>0</v>
      </c>
      <c r="AE6" s="3">
        <v>1</v>
      </c>
      <c r="AF6" s="29">
        <v>0</v>
      </c>
      <c r="AG6" s="29">
        <v>0</v>
      </c>
      <c r="AH6" s="29">
        <v>0</v>
      </c>
      <c r="AI6" s="29">
        <v>0</v>
      </c>
      <c r="AJ6" s="31">
        <v>0</v>
      </c>
      <c r="AK6" s="31">
        <v>1</v>
      </c>
      <c r="AL6" s="31">
        <v>0</v>
      </c>
      <c r="AM6" s="31">
        <v>0</v>
      </c>
      <c r="AN6" s="29">
        <v>0</v>
      </c>
      <c r="AO6" s="29">
        <v>0</v>
      </c>
    </row>
    <row r="7" spans="1:41" s="29" customFormat="1" ht="18.899999999999999" customHeight="1" x14ac:dyDescent="0.3">
      <c r="A7" s="37" t="s">
        <v>207</v>
      </c>
      <c r="B7" s="33">
        <v>0</v>
      </c>
      <c r="C7" s="33">
        <v>1</v>
      </c>
      <c r="D7" s="29">
        <v>0</v>
      </c>
      <c r="E7" s="29">
        <v>0.5</v>
      </c>
      <c r="F7" s="3">
        <v>0</v>
      </c>
      <c r="G7" s="3">
        <v>1</v>
      </c>
      <c r="H7" s="29">
        <v>0</v>
      </c>
      <c r="I7" s="29">
        <v>0.5</v>
      </c>
      <c r="J7" s="30">
        <v>0</v>
      </c>
      <c r="K7" s="30">
        <v>1</v>
      </c>
      <c r="L7" s="31">
        <v>0</v>
      </c>
      <c r="M7" s="31">
        <v>1</v>
      </c>
      <c r="N7" s="32">
        <v>0</v>
      </c>
      <c r="O7" s="32">
        <v>1</v>
      </c>
      <c r="P7" s="29">
        <v>0</v>
      </c>
      <c r="Q7" s="29">
        <v>1</v>
      </c>
      <c r="R7" s="34">
        <v>1</v>
      </c>
      <c r="S7" s="34">
        <v>1</v>
      </c>
      <c r="T7" s="36">
        <v>0</v>
      </c>
      <c r="U7" s="29">
        <v>1</v>
      </c>
      <c r="V7" s="3">
        <v>0</v>
      </c>
      <c r="W7" s="3">
        <v>1</v>
      </c>
      <c r="X7" s="29">
        <v>0</v>
      </c>
      <c r="Y7" s="29">
        <v>1</v>
      </c>
      <c r="Z7" s="3">
        <v>0</v>
      </c>
      <c r="AA7" s="3">
        <v>0</v>
      </c>
      <c r="AB7" s="29">
        <v>0</v>
      </c>
      <c r="AC7" s="29">
        <v>0.5</v>
      </c>
      <c r="AD7" s="3">
        <v>0</v>
      </c>
      <c r="AE7" s="3">
        <v>1</v>
      </c>
      <c r="AF7" s="29">
        <v>0</v>
      </c>
      <c r="AG7" s="29">
        <v>0</v>
      </c>
      <c r="AH7" s="29">
        <v>0</v>
      </c>
      <c r="AI7" s="29">
        <v>0</v>
      </c>
      <c r="AJ7" s="31">
        <v>1</v>
      </c>
      <c r="AK7" s="31">
        <v>1</v>
      </c>
      <c r="AL7" s="31">
        <v>0</v>
      </c>
      <c r="AM7" s="31">
        <v>0</v>
      </c>
      <c r="AN7" s="29">
        <v>1</v>
      </c>
      <c r="AO7" s="29">
        <v>1</v>
      </c>
    </row>
    <row r="8" spans="1:41" s="29" customFormat="1" ht="18.899999999999999" customHeight="1" x14ac:dyDescent="0.3">
      <c r="A8" s="37" t="s">
        <v>209</v>
      </c>
      <c r="B8" s="3">
        <v>1</v>
      </c>
      <c r="C8" s="3">
        <v>1</v>
      </c>
      <c r="D8" s="29">
        <v>0</v>
      </c>
      <c r="E8" s="29">
        <v>0</v>
      </c>
      <c r="F8" s="3">
        <v>1</v>
      </c>
      <c r="G8" s="3">
        <v>1</v>
      </c>
      <c r="H8" s="29">
        <v>0</v>
      </c>
      <c r="I8" s="29">
        <v>1</v>
      </c>
      <c r="J8" s="30">
        <v>0</v>
      </c>
      <c r="K8" s="30">
        <v>1</v>
      </c>
      <c r="L8" s="31">
        <v>1</v>
      </c>
      <c r="M8" s="31">
        <v>1</v>
      </c>
      <c r="N8" s="32">
        <v>0</v>
      </c>
      <c r="O8" s="32">
        <v>1</v>
      </c>
      <c r="P8" s="29">
        <v>1</v>
      </c>
      <c r="Q8" s="29">
        <v>1</v>
      </c>
      <c r="R8" s="34">
        <v>1</v>
      </c>
      <c r="S8" s="34">
        <v>1</v>
      </c>
      <c r="T8" s="36">
        <v>1</v>
      </c>
      <c r="U8" s="29">
        <v>1</v>
      </c>
      <c r="V8" s="3">
        <v>1</v>
      </c>
      <c r="W8" s="3">
        <v>1</v>
      </c>
      <c r="X8" s="29">
        <v>1</v>
      </c>
      <c r="Y8" s="29">
        <v>1</v>
      </c>
      <c r="Z8" s="3">
        <v>1</v>
      </c>
      <c r="AA8" s="3">
        <v>1</v>
      </c>
      <c r="AB8" s="29">
        <v>1</v>
      </c>
      <c r="AC8" s="29">
        <v>1</v>
      </c>
      <c r="AD8" s="3">
        <v>1</v>
      </c>
      <c r="AE8" s="3">
        <v>1</v>
      </c>
      <c r="AF8" s="29">
        <v>1</v>
      </c>
      <c r="AG8" s="29">
        <v>1</v>
      </c>
      <c r="AH8" s="29">
        <v>1</v>
      </c>
      <c r="AI8" s="29">
        <v>1</v>
      </c>
      <c r="AJ8" s="31">
        <v>1</v>
      </c>
      <c r="AK8" s="31">
        <v>1</v>
      </c>
      <c r="AL8" s="31">
        <v>0</v>
      </c>
      <c r="AM8" s="31">
        <v>1</v>
      </c>
      <c r="AN8" s="29">
        <v>1</v>
      </c>
      <c r="AO8" s="29">
        <v>1</v>
      </c>
    </row>
    <row r="9" spans="1:41" s="29" customFormat="1" ht="18.899999999999999" customHeight="1" x14ac:dyDescent="0.3">
      <c r="A9" s="37" t="s">
        <v>211</v>
      </c>
      <c r="B9" s="3">
        <v>0</v>
      </c>
      <c r="C9" s="3">
        <v>0</v>
      </c>
      <c r="D9" s="29">
        <v>0</v>
      </c>
      <c r="E9" s="29">
        <v>0</v>
      </c>
      <c r="F9" s="3">
        <v>0</v>
      </c>
      <c r="G9" s="3">
        <v>0</v>
      </c>
      <c r="H9" s="29">
        <v>1</v>
      </c>
      <c r="I9" s="29">
        <v>1</v>
      </c>
      <c r="J9" s="30">
        <v>0</v>
      </c>
      <c r="K9" s="30">
        <v>1</v>
      </c>
      <c r="L9" s="31">
        <v>0</v>
      </c>
      <c r="M9" s="31">
        <v>0</v>
      </c>
      <c r="N9" s="32">
        <v>0</v>
      </c>
      <c r="O9" s="32">
        <v>0</v>
      </c>
      <c r="P9" s="29">
        <v>0</v>
      </c>
      <c r="Q9" s="29">
        <v>0</v>
      </c>
      <c r="R9" s="34">
        <v>0</v>
      </c>
      <c r="S9" s="34">
        <v>0</v>
      </c>
      <c r="T9" s="36">
        <v>0</v>
      </c>
      <c r="U9" s="29">
        <v>0</v>
      </c>
      <c r="V9" s="3">
        <v>1</v>
      </c>
      <c r="W9" s="3">
        <v>0</v>
      </c>
      <c r="X9" s="29">
        <v>0</v>
      </c>
      <c r="Y9" s="29">
        <v>0</v>
      </c>
      <c r="Z9" s="3">
        <v>1</v>
      </c>
      <c r="AA9" s="3">
        <v>0</v>
      </c>
      <c r="AB9" s="29">
        <v>1</v>
      </c>
      <c r="AC9" s="29">
        <v>1</v>
      </c>
      <c r="AD9" s="3">
        <v>0</v>
      </c>
      <c r="AE9" s="3">
        <v>0</v>
      </c>
      <c r="AF9" s="29">
        <v>0</v>
      </c>
      <c r="AG9" s="29">
        <v>0</v>
      </c>
      <c r="AH9" s="29">
        <v>1</v>
      </c>
      <c r="AI9" s="29">
        <v>1</v>
      </c>
      <c r="AJ9" s="31">
        <v>0</v>
      </c>
      <c r="AK9" s="31">
        <v>0</v>
      </c>
      <c r="AL9" s="31">
        <v>0</v>
      </c>
      <c r="AM9" s="31">
        <v>0</v>
      </c>
      <c r="AN9" s="29">
        <v>1</v>
      </c>
      <c r="AO9" s="29">
        <v>1</v>
      </c>
    </row>
    <row r="10" spans="1:41" s="29" customFormat="1" ht="18.899999999999999" customHeight="1" x14ac:dyDescent="0.3">
      <c r="A10" s="37" t="s">
        <v>213</v>
      </c>
      <c r="B10" s="3">
        <v>0</v>
      </c>
      <c r="C10" s="3">
        <v>1</v>
      </c>
      <c r="D10" s="29">
        <v>0</v>
      </c>
      <c r="E10" s="29">
        <v>1</v>
      </c>
      <c r="F10" s="3">
        <v>0</v>
      </c>
      <c r="G10" s="3">
        <v>1</v>
      </c>
      <c r="H10" s="29">
        <v>0</v>
      </c>
      <c r="I10" s="29">
        <v>1</v>
      </c>
      <c r="J10" s="30">
        <v>0</v>
      </c>
      <c r="K10" s="30">
        <v>0.5</v>
      </c>
      <c r="L10" s="31">
        <v>0</v>
      </c>
      <c r="M10" s="31">
        <v>0.5</v>
      </c>
      <c r="N10" s="32">
        <v>1</v>
      </c>
      <c r="O10" s="32">
        <v>1</v>
      </c>
      <c r="P10" s="29">
        <v>1</v>
      </c>
      <c r="Q10" s="29">
        <v>1</v>
      </c>
      <c r="R10" s="34">
        <v>1</v>
      </c>
      <c r="S10" s="34">
        <v>1</v>
      </c>
      <c r="T10" s="36">
        <v>0</v>
      </c>
      <c r="U10" s="29">
        <v>1</v>
      </c>
      <c r="V10" s="3">
        <v>0</v>
      </c>
      <c r="W10" s="3">
        <v>1</v>
      </c>
      <c r="X10" s="29">
        <v>0</v>
      </c>
      <c r="Y10" s="29">
        <v>1</v>
      </c>
      <c r="Z10" s="3">
        <v>0</v>
      </c>
      <c r="AA10" s="3">
        <v>1</v>
      </c>
      <c r="AB10" s="29">
        <v>1</v>
      </c>
      <c r="AC10" s="29">
        <v>1</v>
      </c>
      <c r="AD10" s="3">
        <v>0</v>
      </c>
      <c r="AE10" s="3">
        <v>1</v>
      </c>
      <c r="AF10" s="29">
        <v>0</v>
      </c>
      <c r="AG10" s="29">
        <v>0.5</v>
      </c>
      <c r="AH10" s="29">
        <v>1</v>
      </c>
      <c r="AI10" s="29">
        <v>1</v>
      </c>
      <c r="AJ10" s="31">
        <v>0</v>
      </c>
      <c r="AK10" s="31">
        <v>0</v>
      </c>
      <c r="AL10" s="31">
        <v>0.5</v>
      </c>
      <c r="AM10" s="31">
        <v>0.5</v>
      </c>
      <c r="AN10" s="29">
        <v>0</v>
      </c>
      <c r="AO10" s="29">
        <v>0</v>
      </c>
    </row>
    <row r="11" spans="1:41" s="29" customFormat="1" ht="18.899999999999999" customHeight="1" x14ac:dyDescent="0.3">
      <c r="A11" s="37" t="s">
        <v>215</v>
      </c>
      <c r="B11" s="3">
        <v>0</v>
      </c>
      <c r="C11" s="3">
        <v>1</v>
      </c>
      <c r="D11" s="29">
        <v>0</v>
      </c>
      <c r="E11" s="29">
        <v>1</v>
      </c>
      <c r="F11" s="3">
        <v>0</v>
      </c>
      <c r="G11" s="3">
        <v>1</v>
      </c>
      <c r="H11" s="29">
        <v>0</v>
      </c>
      <c r="I11" s="29">
        <v>1</v>
      </c>
      <c r="J11" s="30">
        <v>0</v>
      </c>
      <c r="K11" s="30">
        <v>0.5</v>
      </c>
      <c r="L11" s="31">
        <v>0</v>
      </c>
      <c r="M11" s="31">
        <v>0</v>
      </c>
      <c r="N11" s="32">
        <v>0</v>
      </c>
      <c r="O11" s="32">
        <v>0</v>
      </c>
      <c r="P11" s="29">
        <v>1</v>
      </c>
      <c r="Q11" s="29">
        <v>1</v>
      </c>
      <c r="R11" s="34">
        <v>1</v>
      </c>
      <c r="S11" s="34">
        <v>1</v>
      </c>
      <c r="T11" s="35">
        <v>1</v>
      </c>
      <c r="U11" s="29">
        <v>1</v>
      </c>
      <c r="V11" s="3">
        <v>1</v>
      </c>
      <c r="W11" s="3">
        <v>1</v>
      </c>
      <c r="X11" s="29">
        <v>0</v>
      </c>
      <c r="Y11" s="29">
        <v>1</v>
      </c>
      <c r="Z11" s="3">
        <v>0</v>
      </c>
      <c r="AA11" s="3">
        <v>0.5</v>
      </c>
      <c r="AB11" s="29">
        <v>0</v>
      </c>
      <c r="AC11" s="29">
        <v>0.5</v>
      </c>
      <c r="AD11" s="3">
        <v>0</v>
      </c>
      <c r="AE11" s="3">
        <v>1</v>
      </c>
      <c r="AF11" s="29">
        <v>0</v>
      </c>
      <c r="AG11" s="29">
        <v>1</v>
      </c>
      <c r="AH11" s="29">
        <v>0</v>
      </c>
      <c r="AI11" s="29">
        <v>0</v>
      </c>
      <c r="AJ11" s="31">
        <v>0</v>
      </c>
      <c r="AK11" s="31">
        <v>0.5</v>
      </c>
      <c r="AL11" s="31">
        <v>0</v>
      </c>
      <c r="AM11" s="31">
        <v>0</v>
      </c>
      <c r="AN11" s="29">
        <v>0</v>
      </c>
      <c r="AO11" s="29">
        <v>1</v>
      </c>
    </row>
    <row r="12" spans="1:41" s="29" customFormat="1" ht="18.899999999999999" customHeight="1" x14ac:dyDescent="0.3">
      <c r="A12" s="37" t="s">
        <v>217</v>
      </c>
      <c r="B12" s="3">
        <v>0</v>
      </c>
      <c r="C12" s="3">
        <v>1</v>
      </c>
      <c r="D12" s="29">
        <v>1</v>
      </c>
      <c r="E12" s="29">
        <v>1</v>
      </c>
      <c r="F12" s="3">
        <v>1</v>
      </c>
      <c r="G12" s="3">
        <v>1</v>
      </c>
      <c r="H12" s="29">
        <v>0</v>
      </c>
      <c r="I12" s="29">
        <v>0.5</v>
      </c>
      <c r="J12" s="30">
        <v>0</v>
      </c>
      <c r="K12" s="30">
        <v>1</v>
      </c>
      <c r="L12" s="31">
        <v>0</v>
      </c>
      <c r="M12" s="31">
        <v>1</v>
      </c>
      <c r="N12" s="32">
        <v>0</v>
      </c>
      <c r="O12" s="32">
        <v>1</v>
      </c>
      <c r="P12" s="29">
        <v>1</v>
      </c>
      <c r="Q12" s="29">
        <v>1</v>
      </c>
      <c r="R12" s="34">
        <v>1</v>
      </c>
      <c r="S12" s="34">
        <v>1</v>
      </c>
      <c r="T12" s="36">
        <v>1</v>
      </c>
      <c r="U12" s="29">
        <v>1</v>
      </c>
      <c r="V12" s="3">
        <v>1</v>
      </c>
      <c r="W12" s="3">
        <v>1</v>
      </c>
      <c r="X12" s="29">
        <v>0</v>
      </c>
      <c r="Y12" s="29">
        <v>0</v>
      </c>
      <c r="Z12" s="3">
        <v>1</v>
      </c>
      <c r="AA12" s="3">
        <v>1</v>
      </c>
      <c r="AB12" s="29">
        <v>0</v>
      </c>
      <c r="AC12" s="29">
        <v>0.5</v>
      </c>
      <c r="AD12" s="3">
        <v>0</v>
      </c>
      <c r="AE12" s="3">
        <v>1</v>
      </c>
      <c r="AF12" s="29">
        <v>0</v>
      </c>
      <c r="AG12" s="29">
        <v>0</v>
      </c>
      <c r="AH12" s="29">
        <v>0</v>
      </c>
      <c r="AI12" s="29">
        <v>0.5</v>
      </c>
      <c r="AJ12" s="31">
        <v>0</v>
      </c>
      <c r="AK12" s="31">
        <v>1</v>
      </c>
      <c r="AL12" s="31">
        <v>1</v>
      </c>
      <c r="AM12" s="31">
        <v>1</v>
      </c>
      <c r="AN12" s="29">
        <v>0</v>
      </c>
      <c r="AO12" s="29">
        <v>1</v>
      </c>
    </row>
    <row r="13" spans="1:41" s="29" customFormat="1" ht="18.899999999999999" customHeight="1" x14ac:dyDescent="0.3">
      <c r="A13" s="37" t="s">
        <v>219</v>
      </c>
      <c r="B13" s="3">
        <v>0</v>
      </c>
      <c r="C13" s="3">
        <v>1</v>
      </c>
      <c r="D13" s="29">
        <v>0</v>
      </c>
      <c r="E13" s="29">
        <v>0</v>
      </c>
      <c r="F13" s="3">
        <v>0</v>
      </c>
      <c r="G13" s="3">
        <v>1</v>
      </c>
      <c r="H13" s="29">
        <v>0</v>
      </c>
      <c r="I13" s="29">
        <v>1</v>
      </c>
      <c r="J13" s="30">
        <v>0</v>
      </c>
      <c r="K13" s="30">
        <v>1</v>
      </c>
      <c r="L13" s="31">
        <v>0</v>
      </c>
      <c r="M13" s="31">
        <v>0</v>
      </c>
      <c r="N13" s="32">
        <v>0</v>
      </c>
      <c r="O13" s="32">
        <v>0</v>
      </c>
      <c r="P13" s="29">
        <v>1</v>
      </c>
      <c r="Q13" s="29">
        <v>1</v>
      </c>
      <c r="R13" s="34">
        <v>1</v>
      </c>
      <c r="S13" s="34">
        <v>1</v>
      </c>
      <c r="T13" s="36">
        <v>1</v>
      </c>
      <c r="U13" s="29">
        <v>1</v>
      </c>
      <c r="V13" s="3">
        <v>0</v>
      </c>
      <c r="W13" s="3">
        <v>1</v>
      </c>
      <c r="X13" s="29">
        <v>0</v>
      </c>
      <c r="Y13" s="29">
        <v>1</v>
      </c>
      <c r="Z13" s="3">
        <v>0</v>
      </c>
      <c r="AA13" s="3">
        <v>0.5</v>
      </c>
      <c r="AB13" s="29">
        <v>0</v>
      </c>
      <c r="AC13" s="29">
        <v>0.5</v>
      </c>
      <c r="AD13" s="3">
        <v>1</v>
      </c>
      <c r="AE13" s="3">
        <v>1</v>
      </c>
      <c r="AF13" s="29">
        <v>0</v>
      </c>
      <c r="AG13" s="29">
        <v>1</v>
      </c>
      <c r="AH13" s="29">
        <v>0</v>
      </c>
      <c r="AI13" s="29">
        <v>1</v>
      </c>
      <c r="AJ13" s="31">
        <v>0</v>
      </c>
      <c r="AK13" s="31">
        <v>1</v>
      </c>
      <c r="AL13" s="31">
        <v>1</v>
      </c>
      <c r="AM13" s="31">
        <v>1</v>
      </c>
      <c r="AN13" s="29">
        <v>0</v>
      </c>
      <c r="AO13" s="29">
        <v>1</v>
      </c>
    </row>
    <row r="14" spans="1:41" s="29" customFormat="1" ht="18.899999999999999" customHeight="1" x14ac:dyDescent="0.3">
      <c r="A14" s="37" t="s">
        <v>221</v>
      </c>
      <c r="B14" s="3">
        <v>1</v>
      </c>
      <c r="C14" s="3">
        <v>1</v>
      </c>
      <c r="D14" s="29">
        <v>0</v>
      </c>
      <c r="E14" s="29">
        <v>1</v>
      </c>
      <c r="F14" s="3">
        <v>0</v>
      </c>
      <c r="G14" s="3">
        <v>1</v>
      </c>
      <c r="H14" s="29">
        <v>0</v>
      </c>
      <c r="I14" s="29">
        <v>0.5</v>
      </c>
      <c r="J14" s="30">
        <v>0</v>
      </c>
      <c r="K14" s="30">
        <v>1</v>
      </c>
      <c r="L14" s="31">
        <v>0</v>
      </c>
      <c r="M14" s="31">
        <v>1</v>
      </c>
      <c r="N14" s="32">
        <v>0</v>
      </c>
      <c r="O14" s="32">
        <v>1</v>
      </c>
      <c r="P14" s="29">
        <v>0</v>
      </c>
      <c r="Q14" s="29">
        <v>0</v>
      </c>
      <c r="R14" s="34">
        <v>1</v>
      </c>
      <c r="S14" s="34">
        <v>1</v>
      </c>
      <c r="T14" s="36">
        <v>0</v>
      </c>
      <c r="U14" s="36">
        <v>1</v>
      </c>
      <c r="V14" s="3">
        <v>0</v>
      </c>
      <c r="W14" s="3">
        <v>1</v>
      </c>
      <c r="X14" s="29">
        <v>0</v>
      </c>
      <c r="Y14" s="29">
        <v>1</v>
      </c>
      <c r="Z14" s="3">
        <v>1</v>
      </c>
      <c r="AA14" s="3">
        <v>1</v>
      </c>
      <c r="AB14" s="29">
        <v>1</v>
      </c>
      <c r="AC14" s="29">
        <v>1</v>
      </c>
      <c r="AD14" s="3">
        <v>1</v>
      </c>
      <c r="AE14" s="3">
        <v>1</v>
      </c>
      <c r="AF14" s="29">
        <v>1</v>
      </c>
      <c r="AG14" s="29">
        <v>1</v>
      </c>
      <c r="AH14" s="29">
        <v>0</v>
      </c>
      <c r="AI14" s="29">
        <v>1</v>
      </c>
      <c r="AJ14" s="31">
        <v>0</v>
      </c>
      <c r="AK14" s="31">
        <v>1</v>
      </c>
      <c r="AL14" s="31">
        <v>0</v>
      </c>
      <c r="AM14" s="31">
        <v>0.5</v>
      </c>
      <c r="AN14" s="29">
        <v>1</v>
      </c>
      <c r="AO14" s="29">
        <v>1</v>
      </c>
    </row>
    <row r="15" spans="1:41" s="29" customFormat="1" ht="18.899999999999999" customHeight="1" x14ac:dyDescent="0.3">
      <c r="A15" s="37" t="s">
        <v>223</v>
      </c>
      <c r="B15" s="3">
        <v>1</v>
      </c>
      <c r="C15" s="3">
        <v>1</v>
      </c>
      <c r="D15" s="29">
        <v>1</v>
      </c>
      <c r="E15" s="29">
        <v>1</v>
      </c>
      <c r="F15" s="3">
        <v>0</v>
      </c>
      <c r="G15" s="3">
        <v>0</v>
      </c>
      <c r="H15" s="29">
        <v>0</v>
      </c>
      <c r="I15" s="29">
        <v>1</v>
      </c>
      <c r="J15" s="30">
        <v>0</v>
      </c>
      <c r="K15" s="30">
        <v>0.5</v>
      </c>
      <c r="L15" s="31">
        <v>0</v>
      </c>
      <c r="M15" s="31">
        <v>0</v>
      </c>
      <c r="N15" s="32">
        <v>0</v>
      </c>
      <c r="O15" s="32">
        <v>0</v>
      </c>
      <c r="P15" s="29">
        <v>0</v>
      </c>
      <c r="Q15" s="29">
        <v>0</v>
      </c>
      <c r="R15" s="34">
        <v>1</v>
      </c>
      <c r="S15" s="34">
        <v>1</v>
      </c>
      <c r="T15" s="36">
        <v>0</v>
      </c>
      <c r="U15" s="29">
        <v>0.5</v>
      </c>
      <c r="V15" s="3">
        <v>0</v>
      </c>
      <c r="W15" s="3">
        <v>1</v>
      </c>
      <c r="X15" s="29">
        <v>0</v>
      </c>
      <c r="Y15" s="29">
        <v>0.5</v>
      </c>
      <c r="Z15" s="3">
        <v>0</v>
      </c>
      <c r="AA15" s="3">
        <v>0</v>
      </c>
      <c r="AB15" s="29">
        <v>0</v>
      </c>
      <c r="AC15" s="29">
        <v>1</v>
      </c>
      <c r="AD15" s="3">
        <v>1</v>
      </c>
      <c r="AE15" s="3">
        <v>1</v>
      </c>
      <c r="AF15" s="29">
        <v>0</v>
      </c>
      <c r="AG15" s="29">
        <v>0</v>
      </c>
      <c r="AH15" s="29">
        <v>1</v>
      </c>
      <c r="AI15" s="29">
        <v>1</v>
      </c>
      <c r="AJ15" s="31">
        <v>0</v>
      </c>
      <c r="AK15" s="31">
        <v>0</v>
      </c>
      <c r="AL15" s="31">
        <v>0</v>
      </c>
      <c r="AM15" s="31">
        <v>0</v>
      </c>
      <c r="AN15" s="29">
        <v>1</v>
      </c>
      <c r="AO15" s="29">
        <v>0</v>
      </c>
    </row>
    <row r="16" spans="1:41" s="29" customFormat="1" ht="18.899999999999999" customHeight="1" x14ac:dyDescent="0.3">
      <c r="A16" s="37" t="s">
        <v>225</v>
      </c>
      <c r="B16" s="3">
        <v>0</v>
      </c>
      <c r="C16" s="3">
        <v>1</v>
      </c>
      <c r="D16" s="29">
        <v>0</v>
      </c>
      <c r="E16" s="29">
        <v>1</v>
      </c>
      <c r="F16" s="3">
        <v>0</v>
      </c>
      <c r="G16" s="3">
        <v>1</v>
      </c>
      <c r="H16" s="29">
        <v>0</v>
      </c>
      <c r="I16" s="29">
        <v>1</v>
      </c>
      <c r="J16" s="30">
        <v>0</v>
      </c>
      <c r="K16" s="30">
        <v>1</v>
      </c>
      <c r="L16" s="31">
        <v>0</v>
      </c>
      <c r="M16" s="31">
        <v>1</v>
      </c>
      <c r="N16" s="32">
        <v>0</v>
      </c>
      <c r="O16" s="32">
        <v>1</v>
      </c>
      <c r="P16" s="29">
        <v>0</v>
      </c>
      <c r="Q16" s="29">
        <v>1</v>
      </c>
      <c r="R16" s="34">
        <v>1</v>
      </c>
      <c r="S16" s="34">
        <v>1</v>
      </c>
      <c r="T16" s="36">
        <v>0</v>
      </c>
      <c r="U16" s="29">
        <v>1</v>
      </c>
      <c r="V16" s="3">
        <v>0</v>
      </c>
      <c r="W16" s="3">
        <v>1</v>
      </c>
      <c r="X16" s="29">
        <v>0</v>
      </c>
      <c r="Y16" s="29">
        <v>1</v>
      </c>
      <c r="Z16" s="3">
        <v>0</v>
      </c>
      <c r="AA16" s="3">
        <v>1</v>
      </c>
      <c r="AB16" s="29">
        <v>0</v>
      </c>
      <c r="AC16" s="29">
        <v>1</v>
      </c>
      <c r="AD16" s="3">
        <v>0</v>
      </c>
      <c r="AE16" s="3">
        <v>1</v>
      </c>
      <c r="AF16" s="29">
        <v>0</v>
      </c>
      <c r="AG16" s="29">
        <v>1</v>
      </c>
      <c r="AH16" s="29">
        <v>0</v>
      </c>
      <c r="AI16" s="29">
        <v>1</v>
      </c>
      <c r="AJ16" s="31">
        <v>0</v>
      </c>
      <c r="AK16" s="31">
        <v>1</v>
      </c>
      <c r="AL16" s="31">
        <v>0</v>
      </c>
      <c r="AM16" s="31">
        <v>0.5</v>
      </c>
      <c r="AN16" s="29">
        <v>0</v>
      </c>
      <c r="AO16" s="29">
        <v>1</v>
      </c>
    </row>
    <row r="17" spans="1:41" s="29" customFormat="1" ht="18.899999999999999" customHeight="1" x14ac:dyDescent="0.3">
      <c r="A17" s="37" t="s">
        <v>227</v>
      </c>
      <c r="B17" s="3">
        <v>0</v>
      </c>
      <c r="C17" s="3">
        <v>0.5</v>
      </c>
      <c r="D17" s="29">
        <v>1</v>
      </c>
      <c r="E17" s="29">
        <v>1</v>
      </c>
      <c r="F17" s="3">
        <v>0</v>
      </c>
      <c r="G17" s="3">
        <v>0</v>
      </c>
      <c r="H17" s="29">
        <v>0</v>
      </c>
      <c r="I17" s="29">
        <v>0</v>
      </c>
      <c r="J17" s="30">
        <v>0</v>
      </c>
      <c r="K17" s="30">
        <v>1</v>
      </c>
      <c r="L17" s="31">
        <v>0</v>
      </c>
      <c r="M17" s="31">
        <v>0</v>
      </c>
      <c r="N17" s="32">
        <v>1</v>
      </c>
      <c r="O17" s="32">
        <v>1</v>
      </c>
      <c r="P17" s="29">
        <v>1</v>
      </c>
      <c r="Q17" s="29">
        <v>1</v>
      </c>
      <c r="R17" s="34">
        <v>1</v>
      </c>
      <c r="S17" s="34">
        <v>1</v>
      </c>
      <c r="T17" s="36">
        <v>0</v>
      </c>
      <c r="U17" s="36">
        <v>0</v>
      </c>
      <c r="V17" s="3">
        <v>0</v>
      </c>
      <c r="W17" s="3">
        <v>0</v>
      </c>
      <c r="X17" s="29">
        <v>0</v>
      </c>
      <c r="Y17" s="29">
        <v>0</v>
      </c>
      <c r="Z17" s="3">
        <v>0</v>
      </c>
      <c r="AA17" s="3">
        <v>1</v>
      </c>
      <c r="AB17" s="29">
        <v>0</v>
      </c>
      <c r="AC17" s="29">
        <v>0</v>
      </c>
      <c r="AD17" s="3">
        <v>0</v>
      </c>
      <c r="AE17" s="3">
        <v>0</v>
      </c>
      <c r="AF17" s="29">
        <v>0</v>
      </c>
      <c r="AG17" s="29">
        <v>0</v>
      </c>
      <c r="AH17" s="29">
        <v>0</v>
      </c>
      <c r="AI17" s="29">
        <v>0</v>
      </c>
      <c r="AJ17" s="31">
        <v>0</v>
      </c>
      <c r="AK17" s="31">
        <v>0</v>
      </c>
      <c r="AL17" s="31">
        <v>1</v>
      </c>
      <c r="AM17" s="31">
        <v>1</v>
      </c>
      <c r="AN17" s="29">
        <v>0</v>
      </c>
      <c r="AO17" s="29">
        <v>0</v>
      </c>
    </row>
    <row r="18" spans="1:41" s="29" customFormat="1" ht="18.899999999999999" customHeight="1" x14ac:dyDescent="0.3">
      <c r="A18" s="37" t="s">
        <v>229</v>
      </c>
      <c r="B18" s="3">
        <v>1</v>
      </c>
      <c r="C18" s="3">
        <v>1</v>
      </c>
      <c r="D18" s="29">
        <v>0</v>
      </c>
      <c r="E18" s="29">
        <v>0</v>
      </c>
      <c r="F18" s="3">
        <v>0</v>
      </c>
      <c r="G18" s="3">
        <v>0</v>
      </c>
      <c r="H18" s="29">
        <v>0</v>
      </c>
      <c r="I18" s="29">
        <v>1</v>
      </c>
      <c r="J18" s="30">
        <v>0</v>
      </c>
      <c r="K18" s="30">
        <v>0</v>
      </c>
      <c r="L18" s="31">
        <v>1</v>
      </c>
      <c r="M18" s="31">
        <v>0</v>
      </c>
      <c r="N18" s="32">
        <v>0</v>
      </c>
      <c r="O18" s="32">
        <v>1</v>
      </c>
      <c r="P18" s="29">
        <v>0</v>
      </c>
      <c r="Q18" s="29">
        <v>1</v>
      </c>
      <c r="R18" s="34">
        <v>0</v>
      </c>
      <c r="S18" s="34">
        <v>0</v>
      </c>
      <c r="T18" s="36">
        <v>0</v>
      </c>
      <c r="U18" s="36">
        <v>1</v>
      </c>
      <c r="V18" s="3">
        <v>0</v>
      </c>
      <c r="W18" s="3">
        <v>1</v>
      </c>
      <c r="X18" s="29">
        <v>0</v>
      </c>
      <c r="Y18" s="29">
        <v>0</v>
      </c>
      <c r="Z18" s="3">
        <v>0</v>
      </c>
      <c r="AA18" s="3">
        <v>0</v>
      </c>
      <c r="AB18" s="29">
        <v>0</v>
      </c>
      <c r="AC18" s="29">
        <v>0.5</v>
      </c>
      <c r="AD18" s="3">
        <v>1</v>
      </c>
      <c r="AE18" s="3">
        <v>1</v>
      </c>
      <c r="AF18" s="29">
        <v>0</v>
      </c>
      <c r="AG18" s="29">
        <v>0.5</v>
      </c>
      <c r="AH18" s="29">
        <v>0</v>
      </c>
      <c r="AI18" s="29">
        <v>0</v>
      </c>
      <c r="AJ18" s="31">
        <v>0</v>
      </c>
      <c r="AK18" s="31">
        <v>1</v>
      </c>
      <c r="AL18" s="31">
        <v>0</v>
      </c>
      <c r="AM18" s="31">
        <v>0</v>
      </c>
      <c r="AN18" s="29">
        <v>0</v>
      </c>
      <c r="AO18" s="29">
        <v>0</v>
      </c>
    </row>
    <row r="19" spans="1:41" s="29" customFormat="1" ht="18.899999999999999" customHeight="1" x14ac:dyDescent="0.3">
      <c r="A19" s="37" t="s">
        <v>231</v>
      </c>
      <c r="B19" s="3">
        <v>0</v>
      </c>
      <c r="C19" s="3">
        <v>0</v>
      </c>
      <c r="D19" s="29">
        <v>0</v>
      </c>
      <c r="E19" s="29">
        <v>1</v>
      </c>
      <c r="F19" s="3">
        <v>0</v>
      </c>
      <c r="G19" s="3">
        <v>0</v>
      </c>
      <c r="H19" s="29">
        <v>0</v>
      </c>
      <c r="I19" s="29">
        <v>0</v>
      </c>
      <c r="J19" s="30">
        <v>0</v>
      </c>
      <c r="K19" s="30">
        <v>0.5</v>
      </c>
      <c r="L19" s="31">
        <v>0</v>
      </c>
      <c r="M19" s="31">
        <v>0</v>
      </c>
      <c r="N19" s="32">
        <v>0</v>
      </c>
      <c r="O19" s="32">
        <v>1</v>
      </c>
      <c r="P19" s="29">
        <v>0</v>
      </c>
      <c r="Q19" s="29">
        <v>1</v>
      </c>
      <c r="R19" s="34">
        <v>0</v>
      </c>
      <c r="S19" s="34">
        <v>0</v>
      </c>
      <c r="T19" s="36">
        <v>0</v>
      </c>
      <c r="U19" s="36">
        <v>0.5</v>
      </c>
      <c r="V19" s="3">
        <v>0</v>
      </c>
      <c r="W19" s="3">
        <v>0.5</v>
      </c>
      <c r="X19" s="29">
        <v>0</v>
      </c>
      <c r="Y19" s="29">
        <v>1</v>
      </c>
      <c r="Z19" s="3">
        <v>0</v>
      </c>
      <c r="AA19" s="3">
        <v>0</v>
      </c>
      <c r="AB19" s="29">
        <v>0</v>
      </c>
      <c r="AC19" s="29">
        <v>0</v>
      </c>
      <c r="AD19" s="3">
        <v>0</v>
      </c>
      <c r="AE19" s="3">
        <v>1</v>
      </c>
      <c r="AF19" s="29">
        <v>0</v>
      </c>
      <c r="AG19" s="29">
        <v>0</v>
      </c>
      <c r="AH19" s="29">
        <v>0</v>
      </c>
      <c r="AI19" s="29">
        <v>0</v>
      </c>
      <c r="AJ19" s="31">
        <v>0</v>
      </c>
      <c r="AK19" s="31">
        <v>0</v>
      </c>
      <c r="AL19" s="31">
        <v>0</v>
      </c>
      <c r="AM19" s="31">
        <v>0</v>
      </c>
      <c r="AN19" s="29">
        <v>0</v>
      </c>
      <c r="AO19" s="29">
        <v>0</v>
      </c>
    </row>
    <row r="20" spans="1:41" s="29" customFormat="1" ht="18.899999999999999" customHeight="1" x14ac:dyDescent="0.3">
      <c r="A20" s="37" t="s">
        <v>233</v>
      </c>
      <c r="B20" s="3">
        <v>0</v>
      </c>
      <c r="C20" s="3">
        <v>0</v>
      </c>
      <c r="D20" s="29">
        <v>0</v>
      </c>
      <c r="E20" s="29">
        <v>0</v>
      </c>
      <c r="F20" s="3">
        <v>0</v>
      </c>
      <c r="G20" s="3">
        <v>1</v>
      </c>
      <c r="H20" s="29">
        <v>0</v>
      </c>
      <c r="I20" s="29">
        <v>1</v>
      </c>
      <c r="J20" s="30">
        <v>0</v>
      </c>
      <c r="K20" s="30">
        <v>1</v>
      </c>
      <c r="L20" s="31">
        <v>0</v>
      </c>
      <c r="M20" s="31">
        <v>1</v>
      </c>
      <c r="N20" s="32">
        <v>0</v>
      </c>
      <c r="O20" s="32">
        <v>1</v>
      </c>
      <c r="P20" s="29">
        <v>1</v>
      </c>
      <c r="Q20" s="29">
        <v>1</v>
      </c>
      <c r="R20" s="34">
        <v>0</v>
      </c>
      <c r="S20" s="34">
        <v>0</v>
      </c>
      <c r="T20" s="36">
        <v>0</v>
      </c>
      <c r="U20" s="36">
        <v>1</v>
      </c>
      <c r="V20" s="3">
        <v>0</v>
      </c>
      <c r="W20" s="3">
        <v>0.5</v>
      </c>
      <c r="X20" s="29">
        <v>1</v>
      </c>
      <c r="Y20" s="29">
        <v>1</v>
      </c>
      <c r="Z20" s="3">
        <v>1</v>
      </c>
      <c r="AA20" s="3">
        <v>1</v>
      </c>
      <c r="AB20" s="29">
        <v>0</v>
      </c>
      <c r="AC20" s="29">
        <v>0.5</v>
      </c>
      <c r="AD20" s="3">
        <v>0</v>
      </c>
      <c r="AE20" s="3">
        <v>0</v>
      </c>
      <c r="AF20" s="29">
        <v>0</v>
      </c>
      <c r="AG20" s="29">
        <v>0</v>
      </c>
      <c r="AH20" s="29">
        <v>1</v>
      </c>
      <c r="AI20" s="29">
        <v>1</v>
      </c>
      <c r="AJ20" s="31">
        <v>0</v>
      </c>
      <c r="AK20" s="31">
        <v>1</v>
      </c>
      <c r="AL20" s="31">
        <v>0</v>
      </c>
      <c r="AM20" s="31">
        <v>0</v>
      </c>
      <c r="AN20" s="29">
        <v>1</v>
      </c>
      <c r="AO20" s="29">
        <v>1</v>
      </c>
    </row>
    <row r="21" spans="1:41" s="29" customFormat="1" ht="18.899999999999999" customHeight="1" x14ac:dyDescent="0.3">
      <c r="A21" s="37" t="s">
        <v>235</v>
      </c>
      <c r="B21" s="3">
        <v>1</v>
      </c>
      <c r="C21" s="3">
        <v>1</v>
      </c>
      <c r="D21" s="29">
        <v>1</v>
      </c>
      <c r="E21" s="29">
        <v>1</v>
      </c>
      <c r="F21" s="3">
        <v>1</v>
      </c>
      <c r="G21" s="3">
        <v>1</v>
      </c>
      <c r="H21" s="29">
        <v>1</v>
      </c>
      <c r="I21" s="29">
        <v>1</v>
      </c>
      <c r="J21" s="30">
        <v>1</v>
      </c>
      <c r="K21" s="30">
        <v>1</v>
      </c>
      <c r="L21" s="31">
        <v>1</v>
      </c>
      <c r="M21" s="31">
        <v>1</v>
      </c>
      <c r="N21" s="32">
        <v>0</v>
      </c>
      <c r="O21" s="32">
        <v>1</v>
      </c>
      <c r="P21" s="29">
        <v>1</v>
      </c>
      <c r="Q21" s="29">
        <v>1</v>
      </c>
      <c r="R21" s="34">
        <v>1</v>
      </c>
      <c r="S21" s="34">
        <v>1</v>
      </c>
      <c r="T21" s="36">
        <v>1</v>
      </c>
      <c r="U21" s="36">
        <v>1</v>
      </c>
      <c r="V21" s="3">
        <v>0</v>
      </c>
      <c r="W21" s="3">
        <v>1</v>
      </c>
      <c r="X21" s="29">
        <v>1</v>
      </c>
      <c r="Y21" s="29">
        <v>1</v>
      </c>
      <c r="Z21" s="3">
        <v>1</v>
      </c>
      <c r="AA21" s="3">
        <v>1</v>
      </c>
      <c r="AB21" s="29">
        <v>0</v>
      </c>
      <c r="AC21" s="29">
        <v>1</v>
      </c>
      <c r="AD21" s="3">
        <v>1</v>
      </c>
      <c r="AE21" s="3">
        <v>1</v>
      </c>
      <c r="AF21" s="29">
        <v>1</v>
      </c>
      <c r="AG21" s="29">
        <v>1</v>
      </c>
      <c r="AH21" s="29">
        <v>1</v>
      </c>
      <c r="AI21" s="29">
        <v>1</v>
      </c>
      <c r="AJ21" s="31">
        <v>0</v>
      </c>
      <c r="AK21" s="31">
        <v>1</v>
      </c>
      <c r="AL21" s="31">
        <v>1</v>
      </c>
      <c r="AM21" s="31">
        <v>1</v>
      </c>
      <c r="AN21" s="29">
        <v>1</v>
      </c>
      <c r="AO21" s="29">
        <v>1</v>
      </c>
    </row>
    <row r="22" spans="1:41" ht="18.899999999999999" customHeight="1" x14ac:dyDescent="0.3">
      <c r="B22" s="3">
        <f t="shared" ref="B22:AO22" si="0">SUM(B2:B21)</f>
        <v>8</v>
      </c>
      <c r="C22" s="3">
        <f t="shared" si="0"/>
        <v>16.5</v>
      </c>
      <c r="D22" s="1">
        <f t="shared" si="0"/>
        <v>6</v>
      </c>
      <c r="E22" s="1">
        <f t="shared" si="0"/>
        <v>11</v>
      </c>
      <c r="F22" s="3">
        <f t="shared" si="0"/>
        <v>4</v>
      </c>
      <c r="G22" s="3">
        <f t="shared" si="0"/>
        <v>15</v>
      </c>
      <c r="H22" s="1">
        <f t="shared" si="0"/>
        <v>2</v>
      </c>
      <c r="I22" s="1">
        <f t="shared" si="0"/>
        <v>14</v>
      </c>
      <c r="J22" s="3">
        <f t="shared" si="0"/>
        <v>3</v>
      </c>
      <c r="K22" s="3">
        <f t="shared" si="0"/>
        <v>15.5</v>
      </c>
      <c r="L22" s="1">
        <f t="shared" si="0"/>
        <v>4</v>
      </c>
      <c r="M22" s="1">
        <f t="shared" si="0"/>
        <v>10</v>
      </c>
      <c r="N22" s="3">
        <f t="shared" si="0"/>
        <v>2</v>
      </c>
      <c r="O22" s="3">
        <f t="shared" si="0"/>
        <v>13.5</v>
      </c>
      <c r="P22" s="1">
        <f t="shared" si="0"/>
        <v>12</v>
      </c>
      <c r="Q22" s="1">
        <f t="shared" si="0"/>
        <v>16</v>
      </c>
      <c r="R22" s="3">
        <f t="shared" si="0"/>
        <v>13</v>
      </c>
      <c r="S22" s="3">
        <f t="shared" si="0"/>
        <v>13</v>
      </c>
      <c r="T22" s="1">
        <f t="shared" si="0"/>
        <v>5</v>
      </c>
      <c r="U22" s="3">
        <f t="shared" si="0"/>
        <v>15</v>
      </c>
      <c r="V22" s="3">
        <f t="shared" si="0"/>
        <v>7</v>
      </c>
      <c r="W22" s="3">
        <f t="shared" si="0"/>
        <v>15</v>
      </c>
      <c r="X22" s="1">
        <f t="shared" si="0"/>
        <v>5</v>
      </c>
      <c r="Y22" s="1">
        <f t="shared" si="0"/>
        <v>15.5</v>
      </c>
      <c r="Z22" s="3">
        <f t="shared" si="0"/>
        <v>8</v>
      </c>
      <c r="AA22" s="3">
        <f t="shared" si="0"/>
        <v>13</v>
      </c>
      <c r="AB22" s="1">
        <f t="shared" si="0"/>
        <v>5</v>
      </c>
      <c r="AC22" s="1">
        <f t="shared" si="0"/>
        <v>13.5</v>
      </c>
      <c r="AD22" s="3">
        <f t="shared" si="0"/>
        <v>10</v>
      </c>
      <c r="AE22" s="3">
        <f t="shared" si="0"/>
        <v>17</v>
      </c>
      <c r="AF22" s="1">
        <f t="shared" si="0"/>
        <v>7</v>
      </c>
      <c r="AG22" s="1">
        <f t="shared" si="0"/>
        <v>11</v>
      </c>
      <c r="AH22" s="1">
        <f t="shared" si="0"/>
        <v>8</v>
      </c>
      <c r="AI22" s="1">
        <f t="shared" si="0"/>
        <v>12.5</v>
      </c>
      <c r="AJ22" s="1">
        <f t="shared" si="0"/>
        <v>3</v>
      </c>
      <c r="AK22" s="1">
        <f t="shared" si="0"/>
        <v>12.5</v>
      </c>
      <c r="AL22" s="1">
        <f t="shared" si="0"/>
        <v>5.5</v>
      </c>
      <c r="AM22" s="1">
        <f t="shared" si="0"/>
        <v>9.5</v>
      </c>
      <c r="AN22" s="1">
        <f t="shared" si="0"/>
        <v>9</v>
      </c>
      <c r="AO22" s="1">
        <f t="shared" si="0"/>
        <v>13.5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U22"/>
  <sheetViews>
    <sheetView zoomScale="85" zoomScaleNormal="85" workbookViewId="0">
      <pane xSplit="11" ySplit="8" topLeftCell="P9" activePane="bottomRight" state="frozen"/>
      <selection pane="topRight" activeCell="K1" sqref="K1"/>
      <selection pane="bottomLeft" activeCell="A9" sqref="A9"/>
      <selection pane="bottomRight" activeCell="V1" sqref="V1"/>
    </sheetView>
  </sheetViews>
  <sheetFormatPr defaultRowHeight="14.4" x14ac:dyDescent="0.3"/>
  <cols>
    <col min="2" max="2" width="11.44140625" customWidth="1"/>
    <col min="3" max="3" width="5.109375" customWidth="1"/>
    <col min="4" max="5" width="8.88671875" bestFit="1" customWidth="1"/>
    <col min="6" max="6" width="18.33203125" customWidth="1"/>
    <col min="7" max="7" width="8.88671875" style="127" bestFit="1" customWidth="1"/>
    <col min="8" max="11" width="8.88671875" bestFit="1" customWidth="1"/>
    <col min="12" max="12" width="10.44140625" bestFit="1" customWidth="1"/>
    <col min="13" max="15" width="8.88671875" bestFit="1" customWidth="1"/>
    <col min="17" max="27" width="8.88671875" bestFit="1" customWidth="1"/>
    <col min="28" max="28" width="10.44140625" bestFit="1" customWidth="1"/>
    <col min="29" max="29" width="8.88671875" style="70" bestFit="1" customWidth="1"/>
    <col min="30" max="31" width="8.88671875" bestFit="1" customWidth="1"/>
    <col min="32" max="32" width="9.44140625" bestFit="1" customWidth="1"/>
    <col min="33" max="37" width="8.88671875" bestFit="1" customWidth="1"/>
    <col min="38" max="38" width="9.44140625" bestFit="1" customWidth="1"/>
    <col min="39" max="40" width="8.88671875" bestFit="1" customWidth="1"/>
    <col min="41" max="41" width="9.44140625" bestFit="1" customWidth="1"/>
    <col min="42" max="42" width="10.44140625" bestFit="1" customWidth="1"/>
    <col min="43" max="44" width="9.44140625" bestFit="1" customWidth="1"/>
    <col min="45" max="45" width="8.88671875" bestFit="1" customWidth="1"/>
  </cols>
  <sheetData>
    <row r="1" spans="2:47" s="147" customFormat="1" ht="77.400000000000006" customHeight="1" x14ac:dyDescent="0.3">
      <c r="B1" s="142" t="s">
        <v>1</v>
      </c>
      <c r="C1" s="142" t="s">
        <v>343</v>
      </c>
      <c r="D1" s="142" t="s">
        <v>344</v>
      </c>
      <c r="E1" s="142" t="s">
        <v>345</v>
      </c>
      <c r="F1" s="142" t="s">
        <v>346</v>
      </c>
      <c r="G1" s="143" t="s">
        <v>347</v>
      </c>
      <c r="H1" s="142" t="s">
        <v>348</v>
      </c>
      <c r="I1" s="142" t="s">
        <v>349</v>
      </c>
      <c r="J1" s="142" t="s">
        <v>350</v>
      </c>
      <c r="K1" s="142" t="s">
        <v>351</v>
      </c>
      <c r="L1" s="142" t="s">
        <v>352</v>
      </c>
      <c r="M1" s="142" t="s">
        <v>353</v>
      </c>
      <c r="N1" s="142" t="s">
        <v>354</v>
      </c>
      <c r="O1" s="142" t="s">
        <v>355</v>
      </c>
      <c r="P1" s="144" t="s">
        <v>457</v>
      </c>
      <c r="Q1" s="142" t="s">
        <v>356</v>
      </c>
      <c r="R1" s="142" t="s">
        <v>357</v>
      </c>
      <c r="S1" s="142" t="s">
        <v>358</v>
      </c>
      <c r="T1" s="142" t="s">
        <v>359</v>
      </c>
      <c r="U1" s="142" t="s">
        <v>360</v>
      </c>
      <c r="V1" s="142" t="s">
        <v>361</v>
      </c>
      <c r="W1" s="142" t="s">
        <v>362</v>
      </c>
      <c r="X1" s="142" t="s">
        <v>363</v>
      </c>
      <c r="Y1" s="142" t="s">
        <v>364</v>
      </c>
      <c r="Z1" s="142" t="s">
        <v>365</v>
      </c>
      <c r="AA1" s="142" t="s">
        <v>366</v>
      </c>
      <c r="AB1" s="142" t="s">
        <v>367</v>
      </c>
      <c r="AC1" s="145" t="s">
        <v>368</v>
      </c>
      <c r="AD1" s="142" t="s">
        <v>369</v>
      </c>
      <c r="AE1" s="142" t="s">
        <v>370</v>
      </c>
      <c r="AF1" s="142" t="s">
        <v>371</v>
      </c>
      <c r="AG1" s="142" t="s">
        <v>372</v>
      </c>
      <c r="AH1" s="142" t="s">
        <v>373</v>
      </c>
      <c r="AI1" s="142" t="s">
        <v>374</v>
      </c>
      <c r="AJ1" s="142" t="s">
        <v>375</v>
      </c>
      <c r="AK1" s="142" t="s">
        <v>376</v>
      </c>
      <c r="AL1" s="142" t="s">
        <v>377</v>
      </c>
      <c r="AM1" s="142" t="s">
        <v>378</v>
      </c>
      <c r="AN1" s="142" t="s">
        <v>379</v>
      </c>
      <c r="AO1" s="142" t="s">
        <v>380</v>
      </c>
      <c r="AP1" s="142" t="s">
        <v>381</v>
      </c>
      <c r="AQ1" s="142" t="s">
        <v>382</v>
      </c>
      <c r="AR1" s="142" t="s">
        <v>383</v>
      </c>
      <c r="AS1" s="142" t="s">
        <v>384</v>
      </c>
      <c r="AT1" s="146" t="s">
        <v>519</v>
      </c>
      <c r="AU1" s="147" t="s">
        <v>523</v>
      </c>
    </row>
    <row r="2" spans="2:47" ht="21.6" customHeight="1" x14ac:dyDescent="0.3">
      <c r="B2" s="72" t="s">
        <v>263</v>
      </c>
      <c r="C2" s="71">
        <v>74</v>
      </c>
      <c r="D2" s="71">
        <v>75.400000000000006</v>
      </c>
      <c r="E2" s="71">
        <v>172.1</v>
      </c>
      <c r="F2" s="72" t="s">
        <v>385</v>
      </c>
      <c r="G2" s="126">
        <v>9576.8070000000007</v>
      </c>
      <c r="H2" s="125">
        <v>9897.5319999999992</v>
      </c>
      <c r="I2" s="71">
        <v>77.18956</v>
      </c>
      <c r="J2" s="71">
        <v>123.2466</v>
      </c>
      <c r="K2" s="71">
        <v>38.291159999999998</v>
      </c>
      <c r="L2" s="71">
        <v>0.24461359999999999</v>
      </c>
      <c r="M2" s="71">
        <v>20.148610000000001</v>
      </c>
      <c r="N2" s="71">
        <v>52.868380000000002</v>
      </c>
      <c r="O2" s="125">
        <v>216.99199999999999</v>
      </c>
      <c r="P2" s="117">
        <v>286.7122</v>
      </c>
      <c r="Q2" s="71">
        <v>3.0230000000000001</v>
      </c>
      <c r="R2" s="71">
        <v>38.733820000000001</v>
      </c>
      <c r="S2" s="71">
        <v>175.60159999999999</v>
      </c>
      <c r="T2" s="71">
        <v>15.439450000000001</v>
      </c>
      <c r="U2" s="71">
        <v>473.89440000000002</v>
      </c>
      <c r="V2" s="71">
        <v>848.50049999999999</v>
      </c>
      <c r="W2" s="71">
        <v>8.9652890000000003</v>
      </c>
      <c r="X2" s="71">
        <v>71.756780000000006</v>
      </c>
      <c r="Y2" s="71">
        <v>13.25808</v>
      </c>
      <c r="Z2" s="71">
        <v>46.073340000000002</v>
      </c>
      <c r="AA2" s="71">
        <v>14.314410000000001</v>
      </c>
      <c r="AB2" s="71">
        <v>9.1444049999999999E-2</v>
      </c>
      <c r="AC2" s="128">
        <v>36.477870000000003</v>
      </c>
      <c r="AD2" s="71">
        <v>0.88574609999999998</v>
      </c>
      <c r="AE2" s="71">
        <v>3.1307860000000001</v>
      </c>
      <c r="AF2" s="71">
        <v>0.17418719999999999</v>
      </c>
      <c r="AG2" s="71">
        <v>47.497309999999999</v>
      </c>
      <c r="AH2" s="71">
        <v>18.101649999999999</v>
      </c>
      <c r="AI2" s="71">
        <v>34.401040000000002</v>
      </c>
      <c r="AJ2" s="71">
        <v>14.18797</v>
      </c>
      <c r="AK2" s="71">
        <v>15.28571</v>
      </c>
      <c r="AL2" s="71">
        <v>1.479282</v>
      </c>
      <c r="AM2" s="71">
        <v>14.534689999999999</v>
      </c>
      <c r="AN2" s="71">
        <v>10.86788</v>
      </c>
      <c r="AO2" s="71">
        <v>1.0822560000000001</v>
      </c>
      <c r="AP2" s="71">
        <v>6.826401E-2</v>
      </c>
      <c r="AQ2" s="71">
        <v>0.55366899999999997</v>
      </c>
      <c r="AR2" s="71">
        <v>1.1128579999999999</v>
      </c>
      <c r="AS2" s="71">
        <v>213.142</v>
      </c>
      <c r="AT2" s="131">
        <v>74.895390000000006</v>
      </c>
      <c r="AU2" s="149">
        <v>488.23989999999998</v>
      </c>
    </row>
    <row r="3" spans="2:47" ht="21.6" customHeight="1" x14ac:dyDescent="0.3">
      <c r="B3" s="72" t="s">
        <v>265</v>
      </c>
      <c r="C3" s="71">
        <v>53</v>
      </c>
      <c r="D3" s="71">
        <v>102.8</v>
      </c>
      <c r="E3" s="71">
        <v>184</v>
      </c>
      <c r="F3" s="72" t="s">
        <v>385</v>
      </c>
      <c r="G3" s="126">
        <v>13844.63</v>
      </c>
      <c r="H3" s="125">
        <v>14226.97</v>
      </c>
      <c r="I3" s="71">
        <v>163.35919999999999</v>
      </c>
      <c r="J3" s="71">
        <v>155.17789999999999</v>
      </c>
      <c r="K3" s="71">
        <v>60.429769999999998</v>
      </c>
      <c r="L3" s="71">
        <v>0.44145200000000001</v>
      </c>
      <c r="M3" s="71">
        <v>23.640250000000002</v>
      </c>
      <c r="N3" s="71">
        <v>56.786430000000003</v>
      </c>
      <c r="O3" s="125">
        <v>320.38420000000002</v>
      </c>
      <c r="P3" s="117">
        <v>571.00530000000003</v>
      </c>
      <c r="Q3" s="71">
        <v>0.3085714</v>
      </c>
      <c r="R3" s="71">
        <v>45.575060000000001</v>
      </c>
      <c r="S3" s="71">
        <v>149.2903</v>
      </c>
      <c r="T3" s="71">
        <v>13.724919999999999</v>
      </c>
      <c r="U3" s="71">
        <v>616.96749999999997</v>
      </c>
      <c r="V3" s="71">
        <v>1224.337</v>
      </c>
      <c r="W3" s="71">
        <v>22.771840000000001</v>
      </c>
      <c r="X3" s="71">
        <v>35.827289999999998</v>
      </c>
      <c r="Y3" s="71">
        <v>19.520009999999999</v>
      </c>
      <c r="Z3" s="71">
        <v>40.357030000000002</v>
      </c>
      <c r="AA3" s="71">
        <v>15.71593</v>
      </c>
      <c r="AB3" s="71">
        <v>0.1148081</v>
      </c>
      <c r="AC3" s="128">
        <v>37.423949999999998</v>
      </c>
      <c r="AD3" s="71">
        <v>6.2898620000000002E-2</v>
      </c>
      <c r="AE3" s="71">
        <v>2.5627409999999999</v>
      </c>
      <c r="AF3" s="71">
        <v>7.3377880000000006E-2</v>
      </c>
      <c r="AG3" s="71">
        <v>40.315109999999997</v>
      </c>
      <c r="AH3" s="71">
        <v>16.78322</v>
      </c>
      <c r="AI3" s="71">
        <v>42.901670000000003</v>
      </c>
      <c r="AJ3" s="71">
        <v>10.057499999999999</v>
      </c>
      <c r="AK3" s="71">
        <v>10.049939999999999</v>
      </c>
      <c r="AL3" s="71">
        <v>1.262367</v>
      </c>
      <c r="AM3" s="71">
        <v>14.241339999999999</v>
      </c>
      <c r="AN3" s="71">
        <v>16.890910000000002</v>
      </c>
      <c r="AO3" s="71">
        <v>1.259029</v>
      </c>
      <c r="AP3" s="71">
        <v>1.6708370000000001E-3</v>
      </c>
      <c r="AQ3" s="71">
        <v>0</v>
      </c>
      <c r="AR3" s="71">
        <v>2.6726719999999999</v>
      </c>
      <c r="AS3" s="71">
        <v>375.04860000000002</v>
      </c>
      <c r="AT3" s="131">
        <v>121.12730000000001</v>
      </c>
      <c r="AU3" s="149">
        <v>743.70140000000004</v>
      </c>
    </row>
    <row r="4" spans="2:47" s="70" customFormat="1" ht="21.6" customHeight="1" x14ac:dyDescent="0.3">
      <c r="B4" s="129" t="s">
        <v>268</v>
      </c>
      <c r="C4" s="128">
        <v>62</v>
      </c>
      <c r="D4" s="128">
        <v>75.58</v>
      </c>
      <c r="E4" s="128">
        <v>159.4</v>
      </c>
      <c r="F4" s="129" t="s">
        <v>386</v>
      </c>
      <c r="G4" s="130">
        <v>9430.3780000000006</v>
      </c>
      <c r="H4" s="131">
        <v>11354.77</v>
      </c>
      <c r="I4" s="131">
        <v>132.41200000000001</v>
      </c>
      <c r="J4" s="128">
        <v>107.23609999999999</v>
      </c>
      <c r="K4" s="128">
        <v>45.737749999999998</v>
      </c>
      <c r="L4" s="128">
        <v>1.1245689999999999</v>
      </c>
      <c r="M4" s="128">
        <v>13.34581</v>
      </c>
      <c r="N4" s="128">
        <v>38.702579999999998</v>
      </c>
      <c r="O4" s="131">
        <v>181.93270000000001</v>
      </c>
      <c r="P4" s="132">
        <v>385.69850000000002</v>
      </c>
      <c r="Q4" s="131">
        <v>66.419579999999996</v>
      </c>
      <c r="R4" s="128">
        <v>21.614170000000001</v>
      </c>
      <c r="S4" s="128">
        <v>124.74760000000001</v>
      </c>
      <c r="T4" s="128">
        <v>10.03558</v>
      </c>
      <c r="U4" s="128">
        <v>400.58330000000001</v>
      </c>
      <c r="V4" s="128">
        <v>739.0489</v>
      </c>
      <c r="W4" s="128">
        <v>13.85727</v>
      </c>
      <c r="X4" s="128">
        <v>50.727159999999998</v>
      </c>
      <c r="Y4" s="128">
        <v>22.486450000000001</v>
      </c>
      <c r="Z4" s="128">
        <v>40.613779999999998</v>
      </c>
      <c r="AA4" s="128">
        <v>17.322369999999999</v>
      </c>
      <c r="AB4" s="128">
        <v>0.42591069999999998</v>
      </c>
      <c r="AC4" s="128">
        <v>25.808319999999998</v>
      </c>
      <c r="AD4" s="70">
        <v>16.96</v>
      </c>
      <c r="AE4" s="128">
        <v>1.769943</v>
      </c>
      <c r="AF4" s="128">
        <v>1.5129300000000001</v>
      </c>
      <c r="AG4" s="128">
        <v>39.578800000000001</v>
      </c>
      <c r="AH4" s="128">
        <v>13.647959999999999</v>
      </c>
      <c r="AI4" s="128">
        <v>46.773240000000001</v>
      </c>
      <c r="AJ4" s="128">
        <v>21.644110000000001</v>
      </c>
      <c r="AK4" s="128">
        <v>30.61054</v>
      </c>
      <c r="AL4" s="128">
        <v>1.0559460000000001</v>
      </c>
      <c r="AM4" s="128">
        <v>20.22944</v>
      </c>
      <c r="AN4" s="128">
        <v>5.1697160000000002</v>
      </c>
      <c r="AO4" s="128">
        <v>0.92998499999999995</v>
      </c>
      <c r="AP4" s="128">
        <v>2.035522E-2</v>
      </c>
      <c r="AQ4" s="128">
        <v>7.7388760000000001E-2</v>
      </c>
      <c r="AR4" s="128">
        <v>3.0416259999999999</v>
      </c>
      <c r="AS4" s="128">
        <v>34.87086</v>
      </c>
      <c r="AT4" s="131">
        <v>61.94332</v>
      </c>
      <c r="AU4" s="149">
        <v>357.37259999999998</v>
      </c>
    </row>
    <row r="5" spans="2:47" ht="21.6" customHeight="1" x14ac:dyDescent="0.3">
      <c r="B5" s="72" t="s">
        <v>269</v>
      </c>
      <c r="C5" s="71">
        <v>55</v>
      </c>
      <c r="D5" s="71">
        <v>91.3</v>
      </c>
      <c r="E5" s="71">
        <v>182</v>
      </c>
      <c r="F5" s="72" t="s">
        <v>388</v>
      </c>
      <c r="G5" s="126">
        <v>11565.85</v>
      </c>
      <c r="H5" s="125">
        <v>11880.28</v>
      </c>
      <c r="I5" s="71">
        <v>102.9239</v>
      </c>
      <c r="J5" s="71">
        <v>106.8271</v>
      </c>
      <c r="K5" s="71">
        <v>44.526910000000001</v>
      </c>
      <c r="L5" s="71">
        <v>0.66020199999999996</v>
      </c>
      <c r="M5" s="71">
        <v>14.684229999999999</v>
      </c>
      <c r="N5" s="71">
        <v>36.399909999999998</v>
      </c>
      <c r="O5" s="125">
        <v>326.76990000000001</v>
      </c>
      <c r="P5" s="117">
        <v>212.49039999999999</v>
      </c>
      <c r="Q5" s="71">
        <v>14.935</v>
      </c>
      <c r="R5" s="71">
        <v>39.462620000000001</v>
      </c>
      <c r="S5" s="71">
        <v>87.125119999999995</v>
      </c>
      <c r="T5" s="71">
        <v>16.26003</v>
      </c>
      <c r="U5" s="71">
        <v>368.99059999999997</v>
      </c>
      <c r="V5" s="71">
        <v>1049.2619999999999</v>
      </c>
      <c r="W5" s="71">
        <v>18.074120000000001</v>
      </c>
      <c r="X5" s="71">
        <v>87.09563</v>
      </c>
      <c r="Y5" s="71">
        <v>14.727819999999999</v>
      </c>
      <c r="Z5" s="71">
        <v>33.270269999999996</v>
      </c>
      <c r="AA5" s="71">
        <v>13.86748</v>
      </c>
      <c r="AB5" s="71">
        <v>0.20561360000000001</v>
      </c>
      <c r="AC5" s="128">
        <v>45.455860000000001</v>
      </c>
      <c r="AD5" s="71">
        <v>3.6456629999999999</v>
      </c>
      <c r="AE5" s="71">
        <v>2.6573530000000001</v>
      </c>
      <c r="AF5" s="71">
        <v>0.2430252</v>
      </c>
      <c r="AG5" s="71">
        <v>38.070819999999998</v>
      </c>
      <c r="AH5" s="71">
        <v>15.3583</v>
      </c>
      <c r="AI5" s="71">
        <v>46.570880000000002</v>
      </c>
      <c r="AJ5" s="71">
        <v>27.538250000000001</v>
      </c>
      <c r="AK5" s="71">
        <v>32.775860000000002</v>
      </c>
      <c r="AL5" s="71">
        <v>0.42877199999999999</v>
      </c>
      <c r="AM5" s="71">
        <v>27.320350000000001</v>
      </c>
      <c r="AN5" s="71">
        <v>2.9077449999999998</v>
      </c>
      <c r="AO5" s="71">
        <v>0.4170914</v>
      </c>
      <c r="AP5" s="71">
        <v>5.8364869999999996E-3</v>
      </c>
      <c r="AQ5" s="71">
        <v>0</v>
      </c>
      <c r="AR5" s="71">
        <v>2.2208559999999999</v>
      </c>
      <c r="AS5" s="71">
        <v>67.261250000000004</v>
      </c>
      <c r="AT5" s="131">
        <v>154.9453</v>
      </c>
      <c r="AU5" s="149">
        <v>474.48649999999998</v>
      </c>
    </row>
    <row r="6" spans="2:47" ht="21.6" customHeight="1" x14ac:dyDescent="0.3">
      <c r="B6" s="72" t="s">
        <v>271</v>
      </c>
      <c r="C6" s="71">
        <v>68</v>
      </c>
      <c r="D6" s="71">
        <v>93</v>
      </c>
      <c r="E6" s="71">
        <v>170</v>
      </c>
      <c r="F6" s="72" t="s">
        <v>389</v>
      </c>
      <c r="G6" s="126">
        <v>10198.06</v>
      </c>
      <c r="H6" s="125">
        <v>10480.82</v>
      </c>
      <c r="I6" s="71">
        <v>141.38650000000001</v>
      </c>
      <c r="J6" s="71">
        <v>104.0814</v>
      </c>
      <c r="K6" s="71">
        <v>32.825380000000003</v>
      </c>
      <c r="L6" s="71">
        <v>0.1007118</v>
      </c>
      <c r="M6" s="71">
        <v>23.865870000000001</v>
      </c>
      <c r="N6" s="71">
        <v>38.477260000000001</v>
      </c>
      <c r="O6" s="125">
        <v>203.6233</v>
      </c>
      <c r="P6" s="117">
        <v>376.25130000000001</v>
      </c>
      <c r="Q6" s="71">
        <v>18.720199999999998</v>
      </c>
      <c r="R6" s="71">
        <v>38.210320000000003</v>
      </c>
      <c r="S6" s="71">
        <v>178.36070000000001</v>
      </c>
      <c r="T6" s="71">
        <v>20.777799999999999</v>
      </c>
      <c r="U6" s="71">
        <v>631.7704</v>
      </c>
      <c r="V6" s="71">
        <v>952.2491</v>
      </c>
      <c r="W6" s="71">
        <v>20.605070000000001</v>
      </c>
      <c r="X6" s="71">
        <v>89.894000000000005</v>
      </c>
      <c r="Y6" s="71">
        <v>22.933039999999998</v>
      </c>
      <c r="Z6" s="71">
        <v>36.74342</v>
      </c>
      <c r="AA6" s="71">
        <v>11.58821</v>
      </c>
      <c r="AB6" s="71">
        <v>3.5553880000000003E-2</v>
      </c>
      <c r="AC6" s="128">
        <v>32.647869999999998</v>
      </c>
      <c r="AD6" s="71">
        <v>5.1798039999999999</v>
      </c>
      <c r="AE6" s="71">
        <v>2.9165909999999999</v>
      </c>
      <c r="AF6" s="71">
        <v>0</v>
      </c>
      <c r="AG6" s="71">
        <v>40.430660000000003</v>
      </c>
      <c r="AH6" s="71">
        <v>25.077490000000001</v>
      </c>
      <c r="AI6" s="71">
        <v>34.491840000000003</v>
      </c>
      <c r="AJ6" s="71">
        <v>20.023669999999999</v>
      </c>
      <c r="AK6" s="71">
        <v>14.795730000000001</v>
      </c>
      <c r="AL6" s="71">
        <v>1.6908339999999999</v>
      </c>
      <c r="AM6" s="71">
        <v>20.010809999999999</v>
      </c>
      <c r="AN6" s="71">
        <v>2.2953000000000001</v>
      </c>
      <c r="AO6" s="71">
        <v>0.96694179999999996</v>
      </c>
      <c r="AP6" s="71">
        <v>1.0757449999999999E-3</v>
      </c>
      <c r="AQ6" s="71">
        <v>2.8152469999999999E-3</v>
      </c>
      <c r="AR6" s="71">
        <v>2.130611</v>
      </c>
      <c r="AS6" s="71">
        <v>1255.26</v>
      </c>
      <c r="AT6" s="131">
        <v>88.741550000000004</v>
      </c>
      <c r="AU6" s="149">
        <v>615.29669999999999</v>
      </c>
    </row>
    <row r="7" spans="2:47" ht="21.6" customHeight="1" x14ac:dyDescent="0.3">
      <c r="B7" s="72" t="s">
        <v>274</v>
      </c>
      <c r="C7" s="71">
        <v>64</v>
      </c>
      <c r="D7" s="71">
        <v>77</v>
      </c>
      <c r="E7" s="71">
        <v>177.5</v>
      </c>
      <c r="F7" s="72" t="s">
        <v>386</v>
      </c>
      <c r="G7" s="126">
        <v>11491.51</v>
      </c>
      <c r="H7" s="125">
        <v>11821.74</v>
      </c>
      <c r="I7" s="71">
        <v>102.4252</v>
      </c>
      <c r="J7" s="71">
        <v>116.1681</v>
      </c>
      <c r="K7" s="71">
        <v>49.146900000000002</v>
      </c>
      <c r="L7" s="71">
        <v>1.0151289999999999</v>
      </c>
      <c r="M7" s="71">
        <v>18.324470000000002</v>
      </c>
      <c r="N7" s="71">
        <v>36.079059999999998</v>
      </c>
      <c r="O7" s="125">
        <v>283.42140000000001</v>
      </c>
      <c r="P7" s="117">
        <v>444.47879999999998</v>
      </c>
      <c r="Q7" s="71">
        <v>25.238569999999999</v>
      </c>
      <c r="R7" s="71">
        <v>40.4634</v>
      </c>
      <c r="S7" s="71">
        <v>131.92660000000001</v>
      </c>
      <c r="T7" s="71">
        <v>13.037330000000001</v>
      </c>
      <c r="U7" s="71">
        <v>459.12169999999998</v>
      </c>
      <c r="V7" s="71">
        <v>746.43899999999996</v>
      </c>
      <c r="W7" s="71">
        <v>14.12372</v>
      </c>
      <c r="X7" s="71">
        <v>33.197279999999999</v>
      </c>
      <c r="Y7" s="71">
        <v>14.729039999999999</v>
      </c>
      <c r="Z7" s="71">
        <v>36.358609999999999</v>
      </c>
      <c r="AA7" s="71">
        <v>15.38212</v>
      </c>
      <c r="AB7" s="71">
        <v>0.31771769999999999</v>
      </c>
      <c r="AC7" s="128">
        <v>39.583219999999997</v>
      </c>
      <c r="AD7" s="71">
        <v>6.1912919999999998</v>
      </c>
      <c r="AE7" s="71">
        <v>2.7382360000000001</v>
      </c>
      <c r="AF7" s="71">
        <v>0.39960459999999998</v>
      </c>
      <c r="AG7" s="71">
        <v>34.842019999999998</v>
      </c>
      <c r="AH7" s="71">
        <v>17.696179999999998</v>
      </c>
      <c r="AI7" s="71">
        <v>47.461799999999997</v>
      </c>
      <c r="AJ7" s="71">
        <v>19.36928</v>
      </c>
      <c r="AK7" s="71">
        <v>31.434979999999999</v>
      </c>
      <c r="AL7" s="71">
        <v>3.403343</v>
      </c>
      <c r="AM7" s="71">
        <v>20.08849</v>
      </c>
      <c r="AN7" s="71">
        <v>6.3632809999999997</v>
      </c>
      <c r="AO7" s="71">
        <v>3.3364910000000001</v>
      </c>
      <c r="AP7" s="71">
        <v>3.3428190000000003E-2</v>
      </c>
      <c r="AQ7" s="71">
        <v>0</v>
      </c>
      <c r="AR7" s="71">
        <v>1.8556140000000001</v>
      </c>
      <c r="AS7" s="71">
        <v>265.27519999999998</v>
      </c>
      <c r="AT7" s="131">
        <v>138.6773</v>
      </c>
      <c r="AU7" s="149">
        <v>557.56050000000005</v>
      </c>
    </row>
    <row r="8" spans="2:47" ht="21.6" customHeight="1" x14ac:dyDescent="0.3">
      <c r="B8" s="72" t="s">
        <v>275</v>
      </c>
      <c r="C8" s="71">
        <v>66</v>
      </c>
      <c r="D8" s="71">
        <v>86.6</v>
      </c>
      <c r="E8" s="71">
        <v>171</v>
      </c>
      <c r="F8" s="72" t="s">
        <v>385</v>
      </c>
      <c r="G8" s="126">
        <v>7615.5950000000003</v>
      </c>
      <c r="H8" s="125">
        <v>7798.7</v>
      </c>
      <c r="I8" s="71">
        <v>77.752269999999996</v>
      </c>
      <c r="J8" s="71">
        <v>85.532229999999998</v>
      </c>
      <c r="K8" s="71">
        <v>32.348509999999997</v>
      </c>
      <c r="L8" s="71">
        <v>0.43833539999999999</v>
      </c>
      <c r="M8" s="71">
        <v>10.78397</v>
      </c>
      <c r="N8" s="71">
        <v>32.121020000000001</v>
      </c>
      <c r="O8" s="125">
        <v>188.7988</v>
      </c>
      <c r="P8" s="117">
        <v>347.93799999999999</v>
      </c>
      <c r="Q8" s="71">
        <v>0</v>
      </c>
      <c r="R8" s="71">
        <v>22.495470000000001</v>
      </c>
      <c r="S8" s="71">
        <v>302.0129</v>
      </c>
      <c r="T8" s="71">
        <v>10.865959999999999</v>
      </c>
      <c r="U8" s="71">
        <v>464.34519999999998</v>
      </c>
      <c r="V8" s="71">
        <v>967.70389999999998</v>
      </c>
      <c r="W8" s="71">
        <v>7.4823120000000003</v>
      </c>
      <c r="X8" s="71">
        <v>52.567689999999999</v>
      </c>
      <c r="Y8" s="71">
        <v>16.948830000000001</v>
      </c>
      <c r="Z8" s="71">
        <v>40.579740000000001</v>
      </c>
      <c r="AA8" s="71">
        <v>15.34737</v>
      </c>
      <c r="AB8" s="71">
        <v>0.20796300000000001</v>
      </c>
      <c r="AC8" s="128">
        <v>39.746650000000002</v>
      </c>
      <c r="AD8" s="71">
        <v>0</v>
      </c>
      <c r="AE8" s="71">
        <v>2.3076120000000002</v>
      </c>
      <c r="AF8" s="71">
        <v>0.41716809999999999</v>
      </c>
      <c r="AG8" s="71">
        <v>42.683759999999999</v>
      </c>
      <c r="AH8" s="71">
        <v>14.33019</v>
      </c>
      <c r="AI8" s="71">
        <v>42.986060000000002</v>
      </c>
      <c r="AJ8" s="71">
        <v>30.343620000000001</v>
      </c>
      <c r="AK8" s="71">
        <v>25.379850000000001</v>
      </c>
      <c r="AL8" s="71">
        <v>0.74011229999999995</v>
      </c>
      <c r="AM8" s="71">
        <v>23.01088</v>
      </c>
      <c r="AN8" s="71">
        <v>5.4698830000000003</v>
      </c>
      <c r="AO8" s="71">
        <v>0.56227870000000002</v>
      </c>
      <c r="AP8" s="71">
        <v>3.028488E-2</v>
      </c>
      <c r="AQ8" s="71">
        <v>8.5266110000000006E-2</v>
      </c>
      <c r="AR8" s="71">
        <v>1.2136039999999999</v>
      </c>
      <c r="AS8" s="71">
        <v>41.897300000000001</v>
      </c>
      <c r="AT8" s="131">
        <v>109.94540000000001</v>
      </c>
      <c r="AU8" s="149">
        <v>253.804</v>
      </c>
    </row>
    <row r="9" spans="2:47" ht="21.6" customHeight="1" x14ac:dyDescent="0.3">
      <c r="B9" s="72" t="s">
        <v>277</v>
      </c>
      <c r="C9" s="71">
        <v>72</v>
      </c>
      <c r="D9" s="71">
        <v>60</v>
      </c>
      <c r="E9" s="71">
        <v>159</v>
      </c>
      <c r="F9" s="72" t="s">
        <v>390</v>
      </c>
      <c r="G9" s="126">
        <v>9136.0450000000001</v>
      </c>
      <c r="H9" s="125">
        <v>9523.366</v>
      </c>
      <c r="I9" s="71">
        <v>107.5408</v>
      </c>
      <c r="J9" s="71">
        <v>84.1631</v>
      </c>
      <c r="K9" s="71">
        <v>25.895520000000001</v>
      </c>
      <c r="L9" s="71">
        <v>0.90155790000000002</v>
      </c>
      <c r="M9" s="71">
        <v>19.028600000000001</v>
      </c>
      <c r="N9" s="71">
        <v>30.427330000000001</v>
      </c>
      <c r="O9" s="125">
        <v>253.06190000000001</v>
      </c>
      <c r="P9" s="117">
        <v>221.65</v>
      </c>
      <c r="Q9" s="71">
        <v>0</v>
      </c>
      <c r="R9" s="71">
        <v>48.040219999999998</v>
      </c>
      <c r="S9" s="71">
        <v>124.8625</v>
      </c>
      <c r="T9" s="71">
        <v>13.11162</v>
      </c>
      <c r="U9" s="71">
        <v>937.45600000000002</v>
      </c>
      <c r="V9" s="71">
        <v>1391.78</v>
      </c>
      <c r="W9" s="71">
        <v>11.728730000000001</v>
      </c>
      <c r="X9" s="71">
        <v>51.707389999999997</v>
      </c>
      <c r="Y9" s="71">
        <v>19.196929999999998</v>
      </c>
      <c r="Z9" s="71">
        <v>32.698880000000003</v>
      </c>
      <c r="AA9" s="71">
        <v>10.060879999999999</v>
      </c>
      <c r="AB9" s="71">
        <v>0.35027160000000002</v>
      </c>
      <c r="AC9" s="128">
        <v>43.965470000000003</v>
      </c>
      <c r="AD9" s="71">
        <v>0</v>
      </c>
      <c r="AE9" s="71">
        <v>4.0355660000000002</v>
      </c>
      <c r="AF9" s="71">
        <v>0.1031591</v>
      </c>
      <c r="AG9" s="71">
        <v>40.380549999999999</v>
      </c>
      <c r="AH9" s="71">
        <v>25.253129999999999</v>
      </c>
      <c r="AI9" s="71">
        <v>34.366320000000002</v>
      </c>
      <c r="AJ9" s="71">
        <v>32.89667</v>
      </c>
      <c r="AK9" s="71">
        <v>25.46857</v>
      </c>
      <c r="AL9" s="71">
        <v>0.6651726</v>
      </c>
      <c r="AM9" s="71">
        <v>25.272320000000001</v>
      </c>
      <c r="AN9" s="71">
        <v>4.9561270000000004</v>
      </c>
      <c r="AO9" s="71">
        <v>0.64267350000000001</v>
      </c>
      <c r="AP9" s="71">
        <v>1.1249540000000001E-2</v>
      </c>
      <c r="AQ9" s="71">
        <v>0</v>
      </c>
      <c r="AR9" s="71">
        <v>2.225136</v>
      </c>
      <c r="AS9" s="71">
        <v>116.25</v>
      </c>
      <c r="AT9" s="131">
        <v>115.0585</v>
      </c>
      <c r="AU9" s="149">
        <v>511.33510000000001</v>
      </c>
    </row>
    <row r="10" spans="2:47" s="4" customFormat="1" ht="21.6" customHeight="1" x14ac:dyDescent="0.3">
      <c r="B10" s="133" t="s">
        <v>278</v>
      </c>
      <c r="C10" s="134">
        <v>67</v>
      </c>
      <c r="D10" s="134">
        <v>85</v>
      </c>
      <c r="E10" s="134">
        <v>169.5</v>
      </c>
      <c r="F10" s="133" t="s">
        <v>385</v>
      </c>
      <c r="G10" s="135">
        <v>9096.6229999999996</v>
      </c>
      <c r="H10" s="136">
        <v>9359.8279999999995</v>
      </c>
      <c r="I10" s="134">
        <v>84.060980000000001</v>
      </c>
      <c r="J10" s="134">
        <v>94.946240000000003</v>
      </c>
      <c r="K10" s="134">
        <v>37.07985</v>
      </c>
      <c r="L10" s="134">
        <v>0.34202959999999999</v>
      </c>
      <c r="M10" s="134">
        <v>12.7682</v>
      </c>
      <c r="N10" s="134">
        <v>34.770710000000001</v>
      </c>
      <c r="O10" s="136">
        <v>250.2825</v>
      </c>
      <c r="P10" s="137">
        <v>125.2261</v>
      </c>
      <c r="Q10" s="134">
        <v>0</v>
      </c>
      <c r="R10" s="134">
        <v>32.894109999999998</v>
      </c>
      <c r="S10" s="134">
        <v>172.68299999999999</v>
      </c>
      <c r="T10" s="134">
        <v>8.4649929999999998</v>
      </c>
      <c r="U10" s="134">
        <v>343.56420000000003</v>
      </c>
      <c r="V10" s="134">
        <v>1226.8820000000001</v>
      </c>
      <c r="W10" s="134">
        <v>11.34168</v>
      </c>
      <c r="X10" s="134">
        <v>75.189250000000001</v>
      </c>
      <c r="Y10" s="134">
        <v>15.267770000000001</v>
      </c>
      <c r="Z10" s="134">
        <v>37.532850000000003</v>
      </c>
      <c r="AA10" s="134">
        <v>14.6579</v>
      </c>
      <c r="AB10" s="134">
        <v>0.13520650000000001</v>
      </c>
      <c r="AC10" s="134">
        <v>44.201720000000002</v>
      </c>
      <c r="AD10" s="134">
        <v>0</v>
      </c>
      <c r="AE10" s="134">
        <v>2.8115139999999998</v>
      </c>
      <c r="AF10" s="134">
        <v>0.186145</v>
      </c>
      <c r="AG10" s="134">
        <v>41.09102</v>
      </c>
      <c r="AH10" s="134">
        <v>15.089079999999999</v>
      </c>
      <c r="AI10" s="134">
        <v>43.819899999999997</v>
      </c>
      <c r="AJ10" s="134">
        <v>19.157170000000001</v>
      </c>
      <c r="AK10" s="134">
        <v>27.56514</v>
      </c>
      <c r="AL10" s="134">
        <v>0.40935899999999997</v>
      </c>
      <c r="AM10" s="134">
        <v>16.7317</v>
      </c>
      <c r="AN10" s="134">
        <v>1.5824469999999999</v>
      </c>
      <c r="AO10" s="134">
        <v>0.23458480000000001</v>
      </c>
      <c r="AP10" s="134">
        <v>2.714157E-2</v>
      </c>
      <c r="AQ10" s="134">
        <v>9.2990879999999998E-2</v>
      </c>
      <c r="AR10" s="134">
        <v>1.1624369999999999</v>
      </c>
      <c r="AS10" s="134">
        <v>64.5</v>
      </c>
      <c r="AT10" s="136">
        <v>121.1022</v>
      </c>
      <c r="AU10" s="149">
        <v>334.36599999999999</v>
      </c>
    </row>
    <row r="11" spans="2:47" ht="21.6" customHeight="1" x14ac:dyDescent="0.3">
      <c r="B11" s="72" t="s">
        <v>279</v>
      </c>
      <c r="C11" s="71">
        <v>63</v>
      </c>
      <c r="D11" s="71">
        <v>88.9</v>
      </c>
      <c r="E11" s="71">
        <v>176</v>
      </c>
      <c r="F11" s="72" t="s">
        <v>385</v>
      </c>
      <c r="G11" s="126">
        <v>10780.68</v>
      </c>
      <c r="H11" s="125">
        <v>11021.43</v>
      </c>
      <c r="I11" s="71">
        <v>103.3518</v>
      </c>
      <c r="J11" s="71">
        <v>102.7337</v>
      </c>
      <c r="K11" s="71">
        <v>41.27346</v>
      </c>
      <c r="L11" s="71">
        <v>0.63484189999999996</v>
      </c>
      <c r="M11" s="71">
        <v>13.370559999999999</v>
      </c>
      <c r="N11" s="71">
        <v>36.074950000000001</v>
      </c>
      <c r="O11" s="125">
        <v>310.29480000000001</v>
      </c>
      <c r="P11" s="117">
        <v>582.40340000000003</v>
      </c>
      <c r="Q11" s="71">
        <v>2.5739999999999998</v>
      </c>
      <c r="R11" s="71">
        <v>29.868760000000002</v>
      </c>
      <c r="S11" s="71">
        <v>199.64920000000001</v>
      </c>
      <c r="T11" s="71">
        <v>12.16395</v>
      </c>
      <c r="U11" s="71">
        <v>522.69269999999995</v>
      </c>
      <c r="V11" s="71">
        <v>1149.6410000000001</v>
      </c>
      <c r="W11" s="71">
        <v>15.16076</v>
      </c>
      <c r="X11" s="71">
        <v>72.012219999999999</v>
      </c>
      <c r="Y11" s="71">
        <v>15.9415</v>
      </c>
      <c r="Z11" s="71">
        <v>34.488700000000001</v>
      </c>
      <c r="AA11" s="71">
        <v>13.8559</v>
      </c>
      <c r="AB11" s="71">
        <v>0.2131226</v>
      </c>
      <c r="AC11" s="128">
        <v>46.083109999999998</v>
      </c>
      <c r="AD11" s="71">
        <v>0.67728069999999996</v>
      </c>
      <c r="AE11" s="71">
        <v>2.16805</v>
      </c>
      <c r="AF11" s="71">
        <v>0.64133770000000001</v>
      </c>
      <c r="AG11" s="71">
        <v>39.765610000000002</v>
      </c>
      <c r="AH11" s="71">
        <v>14.738440000000001</v>
      </c>
      <c r="AI11" s="71">
        <v>45.495959999999997</v>
      </c>
      <c r="AJ11" s="71">
        <v>20.78593</v>
      </c>
      <c r="AK11" s="71">
        <v>31.45665</v>
      </c>
      <c r="AL11" s="71">
        <v>0.35274509999999998</v>
      </c>
      <c r="AM11" s="71">
        <v>18.893830000000001</v>
      </c>
      <c r="AN11" s="71">
        <v>1.4928170000000001</v>
      </c>
      <c r="AO11" s="71">
        <v>0.3464508</v>
      </c>
      <c r="AP11" s="71">
        <v>2.880096E-3</v>
      </c>
      <c r="AQ11" s="71">
        <v>3.4294130000000001E-3</v>
      </c>
      <c r="AR11" s="71">
        <v>1.4494819999999999</v>
      </c>
      <c r="AS11" s="71">
        <v>107.4559</v>
      </c>
      <c r="AT11" s="131">
        <v>189.1422</v>
      </c>
      <c r="AU11" s="149">
        <v>529.97429999999997</v>
      </c>
    </row>
    <row r="12" spans="2:47" ht="21.6" customHeight="1" x14ac:dyDescent="0.3">
      <c r="B12" s="72" t="s">
        <v>280</v>
      </c>
      <c r="C12" s="71">
        <v>61</v>
      </c>
      <c r="D12" s="71">
        <v>74.5</v>
      </c>
      <c r="E12" s="71">
        <v>180.5</v>
      </c>
      <c r="F12" s="72" t="s">
        <v>385</v>
      </c>
      <c r="G12" s="126">
        <v>8257.5720000000001</v>
      </c>
      <c r="H12" s="125">
        <v>8444.3559999999998</v>
      </c>
      <c r="I12" s="71">
        <v>137.92609999999999</v>
      </c>
      <c r="J12" s="71">
        <v>48.402999999999999</v>
      </c>
      <c r="K12" s="71">
        <v>20.82206</v>
      </c>
      <c r="L12" s="71">
        <v>0.13726430000000001</v>
      </c>
      <c r="M12" s="71">
        <v>6.2456360000000002</v>
      </c>
      <c r="N12" s="71">
        <v>16.911429999999999</v>
      </c>
      <c r="O12" s="125">
        <v>192.0753</v>
      </c>
      <c r="P12" s="117">
        <v>314.47739999999999</v>
      </c>
      <c r="Q12" s="71">
        <v>31.15625</v>
      </c>
      <c r="R12" s="71">
        <v>22.595220000000001</v>
      </c>
      <c r="S12" s="71">
        <v>100.11199999999999</v>
      </c>
      <c r="T12" s="71">
        <v>6.1132070000000001</v>
      </c>
      <c r="U12" s="71">
        <v>334.44799999999998</v>
      </c>
      <c r="V12" s="71">
        <v>1098.9290000000001</v>
      </c>
      <c r="W12" s="71">
        <v>12.96299</v>
      </c>
      <c r="X12" s="71">
        <v>12.514519999999999</v>
      </c>
      <c r="Y12" s="71">
        <v>27.766999999999999</v>
      </c>
      <c r="Z12" s="71">
        <v>21.208379999999998</v>
      </c>
      <c r="AA12" s="71">
        <v>9.1234450000000002</v>
      </c>
      <c r="AB12" s="71">
        <v>6.0144040000000003E-2</v>
      </c>
      <c r="AC12" s="128">
        <v>37.834809999999997</v>
      </c>
      <c r="AD12" s="71">
        <v>10.699820000000001</v>
      </c>
      <c r="AE12" s="71">
        <v>2.140622</v>
      </c>
      <c r="AF12" s="71">
        <v>0.34936889999999998</v>
      </c>
      <c r="AG12" s="71">
        <v>38.453319999999998</v>
      </c>
      <c r="AH12" s="71">
        <v>14.201359999999999</v>
      </c>
      <c r="AI12" s="71">
        <v>47.345320000000001</v>
      </c>
      <c r="AJ12" s="71">
        <v>5.8020009999999997</v>
      </c>
      <c r="AK12" s="71">
        <v>10.583019999999999</v>
      </c>
      <c r="AL12" s="71">
        <v>0.54985810000000002</v>
      </c>
      <c r="AM12" s="71">
        <v>2.404655</v>
      </c>
      <c r="AN12" s="71">
        <v>4.0016860000000003</v>
      </c>
      <c r="AO12" s="71">
        <v>0.54986190000000001</v>
      </c>
      <c r="AP12" s="71">
        <v>0</v>
      </c>
      <c r="AQ12" s="71">
        <v>0</v>
      </c>
      <c r="AR12" s="71">
        <v>0.8209381</v>
      </c>
      <c r="AS12" s="71">
        <v>511.66250000000002</v>
      </c>
      <c r="AT12" s="131">
        <v>70.108869999999996</v>
      </c>
      <c r="AU12" s="149">
        <v>373.3152</v>
      </c>
    </row>
    <row r="13" spans="2:47" ht="21.6" customHeight="1" x14ac:dyDescent="0.3">
      <c r="B13" s="72" t="s">
        <v>281</v>
      </c>
      <c r="C13" s="71">
        <v>69</v>
      </c>
      <c r="D13" s="71">
        <v>87.5</v>
      </c>
      <c r="E13" s="71">
        <v>175</v>
      </c>
      <c r="F13" s="72" t="s">
        <v>391</v>
      </c>
      <c r="G13" s="126">
        <v>10280.85</v>
      </c>
      <c r="H13" s="125">
        <v>10434.379999999999</v>
      </c>
      <c r="I13" s="71">
        <v>131.66499999999999</v>
      </c>
      <c r="J13" s="71">
        <v>76.060649999999995</v>
      </c>
      <c r="K13" s="71">
        <v>30.24286</v>
      </c>
      <c r="L13" s="71">
        <v>0.44157790000000002</v>
      </c>
      <c r="M13" s="71">
        <v>10.52793</v>
      </c>
      <c r="N13" s="71">
        <v>27.347449999999998</v>
      </c>
      <c r="O13" s="125">
        <v>207.78059999999999</v>
      </c>
      <c r="P13" s="117">
        <v>339.23020000000002</v>
      </c>
      <c r="Q13" s="71">
        <v>61.5</v>
      </c>
      <c r="R13" s="71">
        <v>18.904029999999999</v>
      </c>
      <c r="S13" s="71">
        <v>165.93360000000001</v>
      </c>
      <c r="T13" s="71">
        <v>109.0454</v>
      </c>
      <c r="U13" s="71">
        <v>978.47860000000003</v>
      </c>
      <c r="V13" s="71">
        <v>565.9665</v>
      </c>
      <c r="W13" s="71">
        <v>25.186350000000001</v>
      </c>
      <c r="X13" s="71">
        <v>164.5205</v>
      </c>
      <c r="Y13" s="71">
        <v>21.451250000000002</v>
      </c>
      <c r="Z13" s="71">
        <v>26.970880000000001</v>
      </c>
      <c r="AA13" s="71">
        <v>10.724030000000001</v>
      </c>
      <c r="AB13" s="71">
        <v>0.1565822</v>
      </c>
      <c r="AC13" s="128">
        <v>33.033630000000002</v>
      </c>
      <c r="AD13" s="71">
        <v>17.09254</v>
      </c>
      <c r="AE13" s="71">
        <v>1.449365</v>
      </c>
      <c r="AF13" s="71">
        <v>2.3491300000000001E-3</v>
      </c>
      <c r="AG13" s="71">
        <v>40.147030000000001</v>
      </c>
      <c r="AH13" s="71">
        <v>15.45538</v>
      </c>
      <c r="AI13" s="71">
        <v>44.397599999999997</v>
      </c>
      <c r="AJ13" s="71">
        <v>23.067450000000001</v>
      </c>
      <c r="AK13" s="71">
        <v>24.690709999999999</v>
      </c>
      <c r="AL13" s="71">
        <v>1.9548030000000001</v>
      </c>
      <c r="AM13" s="71">
        <v>16.29609</v>
      </c>
      <c r="AN13" s="71">
        <v>7.011101</v>
      </c>
      <c r="AO13" s="71">
        <v>1.1269910000000001</v>
      </c>
      <c r="AP13" s="71">
        <v>1.4812469999999999E-2</v>
      </c>
      <c r="AQ13" s="71">
        <v>0.68770220000000004</v>
      </c>
      <c r="AR13" s="71">
        <v>0.77963260000000001</v>
      </c>
      <c r="AS13" s="71">
        <v>72.742869999999996</v>
      </c>
      <c r="AT13" s="131">
        <v>81.437950000000001</v>
      </c>
      <c r="AU13" s="149">
        <v>398.38159999999999</v>
      </c>
    </row>
    <row r="14" spans="2:47" ht="21.6" customHeight="1" x14ac:dyDescent="0.3">
      <c r="B14" s="72" t="s">
        <v>282</v>
      </c>
      <c r="C14" s="71">
        <v>65</v>
      </c>
      <c r="D14" s="71">
        <v>107.4</v>
      </c>
      <c r="E14" s="71">
        <v>183</v>
      </c>
      <c r="F14" s="72" t="s">
        <v>386</v>
      </c>
      <c r="G14" s="126">
        <v>11681.3</v>
      </c>
      <c r="H14" s="125">
        <v>11877.82</v>
      </c>
      <c r="I14" s="71">
        <v>120.1515</v>
      </c>
      <c r="J14" s="71">
        <v>125.0043</v>
      </c>
      <c r="K14" s="71">
        <v>38.842509999999997</v>
      </c>
      <c r="L14" s="71">
        <v>0.4746475</v>
      </c>
      <c r="M14" s="71">
        <v>27.331130000000002</v>
      </c>
      <c r="N14" s="71">
        <v>47.849420000000002</v>
      </c>
      <c r="O14" s="125">
        <v>240.20060000000001</v>
      </c>
      <c r="P14" s="117">
        <v>289.53550000000001</v>
      </c>
      <c r="Q14" s="71">
        <v>34.481999999999999</v>
      </c>
      <c r="R14" s="71">
        <v>24.978100000000001</v>
      </c>
      <c r="S14" s="71">
        <v>66.673230000000004</v>
      </c>
      <c r="T14" s="71">
        <v>18.135159999999999</v>
      </c>
      <c r="U14" s="71">
        <v>296.78919999999999</v>
      </c>
      <c r="V14" s="71">
        <v>702.38040000000001</v>
      </c>
      <c r="W14" s="71">
        <v>19.10276</v>
      </c>
      <c r="X14" s="71">
        <v>31.885079999999999</v>
      </c>
      <c r="Y14" s="71">
        <v>17.196549999999998</v>
      </c>
      <c r="Z14" s="71">
        <v>38.939480000000003</v>
      </c>
      <c r="AA14" s="71">
        <v>12.099640000000001</v>
      </c>
      <c r="AB14" s="71">
        <v>0.14785509999999999</v>
      </c>
      <c r="AC14" s="128">
        <v>33.923720000000003</v>
      </c>
      <c r="AD14" s="71">
        <v>8.4188720000000004</v>
      </c>
      <c r="AE14" s="71">
        <v>1.6823360000000001</v>
      </c>
      <c r="AF14" s="71">
        <v>0</v>
      </c>
      <c r="AG14" s="71">
        <v>41.964689999999997</v>
      </c>
      <c r="AH14" s="71">
        <v>23.969819999999999</v>
      </c>
      <c r="AI14" s="71">
        <v>34.065480000000001</v>
      </c>
      <c r="AJ14" s="71">
        <v>10.71331</v>
      </c>
      <c r="AK14" s="71">
        <v>8.4913000000000007</v>
      </c>
      <c r="AL14" s="71">
        <v>2.025585</v>
      </c>
      <c r="AM14" s="71">
        <v>12.428000000000001</v>
      </c>
      <c r="AN14" s="71">
        <v>10.46974</v>
      </c>
      <c r="AO14" s="71">
        <v>2.0219610000000001</v>
      </c>
      <c r="AP14" s="71">
        <v>1.8081670000000001E-3</v>
      </c>
      <c r="AQ14" s="71">
        <v>0</v>
      </c>
      <c r="AR14" s="71">
        <v>0.1034622</v>
      </c>
      <c r="AS14" s="71">
        <v>159.84</v>
      </c>
      <c r="AT14" s="131">
        <v>54.482120000000002</v>
      </c>
      <c r="AU14" s="149">
        <v>384.68209999999999</v>
      </c>
    </row>
    <row r="15" spans="2:47" ht="21.6" customHeight="1" x14ac:dyDescent="0.3">
      <c r="B15" s="72" t="s">
        <v>283</v>
      </c>
      <c r="C15" s="71">
        <v>66</v>
      </c>
      <c r="D15" s="71">
        <v>89.6</v>
      </c>
      <c r="E15" s="71">
        <v>180.5</v>
      </c>
      <c r="F15" s="72" t="s">
        <v>386</v>
      </c>
      <c r="G15" s="126">
        <v>10294.34</v>
      </c>
      <c r="H15" s="125">
        <v>10476.799999999999</v>
      </c>
      <c r="I15" s="71">
        <v>73.683419999999998</v>
      </c>
      <c r="J15" s="71">
        <v>88.823800000000006</v>
      </c>
      <c r="K15" s="71">
        <v>38.730429999999998</v>
      </c>
      <c r="L15" s="71">
        <v>0.15940480000000001</v>
      </c>
      <c r="M15" s="71">
        <v>12.694789999999999</v>
      </c>
      <c r="N15" s="71">
        <v>28.883690000000001</v>
      </c>
      <c r="O15" s="125">
        <v>265.565</v>
      </c>
      <c r="P15" s="117">
        <v>305.10320000000002</v>
      </c>
      <c r="Q15" s="71">
        <v>45.518889999999999</v>
      </c>
      <c r="R15" s="71">
        <v>22.90428</v>
      </c>
      <c r="S15" s="71">
        <v>58.534280000000003</v>
      </c>
      <c r="T15" s="71">
        <v>10.56705</v>
      </c>
      <c r="U15" s="71">
        <v>379.0188</v>
      </c>
      <c r="V15" s="71">
        <v>745.90329999999994</v>
      </c>
      <c r="W15" s="71">
        <v>6.4863819999999999</v>
      </c>
      <c r="X15" s="71">
        <v>50.552900000000001</v>
      </c>
      <c r="Y15" s="71">
        <v>11.95612</v>
      </c>
      <c r="Z15" s="71">
        <v>31.369129999999998</v>
      </c>
      <c r="AA15" s="71">
        <v>13.678089999999999</v>
      </c>
      <c r="AB15" s="71">
        <v>5.6295600000000001E-2</v>
      </c>
      <c r="AC15" s="128">
        <v>41.882330000000003</v>
      </c>
      <c r="AD15" s="71">
        <v>12.59972</v>
      </c>
      <c r="AE15" s="71">
        <v>1.748953</v>
      </c>
      <c r="AF15" s="71">
        <v>0.44374469999999999</v>
      </c>
      <c r="AG15" s="71">
        <v>35.965739999999997</v>
      </c>
      <c r="AH15" s="71">
        <v>15.807449999999999</v>
      </c>
      <c r="AI15" s="71">
        <v>48.226819999999996</v>
      </c>
      <c r="AJ15" s="71">
        <v>12.25051</v>
      </c>
      <c r="AK15" s="71">
        <v>16.047319999999999</v>
      </c>
      <c r="AL15" s="71">
        <v>0.32706449999999998</v>
      </c>
      <c r="AM15" s="71">
        <v>9.9906810000000004</v>
      </c>
      <c r="AN15" s="71">
        <v>3.6333199999999999</v>
      </c>
      <c r="AO15" s="71">
        <v>0.32176969999999999</v>
      </c>
      <c r="AP15" s="71">
        <v>2.6435849999999999E-3</v>
      </c>
      <c r="AQ15" s="71">
        <v>0</v>
      </c>
      <c r="AR15" s="71">
        <v>1.0246729999999999</v>
      </c>
      <c r="AS15" s="71">
        <v>63.965910000000001</v>
      </c>
      <c r="AT15" s="131">
        <v>128.00470000000001</v>
      </c>
      <c r="AU15" s="149">
        <v>256.3793</v>
      </c>
    </row>
    <row r="16" spans="2:47" ht="21.6" customHeight="1" x14ac:dyDescent="0.3">
      <c r="B16" s="72" t="s">
        <v>284</v>
      </c>
      <c r="C16" s="71">
        <v>66</v>
      </c>
      <c r="D16" s="71">
        <v>84.54</v>
      </c>
      <c r="E16" s="71">
        <v>170.3</v>
      </c>
      <c r="F16" s="72" t="s">
        <v>385</v>
      </c>
      <c r="G16" s="126">
        <v>7674.567</v>
      </c>
      <c r="H16" s="125">
        <v>7892.75</v>
      </c>
      <c r="I16" s="71">
        <v>83.877340000000004</v>
      </c>
      <c r="J16" s="71">
        <v>84.181449999999998</v>
      </c>
      <c r="K16" s="71">
        <v>26.105889999999999</v>
      </c>
      <c r="L16" s="71">
        <v>0.25901790000000002</v>
      </c>
      <c r="M16" s="71">
        <v>15.75446</v>
      </c>
      <c r="N16" s="71">
        <v>34.091030000000003</v>
      </c>
      <c r="O16" s="125">
        <v>188.79929999999999</v>
      </c>
      <c r="P16" s="117">
        <v>218.6902</v>
      </c>
      <c r="Q16" s="71">
        <v>0</v>
      </c>
      <c r="R16" s="71">
        <v>27.055340000000001</v>
      </c>
      <c r="S16" s="71">
        <v>95.11242</v>
      </c>
      <c r="T16" s="71">
        <v>9.6481270000000006</v>
      </c>
      <c r="U16" s="71">
        <v>643.75109999999995</v>
      </c>
      <c r="V16" s="71">
        <v>800.89959999999996</v>
      </c>
      <c r="W16" s="71">
        <v>8.8205650000000002</v>
      </c>
      <c r="X16" s="71">
        <v>43.138979999999997</v>
      </c>
      <c r="Y16" s="71">
        <v>18.066130000000001</v>
      </c>
      <c r="Z16" s="71">
        <v>39.462969999999999</v>
      </c>
      <c r="AA16" s="71">
        <v>12.23804</v>
      </c>
      <c r="AB16" s="71">
        <v>0.12142360000000001</v>
      </c>
      <c r="AC16" s="128">
        <v>39.833489999999998</v>
      </c>
      <c r="AD16" s="71">
        <v>0</v>
      </c>
      <c r="AE16" s="71">
        <v>2.7422979999999999</v>
      </c>
      <c r="AF16" s="71">
        <v>0</v>
      </c>
      <c r="AG16" s="71">
        <v>44.885330000000003</v>
      </c>
      <c r="AH16" s="71">
        <v>20.742819999999998</v>
      </c>
      <c r="AI16" s="71">
        <v>34.371850000000002</v>
      </c>
      <c r="AJ16" s="71">
        <v>27.596599999999999</v>
      </c>
      <c r="AK16" s="71">
        <v>14.03722</v>
      </c>
      <c r="AL16" s="71">
        <v>1.25864</v>
      </c>
      <c r="AM16" s="71">
        <v>22.121030000000001</v>
      </c>
      <c r="AN16" s="71">
        <v>10.580450000000001</v>
      </c>
      <c r="AO16" s="71">
        <v>1.2550889999999999</v>
      </c>
      <c r="AP16" s="71">
        <v>1.544952E-3</v>
      </c>
      <c r="AQ16" s="71">
        <v>2.0103450000000002E-3</v>
      </c>
      <c r="AR16" s="71">
        <v>0.97195430000000005</v>
      </c>
      <c r="AS16" s="71">
        <v>175.4967</v>
      </c>
      <c r="AT16" s="131">
        <v>65.415949999999995</v>
      </c>
      <c r="AU16" s="149">
        <v>343.88740000000001</v>
      </c>
    </row>
    <row r="17" spans="2:47" ht="21.6" customHeight="1" x14ac:dyDescent="0.3">
      <c r="B17" s="72" t="s">
        <v>285</v>
      </c>
      <c r="C17" s="71">
        <v>73</v>
      </c>
      <c r="D17" s="71">
        <v>99.9</v>
      </c>
      <c r="E17" s="71">
        <v>175</v>
      </c>
      <c r="F17" s="72" t="s">
        <v>385</v>
      </c>
      <c r="G17" s="126">
        <v>10744.23</v>
      </c>
      <c r="H17" s="125">
        <v>11021.88</v>
      </c>
      <c r="I17" s="71">
        <v>92.039469999999994</v>
      </c>
      <c r="J17" s="71">
        <v>97.982410000000002</v>
      </c>
      <c r="K17" s="71">
        <v>33.063859999999998</v>
      </c>
      <c r="L17" s="71">
        <v>0.56346130000000005</v>
      </c>
      <c r="M17" s="71">
        <v>19.897919999999999</v>
      </c>
      <c r="N17" s="71">
        <v>35.079720000000002</v>
      </c>
      <c r="O17" s="125">
        <v>325.54570000000001</v>
      </c>
      <c r="P17" s="117">
        <v>306.45359999999999</v>
      </c>
      <c r="Q17" s="71">
        <v>5.0191670000000004</v>
      </c>
      <c r="R17" s="71">
        <v>34.22927</v>
      </c>
      <c r="S17" s="150">
        <v>89.078620000000001</v>
      </c>
      <c r="T17" s="71">
        <v>11.94327</v>
      </c>
      <c r="U17" s="71">
        <v>403.51319999999998</v>
      </c>
      <c r="V17" s="71">
        <v>984.39840000000004</v>
      </c>
      <c r="W17" s="71">
        <v>10.169689999999999</v>
      </c>
      <c r="X17" s="71">
        <v>99.949430000000007</v>
      </c>
      <c r="Y17" s="71">
        <v>14.19604</v>
      </c>
      <c r="Z17" s="71">
        <v>32.892290000000003</v>
      </c>
      <c r="AA17" s="71">
        <v>11.099399999999999</v>
      </c>
      <c r="AB17" s="71">
        <v>0.1891516</v>
      </c>
      <c r="AC17" s="128">
        <v>48.923969999999997</v>
      </c>
      <c r="AD17" s="71">
        <v>1.320608</v>
      </c>
      <c r="AE17" s="71">
        <v>2.4844590000000002</v>
      </c>
      <c r="AF17" s="71">
        <v>0.18263560000000001</v>
      </c>
      <c r="AG17" s="71">
        <v>39.844529999999999</v>
      </c>
      <c r="AH17" s="71">
        <v>22.60061</v>
      </c>
      <c r="AI17" s="71">
        <v>37.554859999999998</v>
      </c>
      <c r="AJ17" s="71">
        <v>26.165710000000001</v>
      </c>
      <c r="AK17" s="71">
        <v>22.341619999999999</v>
      </c>
      <c r="AL17" s="71">
        <v>1.580147</v>
      </c>
      <c r="AM17" s="71">
        <v>24.107859999999999</v>
      </c>
      <c r="AN17" s="71">
        <v>7.3680880000000002</v>
      </c>
      <c r="AO17" s="71">
        <v>1.413368</v>
      </c>
      <c r="AP17" s="71">
        <v>2.7122500000000001E-2</v>
      </c>
      <c r="AQ17" s="71">
        <v>8.8668819999999995E-2</v>
      </c>
      <c r="AR17" s="71">
        <v>0.67605210000000004</v>
      </c>
      <c r="AS17" s="71">
        <v>103.6</v>
      </c>
      <c r="AT17" s="131">
        <v>138.53309999999999</v>
      </c>
      <c r="AU17" s="149">
        <v>352.12759999999997</v>
      </c>
    </row>
    <row r="18" spans="2:47" ht="21.6" customHeight="1" x14ac:dyDescent="0.3">
      <c r="B18" s="72" t="s">
        <v>286</v>
      </c>
      <c r="C18" s="71">
        <v>68</v>
      </c>
      <c r="D18" s="71">
        <v>75.3</v>
      </c>
      <c r="E18" s="71">
        <v>169.5</v>
      </c>
      <c r="F18" s="72" t="s">
        <v>385</v>
      </c>
      <c r="G18" s="126">
        <v>8963.4879999999994</v>
      </c>
      <c r="H18" s="125">
        <v>9213.8369999999995</v>
      </c>
      <c r="I18" s="71">
        <v>86.012829999999994</v>
      </c>
      <c r="J18" s="71">
        <v>82.293999999999997</v>
      </c>
      <c r="K18" s="71">
        <v>24.45111</v>
      </c>
      <c r="L18" s="71">
        <v>1.5232159999999999</v>
      </c>
      <c r="M18" s="71">
        <v>18.764700000000001</v>
      </c>
      <c r="N18" s="71">
        <v>33.11683</v>
      </c>
      <c r="O18" s="125">
        <v>245.72550000000001</v>
      </c>
      <c r="P18" s="117">
        <v>221.2</v>
      </c>
      <c r="Q18" s="71">
        <v>12.9</v>
      </c>
      <c r="R18" s="71">
        <v>31.063030000000001</v>
      </c>
      <c r="S18" s="71">
        <v>169.4442</v>
      </c>
      <c r="T18" s="71">
        <v>30.525670000000002</v>
      </c>
      <c r="U18" s="71">
        <v>775.05679999999995</v>
      </c>
      <c r="V18" s="71">
        <v>873.10170000000005</v>
      </c>
      <c r="W18" s="71">
        <v>10.68182</v>
      </c>
      <c r="X18" s="71">
        <v>56.465200000000003</v>
      </c>
      <c r="Y18" s="71">
        <v>15.869809999999999</v>
      </c>
      <c r="Z18" s="71">
        <v>33.046799999999998</v>
      </c>
      <c r="AA18" s="71">
        <v>9.8188320000000004</v>
      </c>
      <c r="AB18" s="71">
        <v>0.6116779</v>
      </c>
      <c r="AC18" s="128">
        <v>44.303550000000001</v>
      </c>
      <c r="AD18" s="71">
        <v>4.0601979999999998</v>
      </c>
      <c r="AE18" s="71">
        <v>2.6970770000000002</v>
      </c>
      <c r="AF18" s="71">
        <v>2.257559E-2</v>
      </c>
      <c r="AG18" s="71">
        <v>43.384889999999999</v>
      </c>
      <c r="AH18" s="71">
        <v>24.582789999999999</v>
      </c>
      <c r="AI18" s="71">
        <v>32.032319999999999</v>
      </c>
      <c r="AJ18" s="71">
        <v>32.330820000000003</v>
      </c>
      <c r="AK18" s="71">
        <v>17.110669999999999</v>
      </c>
      <c r="AL18" s="71">
        <v>0.95272829999999997</v>
      </c>
      <c r="AM18" s="71">
        <v>24.341259999999998</v>
      </c>
      <c r="AN18" s="71">
        <v>9.5521010000000004</v>
      </c>
      <c r="AO18" s="71">
        <v>0.86682890000000001</v>
      </c>
      <c r="AP18" s="71">
        <v>2.7000429999999999E-2</v>
      </c>
      <c r="AQ18" s="71">
        <v>2.5901790000000001E-2</v>
      </c>
      <c r="AR18" s="71">
        <v>0.47653580000000001</v>
      </c>
      <c r="AS18" s="71">
        <v>146.56800000000001</v>
      </c>
      <c r="AT18" s="131">
        <v>95.363399999999999</v>
      </c>
      <c r="AU18" s="149">
        <v>336.76150000000001</v>
      </c>
    </row>
    <row r="19" spans="2:47" ht="21.6" customHeight="1" x14ac:dyDescent="0.3">
      <c r="B19" s="72" t="s">
        <v>287</v>
      </c>
      <c r="C19" s="71">
        <v>60</v>
      </c>
      <c r="D19" s="71">
        <v>88.6</v>
      </c>
      <c r="E19" s="71">
        <v>172.5</v>
      </c>
      <c r="F19" s="72" t="s">
        <v>385</v>
      </c>
      <c r="G19" s="126">
        <v>9974.74</v>
      </c>
      <c r="H19" s="125">
        <v>10227.370000000001</v>
      </c>
      <c r="I19" s="71">
        <v>94.219179999999994</v>
      </c>
      <c r="J19" s="71">
        <v>85.727630000000005</v>
      </c>
      <c r="K19" s="71">
        <v>38.369230000000002</v>
      </c>
      <c r="L19" s="71">
        <v>2.3597719999999999E-2</v>
      </c>
      <c r="M19" s="71">
        <v>10.058249999999999</v>
      </c>
      <c r="N19" s="71">
        <v>31.229500000000002</v>
      </c>
      <c r="O19" s="125">
        <v>304.35019999999997</v>
      </c>
      <c r="P19" s="117">
        <v>283.59870000000001</v>
      </c>
      <c r="Q19" s="71">
        <v>5.2519999999999998</v>
      </c>
      <c r="R19" s="71">
        <v>31.580590000000001</v>
      </c>
      <c r="S19" s="71">
        <v>75.886170000000007</v>
      </c>
      <c r="T19" s="71">
        <v>15.27305</v>
      </c>
      <c r="U19" s="71">
        <v>564.15819999999997</v>
      </c>
      <c r="V19" s="71">
        <v>1070.7950000000001</v>
      </c>
      <c r="W19" s="71">
        <v>11.145490000000001</v>
      </c>
      <c r="X19" s="71">
        <v>15.415609999999999</v>
      </c>
      <c r="Y19" s="71">
        <v>15.66117</v>
      </c>
      <c r="Z19" s="71">
        <v>31.014060000000001</v>
      </c>
      <c r="AA19" s="71">
        <v>13.881</v>
      </c>
      <c r="AB19" s="71">
        <v>8.5370480000000002E-3</v>
      </c>
      <c r="AC19" s="128">
        <v>49.188760000000002</v>
      </c>
      <c r="AD19" s="71">
        <v>1.4892190000000001</v>
      </c>
      <c r="AE19" s="71">
        <v>2.4702799999999998</v>
      </c>
      <c r="AF19" s="71">
        <v>0.1765235</v>
      </c>
      <c r="AG19" s="71">
        <v>39.204979999999999</v>
      </c>
      <c r="AH19" s="71">
        <v>12.626950000000001</v>
      </c>
      <c r="AI19" s="71">
        <v>48.16807</v>
      </c>
      <c r="AJ19" s="71">
        <v>5.3612099999999998</v>
      </c>
      <c r="AK19" s="71">
        <v>4.038195</v>
      </c>
      <c r="AL19" s="71">
        <v>1.18116</v>
      </c>
      <c r="AM19" s="71">
        <v>4.4171909999999999</v>
      </c>
      <c r="AN19" s="71">
        <v>7.0858840000000001</v>
      </c>
      <c r="AO19" s="71">
        <v>1.061161</v>
      </c>
      <c r="AP19" s="71">
        <v>0</v>
      </c>
      <c r="AQ19" s="71">
        <v>0.47999950000000002</v>
      </c>
      <c r="AR19" s="71">
        <v>0.87181850000000005</v>
      </c>
      <c r="AS19" s="71">
        <v>247.20699999999999</v>
      </c>
      <c r="AT19" s="131">
        <v>143.1643</v>
      </c>
      <c r="AU19" s="149">
        <v>346.63069999999999</v>
      </c>
    </row>
    <row r="20" spans="2:47" ht="21.6" customHeight="1" x14ac:dyDescent="0.3">
      <c r="B20" s="72" t="s">
        <v>288</v>
      </c>
      <c r="C20" s="71">
        <v>57</v>
      </c>
      <c r="D20" s="71">
        <v>70</v>
      </c>
      <c r="E20" s="71">
        <v>166</v>
      </c>
      <c r="F20" s="72" t="s">
        <v>385</v>
      </c>
      <c r="G20" s="126">
        <v>9267.1579999999994</v>
      </c>
      <c r="H20" s="125">
        <v>9486.2870000000003</v>
      </c>
      <c r="I20" s="71">
        <v>111.8729</v>
      </c>
      <c r="J20" s="71">
        <v>81.594809999999995</v>
      </c>
      <c r="K20" s="71">
        <v>29.989570000000001</v>
      </c>
      <c r="L20" s="71">
        <v>0.60821530000000001</v>
      </c>
      <c r="M20" s="71">
        <v>13.39935</v>
      </c>
      <c r="N20" s="71">
        <v>30.302489999999999</v>
      </c>
      <c r="O20" s="125">
        <v>220.05240000000001</v>
      </c>
      <c r="P20" s="117">
        <v>634.53269999999998</v>
      </c>
      <c r="Q20" s="71">
        <v>0</v>
      </c>
      <c r="R20" s="71">
        <v>25.81343</v>
      </c>
      <c r="S20" s="71">
        <v>144.4726</v>
      </c>
      <c r="T20" s="71">
        <v>13.58216</v>
      </c>
      <c r="U20" s="71">
        <v>439.11770000000001</v>
      </c>
      <c r="V20" s="71">
        <v>1253.277</v>
      </c>
      <c r="W20" s="71">
        <v>13.338179999999999</v>
      </c>
      <c r="X20" s="71">
        <v>104.2817</v>
      </c>
      <c r="Y20" s="71">
        <v>20.048300000000001</v>
      </c>
      <c r="Z20" s="71">
        <v>31.82497</v>
      </c>
      <c r="AA20" s="71">
        <v>11.69703</v>
      </c>
      <c r="AB20" s="71">
        <v>0.2372263</v>
      </c>
      <c r="AC20" s="128">
        <v>38.120379999999997</v>
      </c>
      <c r="AD20" s="71">
        <v>0</v>
      </c>
      <c r="AE20" s="71">
        <v>2.176904</v>
      </c>
      <c r="AF20" s="71">
        <v>7.829434</v>
      </c>
      <c r="AG20" s="71">
        <v>41.12079</v>
      </c>
      <c r="AH20" s="71">
        <v>18.183060000000001</v>
      </c>
      <c r="AI20" s="71">
        <v>40.696150000000003</v>
      </c>
      <c r="AJ20" s="71">
        <v>20.333220000000001</v>
      </c>
      <c r="AK20" s="71">
        <v>20.591200000000001</v>
      </c>
      <c r="AL20" s="71">
        <v>1.36652</v>
      </c>
      <c r="AM20" s="71">
        <v>15.23235</v>
      </c>
      <c r="AN20" s="71">
        <v>8.5116650000000007</v>
      </c>
      <c r="AO20" s="71">
        <v>1.3497539999999999</v>
      </c>
      <c r="AP20" s="71">
        <v>4.6806340000000004E-3</v>
      </c>
      <c r="AQ20" s="71">
        <v>7.4081420000000004E-3</v>
      </c>
      <c r="AR20" s="71">
        <v>1.5057370000000001</v>
      </c>
      <c r="AS20" s="71">
        <v>29.79</v>
      </c>
      <c r="AT20" s="131">
        <v>119.9517</v>
      </c>
      <c r="AU20" s="149">
        <v>305.21300000000002</v>
      </c>
    </row>
    <row r="21" spans="2:47" ht="21.6" customHeight="1" x14ac:dyDescent="0.3">
      <c r="B21" s="72" t="s">
        <v>289</v>
      </c>
      <c r="C21" s="71">
        <v>63</v>
      </c>
      <c r="D21" s="71">
        <v>78.7</v>
      </c>
      <c r="E21" s="71">
        <v>180.5</v>
      </c>
      <c r="F21" s="72" t="s">
        <v>388</v>
      </c>
      <c r="G21" s="126">
        <v>8869.7279999999992</v>
      </c>
      <c r="H21" s="125">
        <v>9098.509</v>
      </c>
      <c r="I21" s="71">
        <v>110.6665</v>
      </c>
      <c r="J21" s="71">
        <v>90.604569999999995</v>
      </c>
      <c r="K21" s="71">
        <v>36.244639999999997</v>
      </c>
      <c r="L21" s="71">
        <v>0.3681297</v>
      </c>
      <c r="M21" s="71">
        <v>12.769920000000001</v>
      </c>
      <c r="N21" s="71">
        <v>32.458829999999999</v>
      </c>
      <c r="O21" s="125">
        <v>204.9785</v>
      </c>
      <c r="P21" s="117">
        <v>476.37369999999999</v>
      </c>
      <c r="Q21" s="71">
        <v>8.5734999999999992</v>
      </c>
      <c r="R21" s="71">
        <v>28.194019999999998</v>
      </c>
      <c r="S21" s="71">
        <v>59.513599999999997</v>
      </c>
      <c r="T21" s="71">
        <v>13.311870000000001</v>
      </c>
      <c r="U21" s="71">
        <v>710.24159999999995</v>
      </c>
      <c r="V21" s="71">
        <v>469.19029999999998</v>
      </c>
      <c r="W21" s="71">
        <v>17.447859999999999</v>
      </c>
      <c r="X21" s="71">
        <v>29.86617</v>
      </c>
      <c r="Y21" s="71">
        <v>20.677340000000001</v>
      </c>
      <c r="Z21" s="71">
        <v>36.845260000000003</v>
      </c>
      <c r="AA21" s="71">
        <v>14.73925</v>
      </c>
      <c r="AB21" s="71">
        <v>0.1497037</v>
      </c>
      <c r="AC21" s="128">
        <v>37.254860000000001</v>
      </c>
      <c r="AD21" s="71">
        <v>2.7326619999999999</v>
      </c>
      <c r="AE21" s="71">
        <v>2.4790009999999998</v>
      </c>
      <c r="AF21" s="71">
        <v>1.0883479999999999E-2</v>
      </c>
      <c r="AG21" s="71">
        <v>39.839790000000001</v>
      </c>
      <c r="AH21" s="71">
        <v>15.673730000000001</v>
      </c>
      <c r="AI21" s="71">
        <v>44.486469999999997</v>
      </c>
      <c r="AJ21" s="71">
        <v>13.80476</v>
      </c>
      <c r="AK21" s="71">
        <v>8.7001580000000001</v>
      </c>
      <c r="AL21" s="71">
        <v>0.35916520000000002</v>
      </c>
      <c r="AM21" s="71">
        <v>11.41375</v>
      </c>
      <c r="AN21" s="71">
        <v>2.387054</v>
      </c>
      <c r="AO21" s="71">
        <v>0.35916520000000002</v>
      </c>
      <c r="AP21" s="71">
        <v>0</v>
      </c>
      <c r="AQ21" s="71">
        <v>0</v>
      </c>
      <c r="AR21" s="71">
        <v>1.139473</v>
      </c>
      <c r="AS21" s="71">
        <v>65.647989999999993</v>
      </c>
      <c r="AT21" s="131">
        <v>90.821079999999995</v>
      </c>
      <c r="AU21" s="149">
        <v>322.12959999999998</v>
      </c>
    </row>
    <row r="22" spans="2:47" x14ac:dyDescent="0.3">
      <c r="J22">
        <f t="shared" ref="J22:AC22" si="0">AVERAGE(J2:J21)</f>
        <v>97.039454500000005</v>
      </c>
      <c r="K22">
        <f t="shared" si="0"/>
        <v>36.220868500000002</v>
      </c>
      <c r="L22">
        <f t="shared" si="0"/>
        <v>0.52309873099999993</v>
      </c>
      <c r="M22">
        <f t="shared" si="0"/>
        <v>15.870232800000002</v>
      </c>
      <c r="N22">
        <f t="shared" si="0"/>
        <v>35.498901000000004</v>
      </c>
      <c r="O22">
        <f t="shared" si="0"/>
        <v>246.53173000000001</v>
      </c>
      <c r="P22">
        <f t="shared" si="0"/>
        <v>347.15245999999996</v>
      </c>
      <c r="Q22">
        <f t="shared" si="0"/>
        <v>16.78103642</v>
      </c>
      <c r="R22">
        <f t="shared" si="0"/>
        <v>31.233763</v>
      </c>
      <c r="S22">
        <f t="shared" si="0"/>
        <v>133.55101200000004</v>
      </c>
      <c r="T22">
        <f t="shared" si="0"/>
        <v>18.601329849999996</v>
      </c>
      <c r="U22">
        <f t="shared" si="0"/>
        <v>537.19795999999997</v>
      </c>
      <c r="V22">
        <f t="shared" si="0"/>
        <v>943.03422999999987</v>
      </c>
      <c r="W22">
        <f t="shared" si="0"/>
        <v>13.9726439</v>
      </c>
      <c r="X22">
        <f t="shared" si="0"/>
        <v>61.428238999999998</v>
      </c>
      <c r="Y22">
        <f t="shared" si="0"/>
        <v>17.894958999999997</v>
      </c>
      <c r="Z22">
        <f t="shared" si="0"/>
        <v>35.114542</v>
      </c>
      <c r="AA22">
        <f t="shared" si="0"/>
        <v>13.060566350000002</v>
      </c>
      <c r="AB22">
        <f t="shared" si="0"/>
        <v>0.19181044090000002</v>
      </c>
      <c r="AC22">
        <f t="shared" si="0"/>
        <v>39.784677000000002</v>
      </c>
      <c r="AD22">
        <f t="shared" ref="AD22:AQ22" si="1">AVERAGE(AD2:AD21)</f>
        <v>4.6008161710000008</v>
      </c>
      <c r="AE22">
        <f t="shared" si="1"/>
        <v>2.45848435</v>
      </c>
      <c r="AF22">
        <f t="shared" si="1"/>
        <v>0.63842248400000001</v>
      </c>
      <c r="AG22">
        <f t="shared" si="1"/>
        <v>40.4733375</v>
      </c>
      <c r="AH22">
        <f t="shared" si="1"/>
        <v>17.995980499999998</v>
      </c>
      <c r="AI22">
        <f t="shared" si="1"/>
        <v>41.530682499999998</v>
      </c>
      <c r="AJ22">
        <f t="shared" si="1"/>
        <v>19.671488050000001</v>
      </c>
      <c r="AK22">
        <f t="shared" si="1"/>
        <v>19.572719150000005</v>
      </c>
      <c r="AL22">
        <f t="shared" si="1"/>
        <v>1.1521802050000001</v>
      </c>
      <c r="AM22">
        <f t="shared" si="1"/>
        <v>17.154335850000002</v>
      </c>
      <c r="AN22">
        <f t="shared" si="1"/>
        <v>6.4298597500000003</v>
      </c>
      <c r="AO22">
        <f t="shared" si="1"/>
        <v>1.0051865850000001</v>
      </c>
      <c r="AP22">
        <f t="shared" si="1"/>
        <v>1.4089965650000003E-2</v>
      </c>
      <c r="AQ22">
        <f t="shared" si="1"/>
        <v>0.10536251035000002</v>
      </c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9"/>
  <sheetViews>
    <sheetView topLeftCell="A540" workbookViewId="0">
      <selection activeCell="D1007" sqref="D1007"/>
    </sheetView>
  </sheetViews>
  <sheetFormatPr defaultRowHeight="14.4" x14ac:dyDescent="0.3"/>
  <cols>
    <col min="1" max="1" width="8.6640625" style="19"/>
    <col min="2" max="2" width="8.6640625" style="20"/>
    <col min="3" max="3" width="8.6640625" style="19"/>
    <col min="5" max="5" width="9.88671875" bestFit="1" customWidth="1"/>
    <col min="6" max="9" width="8.6640625" style="19"/>
    <col min="13" max="14" width="8.6640625" style="21"/>
  </cols>
  <sheetData>
    <row r="1" spans="1:13" x14ac:dyDescent="0.3">
      <c r="A1" s="18" t="s">
        <v>416</v>
      </c>
      <c r="B1" s="18"/>
      <c r="C1" s="18" t="s">
        <v>417</v>
      </c>
      <c r="D1" s="21"/>
      <c r="E1" s="6"/>
      <c r="F1" s="18" t="s">
        <v>418</v>
      </c>
      <c r="H1" s="18" t="s">
        <v>419</v>
      </c>
      <c r="K1" s="6"/>
      <c r="M1" s="18"/>
    </row>
    <row r="2" spans="1:13" x14ac:dyDescent="0.3">
      <c r="A2" s="21" t="s">
        <v>113</v>
      </c>
      <c r="B2" s="21"/>
      <c r="C2" s="21" t="s">
        <v>113</v>
      </c>
      <c r="D2" s="21"/>
      <c r="F2" s="21" t="s">
        <v>113</v>
      </c>
      <c r="H2" s="21" t="s">
        <v>113</v>
      </c>
    </row>
    <row r="3" spans="1:13" x14ac:dyDescent="0.3">
      <c r="A3">
        <f>'006'!A3</f>
        <v>2.15</v>
      </c>
      <c r="B3" s="23">
        <f>LN(A3)</f>
        <v>0.76546784213957142</v>
      </c>
      <c r="C3">
        <f>'006'!C3</f>
        <v>4.96</v>
      </c>
      <c r="D3" s="23">
        <f t="shared" ref="D3:D52" si="0">LN(C3)</f>
        <v>1.6014057407368361</v>
      </c>
      <c r="F3">
        <f>'006'!F3</f>
        <v>1.73</v>
      </c>
      <c r="G3" s="19">
        <f>LN(F3)</f>
        <v>0.5481214085096876</v>
      </c>
      <c r="H3">
        <f>'006'!H3</f>
        <v>39.61</v>
      </c>
      <c r="I3" s="19">
        <f t="shared" ref="I3:I52" si="1">LN(H3)</f>
        <v>3.6790816116338254</v>
      </c>
    </row>
    <row r="4" spans="1:13" x14ac:dyDescent="0.3">
      <c r="A4">
        <f>'006'!A4</f>
        <v>3.83</v>
      </c>
      <c r="B4" s="23">
        <f t="shared" ref="B4:B52" si="2">LN(A4)</f>
        <v>1.3428648031925547</v>
      </c>
      <c r="C4">
        <f>'006'!C4</f>
        <v>0.02</v>
      </c>
      <c r="D4" s="23">
        <f t="shared" si="0"/>
        <v>-3.912023005428146</v>
      </c>
      <c r="F4">
        <f>'006'!F4</f>
        <v>9.9999999999999995E-7</v>
      </c>
      <c r="G4" s="19">
        <f t="shared" ref="G4:G52" si="3">LN(F4)</f>
        <v>-13.815510557964274</v>
      </c>
      <c r="H4">
        <f>'006'!H4</f>
        <v>20.86</v>
      </c>
      <c r="I4" s="19">
        <f t="shared" si="1"/>
        <v>3.0378334495726262</v>
      </c>
    </row>
    <row r="5" spans="1:13" x14ac:dyDescent="0.3">
      <c r="A5">
        <f>'006'!A5</f>
        <v>14.12</v>
      </c>
      <c r="B5" s="23">
        <f t="shared" si="2"/>
        <v>2.647592232065096</v>
      </c>
      <c r="C5">
        <f>'006'!C5</f>
        <v>9.9999999999999995E-7</v>
      </c>
      <c r="D5" s="23">
        <f t="shared" si="0"/>
        <v>-13.815510557964274</v>
      </c>
      <c r="F5">
        <f>'006'!F5</f>
        <v>13.04</v>
      </c>
      <c r="G5" s="19">
        <f t="shared" si="3"/>
        <v>2.5680215564985067</v>
      </c>
      <c r="H5">
        <f>'006'!H5</f>
        <v>0.55000000000000004</v>
      </c>
      <c r="I5" s="19">
        <f t="shared" si="1"/>
        <v>-0.59783700075562041</v>
      </c>
      <c r="M5" s="20"/>
    </row>
    <row r="6" spans="1:13" x14ac:dyDescent="0.3">
      <c r="A6">
        <f>'006'!A6</f>
        <v>0.33</v>
      </c>
      <c r="B6" s="23">
        <f t="shared" si="2"/>
        <v>-1.1086626245216111</v>
      </c>
      <c r="C6">
        <f>'006'!C6</f>
        <v>0.09</v>
      </c>
      <c r="D6" s="23">
        <f t="shared" si="0"/>
        <v>-2.4079456086518722</v>
      </c>
      <c r="F6">
        <f>'006'!F6</f>
        <v>10.029999999999999</v>
      </c>
      <c r="G6" s="19">
        <f t="shared" si="3"/>
        <v>2.3055806019738441</v>
      </c>
      <c r="H6">
        <f>'006'!H6</f>
        <v>4.2699999999999996</v>
      </c>
      <c r="I6" s="19">
        <f t="shared" si="1"/>
        <v>1.451613827240533</v>
      </c>
    </row>
    <row r="7" spans="1:13" x14ac:dyDescent="0.3">
      <c r="A7">
        <f>'006'!A7</f>
        <v>9.9999999999999995E-7</v>
      </c>
      <c r="B7" s="23">
        <f t="shared" si="2"/>
        <v>-13.815510557964274</v>
      </c>
      <c r="C7">
        <f>'006'!C7</f>
        <v>9.9999999999999995E-7</v>
      </c>
      <c r="D7" s="23">
        <f t="shared" si="0"/>
        <v>-13.815510557964274</v>
      </c>
      <c r="F7">
        <f>'006'!F7</f>
        <v>9.9999999999999995E-7</v>
      </c>
      <c r="G7" s="19">
        <f t="shared" si="3"/>
        <v>-13.815510557964274</v>
      </c>
      <c r="H7">
        <f>'006'!H7</f>
        <v>27.71</v>
      </c>
      <c r="I7" s="19">
        <f t="shared" si="1"/>
        <v>3.3217933588748871</v>
      </c>
      <c r="M7" s="20"/>
    </row>
    <row r="8" spans="1:13" x14ac:dyDescent="0.3">
      <c r="A8">
        <f>'006'!A8</f>
        <v>16.43</v>
      </c>
      <c r="B8" s="23">
        <f t="shared" si="2"/>
        <v>2.7991089320491769</v>
      </c>
      <c r="C8">
        <f>'006'!C8</f>
        <v>0.03</v>
      </c>
      <c r="D8" s="23">
        <f t="shared" si="0"/>
        <v>-3.5065578973199818</v>
      </c>
      <c r="F8">
        <f>'006'!F8</f>
        <v>0.01</v>
      </c>
      <c r="G8" s="19">
        <f t="shared" si="3"/>
        <v>-4.6051701859880909</v>
      </c>
      <c r="H8">
        <f>'006'!H8</f>
        <v>19.96</v>
      </c>
      <c r="I8" s="19">
        <f t="shared" si="1"/>
        <v>2.9937302708833178</v>
      </c>
    </row>
    <row r="9" spans="1:13" x14ac:dyDescent="0.3">
      <c r="A9">
        <f>'006'!A9</f>
        <v>5.98</v>
      </c>
      <c r="B9" s="23">
        <f t="shared" si="2"/>
        <v>1.7884205679625405</v>
      </c>
      <c r="C9">
        <f>'006'!C9</f>
        <v>11.15</v>
      </c>
      <c r="D9" s="23">
        <f t="shared" si="0"/>
        <v>2.411439497906128</v>
      </c>
      <c r="F9">
        <f>'006'!F9</f>
        <v>16.37</v>
      </c>
      <c r="G9" s="19">
        <f t="shared" si="3"/>
        <v>2.7954503913830435</v>
      </c>
      <c r="H9">
        <f>'006'!H9</f>
        <v>7.97</v>
      </c>
      <c r="I9" s="19">
        <f t="shared" si="1"/>
        <v>2.0756844928021239</v>
      </c>
    </row>
    <row r="10" spans="1:13" x14ac:dyDescent="0.3">
      <c r="A10">
        <f>'006'!A10</f>
        <v>4.12</v>
      </c>
      <c r="B10" s="23">
        <f t="shared" si="2"/>
        <v>1.4158531633614351</v>
      </c>
      <c r="C10">
        <f>'006'!C10</f>
        <v>2.52</v>
      </c>
      <c r="D10" s="23">
        <f t="shared" si="0"/>
        <v>0.9242589015233319</v>
      </c>
      <c r="F10">
        <f>'006'!F10</f>
        <v>23.77</v>
      </c>
      <c r="G10" s="19">
        <f t="shared" si="3"/>
        <v>3.1684242813721024</v>
      </c>
      <c r="H10">
        <f>'006'!H10</f>
        <v>15.33</v>
      </c>
      <c r="I10" s="19">
        <f t="shared" si="1"/>
        <v>2.7298116928837226</v>
      </c>
    </row>
    <row r="11" spans="1:13" x14ac:dyDescent="0.3">
      <c r="A11">
        <f>'006'!A11</f>
        <v>2.99</v>
      </c>
      <c r="B11" s="23">
        <f t="shared" si="2"/>
        <v>1.0952733874025951</v>
      </c>
      <c r="C11">
        <f>'006'!C11</f>
        <v>4.32</v>
      </c>
      <c r="D11" s="23">
        <f t="shared" si="0"/>
        <v>1.4632554022560189</v>
      </c>
      <c r="F11">
        <f>'006'!F11</f>
        <v>4.92</v>
      </c>
      <c r="G11" s="19">
        <f t="shared" si="3"/>
        <v>1.5933085305042167</v>
      </c>
      <c r="H11">
        <f>'006'!H11</f>
        <v>17.09</v>
      </c>
      <c r="I11" s="19">
        <f t="shared" si="1"/>
        <v>2.8384934971274993</v>
      </c>
    </row>
    <row r="12" spans="1:13" x14ac:dyDescent="0.3">
      <c r="A12">
        <f>'006'!A12</f>
        <v>1.48</v>
      </c>
      <c r="B12" s="23">
        <f t="shared" si="2"/>
        <v>0.39204208777602367</v>
      </c>
      <c r="C12">
        <f>'006'!C12</f>
        <v>0.35</v>
      </c>
      <c r="D12" s="23">
        <f t="shared" si="0"/>
        <v>-1.0498221244986778</v>
      </c>
      <c r="F12">
        <f>'006'!F12</f>
        <v>3.71</v>
      </c>
      <c r="G12" s="19">
        <f t="shared" si="3"/>
        <v>1.3110318766193438</v>
      </c>
      <c r="H12">
        <f>'006'!H12</f>
        <v>0.08</v>
      </c>
      <c r="I12" s="19">
        <f t="shared" si="1"/>
        <v>-2.5257286443082556</v>
      </c>
    </row>
    <row r="13" spans="1:13" x14ac:dyDescent="0.3">
      <c r="A13">
        <f>'006'!A13</f>
        <v>0.13</v>
      </c>
      <c r="B13" s="23">
        <f t="shared" si="2"/>
        <v>-2.0402208285265546</v>
      </c>
      <c r="C13">
        <f>'006'!C13</f>
        <v>1.52</v>
      </c>
      <c r="D13" s="23">
        <f t="shared" si="0"/>
        <v>0.41871033485818504</v>
      </c>
      <c r="F13">
        <f>'006'!F13</f>
        <v>19.149999999999999</v>
      </c>
      <c r="G13" s="19">
        <f t="shared" si="3"/>
        <v>2.9523027156266548</v>
      </c>
      <c r="H13">
        <f>'006'!H13</f>
        <v>6.12</v>
      </c>
      <c r="I13" s="19">
        <f t="shared" si="1"/>
        <v>1.8115620965242347</v>
      </c>
    </row>
    <row r="14" spans="1:13" x14ac:dyDescent="0.3">
      <c r="A14">
        <f>'006'!A14</f>
        <v>12.39</v>
      </c>
      <c r="B14" s="23">
        <f t="shared" si="2"/>
        <v>2.5168896956410509</v>
      </c>
      <c r="C14">
        <f>'006'!C14</f>
        <v>8.65</v>
      </c>
      <c r="D14" s="23">
        <f t="shared" si="0"/>
        <v>2.157559320943788</v>
      </c>
      <c r="F14">
        <f>'006'!F14</f>
        <v>11.25</v>
      </c>
      <c r="G14" s="19">
        <f t="shared" si="3"/>
        <v>2.4203681286504293</v>
      </c>
      <c r="H14">
        <f>'006'!H14</f>
        <v>0.38</v>
      </c>
      <c r="I14" s="19">
        <f t="shared" si="1"/>
        <v>-0.96758402626170559</v>
      </c>
    </row>
    <row r="15" spans="1:13" x14ac:dyDescent="0.3">
      <c r="A15">
        <f>'006'!A15</f>
        <v>8.73</v>
      </c>
      <c r="B15" s="23">
        <f t="shared" si="2"/>
        <v>2.166765369851511</v>
      </c>
      <c r="C15">
        <f>'006'!C15</f>
        <v>1.58</v>
      </c>
      <c r="D15" s="23">
        <f t="shared" si="0"/>
        <v>0.45742484703887548</v>
      </c>
      <c r="F15">
        <f>'006'!F15</f>
        <v>23.57</v>
      </c>
      <c r="G15" s="19">
        <f t="shared" si="3"/>
        <v>3.1599747169480397</v>
      </c>
      <c r="H15">
        <f>'006'!H15</f>
        <v>1.01</v>
      </c>
      <c r="I15" s="19">
        <f t="shared" si="1"/>
        <v>9.950330853168092E-3</v>
      </c>
    </row>
    <row r="16" spans="1:13" x14ac:dyDescent="0.3">
      <c r="A16">
        <f>'006'!A16</f>
        <v>9.9999999999999995E-7</v>
      </c>
      <c r="B16" s="23">
        <f t="shared" si="2"/>
        <v>-13.815510557964274</v>
      </c>
      <c r="C16">
        <f>'006'!C16</f>
        <v>9.9999999999999995E-7</v>
      </c>
      <c r="D16" s="23">
        <f t="shared" si="0"/>
        <v>-13.815510557964274</v>
      </c>
      <c r="F16">
        <f>'006'!F16</f>
        <v>7.18</v>
      </c>
      <c r="G16" s="19">
        <f t="shared" si="3"/>
        <v>1.9712993830601329</v>
      </c>
      <c r="H16">
        <f>'006'!H16</f>
        <v>11.98</v>
      </c>
      <c r="I16" s="19">
        <f t="shared" si="1"/>
        <v>2.4832385926873033</v>
      </c>
      <c r="M16" s="20"/>
    </row>
    <row r="17" spans="1:13" x14ac:dyDescent="0.3">
      <c r="A17">
        <f>'006'!A17</f>
        <v>3.15</v>
      </c>
      <c r="B17" s="23">
        <f t="shared" si="2"/>
        <v>1.1474024528375417</v>
      </c>
      <c r="C17">
        <f>'006'!C17</f>
        <v>9.9999999999999995E-7</v>
      </c>
      <c r="D17" s="23">
        <f t="shared" si="0"/>
        <v>-13.815510557964274</v>
      </c>
      <c r="F17">
        <f>'006'!F17</f>
        <v>5.2</v>
      </c>
      <c r="G17" s="19">
        <f t="shared" si="3"/>
        <v>1.6486586255873816</v>
      </c>
      <c r="H17">
        <f>'006'!H17</f>
        <v>15.3</v>
      </c>
      <c r="I17" s="19">
        <f t="shared" si="1"/>
        <v>2.7278528283983898</v>
      </c>
      <c r="M17" s="20"/>
    </row>
    <row r="18" spans="1:13" x14ac:dyDescent="0.3">
      <c r="A18">
        <f>'006'!A18</f>
        <v>2.2000000000000002</v>
      </c>
      <c r="B18" s="23">
        <f t="shared" si="2"/>
        <v>0.78845736036427028</v>
      </c>
      <c r="C18">
        <f>'006'!C18</f>
        <v>0.88</v>
      </c>
      <c r="D18" s="23">
        <f t="shared" si="0"/>
        <v>-0.12783337150988489</v>
      </c>
      <c r="F18">
        <f>'006'!F18</f>
        <v>9.39</v>
      </c>
      <c r="G18" s="19">
        <f t="shared" si="3"/>
        <v>2.2396452932201716</v>
      </c>
      <c r="H18">
        <f>'006'!H18</f>
        <v>24.02</v>
      </c>
      <c r="I18" s="19">
        <f t="shared" si="1"/>
        <v>3.1788868166518376</v>
      </c>
    </row>
    <row r="19" spans="1:13" x14ac:dyDescent="0.3">
      <c r="A19">
        <f>'006'!A19</f>
        <v>0.38</v>
      </c>
      <c r="B19" s="23">
        <f t="shared" si="2"/>
        <v>-0.96758402626170559</v>
      </c>
      <c r="C19">
        <f>'006'!C19</f>
        <v>1.37</v>
      </c>
      <c r="D19" s="23">
        <f t="shared" si="0"/>
        <v>0.3148107398400336</v>
      </c>
      <c r="F19">
        <f>'006'!F19</f>
        <v>2.42</v>
      </c>
      <c r="G19" s="19">
        <f t="shared" si="3"/>
        <v>0.88376754016859504</v>
      </c>
      <c r="H19">
        <f>'006'!H19</f>
        <v>9.9999999999999995E-7</v>
      </c>
      <c r="I19" s="19">
        <f t="shared" si="1"/>
        <v>-13.815510557964274</v>
      </c>
    </row>
    <row r="20" spans="1:13" x14ac:dyDescent="0.3">
      <c r="A20">
        <f>'006'!A20</f>
        <v>0.47</v>
      </c>
      <c r="B20" s="23">
        <f t="shared" si="2"/>
        <v>-0.75502258427803282</v>
      </c>
      <c r="C20">
        <f>'006'!C20</f>
        <v>0.02</v>
      </c>
      <c r="D20" s="23">
        <f t="shared" si="0"/>
        <v>-3.912023005428146</v>
      </c>
      <c r="F20">
        <f>'006'!F20</f>
        <v>9.85</v>
      </c>
      <c r="G20" s="19">
        <f t="shared" si="3"/>
        <v>2.2874714551839976</v>
      </c>
      <c r="H20">
        <f>'006'!H20</f>
        <v>25.33</v>
      </c>
      <c r="I20" s="19">
        <f t="shared" si="1"/>
        <v>3.231989464013584</v>
      </c>
    </row>
    <row r="21" spans="1:13" x14ac:dyDescent="0.3">
      <c r="A21">
        <f>'006'!A21</f>
        <v>0.44</v>
      </c>
      <c r="B21" s="23">
        <f t="shared" si="2"/>
        <v>-0.82098055206983023</v>
      </c>
      <c r="C21">
        <f>'006'!C21</f>
        <v>23.53</v>
      </c>
      <c r="D21" s="23">
        <f t="shared" si="0"/>
        <v>3.158276202739271</v>
      </c>
      <c r="F21">
        <f>'006'!F21</f>
        <v>6.44</v>
      </c>
      <c r="G21" s="19">
        <f t="shared" si="3"/>
        <v>1.8625285401162623</v>
      </c>
      <c r="H21">
        <f>'006'!H21</f>
        <v>17.96</v>
      </c>
      <c r="I21" s="19">
        <f t="shared" si="1"/>
        <v>2.8881470628740535</v>
      </c>
    </row>
    <row r="22" spans="1:13" x14ac:dyDescent="0.3">
      <c r="A22">
        <f>'006'!A22</f>
        <v>0.3</v>
      </c>
      <c r="B22" s="23">
        <f t="shared" si="2"/>
        <v>-1.2039728043259361</v>
      </c>
      <c r="C22">
        <f>'006'!C22</f>
        <v>1.78</v>
      </c>
      <c r="D22" s="23">
        <f t="shared" si="0"/>
        <v>0.57661336430399379</v>
      </c>
      <c r="F22">
        <f>'006'!F22</f>
        <v>8.92</v>
      </c>
      <c r="G22" s="19">
        <f t="shared" si="3"/>
        <v>2.1882959465919178</v>
      </c>
      <c r="H22">
        <f>'006'!H22</f>
        <v>0.02</v>
      </c>
      <c r="I22" s="19">
        <f t="shared" si="1"/>
        <v>-3.912023005428146</v>
      </c>
    </row>
    <row r="23" spans="1:13" x14ac:dyDescent="0.3">
      <c r="A23">
        <f>'006'!A23</f>
        <v>0.71</v>
      </c>
      <c r="B23" s="23">
        <f t="shared" si="2"/>
        <v>-0.34249030894677601</v>
      </c>
      <c r="C23">
        <f>'006'!C23</f>
        <v>1.95</v>
      </c>
      <c r="D23" s="23">
        <f t="shared" si="0"/>
        <v>0.66782937257565544</v>
      </c>
      <c r="F23">
        <f>'006'!F23</f>
        <v>8.67</v>
      </c>
      <c r="G23" s="19">
        <f t="shared" si="3"/>
        <v>2.1598687907924505</v>
      </c>
      <c r="H23">
        <f>'006'!H23</f>
        <v>22.07</v>
      </c>
      <c r="I23" s="19">
        <f t="shared" si="1"/>
        <v>3.0942192202686449</v>
      </c>
    </row>
    <row r="24" spans="1:13" x14ac:dyDescent="0.3">
      <c r="A24">
        <f>'006'!A24</f>
        <v>9.9999999999999995E-7</v>
      </c>
      <c r="B24" s="23">
        <f t="shared" si="2"/>
        <v>-13.815510557964274</v>
      </c>
      <c r="C24">
        <f>'006'!C24</f>
        <v>2.34</v>
      </c>
      <c r="D24" s="23">
        <f t="shared" si="0"/>
        <v>0.85015092936961001</v>
      </c>
      <c r="F24">
        <f>'006'!F24</f>
        <v>0.37</v>
      </c>
      <c r="G24" s="19">
        <f t="shared" si="3"/>
        <v>-0.9942522733438669</v>
      </c>
      <c r="H24">
        <f>'006'!H24</f>
        <v>9.85</v>
      </c>
      <c r="I24" s="19">
        <f t="shared" si="1"/>
        <v>2.2874714551839976</v>
      </c>
    </row>
    <row r="25" spans="1:13" x14ac:dyDescent="0.3">
      <c r="A25">
        <f>'006'!A25</f>
        <v>2.02</v>
      </c>
      <c r="B25" s="23">
        <f t="shared" si="2"/>
        <v>0.70309751141311339</v>
      </c>
      <c r="C25">
        <f>'006'!C25</f>
        <v>25.93</v>
      </c>
      <c r="D25" s="23">
        <f t="shared" si="0"/>
        <v>3.255400599550573</v>
      </c>
      <c r="F25">
        <f>'006'!F25</f>
        <v>7.39</v>
      </c>
      <c r="G25" s="19">
        <f t="shared" si="3"/>
        <v>2.0001277349601105</v>
      </c>
      <c r="H25">
        <f>'006'!H25</f>
        <v>13.29</v>
      </c>
      <c r="I25" s="19">
        <f t="shared" si="1"/>
        <v>2.5870118727251539</v>
      </c>
    </row>
    <row r="26" spans="1:13" x14ac:dyDescent="0.3">
      <c r="A26">
        <f>'006'!A26</f>
        <v>1.58</v>
      </c>
      <c r="B26" s="23">
        <f t="shared" si="2"/>
        <v>0.45742484703887548</v>
      </c>
      <c r="C26">
        <f>'006'!C26</f>
        <v>39.96</v>
      </c>
      <c r="D26" s="23">
        <f t="shared" si="0"/>
        <v>3.6878789537803529</v>
      </c>
      <c r="F26">
        <f>'006'!F26</f>
        <v>13.19</v>
      </c>
      <c r="G26" s="19">
        <f t="shared" si="3"/>
        <v>2.5794589667292231</v>
      </c>
      <c r="H26">
        <f>'006'!H26</f>
        <v>6.96</v>
      </c>
      <c r="I26" s="19">
        <f t="shared" si="1"/>
        <v>1.9401794743463283</v>
      </c>
    </row>
    <row r="27" spans="1:13" x14ac:dyDescent="0.3">
      <c r="A27">
        <f>'006'!A27</f>
        <v>0.01</v>
      </c>
      <c r="B27" s="23">
        <f t="shared" si="2"/>
        <v>-4.6051701859880909</v>
      </c>
      <c r="C27">
        <f>'006'!C27</f>
        <v>28.49</v>
      </c>
      <c r="D27" s="23">
        <f t="shared" si="0"/>
        <v>3.3495531485098167</v>
      </c>
      <c r="F27">
        <f>'006'!F27</f>
        <v>10.58</v>
      </c>
      <c r="G27" s="19">
        <f t="shared" si="3"/>
        <v>2.3589654264301534</v>
      </c>
      <c r="H27">
        <f>'006'!H27</f>
        <v>0.06</v>
      </c>
      <c r="I27" s="19">
        <f t="shared" si="1"/>
        <v>-2.8134107167600364</v>
      </c>
    </row>
    <row r="28" spans="1:13" x14ac:dyDescent="0.3">
      <c r="A28">
        <f>'006'!A28</f>
        <v>3.22</v>
      </c>
      <c r="B28" s="23">
        <f t="shared" si="2"/>
        <v>1.1693813595563169</v>
      </c>
      <c r="C28">
        <f>'006'!C28</f>
        <v>42.27</v>
      </c>
      <c r="D28" s="23">
        <f t="shared" si="0"/>
        <v>3.7440776145786985</v>
      </c>
      <c r="F28">
        <f>'006'!F28</f>
        <v>0.2</v>
      </c>
      <c r="G28" s="19">
        <f t="shared" si="3"/>
        <v>-1.6094379124341003</v>
      </c>
      <c r="H28">
        <f>'006'!H28</f>
        <v>15.13</v>
      </c>
      <c r="I28" s="19">
        <f t="shared" si="1"/>
        <v>2.7166795278002644</v>
      </c>
    </row>
    <row r="29" spans="1:13" x14ac:dyDescent="0.3">
      <c r="A29">
        <f>'006'!A29</f>
        <v>15.64</v>
      </c>
      <c r="B29" s="23">
        <f t="shared" si="2"/>
        <v>2.7498317351171653</v>
      </c>
      <c r="C29">
        <f>'006'!C29</f>
        <v>0.01</v>
      </c>
      <c r="D29" s="23">
        <f t="shared" si="0"/>
        <v>-4.6051701859880909</v>
      </c>
      <c r="F29">
        <f>'006'!F29</f>
        <v>22.34</v>
      </c>
      <c r="G29" s="19">
        <f t="shared" si="3"/>
        <v>3.1063787936410545</v>
      </c>
      <c r="H29">
        <f>'006'!H29</f>
        <v>9.9999999999999995E-7</v>
      </c>
      <c r="I29" s="19">
        <f t="shared" si="1"/>
        <v>-13.815510557964274</v>
      </c>
    </row>
    <row r="30" spans="1:13" x14ac:dyDescent="0.3">
      <c r="A30">
        <f>'006'!A30</f>
        <v>9.9999999999999995E-7</v>
      </c>
      <c r="B30" s="23">
        <f t="shared" si="2"/>
        <v>-13.815510557964274</v>
      </c>
      <c r="C30">
        <f>'006'!C30</f>
        <v>12.25</v>
      </c>
      <c r="D30" s="23">
        <f t="shared" si="0"/>
        <v>2.5055259369907361</v>
      </c>
      <c r="F30">
        <f>'006'!F30</f>
        <v>4.8099999999999996</v>
      </c>
      <c r="G30" s="19">
        <f t="shared" si="3"/>
        <v>1.5706970841176697</v>
      </c>
      <c r="H30">
        <f>'006'!H30</f>
        <v>15.86</v>
      </c>
      <c r="I30" s="19">
        <f t="shared" si="1"/>
        <v>2.7638002162067017</v>
      </c>
    </row>
    <row r="31" spans="1:13" x14ac:dyDescent="0.3">
      <c r="A31">
        <f>'006'!A31</f>
        <v>1.92</v>
      </c>
      <c r="B31" s="23">
        <f t="shared" si="2"/>
        <v>0.65232518603969014</v>
      </c>
      <c r="C31">
        <f>'006'!C31</f>
        <v>0.02</v>
      </c>
      <c r="D31" s="23">
        <f t="shared" si="0"/>
        <v>-3.912023005428146</v>
      </c>
      <c r="F31">
        <f>'006'!F31</f>
        <v>1.2</v>
      </c>
      <c r="G31" s="19">
        <f t="shared" si="3"/>
        <v>0.18232155679395459</v>
      </c>
      <c r="H31">
        <f>'006'!H31</f>
        <v>26.21</v>
      </c>
      <c r="I31" s="19">
        <f t="shared" si="1"/>
        <v>3.2661410173353151</v>
      </c>
    </row>
    <row r="32" spans="1:13" x14ac:dyDescent="0.3">
      <c r="A32">
        <f>'006'!A32</f>
        <v>0.01</v>
      </c>
      <c r="B32" s="23">
        <f t="shared" si="2"/>
        <v>-4.6051701859880909</v>
      </c>
      <c r="C32">
        <f>'006'!C32</f>
        <v>5.03</v>
      </c>
      <c r="D32" s="23">
        <f t="shared" si="0"/>
        <v>1.6154199841116479</v>
      </c>
      <c r="F32">
        <f>'006'!F32</f>
        <v>6.27</v>
      </c>
      <c r="G32" s="19">
        <f t="shared" si="3"/>
        <v>1.8357763546448294</v>
      </c>
      <c r="H32">
        <f>'006'!H32</f>
        <v>0.11</v>
      </c>
      <c r="I32" s="19">
        <f t="shared" si="1"/>
        <v>-2.2072749131897207</v>
      </c>
    </row>
    <row r="33" spans="1:13" x14ac:dyDescent="0.3">
      <c r="A33">
        <f>'006'!A33</f>
        <v>8.6999999999999993</v>
      </c>
      <c r="B33" s="23">
        <f t="shared" si="2"/>
        <v>2.1633230256605378</v>
      </c>
      <c r="C33">
        <f>'006'!C33</f>
        <v>28.55</v>
      </c>
      <c r="D33" s="23">
        <f t="shared" si="0"/>
        <v>3.3516569361020192</v>
      </c>
      <c r="F33">
        <f>'006'!F33</f>
        <v>0.93</v>
      </c>
      <c r="G33" s="19">
        <f t="shared" si="3"/>
        <v>-7.2570692834835374E-2</v>
      </c>
      <c r="H33">
        <f>'006'!H33</f>
        <v>6.2</v>
      </c>
      <c r="I33" s="19">
        <f t="shared" si="1"/>
        <v>1.824549292051046</v>
      </c>
    </row>
    <row r="34" spans="1:13" x14ac:dyDescent="0.3">
      <c r="A34">
        <f>'006'!A34</f>
        <v>10.02</v>
      </c>
      <c r="B34" s="23">
        <f t="shared" si="2"/>
        <v>2.3045830956567186</v>
      </c>
      <c r="C34">
        <f>'006'!C34</f>
        <v>21.02</v>
      </c>
      <c r="D34" s="23">
        <f t="shared" si="0"/>
        <v>3.045474365448805</v>
      </c>
      <c r="F34">
        <f>'006'!F34</f>
        <v>6.36</v>
      </c>
      <c r="G34" s="19">
        <f t="shared" si="3"/>
        <v>1.8500283773520307</v>
      </c>
      <c r="H34">
        <f>'006'!H34</f>
        <v>1.84</v>
      </c>
      <c r="I34" s="19">
        <f t="shared" si="1"/>
        <v>0.60976557162089429</v>
      </c>
    </row>
    <row r="35" spans="1:13" x14ac:dyDescent="0.3">
      <c r="A35">
        <f>'006'!A35</f>
        <v>10.33</v>
      </c>
      <c r="B35" s="23">
        <f t="shared" si="2"/>
        <v>2.3350522831315472</v>
      </c>
      <c r="C35">
        <f>'006'!C35</f>
        <v>0.32</v>
      </c>
      <c r="D35" s="23">
        <f t="shared" si="0"/>
        <v>-1.1394342831883648</v>
      </c>
      <c r="F35">
        <f>'006'!F35</f>
        <v>8.24</v>
      </c>
      <c r="G35" s="19">
        <f t="shared" si="3"/>
        <v>2.1090003439213802</v>
      </c>
      <c r="H35">
        <f>'006'!H35</f>
        <v>2.98</v>
      </c>
      <c r="I35" s="19">
        <f t="shared" si="1"/>
        <v>1.091923300517313</v>
      </c>
    </row>
    <row r="36" spans="1:13" x14ac:dyDescent="0.3">
      <c r="A36">
        <f>'006'!A36</f>
        <v>5.33</v>
      </c>
      <c r="B36" s="23">
        <f t="shared" si="2"/>
        <v>1.6733512381777531</v>
      </c>
      <c r="C36">
        <f>'006'!C36</f>
        <v>4.3899999999999997</v>
      </c>
      <c r="D36" s="23">
        <f t="shared" si="0"/>
        <v>1.4793292270870799</v>
      </c>
      <c r="F36">
        <f>'006'!F36</f>
        <v>18.559999999999999</v>
      </c>
      <c r="G36" s="19">
        <f t="shared" si="3"/>
        <v>2.9210087273580543</v>
      </c>
      <c r="H36">
        <f>'006'!H36</f>
        <v>7.64</v>
      </c>
      <c r="I36" s="19">
        <f t="shared" si="1"/>
        <v>2.0333976031784289</v>
      </c>
    </row>
    <row r="37" spans="1:13" x14ac:dyDescent="0.3">
      <c r="A37">
        <f>'006'!A37</f>
        <v>8.09</v>
      </c>
      <c r="B37" s="23">
        <f t="shared" si="2"/>
        <v>2.0906287310704004</v>
      </c>
      <c r="C37">
        <f>'006'!C37</f>
        <v>11.51</v>
      </c>
      <c r="D37" s="23">
        <f t="shared" si="0"/>
        <v>2.4432162227337915</v>
      </c>
      <c r="F37">
        <f>'006'!F37</f>
        <v>7.0000000000000007E-2</v>
      </c>
      <c r="G37" s="19">
        <f t="shared" si="3"/>
        <v>-2.6592600369327779</v>
      </c>
      <c r="H37">
        <f>'006'!H37</f>
        <v>0.42</v>
      </c>
      <c r="I37" s="19">
        <f t="shared" si="1"/>
        <v>-0.86750056770472306</v>
      </c>
    </row>
    <row r="38" spans="1:13" x14ac:dyDescent="0.3">
      <c r="A38">
        <f>'006'!A38</f>
        <v>10.52</v>
      </c>
      <c r="B38" s="23">
        <f t="shared" si="2"/>
        <v>2.3532782073095637</v>
      </c>
      <c r="C38">
        <f>'006'!C38</f>
        <v>11.18</v>
      </c>
      <c r="D38" s="23">
        <f t="shared" si="0"/>
        <v>2.4141264677269532</v>
      </c>
      <c r="F38">
        <f>'006'!F38</f>
        <v>7.79</v>
      </c>
      <c r="G38" s="19">
        <f t="shared" si="3"/>
        <v>2.0528408598826569</v>
      </c>
      <c r="H38">
        <f>'006'!H38</f>
        <v>1.32</v>
      </c>
      <c r="I38" s="19">
        <f t="shared" si="1"/>
        <v>0.27763173659827955</v>
      </c>
    </row>
    <row r="39" spans="1:13" x14ac:dyDescent="0.3">
      <c r="A39">
        <f>'006'!A39</f>
        <v>9.4</v>
      </c>
      <c r="B39" s="23">
        <f t="shared" si="2"/>
        <v>2.2407096892759584</v>
      </c>
      <c r="C39">
        <f>'006'!C39</f>
        <v>9.9999999999999995E-7</v>
      </c>
      <c r="D39" s="23">
        <f t="shared" si="0"/>
        <v>-13.815510557964274</v>
      </c>
      <c r="F39">
        <f>'006'!F39</f>
        <v>14.54</v>
      </c>
      <c r="G39" s="19">
        <f t="shared" si="3"/>
        <v>2.6769034721053733</v>
      </c>
      <c r="H39">
        <f>'006'!H39</f>
        <v>9.9999999999999995E-7</v>
      </c>
      <c r="I39" s="19">
        <f t="shared" si="1"/>
        <v>-13.815510557964274</v>
      </c>
      <c r="M39" s="20"/>
    </row>
    <row r="40" spans="1:13" x14ac:dyDescent="0.3">
      <c r="A40">
        <f>'006'!A40</f>
        <v>5.1100000000000003</v>
      </c>
      <c r="B40" s="23">
        <f t="shared" si="2"/>
        <v>1.631199404215613</v>
      </c>
      <c r="C40">
        <f>'006'!C40</f>
        <v>1.83</v>
      </c>
      <c r="D40" s="23">
        <f t="shared" si="0"/>
        <v>0.60431596685332956</v>
      </c>
      <c r="F40">
        <f>'006'!F40</f>
        <v>30.33</v>
      </c>
      <c r="G40" s="19">
        <f t="shared" si="3"/>
        <v>3.4121373217004898</v>
      </c>
      <c r="H40">
        <f>'006'!H40</f>
        <v>4.43</v>
      </c>
      <c r="I40" s="19">
        <f t="shared" si="1"/>
        <v>1.4883995840570443</v>
      </c>
    </row>
    <row r="41" spans="1:13" x14ac:dyDescent="0.3">
      <c r="A41">
        <f>'006'!A41</f>
        <v>9.08</v>
      </c>
      <c r="B41" s="23">
        <f t="shared" si="2"/>
        <v>2.2060741926132019</v>
      </c>
      <c r="C41">
        <f>'006'!C41</f>
        <v>2.82</v>
      </c>
      <c r="D41" s="23">
        <f t="shared" si="0"/>
        <v>1.0367368849500223</v>
      </c>
      <c r="F41">
        <f>'006'!F41</f>
        <v>4.66</v>
      </c>
      <c r="G41" s="19">
        <f t="shared" si="3"/>
        <v>1.5390154481375546</v>
      </c>
      <c r="H41">
        <f>'006'!H41</f>
        <v>5.53</v>
      </c>
      <c r="I41" s="19">
        <f t="shared" si="1"/>
        <v>1.7101878155342434</v>
      </c>
    </row>
    <row r="42" spans="1:13" x14ac:dyDescent="0.3">
      <c r="A42">
        <f>'006'!A42</f>
        <v>3.87</v>
      </c>
      <c r="B42" s="23">
        <f t="shared" si="2"/>
        <v>1.3532545070416904</v>
      </c>
      <c r="C42">
        <f>'006'!C42</f>
        <v>7.09</v>
      </c>
      <c r="D42" s="23">
        <f t="shared" si="0"/>
        <v>1.9586853405440361</v>
      </c>
      <c r="F42">
        <f>'006'!F42</f>
        <v>1.45</v>
      </c>
      <c r="G42" s="19">
        <f t="shared" si="3"/>
        <v>0.37156355643248301</v>
      </c>
      <c r="H42">
        <f>'006'!H42</f>
        <v>9.9999999999999995E-7</v>
      </c>
      <c r="I42" s="19">
        <f t="shared" si="1"/>
        <v>-13.815510557964274</v>
      </c>
    </row>
    <row r="43" spans="1:13" x14ac:dyDescent="0.3">
      <c r="A43">
        <f>'006'!A43</f>
        <v>4.0199999999999996</v>
      </c>
      <c r="B43" s="23">
        <f t="shared" si="2"/>
        <v>1.3912819026309295</v>
      </c>
      <c r="C43">
        <f>'006'!C43</f>
        <v>0.59</v>
      </c>
      <c r="D43" s="23">
        <f t="shared" si="0"/>
        <v>-0.52763274208237199</v>
      </c>
      <c r="F43">
        <f>'006'!F43</f>
        <v>0.69</v>
      </c>
      <c r="G43" s="19">
        <f t="shared" si="3"/>
        <v>-0.37106368139083207</v>
      </c>
      <c r="H43">
        <f>'006'!H43</f>
        <v>19.510000000000002</v>
      </c>
      <c r="I43" s="19">
        <f t="shared" si="1"/>
        <v>2.97092715463502</v>
      </c>
    </row>
    <row r="44" spans="1:13" x14ac:dyDescent="0.3">
      <c r="A44">
        <f>'006'!A44</f>
        <v>10.79</v>
      </c>
      <c r="B44" s="23">
        <f t="shared" si="2"/>
        <v>2.3786197792700432</v>
      </c>
      <c r="C44">
        <f>'006'!C44</f>
        <v>27.67</v>
      </c>
      <c r="D44" s="23">
        <f t="shared" si="0"/>
        <v>3.3203487937988347</v>
      </c>
      <c r="F44">
        <f>'006'!F44</f>
        <v>9.9999999999999995E-7</v>
      </c>
      <c r="G44" s="19">
        <f t="shared" si="3"/>
        <v>-13.815510557964274</v>
      </c>
      <c r="H44">
        <f>'006'!H44</f>
        <v>7.88</v>
      </c>
      <c r="I44" s="19">
        <f t="shared" si="1"/>
        <v>2.0643279038697879</v>
      </c>
    </row>
    <row r="45" spans="1:13" x14ac:dyDescent="0.3">
      <c r="A45">
        <f>'006'!A45</f>
        <v>0.01</v>
      </c>
      <c r="B45" s="23">
        <f t="shared" si="2"/>
        <v>-4.6051701859880909</v>
      </c>
      <c r="C45">
        <f>'006'!C45</f>
        <v>26.52</v>
      </c>
      <c r="D45" s="23">
        <f t="shared" si="0"/>
        <v>3.2778991653176619</v>
      </c>
      <c r="F45">
        <f>'006'!F45</f>
        <v>1</v>
      </c>
      <c r="G45" s="19">
        <f t="shared" si="3"/>
        <v>0</v>
      </c>
      <c r="H45">
        <f>'006'!H45</f>
        <v>33.28</v>
      </c>
      <c r="I45" s="19">
        <f t="shared" si="1"/>
        <v>3.5049566159530077</v>
      </c>
    </row>
    <row r="46" spans="1:13" x14ac:dyDescent="0.3">
      <c r="A46">
        <f>'006'!A46</f>
        <v>1.77</v>
      </c>
      <c r="B46" s="23">
        <f t="shared" si="2"/>
        <v>0.5709795465857378</v>
      </c>
      <c r="C46">
        <f>'006'!C46</f>
        <v>9.9999999999999995E-7</v>
      </c>
      <c r="D46" s="23">
        <f t="shared" si="0"/>
        <v>-13.815510557964274</v>
      </c>
      <c r="F46">
        <f>'006'!F46</f>
        <v>0.11</v>
      </c>
      <c r="G46" s="19">
        <f t="shared" si="3"/>
        <v>-2.2072749131897207</v>
      </c>
      <c r="H46">
        <f>'006'!H46</f>
        <v>3.66</v>
      </c>
      <c r="I46" s="19">
        <f t="shared" si="1"/>
        <v>1.297463147413275</v>
      </c>
      <c r="M46" s="20"/>
    </row>
    <row r="47" spans="1:13" x14ac:dyDescent="0.3">
      <c r="A47">
        <f>'006'!A47</f>
        <v>3.8</v>
      </c>
      <c r="B47" s="23">
        <f t="shared" si="2"/>
        <v>1.33500106673234</v>
      </c>
      <c r="C47">
        <f>'006'!C47</f>
        <v>12.96</v>
      </c>
      <c r="D47" s="23">
        <f t="shared" si="0"/>
        <v>2.5618676909241289</v>
      </c>
      <c r="F47">
        <f>'006'!F47</f>
        <v>0.28000000000000003</v>
      </c>
      <c r="G47" s="19">
        <f t="shared" si="3"/>
        <v>-1.2729656758128873</v>
      </c>
      <c r="H47">
        <f>'006'!H47</f>
        <v>0.87</v>
      </c>
      <c r="I47" s="19">
        <f t="shared" si="1"/>
        <v>-0.13926206733350766</v>
      </c>
    </row>
    <row r="48" spans="1:13" x14ac:dyDescent="0.3">
      <c r="A48">
        <f>'006'!A48</f>
        <v>11.35</v>
      </c>
      <c r="B48" s="23">
        <f t="shared" si="2"/>
        <v>2.4292177439274116</v>
      </c>
      <c r="C48">
        <f>'006'!C48</f>
        <v>3.07</v>
      </c>
      <c r="D48" s="23">
        <f t="shared" si="0"/>
        <v>1.1216775615991057</v>
      </c>
      <c r="F48">
        <f>'006'!F48</f>
        <v>0.85</v>
      </c>
      <c r="G48" s="19">
        <f t="shared" si="3"/>
        <v>-0.16251892949777494</v>
      </c>
      <c r="H48">
        <f>'006'!H48</f>
        <v>27.69</v>
      </c>
      <c r="I48" s="19">
        <f t="shared" si="1"/>
        <v>3.3210713371828704</v>
      </c>
    </row>
    <row r="49" spans="1:14" x14ac:dyDescent="0.3">
      <c r="A49">
        <f>'006'!A49</f>
        <v>0.32</v>
      </c>
      <c r="B49" s="23">
        <f t="shared" si="2"/>
        <v>-1.1394342831883648</v>
      </c>
      <c r="C49">
        <f>'006'!C49</f>
        <v>0.01</v>
      </c>
      <c r="D49" s="23">
        <f t="shared" si="0"/>
        <v>-4.6051701859880909</v>
      </c>
      <c r="F49">
        <f>'006'!F49</f>
        <v>11.29</v>
      </c>
      <c r="G49" s="19">
        <f t="shared" si="3"/>
        <v>2.4239173781615704</v>
      </c>
      <c r="H49">
        <f>'006'!H49</f>
        <v>9.9999999999999995E-7</v>
      </c>
      <c r="I49" s="19">
        <f t="shared" si="1"/>
        <v>-13.815510557964274</v>
      </c>
    </row>
    <row r="50" spans="1:14" x14ac:dyDescent="0.3">
      <c r="A50">
        <f>'006'!A50</f>
        <v>7.43</v>
      </c>
      <c r="B50" s="23">
        <f t="shared" si="2"/>
        <v>2.0055258587296678</v>
      </c>
      <c r="C50">
        <f>'006'!C50</f>
        <v>22.82</v>
      </c>
      <c r="D50" s="23">
        <f t="shared" si="0"/>
        <v>3.1276373444339294</v>
      </c>
      <c r="F50">
        <f>'006'!F50</f>
        <v>0.82</v>
      </c>
      <c r="G50" s="19">
        <f t="shared" si="3"/>
        <v>-0.19845093872383832</v>
      </c>
      <c r="H50">
        <f>'006'!H50</f>
        <v>7.03</v>
      </c>
      <c r="I50" s="19">
        <f t="shared" si="1"/>
        <v>1.9501867058225735</v>
      </c>
    </row>
    <row r="51" spans="1:14" x14ac:dyDescent="0.3">
      <c r="A51">
        <f>'006'!A51</f>
        <v>9.25</v>
      </c>
      <c r="B51" s="23">
        <f t="shared" si="2"/>
        <v>2.224623551524334</v>
      </c>
      <c r="C51">
        <f>'006'!C51</f>
        <v>0.01</v>
      </c>
      <c r="D51" s="23">
        <f t="shared" si="0"/>
        <v>-4.6051701859880909</v>
      </c>
      <c r="F51">
        <f>'006'!F51</f>
        <v>20.21</v>
      </c>
      <c r="G51" s="19">
        <f t="shared" si="3"/>
        <v>3.0061775314155299</v>
      </c>
      <c r="H51">
        <f>'006'!H51</f>
        <v>31.04</v>
      </c>
      <c r="I51" s="19">
        <f t="shared" si="1"/>
        <v>3.435276695315018</v>
      </c>
    </row>
    <row r="52" spans="1:14" x14ac:dyDescent="0.3">
      <c r="A52">
        <f>'006'!A52</f>
        <v>0.02</v>
      </c>
      <c r="B52" s="23">
        <f t="shared" si="2"/>
        <v>-3.912023005428146</v>
      </c>
      <c r="C52">
        <f>'006'!C52</f>
        <v>0.22</v>
      </c>
      <c r="D52" s="23">
        <f t="shared" si="0"/>
        <v>-1.5141277326297755</v>
      </c>
      <c r="F52">
        <f>'006'!F52</f>
        <v>0.09</v>
      </c>
      <c r="G52" s="19">
        <f t="shared" si="3"/>
        <v>-2.4079456086518722</v>
      </c>
      <c r="H52">
        <f>'006'!H52</f>
        <v>8.74</v>
      </c>
      <c r="I52" s="19">
        <f t="shared" si="1"/>
        <v>2.167910189667444</v>
      </c>
    </row>
    <row r="53" spans="1:14" x14ac:dyDescent="0.3">
      <c r="A53">
        <f>'008'!A3</f>
        <v>0.72</v>
      </c>
      <c r="B53" s="24">
        <f>LN(A53)</f>
        <v>-0.3285040669720361</v>
      </c>
      <c r="C53">
        <f>'008'!C3</f>
        <v>0.38</v>
      </c>
      <c r="D53" s="24">
        <f t="shared" ref="D53:D67" si="4">LN(C53)</f>
        <v>-0.96758402626170559</v>
      </c>
      <c r="E53" s="74"/>
      <c r="F53">
        <f>'008'!F3</f>
        <v>1.36</v>
      </c>
      <c r="G53">
        <f>LN(F53)</f>
        <v>0.30748469974796072</v>
      </c>
      <c r="H53">
        <f>'008'!H3</f>
        <v>0.32</v>
      </c>
      <c r="I53">
        <f t="shared" ref="I53:I116" si="5">LN(H53)</f>
        <v>-1.1394342831883648</v>
      </c>
      <c r="J53" s="74"/>
      <c r="K53" s="74"/>
      <c r="L53" s="74"/>
      <c r="M53" s="74"/>
      <c r="N53" s="74"/>
    </row>
    <row r="54" spans="1:14" x14ac:dyDescent="0.3">
      <c r="A54">
        <f>'008'!A4</f>
        <v>0.51</v>
      </c>
      <c r="B54" s="24">
        <f t="shared" ref="B54:B102" si="6">LN(A54)</f>
        <v>-0.67334455326376563</v>
      </c>
      <c r="C54">
        <f>'008'!C4</f>
        <v>12.1</v>
      </c>
      <c r="D54" s="24">
        <f t="shared" si="4"/>
        <v>2.4932054526026954</v>
      </c>
      <c r="E54" s="74"/>
      <c r="F54">
        <f>'008'!F4</f>
        <v>18.16</v>
      </c>
      <c r="G54">
        <f t="shared" ref="G54:G102" si="7">LN(F54)</f>
        <v>2.8992213731731473</v>
      </c>
      <c r="H54">
        <f>'008'!H4</f>
        <v>12.85</v>
      </c>
      <c r="I54">
        <f t="shared" si="5"/>
        <v>2.5533438113412288</v>
      </c>
      <c r="J54" s="74"/>
      <c r="K54" s="74"/>
      <c r="L54" s="74"/>
      <c r="M54" s="74"/>
      <c r="N54" s="74"/>
    </row>
    <row r="55" spans="1:14" x14ac:dyDescent="0.3">
      <c r="A55">
        <f>'008'!A5</f>
        <v>1.0000000000000001E-5</v>
      </c>
      <c r="B55" s="24">
        <f t="shared" si="6"/>
        <v>-11.512925464970229</v>
      </c>
      <c r="C55">
        <f>'008'!C5</f>
        <v>1.56</v>
      </c>
      <c r="D55" s="24">
        <f t="shared" si="4"/>
        <v>0.44468582126144574</v>
      </c>
      <c r="E55" s="74"/>
      <c r="F55">
        <f>'008'!F5</f>
        <v>8.06</v>
      </c>
      <c r="G55">
        <f t="shared" si="7"/>
        <v>2.086913556518537</v>
      </c>
      <c r="H55">
        <f>'008'!H5</f>
        <v>6.61</v>
      </c>
      <c r="I55">
        <f t="shared" si="5"/>
        <v>1.8885836538635949</v>
      </c>
      <c r="J55" s="74"/>
      <c r="K55" s="74"/>
      <c r="L55" s="74"/>
      <c r="M55" s="74"/>
      <c r="N55" s="74"/>
    </row>
    <row r="56" spans="1:14" x14ac:dyDescent="0.3">
      <c r="A56">
        <f>'008'!A6</f>
        <v>12.43</v>
      </c>
      <c r="B56" s="24">
        <f t="shared" si="6"/>
        <v>2.5201129055226197</v>
      </c>
      <c r="C56">
        <f>'008'!C6</f>
        <v>0.11</v>
      </c>
      <c r="D56" s="24">
        <f t="shared" si="4"/>
        <v>-2.2072749131897207</v>
      </c>
      <c r="F56">
        <f>'008'!F6</f>
        <v>12.07</v>
      </c>
      <c r="G56">
        <f t="shared" si="7"/>
        <v>2.4907230351094403</v>
      </c>
      <c r="H56">
        <f>'008'!H6</f>
        <v>2.42</v>
      </c>
      <c r="I56">
        <f t="shared" si="5"/>
        <v>0.88376754016859504</v>
      </c>
      <c r="J56" s="74"/>
      <c r="K56" s="74"/>
      <c r="L56" s="74"/>
      <c r="M56" s="81"/>
      <c r="N56" s="81"/>
    </row>
    <row r="57" spans="1:14" x14ac:dyDescent="0.3">
      <c r="A57">
        <f>'008'!A7</f>
        <v>1.1599999999999999</v>
      </c>
      <c r="B57" s="24">
        <f t="shared" si="6"/>
        <v>0.14842000511827322</v>
      </c>
      <c r="C57">
        <f>'008'!C7</f>
        <v>3.59</v>
      </c>
      <c r="D57" s="24">
        <f t="shared" si="4"/>
        <v>1.2781522025001875</v>
      </c>
      <c r="F57">
        <f>'008'!F7</f>
        <v>0.28000000000000003</v>
      </c>
      <c r="G57">
        <f t="shared" si="7"/>
        <v>-1.2729656758128873</v>
      </c>
      <c r="H57">
        <f>'008'!H7</f>
        <v>1.25</v>
      </c>
      <c r="I57">
        <f t="shared" si="5"/>
        <v>0.22314355131420976</v>
      </c>
    </row>
    <row r="58" spans="1:14" x14ac:dyDescent="0.3">
      <c r="A58">
        <f>'008'!A8</f>
        <v>7.34</v>
      </c>
      <c r="B58" s="24">
        <f t="shared" si="6"/>
        <v>1.9933388426264242</v>
      </c>
      <c r="C58">
        <f>'008'!C8</f>
        <v>11.61</v>
      </c>
      <c r="D58" s="24">
        <f t="shared" si="4"/>
        <v>2.4518667957098002</v>
      </c>
      <c r="F58">
        <f>'008'!F8</f>
        <v>1.18</v>
      </c>
      <c r="G58">
        <f t="shared" si="7"/>
        <v>0.16551443847757333</v>
      </c>
      <c r="H58">
        <f>'008'!H8</f>
        <v>7.85</v>
      </c>
      <c r="I58">
        <f t="shared" si="5"/>
        <v>2.0605135317943168</v>
      </c>
    </row>
    <row r="59" spans="1:14" x14ac:dyDescent="0.3">
      <c r="A59">
        <f>'008'!A9</f>
        <v>0.28000000000000003</v>
      </c>
      <c r="B59" s="24">
        <f t="shared" si="6"/>
        <v>-1.2729656758128873</v>
      </c>
      <c r="C59">
        <f>'008'!C9</f>
        <v>7.63</v>
      </c>
      <c r="D59" s="24">
        <f t="shared" si="4"/>
        <v>2.0320878452963655</v>
      </c>
      <c r="F59">
        <f>'008'!F9</f>
        <v>0.06</v>
      </c>
      <c r="G59">
        <f t="shared" si="7"/>
        <v>-2.8134107167600364</v>
      </c>
      <c r="H59">
        <f>'008'!H9</f>
        <v>8.58</v>
      </c>
      <c r="I59">
        <f t="shared" si="5"/>
        <v>2.149433913499871</v>
      </c>
    </row>
    <row r="60" spans="1:14" x14ac:dyDescent="0.3">
      <c r="A60">
        <f>'008'!A10</f>
        <v>12.75</v>
      </c>
      <c r="B60" s="24">
        <f t="shared" si="6"/>
        <v>2.5455312716044354</v>
      </c>
      <c r="C60">
        <f>'008'!C10</f>
        <v>6.19</v>
      </c>
      <c r="D60" s="24">
        <f t="shared" si="4"/>
        <v>1.8229350866965048</v>
      </c>
      <c r="F60">
        <f>'008'!F10</f>
        <v>0.42</v>
      </c>
      <c r="G60">
        <f t="shared" si="7"/>
        <v>-0.86750056770472306</v>
      </c>
      <c r="H60">
        <f>'008'!H10</f>
        <v>0.31</v>
      </c>
      <c r="I60">
        <f t="shared" si="5"/>
        <v>-1.1711829815029451</v>
      </c>
    </row>
    <row r="61" spans="1:14" x14ac:dyDescent="0.3">
      <c r="A61">
        <f>'008'!A11</f>
        <v>19.04</v>
      </c>
      <c r="B61" s="24">
        <f t="shared" si="6"/>
        <v>2.9465420293632194</v>
      </c>
      <c r="C61">
        <f>'008'!C11</f>
        <v>0.35</v>
      </c>
      <c r="D61" s="24">
        <f t="shared" si="4"/>
        <v>-1.0498221244986778</v>
      </c>
      <c r="F61">
        <f>'008'!F11</f>
        <v>5.27</v>
      </c>
      <c r="G61">
        <f t="shared" si="7"/>
        <v>1.6620303625532709</v>
      </c>
      <c r="H61">
        <f>'008'!H11</f>
        <v>0.48</v>
      </c>
      <c r="I61">
        <f t="shared" si="5"/>
        <v>-0.73396917508020043</v>
      </c>
    </row>
    <row r="62" spans="1:14" x14ac:dyDescent="0.3">
      <c r="A62">
        <f>'008'!A12</f>
        <v>0.17</v>
      </c>
      <c r="B62" s="24">
        <f t="shared" si="6"/>
        <v>-1.7719568419318752</v>
      </c>
      <c r="C62">
        <f>'008'!C12</f>
        <v>9.9999999999999995E-7</v>
      </c>
      <c r="D62" s="24">
        <f t="shared" si="4"/>
        <v>-13.815510557964274</v>
      </c>
      <c r="F62">
        <f>'008'!F12</f>
        <v>0.42</v>
      </c>
      <c r="G62">
        <f t="shared" si="7"/>
        <v>-0.86750056770472306</v>
      </c>
      <c r="H62">
        <f>'008'!H12</f>
        <v>9.49</v>
      </c>
      <c r="I62">
        <f t="shared" si="5"/>
        <v>2.2502386126218363</v>
      </c>
    </row>
    <row r="63" spans="1:14" x14ac:dyDescent="0.3">
      <c r="A63">
        <f>'008'!A13</f>
        <v>0.2</v>
      </c>
      <c r="B63" s="24">
        <f t="shared" si="6"/>
        <v>-1.6094379124341003</v>
      </c>
      <c r="C63">
        <f>'008'!C13</f>
        <v>10.98</v>
      </c>
      <c r="D63" s="24">
        <f t="shared" si="4"/>
        <v>2.3960754360813845</v>
      </c>
      <c r="F63">
        <f>'008'!F13</f>
        <v>14.93</v>
      </c>
      <c r="G63">
        <f t="shared" si="7"/>
        <v>2.703372611551099</v>
      </c>
      <c r="H63">
        <f>'008'!H13</f>
        <v>1.0000000000000001E-5</v>
      </c>
      <c r="I63">
        <f t="shared" si="5"/>
        <v>-11.512925464970229</v>
      </c>
    </row>
    <row r="64" spans="1:14" x14ac:dyDescent="0.3">
      <c r="A64">
        <f>'008'!A14</f>
        <v>7.75</v>
      </c>
      <c r="B64" s="24">
        <f t="shared" si="6"/>
        <v>2.0476928433652555</v>
      </c>
      <c r="C64">
        <f>'008'!C14</f>
        <v>7.05</v>
      </c>
      <c r="D64" s="24">
        <f t="shared" si="4"/>
        <v>1.9530276168241774</v>
      </c>
      <c r="F64">
        <f>'008'!F14</f>
        <v>9.9999999999999995E-7</v>
      </c>
      <c r="G64">
        <f t="shared" si="7"/>
        <v>-13.815510557964274</v>
      </c>
      <c r="H64">
        <f>'008'!H14</f>
        <v>24.19</v>
      </c>
      <c r="I64">
        <f t="shared" si="5"/>
        <v>3.1859393246219359</v>
      </c>
    </row>
    <row r="65" spans="1:9" x14ac:dyDescent="0.3">
      <c r="A65">
        <f>'008'!A15</f>
        <v>0.05</v>
      </c>
      <c r="B65" s="24">
        <f t="shared" si="6"/>
        <v>-2.9957322735539909</v>
      </c>
      <c r="C65">
        <f>'008'!C15</f>
        <v>16.97</v>
      </c>
      <c r="D65" s="24">
        <f t="shared" si="4"/>
        <v>2.8314470792461348</v>
      </c>
      <c r="F65">
        <f>'008'!F15</f>
        <v>9.57</v>
      </c>
      <c r="G65">
        <f t="shared" si="7"/>
        <v>2.258633205464863</v>
      </c>
      <c r="H65">
        <f>'008'!H15</f>
        <v>20.94</v>
      </c>
      <c r="I65">
        <f t="shared" si="5"/>
        <v>3.041661205442391</v>
      </c>
    </row>
    <row r="66" spans="1:9" x14ac:dyDescent="0.3">
      <c r="A66">
        <f>'008'!A16</f>
        <v>0.73</v>
      </c>
      <c r="B66" s="24">
        <f t="shared" si="6"/>
        <v>-0.31471074483970024</v>
      </c>
      <c r="C66">
        <f>'008'!C16</f>
        <v>11.17</v>
      </c>
      <c r="D66" s="24">
        <f t="shared" si="4"/>
        <v>2.4132316130811091</v>
      </c>
      <c r="F66">
        <f>'008'!F16</f>
        <v>9.6999999999999993</v>
      </c>
      <c r="G66">
        <f t="shared" si="7"/>
        <v>2.2721258855093369</v>
      </c>
      <c r="H66">
        <f>'008'!H16</f>
        <v>1.1200000000000001</v>
      </c>
      <c r="I66">
        <f t="shared" si="5"/>
        <v>0.11332868530700327</v>
      </c>
    </row>
    <row r="67" spans="1:9" x14ac:dyDescent="0.3">
      <c r="A67">
        <f>'008'!A17</f>
        <v>3.29</v>
      </c>
      <c r="B67" s="24">
        <f t="shared" si="6"/>
        <v>1.1908875647772805</v>
      </c>
      <c r="C67">
        <f>'008'!C17</f>
        <v>11.07</v>
      </c>
      <c r="D67" s="24">
        <f t="shared" si="4"/>
        <v>2.4042387467205457</v>
      </c>
      <c r="F67">
        <f>'008'!F17</f>
        <v>1.72</v>
      </c>
      <c r="G67">
        <f t="shared" si="7"/>
        <v>0.54232429082536171</v>
      </c>
      <c r="H67">
        <f>'008'!H17</f>
        <v>0.04</v>
      </c>
      <c r="I67">
        <f t="shared" si="5"/>
        <v>-3.2188758248682006</v>
      </c>
    </row>
    <row r="68" spans="1:9" x14ac:dyDescent="0.3">
      <c r="A68">
        <f>'008'!A18</f>
        <v>2.92</v>
      </c>
      <c r="B68" s="24">
        <f t="shared" si="6"/>
        <v>1.0715836162801904</v>
      </c>
      <c r="C68">
        <f>'008'!C18</f>
        <v>0.28000000000000003</v>
      </c>
      <c r="D68" s="24">
        <f t="shared" ref="D68:D131" si="8">LN(C68)</f>
        <v>-1.2729656758128873</v>
      </c>
      <c r="F68">
        <f>'008'!F18</f>
        <v>0.51</v>
      </c>
      <c r="G68">
        <f t="shared" si="7"/>
        <v>-0.67334455326376563</v>
      </c>
      <c r="H68">
        <f>'008'!H18</f>
        <v>30.67</v>
      </c>
      <c r="I68">
        <f t="shared" si="5"/>
        <v>3.4232849781261603</v>
      </c>
    </row>
    <row r="69" spans="1:9" x14ac:dyDescent="0.3">
      <c r="A69">
        <f>'008'!A19</f>
        <v>5.46</v>
      </c>
      <c r="B69" s="24">
        <f t="shared" si="6"/>
        <v>1.6974487897568136</v>
      </c>
      <c r="C69">
        <f>'008'!C19</f>
        <v>13.63</v>
      </c>
      <c r="D69" s="24">
        <f t="shared" si="8"/>
        <v>2.6122732457084412</v>
      </c>
      <c r="F69">
        <f>'008'!F19</f>
        <v>28.96</v>
      </c>
      <c r="G69">
        <f t="shared" si="7"/>
        <v>3.3659155675175159</v>
      </c>
      <c r="H69">
        <f>'008'!H19</f>
        <v>4.78</v>
      </c>
      <c r="I69">
        <f t="shared" si="5"/>
        <v>1.5644405465033646</v>
      </c>
    </row>
    <row r="70" spans="1:9" x14ac:dyDescent="0.3">
      <c r="A70">
        <f>'008'!A20</f>
        <v>1.02</v>
      </c>
      <c r="B70" s="24">
        <f t="shared" si="6"/>
        <v>1.980262729617973E-2</v>
      </c>
      <c r="C70">
        <f>'008'!C20</f>
        <v>1.74</v>
      </c>
      <c r="D70" s="24">
        <f t="shared" si="8"/>
        <v>0.55388511322643763</v>
      </c>
      <c r="F70">
        <f>'008'!F20</f>
        <v>0.06</v>
      </c>
      <c r="G70">
        <f t="shared" si="7"/>
        <v>-2.8134107167600364</v>
      </c>
      <c r="H70">
        <f>'008'!H20</f>
        <v>30.64</v>
      </c>
      <c r="I70">
        <f t="shared" si="5"/>
        <v>3.4223063448723905</v>
      </c>
    </row>
    <row r="71" spans="1:9" x14ac:dyDescent="0.3">
      <c r="A71">
        <f>'008'!A21</f>
        <v>5.66</v>
      </c>
      <c r="B71" s="24">
        <f t="shared" si="6"/>
        <v>1.7334238922150915</v>
      </c>
      <c r="C71">
        <f>'008'!C21</f>
        <v>0.09</v>
      </c>
      <c r="D71" s="24">
        <f t="shared" si="8"/>
        <v>-2.4079456086518722</v>
      </c>
      <c r="F71">
        <f>'008'!F21</f>
        <v>21.8</v>
      </c>
      <c r="G71">
        <f t="shared" si="7"/>
        <v>3.0819099697950434</v>
      </c>
      <c r="H71">
        <f>'008'!H21</f>
        <v>6.49</v>
      </c>
      <c r="I71">
        <f t="shared" si="5"/>
        <v>1.8702625307159986</v>
      </c>
    </row>
    <row r="72" spans="1:9" x14ac:dyDescent="0.3">
      <c r="A72">
        <f>'008'!A22</f>
        <v>1.56</v>
      </c>
      <c r="B72" s="24">
        <f t="shared" si="6"/>
        <v>0.44468582126144574</v>
      </c>
      <c r="C72">
        <f>'008'!C22</f>
        <v>4.62</v>
      </c>
      <c r="D72" s="24">
        <f t="shared" si="8"/>
        <v>1.5303947050936475</v>
      </c>
      <c r="F72">
        <f>'008'!F22</f>
        <v>9.7799999999999994</v>
      </c>
      <c r="G72">
        <f t="shared" si="7"/>
        <v>2.2803394840467259</v>
      </c>
      <c r="H72">
        <f>'008'!H22</f>
        <v>3.46</v>
      </c>
      <c r="I72">
        <f t="shared" si="5"/>
        <v>1.2412685890696329</v>
      </c>
    </row>
    <row r="73" spans="1:9" x14ac:dyDescent="0.3">
      <c r="A73">
        <f>'008'!A23</f>
        <v>15.54</v>
      </c>
      <c r="B73" s="24">
        <f t="shared" si="6"/>
        <v>2.7434173449395014</v>
      </c>
      <c r="C73">
        <f>'008'!C23</f>
        <v>0.32</v>
      </c>
      <c r="D73" s="24">
        <f t="shared" si="8"/>
        <v>-1.1394342831883648</v>
      </c>
      <c r="F73">
        <f>'008'!F23</f>
        <v>22.03</v>
      </c>
      <c r="G73">
        <f t="shared" si="7"/>
        <v>3.092405160814252</v>
      </c>
      <c r="H73">
        <f>'008'!H23</f>
        <v>25.62</v>
      </c>
      <c r="I73">
        <f t="shared" si="5"/>
        <v>3.2433732964685884</v>
      </c>
    </row>
    <row r="74" spans="1:9" x14ac:dyDescent="0.3">
      <c r="A74">
        <f>'008'!A24</f>
        <v>0.03</v>
      </c>
      <c r="B74" s="24">
        <f t="shared" si="6"/>
        <v>-3.5065578973199818</v>
      </c>
      <c r="C74">
        <f>'008'!C24</f>
        <v>0.47</v>
      </c>
      <c r="D74" s="24">
        <f t="shared" si="8"/>
        <v>-0.75502258427803282</v>
      </c>
      <c r="F74">
        <f>'008'!F24</f>
        <v>5.28</v>
      </c>
      <c r="G74">
        <f t="shared" si="7"/>
        <v>1.6639260977181702</v>
      </c>
      <c r="H74">
        <f>'008'!H24</f>
        <v>7.32</v>
      </c>
      <c r="I74">
        <f t="shared" si="5"/>
        <v>1.9906103279732201</v>
      </c>
    </row>
    <row r="75" spans="1:9" x14ac:dyDescent="0.3">
      <c r="A75">
        <f>'008'!A25</f>
        <v>6.54</v>
      </c>
      <c r="B75" s="24">
        <f t="shared" si="6"/>
        <v>1.8779371654691073</v>
      </c>
      <c r="C75">
        <f>'008'!C25</f>
        <v>0.22</v>
      </c>
      <c r="D75" s="24">
        <f t="shared" si="8"/>
        <v>-1.5141277326297755</v>
      </c>
      <c r="F75">
        <f>'008'!F25</f>
        <v>4.09</v>
      </c>
      <c r="G75">
        <f t="shared" si="7"/>
        <v>1.4085449700547104</v>
      </c>
      <c r="H75">
        <f>'008'!H25</f>
        <v>0.04</v>
      </c>
      <c r="I75">
        <f t="shared" si="5"/>
        <v>-3.2188758248682006</v>
      </c>
    </row>
    <row r="76" spans="1:9" x14ac:dyDescent="0.3">
      <c r="A76">
        <f>'008'!A26</f>
        <v>13.74</v>
      </c>
      <c r="B76" s="24">
        <f t="shared" si="6"/>
        <v>2.6203112867942031</v>
      </c>
      <c r="C76">
        <f>'008'!C26</f>
        <v>0.16</v>
      </c>
      <c r="D76" s="24">
        <f t="shared" si="8"/>
        <v>-1.8325814637483102</v>
      </c>
      <c r="F76">
        <f>'008'!F26</f>
        <v>4.25</v>
      </c>
      <c r="G76">
        <f t="shared" si="7"/>
        <v>1.4469189829363254</v>
      </c>
      <c r="H76">
        <f>'008'!H26</f>
        <v>0.66</v>
      </c>
      <c r="I76">
        <f t="shared" si="5"/>
        <v>-0.41551544396166579</v>
      </c>
    </row>
    <row r="77" spans="1:9" x14ac:dyDescent="0.3">
      <c r="A77">
        <f>'008'!A27</f>
        <v>5.52</v>
      </c>
      <c r="B77" s="24">
        <f t="shared" si="6"/>
        <v>1.7083778602890038</v>
      </c>
      <c r="C77">
        <f>'008'!C27</f>
        <v>10.58</v>
      </c>
      <c r="D77" s="24">
        <f t="shared" si="8"/>
        <v>2.3589654264301534</v>
      </c>
      <c r="F77">
        <f>'008'!F27</f>
        <v>1.1299999999999999</v>
      </c>
      <c r="G77">
        <f t="shared" si="7"/>
        <v>0.12221763272424911</v>
      </c>
      <c r="H77">
        <f>'008'!H27</f>
        <v>19.59</v>
      </c>
      <c r="I77">
        <f t="shared" si="5"/>
        <v>2.9750192319564492</v>
      </c>
    </row>
    <row r="78" spans="1:9" x14ac:dyDescent="0.3">
      <c r="A78">
        <f>'008'!A28</f>
        <v>5.5</v>
      </c>
      <c r="B78" s="24">
        <f t="shared" si="6"/>
        <v>1.7047480922384253</v>
      </c>
      <c r="C78">
        <f>'008'!C28</f>
        <v>1.4</v>
      </c>
      <c r="D78" s="24">
        <f t="shared" si="8"/>
        <v>0.33647223662121289</v>
      </c>
      <c r="F78">
        <f>'008'!F28</f>
        <v>0.62</v>
      </c>
      <c r="G78">
        <f t="shared" si="7"/>
        <v>-0.4780358009429998</v>
      </c>
      <c r="H78">
        <f>'008'!H28</f>
        <v>0.97</v>
      </c>
      <c r="I78">
        <f t="shared" si="5"/>
        <v>-3.0459207484708574E-2</v>
      </c>
    </row>
    <row r="79" spans="1:9" x14ac:dyDescent="0.3">
      <c r="A79">
        <f>'008'!A29</f>
        <v>6.02</v>
      </c>
      <c r="B79" s="24">
        <f t="shared" si="6"/>
        <v>1.7950872593207297</v>
      </c>
      <c r="C79">
        <f>'008'!C29</f>
        <v>2.64</v>
      </c>
      <c r="D79" s="24">
        <f t="shared" si="8"/>
        <v>0.97077891715822484</v>
      </c>
      <c r="F79">
        <f>'008'!F29</f>
        <v>21.5</v>
      </c>
      <c r="G79">
        <f t="shared" si="7"/>
        <v>3.068052935133617</v>
      </c>
      <c r="H79">
        <f>'008'!H29</f>
        <v>7.08</v>
      </c>
      <c r="I79">
        <f t="shared" si="5"/>
        <v>1.9572739077056285</v>
      </c>
    </row>
    <row r="80" spans="1:9" x14ac:dyDescent="0.3">
      <c r="A80">
        <f>'008'!A30</f>
        <v>0.71</v>
      </c>
      <c r="B80" s="24">
        <f t="shared" si="6"/>
        <v>-0.34249030894677601</v>
      </c>
      <c r="C80">
        <f>'008'!C30</f>
        <v>9.9999999999999995E-7</v>
      </c>
      <c r="D80" s="24">
        <f t="shared" si="8"/>
        <v>-13.815510557964274</v>
      </c>
      <c r="F80">
        <f>'008'!F30</f>
        <v>6.59</v>
      </c>
      <c r="G80">
        <f t="shared" si="7"/>
        <v>1.8855533485144158</v>
      </c>
      <c r="H80">
        <f>'008'!H30</f>
        <v>26.62</v>
      </c>
      <c r="I80">
        <f t="shared" si="5"/>
        <v>3.2816628129669656</v>
      </c>
    </row>
    <row r="81" spans="1:9" x14ac:dyDescent="0.3">
      <c r="A81">
        <f>'008'!A31</f>
        <v>2.39</v>
      </c>
      <c r="B81" s="24">
        <f t="shared" si="6"/>
        <v>0.87129336594341933</v>
      </c>
      <c r="C81">
        <f>'008'!C31</f>
        <v>24.55</v>
      </c>
      <c r="D81" s="24">
        <f t="shared" si="8"/>
        <v>3.2007118542405295</v>
      </c>
      <c r="F81">
        <f>'008'!F31</f>
        <v>2.72</v>
      </c>
      <c r="G81">
        <f t="shared" si="7"/>
        <v>1.000631880307906</v>
      </c>
      <c r="H81">
        <f>'008'!H31</f>
        <v>0.79</v>
      </c>
      <c r="I81">
        <f t="shared" si="5"/>
        <v>-0.23572233352106983</v>
      </c>
    </row>
    <row r="82" spans="1:9" x14ac:dyDescent="0.3">
      <c r="A82">
        <f>'008'!A32</f>
        <v>12.34</v>
      </c>
      <c r="B82" s="24">
        <f t="shared" si="6"/>
        <v>2.5128460184772416</v>
      </c>
      <c r="C82">
        <f>'008'!C32</f>
        <v>21.24</v>
      </c>
      <c r="D82" s="24">
        <f t="shared" si="8"/>
        <v>3.0558861963737378</v>
      </c>
      <c r="F82">
        <f>'008'!F32</f>
        <v>5.03</v>
      </c>
      <c r="G82">
        <f t="shared" si="7"/>
        <v>1.6154199841116479</v>
      </c>
      <c r="H82">
        <f>'008'!H32</f>
        <v>1.0000000000000001E-5</v>
      </c>
      <c r="I82">
        <f t="shared" si="5"/>
        <v>-11.512925464970229</v>
      </c>
    </row>
    <row r="83" spans="1:9" x14ac:dyDescent="0.3">
      <c r="A83">
        <f>'008'!A33</f>
        <v>4.2699999999999996</v>
      </c>
      <c r="B83" s="24">
        <f t="shared" si="6"/>
        <v>1.451613827240533</v>
      </c>
      <c r="C83">
        <f>'008'!C33</f>
        <v>36.409999999999997</v>
      </c>
      <c r="D83" s="24">
        <f t="shared" si="8"/>
        <v>3.5948434621873422</v>
      </c>
      <c r="F83">
        <f>'008'!F33</f>
        <v>3.25</v>
      </c>
      <c r="G83">
        <f t="shared" si="7"/>
        <v>1.1786549963416462</v>
      </c>
      <c r="H83">
        <f>'008'!H33</f>
        <v>0.38</v>
      </c>
      <c r="I83">
        <f t="shared" si="5"/>
        <v>-0.96758402626170559</v>
      </c>
    </row>
    <row r="84" spans="1:9" x14ac:dyDescent="0.3">
      <c r="A84">
        <f>'008'!A34</f>
        <v>2.63</v>
      </c>
      <c r="B84" s="24">
        <f t="shared" si="6"/>
        <v>0.96698384618967315</v>
      </c>
      <c r="C84">
        <f>'008'!C34</f>
        <v>1.97</v>
      </c>
      <c r="D84" s="24">
        <f t="shared" si="8"/>
        <v>0.67803354274989713</v>
      </c>
      <c r="F84">
        <f>'008'!F34</f>
        <v>8.81</v>
      </c>
      <c r="G84">
        <f t="shared" si="7"/>
        <v>2.1758874399480881</v>
      </c>
      <c r="H84">
        <f>'008'!H34</f>
        <v>10.99</v>
      </c>
      <c r="I84">
        <f t="shared" si="5"/>
        <v>2.3969857684155298</v>
      </c>
    </row>
    <row r="85" spans="1:9" x14ac:dyDescent="0.3">
      <c r="A85">
        <f>'008'!A35</f>
        <v>1.23</v>
      </c>
      <c r="B85" s="24">
        <f t="shared" si="6"/>
        <v>0.20701416938432612</v>
      </c>
      <c r="C85">
        <f>'008'!C35</f>
        <v>0.78</v>
      </c>
      <c r="D85" s="24">
        <f t="shared" si="8"/>
        <v>-0.24846135929849961</v>
      </c>
      <c r="F85">
        <f>'008'!F35</f>
        <v>0.02</v>
      </c>
      <c r="G85">
        <f t="shared" si="7"/>
        <v>-3.912023005428146</v>
      </c>
      <c r="H85">
        <f>'008'!H35</f>
        <v>1.2</v>
      </c>
      <c r="I85">
        <f t="shared" si="5"/>
        <v>0.18232155679395459</v>
      </c>
    </row>
    <row r="86" spans="1:9" x14ac:dyDescent="0.3">
      <c r="A86">
        <f>'008'!A36</f>
        <v>0.19</v>
      </c>
      <c r="B86" s="24">
        <f t="shared" si="6"/>
        <v>-1.6607312068216509</v>
      </c>
      <c r="C86">
        <f>'008'!C36</f>
        <v>9.73</v>
      </c>
      <c r="D86" s="24">
        <f t="shared" si="8"/>
        <v>2.2752138961979136</v>
      </c>
      <c r="F86">
        <f>'008'!F36</f>
        <v>13.39</v>
      </c>
      <c r="G86">
        <f t="shared" si="7"/>
        <v>2.5945081597030812</v>
      </c>
      <c r="H86">
        <f>'008'!H36</f>
        <v>0.41</v>
      </c>
      <c r="I86">
        <f t="shared" si="5"/>
        <v>-0.89159811928378363</v>
      </c>
    </row>
    <row r="87" spans="1:9" x14ac:dyDescent="0.3">
      <c r="A87">
        <f>'008'!A37</f>
        <v>4.5999999999999996</v>
      </c>
      <c r="B87" s="24">
        <f t="shared" si="6"/>
        <v>1.5260563034950492</v>
      </c>
      <c r="C87">
        <f>'008'!C37</f>
        <v>26.73</v>
      </c>
      <c r="D87" s="24">
        <f t="shared" si="8"/>
        <v>3.2857865301508276</v>
      </c>
      <c r="F87">
        <f>'008'!F37</f>
        <v>15.34</v>
      </c>
      <c r="G87">
        <f t="shared" si="7"/>
        <v>2.73046379593911</v>
      </c>
      <c r="H87">
        <f>'008'!H37</f>
        <v>21.35</v>
      </c>
      <c r="I87">
        <f t="shared" si="5"/>
        <v>3.0610517396746335</v>
      </c>
    </row>
    <row r="88" spans="1:9" x14ac:dyDescent="0.3">
      <c r="A88">
        <f>'008'!A38</f>
        <v>2.71</v>
      </c>
      <c r="B88" s="24">
        <f t="shared" si="6"/>
        <v>0.99694863489160956</v>
      </c>
      <c r="C88">
        <f>'008'!C38</f>
        <v>9.9999999999999995E-7</v>
      </c>
      <c r="D88" s="24">
        <f t="shared" si="8"/>
        <v>-13.815510557964274</v>
      </c>
      <c r="F88">
        <f>'008'!F38</f>
        <v>16.850000000000001</v>
      </c>
      <c r="G88">
        <f t="shared" si="7"/>
        <v>2.8243506567983707</v>
      </c>
      <c r="H88">
        <f>'008'!H38</f>
        <v>0.84</v>
      </c>
      <c r="I88">
        <f t="shared" si="5"/>
        <v>-0.1743533871447778</v>
      </c>
    </row>
    <row r="89" spans="1:9" x14ac:dyDescent="0.3">
      <c r="A89">
        <f>'008'!A39</f>
        <v>0.43</v>
      </c>
      <c r="B89" s="24">
        <f t="shared" si="6"/>
        <v>-0.84397007029452897</v>
      </c>
      <c r="C89">
        <f>'008'!C39</f>
        <v>1.1499999999999999</v>
      </c>
      <c r="D89" s="24">
        <f t="shared" si="8"/>
        <v>0.13976194237515863</v>
      </c>
      <c r="F89">
        <f>'008'!F39</f>
        <v>4.49</v>
      </c>
      <c r="G89">
        <f t="shared" si="7"/>
        <v>1.501852701754163</v>
      </c>
      <c r="H89">
        <f>'008'!H39</f>
        <v>0.35</v>
      </c>
      <c r="I89">
        <f t="shared" si="5"/>
        <v>-1.0498221244986778</v>
      </c>
    </row>
    <row r="90" spans="1:9" x14ac:dyDescent="0.3">
      <c r="A90">
        <f>'008'!A40</f>
        <v>4.3</v>
      </c>
      <c r="B90" s="24">
        <f t="shared" si="6"/>
        <v>1.4586150226995167</v>
      </c>
      <c r="C90">
        <f>'008'!C40</f>
        <v>1</v>
      </c>
      <c r="D90" s="24">
        <f t="shared" si="8"/>
        <v>0</v>
      </c>
      <c r="F90">
        <f>'008'!F40</f>
        <v>5.93</v>
      </c>
      <c r="G90">
        <f t="shared" si="7"/>
        <v>1.780024213009634</v>
      </c>
      <c r="H90">
        <f>'008'!H40</f>
        <v>1.3</v>
      </c>
      <c r="I90">
        <f t="shared" si="5"/>
        <v>0.26236426446749106</v>
      </c>
    </row>
    <row r="91" spans="1:9" x14ac:dyDescent="0.3">
      <c r="A91">
        <f>'008'!A41</f>
        <v>4.93</v>
      </c>
      <c r="B91" s="24">
        <f t="shared" si="6"/>
        <v>1.5953389880545987</v>
      </c>
      <c r="C91">
        <f>'008'!C41</f>
        <v>4.1500000000000004</v>
      </c>
      <c r="D91" s="24">
        <f t="shared" si="8"/>
        <v>1.423108334242607</v>
      </c>
      <c r="F91">
        <f>'008'!F41</f>
        <v>1.45</v>
      </c>
      <c r="G91">
        <f t="shared" si="7"/>
        <v>0.37156355643248301</v>
      </c>
      <c r="H91">
        <f>'008'!H41</f>
        <v>1.0000000000000001E-5</v>
      </c>
      <c r="I91">
        <f t="shared" si="5"/>
        <v>-11.512925464970229</v>
      </c>
    </row>
    <row r="92" spans="1:9" x14ac:dyDescent="0.3">
      <c r="A92">
        <f>'008'!A42</f>
        <v>12.93</v>
      </c>
      <c r="B92" s="24">
        <f t="shared" si="6"/>
        <v>2.5595501927837661</v>
      </c>
      <c r="C92">
        <f>'008'!C42</f>
        <v>12.54</v>
      </c>
      <c r="D92" s="24">
        <f t="shared" si="8"/>
        <v>2.5289235352047745</v>
      </c>
      <c r="F92">
        <f>'008'!F42</f>
        <v>9.25</v>
      </c>
      <c r="G92">
        <f t="shared" si="7"/>
        <v>2.224623551524334</v>
      </c>
      <c r="H92">
        <f>'008'!H42</f>
        <v>0.26</v>
      </c>
      <c r="I92">
        <f t="shared" si="5"/>
        <v>-1.3470736479666092</v>
      </c>
    </row>
    <row r="93" spans="1:9" x14ac:dyDescent="0.3">
      <c r="A93">
        <f>'008'!A43</f>
        <v>0.42</v>
      </c>
      <c r="B93" s="24">
        <f t="shared" si="6"/>
        <v>-0.86750056770472306</v>
      </c>
      <c r="C93">
        <f>'008'!C43</f>
        <v>1.1599999999999999</v>
      </c>
      <c r="D93" s="24">
        <f t="shared" si="8"/>
        <v>0.14842000511827322</v>
      </c>
      <c r="F93">
        <f>'008'!F43</f>
        <v>21.86</v>
      </c>
      <c r="G93">
        <f t="shared" si="7"/>
        <v>3.0846584827483925</v>
      </c>
      <c r="H93">
        <f>'008'!H43</f>
        <v>0.01</v>
      </c>
      <c r="I93">
        <f t="shared" si="5"/>
        <v>-4.6051701859880909</v>
      </c>
    </row>
    <row r="94" spans="1:9" x14ac:dyDescent="0.3">
      <c r="A94">
        <f>'008'!A44</f>
        <v>3.27</v>
      </c>
      <c r="B94" s="24">
        <f t="shared" si="6"/>
        <v>1.1847899849091621</v>
      </c>
      <c r="C94">
        <f>'008'!C44</f>
        <v>5.34</v>
      </c>
      <c r="D94" s="24">
        <f t="shared" si="8"/>
        <v>1.6752256529721035</v>
      </c>
      <c r="F94">
        <f>'008'!F44</f>
        <v>10.35</v>
      </c>
      <c r="G94">
        <f t="shared" si="7"/>
        <v>2.3369865197113779</v>
      </c>
      <c r="H94">
        <f>'008'!H44</f>
        <v>7.53</v>
      </c>
      <c r="I94">
        <f t="shared" si="5"/>
        <v>2.0188950418118021</v>
      </c>
    </row>
    <row r="95" spans="1:9" x14ac:dyDescent="0.3">
      <c r="A95">
        <f>'008'!A45</f>
        <v>14.48</v>
      </c>
      <c r="B95" s="24">
        <f t="shared" si="6"/>
        <v>2.6727683869575705</v>
      </c>
      <c r="C95">
        <f>'008'!C45</f>
        <v>20.43</v>
      </c>
      <c r="D95" s="24">
        <f t="shared" si="8"/>
        <v>3.0170044088295307</v>
      </c>
      <c r="F95">
        <f>'008'!F45</f>
        <v>12.89</v>
      </c>
      <c r="G95">
        <f t="shared" si="7"/>
        <v>2.5564518169510961</v>
      </c>
      <c r="H95">
        <f>'008'!H45</f>
        <v>19.64</v>
      </c>
      <c r="I95">
        <f t="shared" si="5"/>
        <v>2.9775683029263198</v>
      </c>
    </row>
    <row r="96" spans="1:9" x14ac:dyDescent="0.3">
      <c r="A96">
        <f>'008'!A46</f>
        <v>16.39</v>
      </c>
      <c r="B96" s="24">
        <f t="shared" si="6"/>
        <v>2.7966713927557385</v>
      </c>
      <c r="C96">
        <f>'008'!C46</f>
        <v>1.23</v>
      </c>
      <c r="D96" s="24">
        <f t="shared" si="8"/>
        <v>0.20701416938432612</v>
      </c>
      <c r="F96">
        <f>'008'!F46</f>
        <v>0.92</v>
      </c>
      <c r="G96">
        <f t="shared" si="7"/>
        <v>-8.3381608939051013E-2</v>
      </c>
      <c r="H96">
        <f>'008'!H46</f>
        <v>0.23</v>
      </c>
      <c r="I96">
        <f t="shared" si="5"/>
        <v>-1.4696759700589417</v>
      </c>
    </row>
    <row r="97" spans="1:9" x14ac:dyDescent="0.3">
      <c r="A97">
        <f>'008'!A47</f>
        <v>1.0000000000000001E-5</v>
      </c>
      <c r="B97" s="24">
        <f t="shared" si="6"/>
        <v>-11.512925464970229</v>
      </c>
      <c r="C97">
        <f>'008'!C47</f>
        <v>32.56</v>
      </c>
      <c r="D97" s="24">
        <f t="shared" si="8"/>
        <v>3.4830845411343394</v>
      </c>
      <c r="F97">
        <f>'008'!F47</f>
        <v>0.4</v>
      </c>
      <c r="G97">
        <f t="shared" si="7"/>
        <v>-0.916290731874155</v>
      </c>
      <c r="H97">
        <f>'008'!H47</f>
        <v>12.04</v>
      </c>
      <c r="I97">
        <f t="shared" si="5"/>
        <v>2.4882344398806748</v>
      </c>
    </row>
    <row r="98" spans="1:9" x14ac:dyDescent="0.3">
      <c r="A98">
        <f>'008'!A48</f>
        <v>6.77</v>
      </c>
      <c r="B98" s="24">
        <f t="shared" si="6"/>
        <v>1.9125010869241836</v>
      </c>
      <c r="C98">
        <f>'008'!C48</f>
        <v>0.19</v>
      </c>
      <c r="D98" s="24">
        <f t="shared" si="8"/>
        <v>-1.6607312068216509</v>
      </c>
      <c r="F98">
        <f>'008'!F48</f>
        <v>0.15</v>
      </c>
      <c r="G98">
        <f t="shared" si="7"/>
        <v>-1.8971199848858813</v>
      </c>
      <c r="H98">
        <f>'008'!H48</f>
        <v>20.7</v>
      </c>
      <c r="I98">
        <f t="shared" si="5"/>
        <v>3.0301337002713233</v>
      </c>
    </row>
    <row r="99" spans="1:9" x14ac:dyDescent="0.3">
      <c r="A99">
        <f>'008'!A49</f>
        <v>0.01</v>
      </c>
      <c r="B99" s="24">
        <f t="shared" si="6"/>
        <v>-4.6051701859880909</v>
      </c>
      <c r="C99">
        <f>'008'!C49</f>
        <v>1.57</v>
      </c>
      <c r="D99" s="24">
        <f t="shared" si="8"/>
        <v>0.45107561936021673</v>
      </c>
      <c r="F99">
        <f>'008'!F49</f>
        <v>7.05</v>
      </c>
      <c r="G99">
        <f t="shared" si="7"/>
        <v>1.9530276168241774</v>
      </c>
      <c r="H99">
        <f>'008'!H49</f>
        <v>25.54</v>
      </c>
      <c r="I99">
        <f t="shared" si="5"/>
        <v>3.2402458506043934</v>
      </c>
    </row>
    <row r="100" spans="1:9" x14ac:dyDescent="0.3">
      <c r="A100">
        <f>'008'!A50</f>
        <v>8.24</v>
      </c>
      <c r="B100" s="24">
        <f t="shared" si="6"/>
        <v>2.1090003439213802</v>
      </c>
      <c r="C100">
        <f>'008'!C50</f>
        <v>0.06</v>
      </c>
      <c r="D100" s="24">
        <f t="shared" si="8"/>
        <v>-2.8134107167600364</v>
      </c>
      <c r="F100">
        <f>'008'!F50</f>
        <v>42.74</v>
      </c>
      <c r="G100">
        <f t="shared" si="7"/>
        <v>3.7551352498910018</v>
      </c>
      <c r="H100">
        <f>'008'!H50</f>
        <v>0.65</v>
      </c>
      <c r="I100">
        <f t="shared" si="5"/>
        <v>-0.43078291609245423</v>
      </c>
    </row>
    <row r="101" spans="1:9" x14ac:dyDescent="0.3">
      <c r="A101">
        <f>'008'!A51</f>
        <v>11.3</v>
      </c>
      <c r="B101" s="24">
        <f t="shared" si="6"/>
        <v>2.4248027257182949</v>
      </c>
      <c r="C101">
        <f>'008'!C51</f>
        <v>4.8499999999999996</v>
      </c>
      <c r="D101" s="24">
        <f t="shared" si="8"/>
        <v>1.5789787049493917</v>
      </c>
      <c r="F101">
        <f>'008'!F51</f>
        <v>4.68</v>
      </c>
      <c r="G101">
        <f t="shared" si="7"/>
        <v>1.5432981099295553</v>
      </c>
      <c r="H101">
        <f>'008'!H51</f>
        <v>6.12</v>
      </c>
      <c r="I101">
        <f t="shared" si="5"/>
        <v>1.8115620965242347</v>
      </c>
    </row>
    <row r="102" spans="1:9" x14ac:dyDescent="0.3">
      <c r="A102">
        <f>'008'!A52</f>
        <v>0.73</v>
      </c>
      <c r="B102" s="24">
        <f t="shared" si="6"/>
        <v>-0.31471074483970024</v>
      </c>
      <c r="C102">
        <f>'008'!C52</f>
        <v>1.87</v>
      </c>
      <c r="D102" s="24">
        <f t="shared" si="8"/>
        <v>0.62593843086649537</v>
      </c>
      <c r="F102">
        <f>'008'!F52</f>
        <v>0.45</v>
      </c>
      <c r="G102">
        <f t="shared" si="7"/>
        <v>-0.79850769621777162</v>
      </c>
      <c r="H102">
        <f>'008'!H52</f>
        <v>14.09</v>
      </c>
      <c r="I102">
        <f t="shared" si="5"/>
        <v>2.6454653259105889</v>
      </c>
    </row>
    <row r="103" spans="1:9" x14ac:dyDescent="0.3">
      <c r="A103">
        <f>'009'!A3</f>
        <v>0.37</v>
      </c>
      <c r="B103">
        <f>'009'!B3</f>
        <v>-0.9942522733438669</v>
      </c>
      <c r="C103">
        <f>'009'!C3</f>
        <v>10.79</v>
      </c>
      <c r="D103" s="24">
        <f t="shared" si="8"/>
        <v>2.3786197792700432</v>
      </c>
      <c r="F103">
        <f>'009'!F3</f>
        <v>0.05</v>
      </c>
      <c r="G103">
        <f>LN(F103)</f>
        <v>-2.9957322735539909</v>
      </c>
      <c r="H103">
        <f>'009'!H3</f>
        <v>8.08</v>
      </c>
      <c r="I103">
        <f t="shared" si="5"/>
        <v>2.0893918725330041</v>
      </c>
    </row>
    <row r="104" spans="1:9" x14ac:dyDescent="0.3">
      <c r="A104">
        <f>'009'!A4</f>
        <v>0.01</v>
      </c>
      <c r="B104">
        <f>'009'!B4</f>
        <v>-4.6051701859880909</v>
      </c>
      <c r="C104">
        <f>'009'!C4</f>
        <v>14.13</v>
      </c>
      <c r="D104" s="24">
        <f t="shared" si="8"/>
        <v>2.6483001966964363</v>
      </c>
      <c r="F104">
        <f>'009'!F4</f>
        <v>43.11</v>
      </c>
      <c r="G104">
        <f t="shared" ref="G104:G165" si="9">LN(F104)</f>
        <v>3.7637549887590431</v>
      </c>
      <c r="H104">
        <f>'009'!H4</f>
        <v>4.59</v>
      </c>
      <c r="I104">
        <f t="shared" si="5"/>
        <v>1.5238800240724537</v>
      </c>
    </row>
    <row r="105" spans="1:9" x14ac:dyDescent="0.3">
      <c r="A105">
        <f>'009'!A5</f>
        <v>2.97</v>
      </c>
      <c r="B105">
        <f>'009'!B5</f>
        <v>1.0885619528146082</v>
      </c>
      <c r="C105">
        <f>'009'!C5</f>
        <v>13.06</v>
      </c>
      <c r="D105" s="24">
        <f t="shared" si="8"/>
        <v>2.5695541238482851</v>
      </c>
      <c r="F105">
        <f>'009'!F5</f>
        <v>40.700000000000003</v>
      </c>
      <c r="G105">
        <f t="shared" si="9"/>
        <v>3.7062280924485496</v>
      </c>
      <c r="H105">
        <f>'009'!H5</f>
        <v>3.99</v>
      </c>
      <c r="I105">
        <f t="shared" si="5"/>
        <v>1.3837912309017721</v>
      </c>
    </row>
    <row r="106" spans="1:9" x14ac:dyDescent="0.3">
      <c r="A106">
        <f>'009'!A6</f>
        <v>2.4900000000000002</v>
      </c>
      <c r="B106">
        <f>'009'!B6</f>
        <v>0.91228271047661635</v>
      </c>
      <c r="C106">
        <f>'009'!C6</f>
        <v>0.45</v>
      </c>
      <c r="D106" s="24">
        <f t="shared" si="8"/>
        <v>-0.79850769621777162</v>
      </c>
      <c r="F106">
        <f>'009'!F6</f>
        <v>1.19</v>
      </c>
      <c r="G106">
        <f t="shared" si="9"/>
        <v>0.17395330712343798</v>
      </c>
      <c r="H106">
        <f>'009'!H6</f>
        <v>0.16</v>
      </c>
      <c r="I106">
        <f t="shared" si="5"/>
        <v>-1.8325814637483102</v>
      </c>
    </row>
    <row r="107" spans="1:9" x14ac:dyDescent="0.3">
      <c r="A107">
        <f>'009'!A7</f>
        <v>0.64</v>
      </c>
      <c r="B107">
        <f>'009'!B7</f>
        <v>-0.44628710262841947</v>
      </c>
      <c r="C107">
        <f>'009'!C7</f>
        <v>1.04</v>
      </c>
      <c r="D107" s="24">
        <f t="shared" si="8"/>
        <v>3.9220713153281329E-2</v>
      </c>
      <c r="F107">
        <f>'009'!F7</f>
        <v>4.53</v>
      </c>
      <c r="G107">
        <f t="shared" si="9"/>
        <v>1.5107219394949427</v>
      </c>
      <c r="H107">
        <f>'009'!H7</f>
        <v>0.52</v>
      </c>
      <c r="I107">
        <f t="shared" si="5"/>
        <v>-0.65392646740666394</v>
      </c>
    </row>
    <row r="108" spans="1:9" x14ac:dyDescent="0.3">
      <c r="A108">
        <f>'009'!A8</f>
        <v>8.43</v>
      </c>
      <c r="B108">
        <f>'009'!B8</f>
        <v>2.1317967720137641</v>
      </c>
      <c r="C108">
        <f>'009'!C8</f>
        <v>1.33</v>
      </c>
      <c r="D108" s="24">
        <f t="shared" si="8"/>
        <v>0.28517894223366247</v>
      </c>
      <c r="F108">
        <f>'009'!F8</f>
        <v>9.9999999999999995E-7</v>
      </c>
      <c r="G108">
        <f t="shared" si="9"/>
        <v>-13.815510557964274</v>
      </c>
      <c r="H108">
        <f>'009'!H8</f>
        <v>6.41</v>
      </c>
      <c r="I108">
        <f t="shared" si="5"/>
        <v>1.8578592709325787</v>
      </c>
    </row>
    <row r="109" spans="1:9" x14ac:dyDescent="0.3">
      <c r="A109">
        <f>'009'!A9</f>
        <v>2.89</v>
      </c>
      <c r="B109">
        <f>'009'!B9</f>
        <v>1.0612565021243408</v>
      </c>
      <c r="C109">
        <f>'009'!C9</f>
        <v>9.68</v>
      </c>
      <c r="D109" s="24">
        <f t="shared" si="8"/>
        <v>2.2700619012884857</v>
      </c>
      <c r="F109">
        <f>'009'!F9</f>
        <v>9.9999999999999995E-7</v>
      </c>
      <c r="G109">
        <f t="shared" si="9"/>
        <v>-13.815510557964274</v>
      </c>
      <c r="H109">
        <f>'009'!H9</f>
        <v>9.9999999999999995E-7</v>
      </c>
      <c r="I109">
        <f t="shared" si="5"/>
        <v>-13.815510557964274</v>
      </c>
    </row>
    <row r="110" spans="1:9" x14ac:dyDescent="0.3">
      <c r="A110">
        <f>'009'!A10</f>
        <v>5.33</v>
      </c>
      <c r="B110">
        <f>'009'!B10</f>
        <v>1.6733512381777531</v>
      </c>
      <c r="C110">
        <f>'009'!C10</f>
        <v>29.96</v>
      </c>
      <c r="D110" s="24">
        <f t="shared" si="8"/>
        <v>3.3998631586490187</v>
      </c>
      <c r="F110">
        <f>'009'!F10</f>
        <v>0.08</v>
      </c>
      <c r="G110">
        <f t="shared" si="9"/>
        <v>-2.5257286443082556</v>
      </c>
      <c r="H110">
        <f>'009'!H10</f>
        <v>0.06</v>
      </c>
      <c r="I110">
        <f t="shared" si="5"/>
        <v>-2.8134107167600364</v>
      </c>
    </row>
    <row r="111" spans="1:9" x14ac:dyDescent="0.3">
      <c r="A111">
        <f>'009'!A11</f>
        <v>11.57</v>
      </c>
      <c r="B111">
        <f>'009'!B11</f>
        <v>2.448415541205585</v>
      </c>
      <c r="C111">
        <f>'009'!C11</f>
        <v>0.05</v>
      </c>
      <c r="D111" s="24">
        <f t="shared" si="8"/>
        <v>-2.9957322735539909</v>
      </c>
      <c r="F111">
        <f>'009'!F11</f>
        <v>23.02</v>
      </c>
      <c r="G111">
        <f t="shared" si="9"/>
        <v>3.1363634032937364</v>
      </c>
      <c r="H111">
        <f>'009'!H11</f>
        <v>11.63</v>
      </c>
      <c r="I111">
        <f t="shared" si="5"/>
        <v>2.4535879665305731</v>
      </c>
    </row>
    <row r="112" spans="1:9" x14ac:dyDescent="0.3">
      <c r="A112">
        <f>'009'!A12</f>
        <v>0.25</v>
      </c>
      <c r="B112">
        <f>'009'!B12</f>
        <v>-1.3862943611198906</v>
      </c>
      <c r="C112">
        <f>'009'!C12</f>
        <v>2.85</v>
      </c>
      <c r="D112" s="24">
        <f t="shared" si="8"/>
        <v>1.0473189942805592</v>
      </c>
      <c r="F112">
        <f>'009'!F12</f>
        <v>9.8000000000000007</v>
      </c>
      <c r="G112">
        <f t="shared" si="9"/>
        <v>2.2823823856765264</v>
      </c>
      <c r="H112">
        <f>'009'!H12</f>
        <v>3.75</v>
      </c>
      <c r="I112">
        <f t="shared" si="5"/>
        <v>1.3217558399823195</v>
      </c>
    </row>
    <row r="113" spans="1:9" x14ac:dyDescent="0.3">
      <c r="A113">
        <f>'009'!A13</f>
        <v>8.6199999999999992</v>
      </c>
      <c r="B113">
        <f>'009'!B13</f>
        <v>2.1540850846756014</v>
      </c>
      <c r="C113">
        <f>'009'!C13</f>
        <v>9.9999999999999995E-7</v>
      </c>
      <c r="D113" s="24">
        <f t="shared" si="8"/>
        <v>-13.815510557964274</v>
      </c>
      <c r="F113">
        <f>'009'!F13</f>
        <v>1.42</v>
      </c>
      <c r="G113">
        <f t="shared" si="9"/>
        <v>0.35065687161316933</v>
      </c>
      <c r="H113">
        <f>'009'!H13</f>
        <v>8.06</v>
      </c>
      <c r="I113">
        <f t="shared" si="5"/>
        <v>2.086913556518537</v>
      </c>
    </row>
    <row r="114" spans="1:9" x14ac:dyDescent="0.3">
      <c r="A114">
        <f>'009'!A14</f>
        <v>0.2</v>
      </c>
      <c r="B114">
        <f>'009'!B14</f>
        <v>-1.6094379124341003</v>
      </c>
      <c r="C114">
        <f>'009'!C14</f>
        <v>14.71</v>
      </c>
      <c r="D114" s="24">
        <f t="shared" si="8"/>
        <v>2.6885275346133461</v>
      </c>
      <c r="F114">
        <f>'009'!F14</f>
        <v>5.0199999999999996</v>
      </c>
      <c r="G114">
        <f t="shared" si="9"/>
        <v>1.6134299337036377</v>
      </c>
      <c r="H114">
        <f>'009'!H14</f>
        <v>1.79</v>
      </c>
      <c r="I114">
        <f t="shared" si="5"/>
        <v>0.58221561985266368</v>
      </c>
    </row>
    <row r="115" spans="1:9" x14ac:dyDescent="0.3">
      <c r="A115">
        <f>'009'!A15</f>
        <v>3.62</v>
      </c>
      <c r="B115">
        <f>'009'!B15</f>
        <v>1.2864740258376797</v>
      </c>
      <c r="C115">
        <f>'009'!C15</f>
        <v>3.87</v>
      </c>
      <c r="D115" s="24">
        <f t="shared" si="8"/>
        <v>1.3532545070416904</v>
      </c>
      <c r="F115">
        <f>'009'!F15</f>
        <v>1.41</v>
      </c>
      <c r="G115">
        <f t="shared" si="9"/>
        <v>0.34358970439007686</v>
      </c>
      <c r="H115">
        <f>'009'!H15</f>
        <v>13.32</v>
      </c>
      <c r="I115">
        <f t="shared" si="5"/>
        <v>2.5892666651122429</v>
      </c>
    </row>
    <row r="116" spans="1:9" x14ac:dyDescent="0.3">
      <c r="A116">
        <f>'009'!A16</f>
        <v>25.36</v>
      </c>
      <c r="B116">
        <f>'009'!B16</f>
        <v>3.2331731295690251</v>
      </c>
      <c r="C116">
        <f>'009'!C16</f>
        <v>9.5</v>
      </c>
      <c r="D116" s="24">
        <f t="shared" si="8"/>
        <v>2.2512917986064953</v>
      </c>
      <c r="F116">
        <f>'009'!F16</f>
        <v>20.350000000000001</v>
      </c>
      <c r="G116">
        <f t="shared" si="9"/>
        <v>3.0130809118886042</v>
      </c>
      <c r="H116">
        <f>'009'!H16</f>
        <v>19.97</v>
      </c>
      <c r="I116">
        <f t="shared" si="5"/>
        <v>2.9942311474277239</v>
      </c>
    </row>
    <row r="117" spans="1:9" x14ac:dyDescent="0.3">
      <c r="A117">
        <f>'009'!A17</f>
        <v>35.369999999999997</v>
      </c>
      <c r="B117">
        <f>'009'!B17</f>
        <v>3.5658640032173894</v>
      </c>
      <c r="C117">
        <f>'009'!C17</f>
        <v>15.07</v>
      </c>
      <c r="D117" s="24">
        <f t="shared" si="8"/>
        <v>2.7127060126384039</v>
      </c>
      <c r="F117">
        <f>'009'!F17</f>
        <v>0.44</v>
      </c>
      <c r="G117">
        <f t="shared" si="9"/>
        <v>-0.82098055206983023</v>
      </c>
      <c r="H117">
        <f>'009'!H17</f>
        <v>0.55000000000000004</v>
      </c>
      <c r="I117">
        <f t="shared" ref="I117:I178" si="10">LN(H117)</f>
        <v>-0.59783700075562041</v>
      </c>
    </row>
    <row r="118" spans="1:9" x14ac:dyDescent="0.3">
      <c r="A118">
        <f>'009'!A18</f>
        <v>0.01</v>
      </c>
      <c r="B118">
        <f>'009'!B18</f>
        <v>-4.6051701859880909</v>
      </c>
      <c r="C118">
        <f>'009'!C18</f>
        <v>0.39</v>
      </c>
      <c r="D118" s="24">
        <f t="shared" si="8"/>
        <v>-0.94160853985844495</v>
      </c>
      <c r="F118">
        <f>'009'!F18</f>
        <v>2.78</v>
      </c>
      <c r="G118">
        <f t="shared" si="9"/>
        <v>1.0224509277025455</v>
      </c>
      <c r="H118">
        <f>'009'!H18</f>
        <v>0.69</v>
      </c>
      <c r="I118">
        <f t="shared" si="10"/>
        <v>-0.37106368139083207</v>
      </c>
    </row>
    <row r="119" spans="1:9" x14ac:dyDescent="0.3">
      <c r="A119">
        <f>'009'!A19</f>
        <v>2.65</v>
      </c>
      <c r="B119">
        <f>'009'!B19</f>
        <v>0.97455963999813078</v>
      </c>
      <c r="C119">
        <f>'009'!C19</f>
        <v>2.3199999999999998</v>
      </c>
      <c r="D119" s="24">
        <f t="shared" si="8"/>
        <v>0.84156718567821853</v>
      </c>
      <c r="F119">
        <f>'009'!F19</f>
        <v>4.6900000000000004</v>
      </c>
      <c r="G119">
        <f t="shared" si="9"/>
        <v>1.545432582458188</v>
      </c>
      <c r="H119">
        <f>'009'!H19</f>
        <v>9.9700000000000006</v>
      </c>
      <c r="I119">
        <f t="shared" si="10"/>
        <v>2.2995805839737469</v>
      </c>
    </row>
    <row r="120" spans="1:9" x14ac:dyDescent="0.3">
      <c r="A120">
        <f>'009'!A20</f>
        <v>5.08</v>
      </c>
      <c r="B120">
        <f>'009'!B20</f>
        <v>1.6253112615903906</v>
      </c>
      <c r="C120">
        <f>'009'!C20</f>
        <v>3.74</v>
      </c>
      <c r="D120" s="24">
        <f t="shared" si="8"/>
        <v>1.3190856114264407</v>
      </c>
      <c r="F120">
        <f>'009'!F20</f>
        <v>7.84</v>
      </c>
      <c r="G120">
        <f t="shared" si="9"/>
        <v>2.0592388343623163</v>
      </c>
      <c r="H120">
        <f>'009'!H20</f>
        <v>14.06</v>
      </c>
      <c r="I120">
        <f t="shared" si="10"/>
        <v>2.6433338863825191</v>
      </c>
    </row>
    <row r="121" spans="1:9" x14ac:dyDescent="0.3">
      <c r="A121">
        <f>'009'!A21</f>
        <v>1.2</v>
      </c>
      <c r="B121">
        <f>'009'!B21</f>
        <v>0.18232155679395459</v>
      </c>
      <c r="C121">
        <f>'009'!C21</f>
        <v>0.01</v>
      </c>
      <c r="D121" s="24">
        <f t="shared" si="8"/>
        <v>-4.6051701859880909</v>
      </c>
      <c r="F121">
        <f>'009'!F21</f>
        <v>16.84</v>
      </c>
      <c r="G121">
        <f t="shared" si="9"/>
        <v>2.8237570088141806</v>
      </c>
      <c r="H121">
        <f>'009'!H21</f>
        <v>9.9999999999999995E-7</v>
      </c>
      <c r="I121">
        <f t="shared" si="10"/>
        <v>-13.815510557964274</v>
      </c>
    </row>
    <row r="122" spans="1:9" x14ac:dyDescent="0.3">
      <c r="A122">
        <f>'009'!A22</f>
        <v>1.26</v>
      </c>
      <c r="B122">
        <f>'009'!B22</f>
        <v>0.23111172096338664</v>
      </c>
      <c r="C122">
        <f>'009'!C22</f>
        <v>5.9</v>
      </c>
      <c r="D122" s="24">
        <f t="shared" si="8"/>
        <v>1.7749523509116738</v>
      </c>
      <c r="F122">
        <f>'009'!F22</f>
        <v>2.06</v>
      </c>
      <c r="G122">
        <f t="shared" si="9"/>
        <v>0.72270598280148979</v>
      </c>
      <c r="H122">
        <f>'009'!H22</f>
        <v>9.9999999999999995E-7</v>
      </c>
      <c r="I122">
        <f t="shared" si="10"/>
        <v>-13.815510557964274</v>
      </c>
    </row>
    <row r="123" spans="1:9" x14ac:dyDescent="0.3">
      <c r="A123">
        <f>'009'!A23</f>
        <v>14.37</v>
      </c>
      <c r="B123">
        <f>'009'!B23</f>
        <v>2.6651427000909336</v>
      </c>
      <c r="C123">
        <f>'009'!C23</f>
        <v>1.26</v>
      </c>
      <c r="D123" s="24">
        <f t="shared" si="8"/>
        <v>0.23111172096338664</v>
      </c>
      <c r="F123">
        <f>'009'!F23</f>
        <v>9.7200000000000006</v>
      </c>
      <c r="G123">
        <f t="shared" si="9"/>
        <v>2.2741856184723477</v>
      </c>
      <c r="H123">
        <f>'009'!H23</f>
        <v>1.75</v>
      </c>
      <c r="I123">
        <f t="shared" si="10"/>
        <v>0.55961578793542266</v>
      </c>
    </row>
    <row r="124" spans="1:9" x14ac:dyDescent="0.3">
      <c r="A124">
        <f>'009'!A24</f>
        <v>16.600000000000001</v>
      </c>
      <c r="B124">
        <f>'009'!B24</f>
        <v>2.8094026953624978</v>
      </c>
      <c r="C124">
        <f>'009'!C24</f>
        <v>6.63</v>
      </c>
      <c r="D124" s="24">
        <f t="shared" si="8"/>
        <v>1.8916048041977711</v>
      </c>
      <c r="F124">
        <f>'009'!F24</f>
        <v>0.05</v>
      </c>
      <c r="G124">
        <f t="shared" si="9"/>
        <v>-2.9957322735539909</v>
      </c>
      <c r="H124">
        <f>'009'!H24</f>
        <v>23.08</v>
      </c>
      <c r="I124">
        <f t="shared" si="10"/>
        <v>3.1389664416398988</v>
      </c>
    </row>
    <row r="125" spans="1:9" x14ac:dyDescent="0.3">
      <c r="A125">
        <f>'009'!A25</f>
        <v>9.9999999999999995E-7</v>
      </c>
      <c r="B125">
        <f>'009'!B25</f>
        <v>-13.815510557964274</v>
      </c>
      <c r="C125">
        <f>'009'!C25</f>
        <v>0.33</v>
      </c>
      <c r="D125" s="24">
        <f t="shared" si="8"/>
        <v>-1.1086626245216111</v>
      </c>
      <c r="F125">
        <f>'009'!F25</f>
        <v>4.42</v>
      </c>
      <c r="G125">
        <f t="shared" si="9"/>
        <v>1.4861396960896067</v>
      </c>
      <c r="H125">
        <f>'009'!H25</f>
        <v>33.380000000000003</v>
      </c>
      <c r="I125">
        <f t="shared" si="10"/>
        <v>3.5079569182336892</v>
      </c>
    </row>
    <row r="126" spans="1:9" x14ac:dyDescent="0.3">
      <c r="A126">
        <f>'009'!A26</f>
        <v>0.54</v>
      </c>
      <c r="B126">
        <f>'009'!B26</f>
        <v>-0.61618613942381695</v>
      </c>
      <c r="C126">
        <f>'009'!C26</f>
        <v>4.67</v>
      </c>
      <c r="D126" s="24">
        <f t="shared" si="8"/>
        <v>1.5411590716808059</v>
      </c>
      <c r="F126">
        <f>'009'!F26</f>
        <v>0.86</v>
      </c>
      <c r="G126">
        <f t="shared" si="9"/>
        <v>-0.15082288973458366</v>
      </c>
      <c r="H126">
        <f>'009'!H26</f>
        <v>0.02</v>
      </c>
      <c r="I126">
        <f t="shared" si="10"/>
        <v>-3.912023005428146</v>
      </c>
    </row>
    <row r="127" spans="1:9" x14ac:dyDescent="0.3">
      <c r="A127">
        <f>'009'!A27</f>
        <v>7.28</v>
      </c>
      <c r="B127">
        <f>'009'!B27</f>
        <v>1.9851308622085946</v>
      </c>
      <c r="C127">
        <f>'009'!C27</f>
        <v>0.14000000000000001</v>
      </c>
      <c r="D127" s="24">
        <f t="shared" si="8"/>
        <v>-1.9661128563728327</v>
      </c>
      <c r="F127">
        <f>'009'!F27</f>
        <v>14.92</v>
      </c>
      <c r="G127">
        <f t="shared" si="9"/>
        <v>2.7027025947756149</v>
      </c>
      <c r="H127">
        <f>'009'!H27</f>
        <v>1.19</v>
      </c>
      <c r="I127">
        <f t="shared" si="10"/>
        <v>0.17395330712343798</v>
      </c>
    </row>
    <row r="128" spans="1:9" x14ac:dyDescent="0.3">
      <c r="A128">
        <f>'009'!A28</f>
        <v>0.16</v>
      </c>
      <c r="B128">
        <f>'009'!B28</f>
        <v>-1.8325814637483102</v>
      </c>
      <c r="C128">
        <f>'009'!C28</f>
        <v>3.89</v>
      </c>
      <c r="D128" s="24">
        <f t="shared" si="8"/>
        <v>1.358409157630355</v>
      </c>
      <c r="F128">
        <f>'009'!F28</f>
        <v>12.31</v>
      </c>
      <c r="G128">
        <f t="shared" si="9"/>
        <v>2.510411940196362</v>
      </c>
      <c r="H128">
        <f>'009'!H28</f>
        <v>7.62</v>
      </c>
      <c r="I128">
        <f t="shared" si="10"/>
        <v>2.0307763696985548</v>
      </c>
    </row>
    <row r="129" spans="1:9" x14ac:dyDescent="0.3">
      <c r="A129">
        <f>'009'!A29</f>
        <v>0.49</v>
      </c>
      <c r="B129">
        <f>'009'!B29</f>
        <v>-0.71334988787746478</v>
      </c>
      <c r="C129">
        <f>'009'!C29</f>
        <v>1.84</v>
      </c>
      <c r="D129" s="24">
        <f t="shared" si="8"/>
        <v>0.60976557162089429</v>
      </c>
      <c r="F129">
        <f>'009'!F29</f>
        <v>0.05</v>
      </c>
      <c r="G129">
        <f t="shared" si="9"/>
        <v>-2.9957322735539909</v>
      </c>
      <c r="H129">
        <f>'009'!H29</f>
        <v>13.69</v>
      </c>
      <c r="I129">
        <f t="shared" si="10"/>
        <v>2.6166656393003573</v>
      </c>
    </row>
    <row r="130" spans="1:9" x14ac:dyDescent="0.3">
      <c r="A130">
        <f>'009'!A30</f>
        <v>8.2100000000000009</v>
      </c>
      <c r="B130">
        <f>'009'!B30</f>
        <v>2.1053529234643369</v>
      </c>
      <c r="C130">
        <f>'009'!C30</f>
        <v>13.55</v>
      </c>
      <c r="D130" s="24">
        <f t="shared" si="8"/>
        <v>2.6063865473257102</v>
      </c>
      <c r="F130">
        <f>'009'!F30</f>
        <v>0.11</v>
      </c>
      <c r="G130">
        <f t="shared" si="9"/>
        <v>-2.2072749131897207</v>
      </c>
      <c r="H130">
        <f>'009'!H30</f>
        <v>2.69</v>
      </c>
      <c r="I130">
        <f t="shared" si="10"/>
        <v>0.9895411936137477</v>
      </c>
    </row>
    <row r="131" spans="1:9" x14ac:dyDescent="0.3">
      <c r="A131">
        <f>'009'!A31</f>
        <v>1.55</v>
      </c>
      <c r="B131">
        <f>'009'!B31</f>
        <v>0.43825493093115531</v>
      </c>
      <c r="C131">
        <f>'009'!C31</f>
        <v>2.66</v>
      </c>
      <c r="D131" s="24">
        <f t="shared" si="8"/>
        <v>0.97832612279360776</v>
      </c>
      <c r="F131">
        <f>'009'!F31</f>
        <v>22.71</v>
      </c>
      <c r="G131">
        <f t="shared" si="9"/>
        <v>3.1228053561174671</v>
      </c>
      <c r="H131">
        <f>'009'!H31</f>
        <v>0.56000000000000005</v>
      </c>
      <c r="I131">
        <f t="shared" si="10"/>
        <v>-0.57981849525294205</v>
      </c>
    </row>
    <row r="132" spans="1:9" x14ac:dyDescent="0.3">
      <c r="A132">
        <f>'009'!A32</f>
        <v>9.9999999999999995E-7</v>
      </c>
      <c r="B132">
        <f>'009'!B32</f>
        <v>-13.815510557964274</v>
      </c>
      <c r="C132">
        <f>'009'!C32</f>
        <v>9.9999999999999995E-7</v>
      </c>
      <c r="D132" s="24">
        <f t="shared" ref="D132:D152" si="11">LN(C132)</f>
        <v>-13.815510557964274</v>
      </c>
      <c r="F132">
        <f>'009'!F32</f>
        <v>9.42</v>
      </c>
      <c r="G132">
        <f t="shared" si="9"/>
        <v>2.2428350885882717</v>
      </c>
      <c r="H132">
        <f>'009'!H32</f>
        <v>0.19</v>
      </c>
      <c r="I132">
        <f t="shared" si="10"/>
        <v>-1.6607312068216509</v>
      </c>
    </row>
    <row r="133" spans="1:9" x14ac:dyDescent="0.3">
      <c r="A133">
        <f>'009'!A33</f>
        <v>7.0000000000000007E-2</v>
      </c>
      <c r="B133">
        <f>'009'!B33</f>
        <v>-2.6592600369327779</v>
      </c>
      <c r="C133">
        <f>'009'!C33</f>
        <v>0.41</v>
      </c>
      <c r="D133" s="24">
        <f t="shared" si="11"/>
        <v>-0.89159811928378363</v>
      </c>
      <c r="F133">
        <f>'009'!F33</f>
        <v>0.44</v>
      </c>
      <c r="G133">
        <f t="shared" si="9"/>
        <v>-0.82098055206983023</v>
      </c>
      <c r="H133">
        <f>'009'!H33</f>
        <v>0.01</v>
      </c>
      <c r="I133">
        <f t="shared" si="10"/>
        <v>-4.6051701859880909</v>
      </c>
    </row>
    <row r="134" spans="1:9" x14ac:dyDescent="0.3">
      <c r="A134">
        <f>'009'!A34</f>
        <v>4.1500000000000004</v>
      </c>
      <c r="B134">
        <f>'009'!B34</f>
        <v>1.423108334242607</v>
      </c>
      <c r="C134">
        <f>'009'!C34</f>
        <v>15.43</v>
      </c>
      <c r="D134" s="24">
        <f t="shared" si="11"/>
        <v>2.7363136663750693</v>
      </c>
      <c r="F134">
        <f>'009'!F34</f>
        <v>16.98</v>
      </c>
      <c r="G134">
        <f t="shared" si="9"/>
        <v>2.8320361808832013</v>
      </c>
      <c r="H134">
        <f>'009'!H34</f>
        <v>10</v>
      </c>
      <c r="I134">
        <f t="shared" si="10"/>
        <v>2.3025850929940459</v>
      </c>
    </row>
    <row r="135" spans="1:9" x14ac:dyDescent="0.3">
      <c r="A135">
        <f>'009'!A35</f>
        <v>6.21</v>
      </c>
      <c r="B135">
        <f>'009'!B35</f>
        <v>1.8261608959453874</v>
      </c>
      <c r="C135">
        <f>'009'!C35</f>
        <v>0.52</v>
      </c>
      <c r="D135" s="24">
        <f t="shared" si="11"/>
        <v>-0.65392646740666394</v>
      </c>
      <c r="F135">
        <f>'009'!F35</f>
        <v>9.02</v>
      </c>
      <c r="G135">
        <f t="shared" si="9"/>
        <v>2.1994443340745322</v>
      </c>
      <c r="H135">
        <f>'009'!H35</f>
        <v>0.1</v>
      </c>
      <c r="I135">
        <f t="shared" si="10"/>
        <v>-2.3025850929940455</v>
      </c>
    </row>
    <row r="136" spans="1:9" x14ac:dyDescent="0.3">
      <c r="A136">
        <f>'009'!A36</f>
        <v>23.72</v>
      </c>
      <c r="B136">
        <f>'009'!B36</f>
        <v>3.1663185741295248</v>
      </c>
      <c r="C136">
        <f>'009'!C36</f>
        <v>1</v>
      </c>
      <c r="D136" s="24">
        <f t="shared" si="11"/>
        <v>0</v>
      </c>
      <c r="F136">
        <f>'009'!F36</f>
        <v>29.61</v>
      </c>
      <c r="G136">
        <f t="shared" si="9"/>
        <v>3.3881121421135001</v>
      </c>
      <c r="H136">
        <f>'009'!H36</f>
        <v>15.25</v>
      </c>
      <c r="I136">
        <f t="shared" si="10"/>
        <v>2.7245795030534206</v>
      </c>
    </row>
    <row r="137" spans="1:9" x14ac:dyDescent="0.3">
      <c r="A137">
        <f>'009'!A37</f>
        <v>10.67</v>
      </c>
      <c r="B137">
        <f>'009'!B37</f>
        <v>2.3674360653136621</v>
      </c>
      <c r="C137">
        <f>'009'!C37</f>
        <v>6.35</v>
      </c>
      <c r="D137" s="24">
        <f t="shared" si="11"/>
        <v>1.8484548129046001</v>
      </c>
      <c r="F137">
        <f>'009'!F37</f>
        <v>13.96</v>
      </c>
      <c r="G137">
        <f t="shared" si="9"/>
        <v>2.6361960973342264</v>
      </c>
      <c r="H137">
        <f>'009'!H37</f>
        <v>0.01</v>
      </c>
      <c r="I137">
        <f t="shared" si="10"/>
        <v>-4.6051701859880909</v>
      </c>
    </row>
    <row r="138" spans="1:9" x14ac:dyDescent="0.3">
      <c r="A138">
        <f>'009'!A38</f>
        <v>7.0000000000000007E-2</v>
      </c>
      <c r="B138">
        <f>'009'!B38</f>
        <v>-2.6592600369327779</v>
      </c>
      <c r="C138">
        <f>'009'!C38</f>
        <v>1.85</v>
      </c>
      <c r="D138" s="24">
        <f t="shared" si="11"/>
        <v>0.61518563909023349</v>
      </c>
      <c r="F138">
        <f>'009'!F38</f>
        <v>16.100000000000001</v>
      </c>
      <c r="G138">
        <f t="shared" si="9"/>
        <v>2.7788192719904172</v>
      </c>
      <c r="H138">
        <f>'009'!H38</f>
        <v>13.97</v>
      </c>
      <c r="I138">
        <f t="shared" si="10"/>
        <v>2.6369121732688705</v>
      </c>
    </row>
    <row r="139" spans="1:9" x14ac:dyDescent="0.3">
      <c r="A139">
        <f>'009'!A39</f>
        <v>0.02</v>
      </c>
      <c r="B139">
        <f>'009'!B39</f>
        <v>-3.912023005428146</v>
      </c>
      <c r="C139">
        <f>'009'!C39</f>
        <v>2.02</v>
      </c>
      <c r="D139" s="24">
        <f t="shared" si="11"/>
        <v>0.70309751141311339</v>
      </c>
      <c r="F139">
        <f>'009'!F39</f>
        <v>0.02</v>
      </c>
      <c r="G139">
        <f t="shared" si="9"/>
        <v>-3.912023005428146</v>
      </c>
      <c r="H139">
        <f>'009'!H39</f>
        <v>1.1399999999999999</v>
      </c>
      <c r="I139">
        <f t="shared" si="10"/>
        <v>0.131028262406404</v>
      </c>
    </row>
    <row r="140" spans="1:9" x14ac:dyDescent="0.3">
      <c r="A140">
        <f>'009'!A40</f>
        <v>27.95</v>
      </c>
      <c r="B140">
        <f>'009'!B40</f>
        <v>3.3304171996011083</v>
      </c>
      <c r="C140">
        <f>'009'!C40</f>
        <v>0.01</v>
      </c>
      <c r="D140" s="24">
        <f t="shared" si="11"/>
        <v>-4.6051701859880909</v>
      </c>
      <c r="F140">
        <f>'009'!F40</f>
        <v>0.02</v>
      </c>
      <c r="G140">
        <f t="shared" si="9"/>
        <v>-3.912023005428146</v>
      </c>
      <c r="H140">
        <f>'009'!H40</f>
        <v>9.91</v>
      </c>
      <c r="I140">
        <f t="shared" si="10"/>
        <v>2.2935443483418965</v>
      </c>
    </row>
    <row r="141" spans="1:9" x14ac:dyDescent="0.3">
      <c r="A141">
        <f>'009'!A41</f>
        <v>10.3</v>
      </c>
      <c r="B141">
        <f>'009'!B41</f>
        <v>2.33214389523559</v>
      </c>
      <c r="C141">
        <f>'009'!C41</f>
        <v>0.09</v>
      </c>
      <c r="D141" s="24">
        <f t="shared" si="11"/>
        <v>-2.4079456086518722</v>
      </c>
      <c r="F141">
        <f>'009'!F41</f>
        <v>0.32</v>
      </c>
      <c r="G141">
        <f t="shared" si="9"/>
        <v>-1.1394342831883648</v>
      </c>
      <c r="H141">
        <f>'009'!H41</f>
        <v>0.41</v>
      </c>
      <c r="I141">
        <f t="shared" si="10"/>
        <v>-0.89159811928378363</v>
      </c>
    </row>
    <row r="142" spans="1:9" x14ac:dyDescent="0.3">
      <c r="A142">
        <f>'009'!A42</f>
        <v>8.6300000000000008</v>
      </c>
      <c r="B142">
        <f>'009'!B42</f>
        <v>2.1552445050953368</v>
      </c>
      <c r="C142">
        <f>'009'!C42</f>
        <v>9.9999999999999995E-7</v>
      </c>
      <c r="D142" s="24">
        <f t="shared" si="11"/>
        <v>-13.815510557964274</v>
      </c>
      <c r="F142">
        <f>'009'!F42</f>
        <v>9.9999999999999995E-7</v>
      </c>
      <c r="G142">
        <f t="shared" si="9"/>
        <v>-13.815510557964274</v>
      </c>
      <c r="H142">
        <f>'009'!H42</f>
        <v>0.42</v>
      </c>
      <c r="I142">
        <f t="shared" si="10"/>
        <v>-0.86750056770472306</v>
      </c>
    </row>
    <row r="143" spans="1:9" x14ac:dyDescent="0.3">
      <c r="A143">
        <f>'009'!A43</f>
        <v>6.54</v>
      </c>
      <c r="B143">
        <f>'009'!B43</f>
        <v>1.8779371654691073</v>
      </c>
      <c r="C143">
        <f>'009'!C43</f>
        <v>13.89</v>
      </c>
      <c r="D143" s="24">
        <f t="shared" si="11"/>
        <v>2.6311691567662523</v>
      </c>
      <c r="F143">
        <f>'009'!F43</f>
        <v>17.07</v>
      </c>
      <c r="G143">
        <f t="shared" si="9"/>
        <v>2.837322536806349</v>
      </c>
      <c r="H143">
        <f>'009'!H43</f>
        <v>13.57</v>
      </c>
      <c r="I143">
        <f t="shared" si="10"/>
        <v>2.6078614738467776</v>
      </c>
    </row>
    <row r="144" spans="1:9" x14ac:dyDescent="0.3">
      <c r="A144">
        <f>'009'!A44</f>
        <v>0.56999999999999995</v>
      </c>
      <c r="B144">
        <f>'009'!B44</f>
        <v>-0.56211891815354131</v>
      </c>
      <c r="C144">
        <f>'009'!C44</f>
        <v>6.8</v>
      </c>
      <c r="D144" s="24">
        <f t="shared" si="11"/>
        <v>1.9169226121820611</v>
      </c>
      <c r="F144">
        <f>'009'!F44</f>
        <v>11.44</v>
      </c>
      <c r="G144">
        <f t="shared" si="9"/>
        <v>2.4371159859516518</v>
      </c>
      <c r="H144">
        <f>'009'!H44</f>
        <v>13.56</v>
      </c>
      <c r="I144">
        <f t="shared" si="10"/>
        <v>2.6071242825122494</v>
      </c>
    </row>
    <row r="145" spans="1:9" x14ac:dyDescent="0.3">
      <c r="A145">
        <f>'009'!A45</f>
        <v>0.16</v>
      </c>
      <c r="B145">
        <f>'009'!B45</f>
        <v>-1.8325814637483102</v>
      </c>
      <c r="C145">
        <f>'009'!C45</f>
        <v>1.95</v>
      </c>
      <c r="D145" s="24">
        <f t="shared" si="11"/>
        <v>0.66782937257565544</v>
      </c>
      <c r="F145">
        <f>'009'!F45</f>
        <v>17.12</v>
      </c>
      <c r="G145">
        <f t="shared" si="9"/>
        <v>2.840247370713596</v>
      </c>
      <c r="H145">
        <f>'009'!H45</f>
        <v>7.57</v>
      </c>
      <c r="I145">
        <f t="shared" si="10"/>
        <v>2.0241930674493576</v>
      </c>
    </row>
    <row r="146" spans="1:9" x14ac:dyDescent="0.3">
      <c r="A146">
        <f>'009'!A46</f>
        <v>0.25</v>
      </c>
      <c r="B146">
        <f>'009'!B46</f>
        <v>-1.3862943611198906</v>
      </c>
      <c r="C146">
        <f>'009'!C46</f>
        <v>0.16</v>
      </c>
      <c r="D146" s="24">
        <f t="shared" si="11"/>
        <v>-1.8325814637483102</v>
      </c>
      <c r="F146">
        <f>'009'!F46</f>
        <v>31.97</v>
      </c>
      <c r="G146">
        <f t="shared" si="9"/>
        <v>3.4647979630717503</v>
      </c>
      <c r="H146">
        <f>'009'!H46</f>
        <v>16.63</v>
      </c>
      <c r="I146">
        <f t="shared" si="10"/>
        <v>2.8112082932048361</v>
      </c>
    </row>
    <row r="147" spans="1:9" x14ac:dyDescent="0.3">
      <c r="A147">
        <f>'009'!A47</f>
        <v>14</v>
      </c>
      <c r="B147">
        <f>'009'!B47</f>
        <v>2.6390573296152584</v>
      </c>
      <c r="C147">
        <f>'009'!C47</f>
        <v>5.93</v>
      </c>
      <c r="D147" s="24">
        <f t="shared" si="11"/>
        <v>1.780024213009634</v>
      </c>
      <c r="F147">
        <f>'009'!F47</f>
        <v>1.5</v>
      </c>
      <c r="G147">
        <f t="shared" si="9"/>
        <v>0.40546510810816438</v>
      </c>
      <c r="H147">
        <f>'009'!H47</f>
        <v>15.86</v>
      </c>
      <c r="I147">
        <f t="shared" si="10"/>
        <v>2.7638002162067017</v>
      </c>
    </row>
    <row r="148" spans="1:9" x14ac:dyDescent="0.3">
      <c r="A148">
        <f>'009'!A48</f>
        <v>13.49</v>
      </c>
      <c r="B148">
        <f>'009'!B48</f>
        <v>2.6019486702196644</v>
      </c>
      <c r="C148">
        <f>'009'!C48</f>
        <v>3.51</v>
      </c>
      <c r="D148" s="24">
        <f t="shared" si="11"/>
        <v>1.2556160374777743</v>
      </c>
      <c r="F148">
        <f>'009'!F48</f>
        <v>22.68</v>
      </c>
      <c r="G148">
        <f t="shared" si="9"/>
        <v>3.1214834788595511</v>
      </c>
      <c r="H148">
        <f>'009'!H48</f>
        <v>12.9</v>
      </c>
      <c r="I148">
        <f t="shared" si="10"/>
        <v>2.5572273113676265</v>
      </c>
    </row>
    <row r="149" spans="1:9" x14ac:dyDescent="0.3">
      <c r="A149">
        <f>'009'!A49</f>
        <v>0.43</v>
      </c>
      <c r="B149">
        <f>'009'!B49</f>
        <v>-0.84397007029452897</v>
      </c>
      <c r="C149">
        <f>'009'!C49</f>
        <v>0.69</v>
      </c>
      <c r="D149" s="24">
        <f t="shared" si="11"/>
        <v>-0.37106368139083207</v>
      </c>
      <c r="F149">
        <f>'009'!F49</f>
        <v>0.17</v>
      </c>
      <c r="G149">
        <f t="shared" si="9"/>
        <v>-1.7719568419318752</v>
      </c>
      <c r="H149">
        <f>'009'!H49</f>
        <v>18.62</v>
      </c>
      <c r="I149">
        <f t="shared" si="10"/>
        <v>2.9242362718489212</v>
      </c>
    </row>
    <row r="150" spans="1:9" x14ac:dyDescent="0.3">
      <c r="A150">
        <f>'009'!A50</f>
        <v>17.649999999999999</v>
      </c>
      <c r="B150">
        <f>'009'!B50</f>
        <v>2.8707357833793057</v>
      </c>
      <c r="C150">
        <f>'009'!C50</f>
        <v>3.91</v>
      </c>
      <c r="D150" s="24">
        <f t="shared" si="11"/>
        <v>1.3635373739972745</v>
      </c>
      <c r="F150">
        <f>'009'!F50</f>
        <v>27.45</v>
      </c>
      <c r="G150">
        <f t="shared" si="9"/>
        <v>3.3123661679555396</v>
      </c>
      <c r="H150">
        <f>'009'!H50</f>
        <v>14.62</v>
      </c>
      <c r="I150">
        <f t="shared" si="10"/>
        <v>2.6823904543216326</v>
      </c>
    </row>
    <row r="151" spans="1:9" x14ac:dyDescent="0.3">
      <c r="A151">
        <f>'009'!A51</f>
        <v>16.45</v>
      </c>
      <c r="B151">
        <f>'009'!B51</f>
        <v>2.800325477211381</v>
      </c>
      <c r="C151">
        <f>'009'!C51</f>
        <v>19.75</v>
      </c>
      <c r="D151" s="24">
        <f t="shared" si="11"/>
        <v>2.9831534913471307</v>
      </c>
      <c r="F151">
        <f>'009'!F51</f>
        <v>16.23</v>
      </c>
      <c r="G151">
        <f t="shared" si="9"/>
        <v>2.7868613815264998</v>
      </c>
      <c r="H151">
        <f>'009'!H51</f>
        <v>1.39</v>
      </c>
      <c r="I151">
        <f t="shared" si="10"/>
        <v>0.3293037471426003</v>
      </c>
    </row>
    <row r="152" spans="1:9" x14ac:dyDescent="0.3">
      <c r="A152">
        <f>'009'!A52</f>
        <v>0.68</v>
      </c>
      <c r="B152">
        <f>'009'!B52</f>
        <v>-0.38566248081198462</v>
      </c>
      <c r="C152">
        <f>'009'!C52</f>
        <v>10.15</v>
      </c>
      <c r="D152" s="24">
        <f t="shared" si="11"/>
        <v>2.3174737054877963</v>
      </c>
      <c r="F152">
        <f>'009'!F52</f>
        <v>10.43</v>
      </c>
      <c r="G152">
        <f t="shared" si="9"/>
        <v>2.3446862690126808</v>
      </c>
      <c r="H152">
        <f>'009'!H52</f>
        <v>9.67</v>
      </c>
      <c r="I152">
        <f t="shared" si="10"/>
        <v>2.2690283094652028</v>
      </c>
    </row>
    <row r="153" spans="1:9" x14ac:dyDescent="0.3">
      <c r="A153">
        <f>'010'!A3</f>
        <v>9.9999999999999995E-7</v>
      </c>
      <c r="B153">
        <f>'009'!B55</f>
        <v>1.067837144941953</v>
      </c>
      <c r="C153">
        <f>'010'!C3</f>
        <v>0.15</v>
      </c>
      <c r="D153" s="24">
        <f t="shared" ref="D153:D200" si="12">LN(C153)</f>
        <v>-1.8971199848858813</v>
      </c>
      <c r="F153">
        <f>'010'!F3</f>
        <v>1.81</v>
      </c>
      <c r="G153">
        <f t="shared" si="9"/>
        <v>0.59332684527773438</v>
      </c>
      <c r="H153">
        <f>'010'!H3</f>
        <v>13.49</v>
      </c>
      <c r="I153">
        <f t="shared" si="10"/>
        <v>2.6019486702196644</v>
      </c>
    </row>
    <row r="154" spans="1:9" x14ac:dyDescent="0.3">
      <c r="A154">
        <f>'010'!A4</f>
        <v>0.32</v>
      </c>
      <c r="B154">
        <f>'009'!B56</f>
        <v>0</v>
      </c>
      <c r="C154">
        <f>'010'!C4</f>
        <v>7.43</v>
      </c>
      <c r="D154" s="24">
        <f t="shared" si="12"/>
        <v>2.0055258587296678</v>
      </c>
      <c r="F154">
        <f>'010'!F4</f>
        <v>17.39</v>
      </c>
      <c r="G154">
        <f t="shared" si="9"/>
        <v>2.8558953283661919</v>
      </c>
      <c r="H154">
        <f>'010'!H4</f>
        <v>2.09</v>
      </c>
      <c r="I154">
        <f t="shared" si="10"/>
        <v>0.73716406597671957</v>
      </c>
    </row>
    <row r="155" spans="1:9" x14ac:dyDescent="0.3">
      <c r="A155">
        <f>'010'!A5</f>
        <v>0.32</v>
      </c>
      <c r="B155">
        <f>'009'!B57</f>
        <v>0</v>
      </c>
      <c r="C155">
        <f>'010'!C5</f>
        <v>9.9999999999999995E-7</v>
      </c>
      <c r="D155" s="24">
        <f t="shared" si="12"/>
        <v>-13.815510557964274</v>
      </c>
      <c r="F155">
        <f>'010'!F5</f>
        <v>21.15</v>
      </c>
      <c r="G155">
        <f t="shared" si="9"/>
        <v>3.0516399054922867</v>
      </c>
      <c r="H155">
        <f>'010'!H5</f>
        <v>0.02</v>
      </c>
      <c r="I155">
        <f t="shared" si="10"/>
        <v>-3.912023005428146</v>
      </c>
    </row>
    <row r="156" spans="1:9" x14ac:dyDescent="0.3">
      <c r="A156">
        <f>'010'!A6</f>
        <v>3.47</v>
      </c>
      <c r="B156">
        <f>'009'!B58</f>
        <v>0</v>
      </c>
      <c r="C156">
        <f>'010'!C6</f>
        <v>0.05</v>
      </c>
      <c r="D156" s="24">
        <f t="shared" si="12"/>
        <v>-2.9957322735539909</v>
      </c>
      <c r="F156">
        <f>'010'!F6</f>
        <v>9.9999999999999995E-7</v>
      </c>
      <c r="G156">
        <f t="shared" si="9"/>
        <v>-13.815510557964274</v>
      </c>
      <c r="H156">
        <f>'010'!H6</f>
        <v>8.2100000000000009</v>
      </c>
      <c r="I156">
        <f t="shared" si="10"/>
        <v>2.1053529234643369</v>
      </c>
    </row>
    <row r="157" spans="1:9" x14ac:dyDescent="0.3">
      <c r="A157">
        <f>'010'!A7</f>
        <v>8.77</v>
      </c>
      <c r="B157">
        <f>'009'!B59</f>
        <v>0</v>
      </c>
      <c r="C157">
        <f>'010'!C7</f>
        <v>0.12</v>
      </c>
      <c r="D157" s="24">
        <f t="shared" si="12"/>
        <v>-2.120263536200091</v>
      </c>
      <c r="F157">
        <f>'010'!F7</f>
        <v>10.83</v>
      </c>
      <c r="G157">
        <f t="shared" si="9"/>
        <v>2.3823200610128992</v>
      </c>
      <c r="H157">
        <f>'010'!H7</f>
        <v>14.77</v>
      </c>
      <c r="I157">
        <f t="shared" si="10"/>
        <v>2.6925980965432883</v>
      </c>
    </row>
    <row r="158" spans="1:9" x14ac:dyDescent="0.3">
      <c r="A158">
        <f>'010'!A8</f>
        <v>0.04</v>
      </c>
      <c r="B158">
        <f>'009'!B60</f>
        <v>0</v>
      </c>
      <c r="C158">
        <f>'010'!C8</f>
        <v>13.51</v>
      </c>
      <c r="D158" s="24">
        <f t="shared" si="12"/>
        <v>2.6034301519721073</v>
      </c>
      <c r="F158">
        <f>'010'!F8</f>
        <v>4.1399999999999997</v>
      </c>
      <c r="G158">
        <f t="shared" si="9"/>
        <v>1.4206957878372228</v>
      </c>
      <c r="H158">
        <f>'010'!H8</f>
        <v>0.33</v>
      </c>
      <c r="I158">
        <f t="shared" si="10"/>
        <v>-1.1086626245216111</v>
      </c>
    </row>
    <row r="159" spans="1:9" x14ac:dyDescent="0.3">
      <c r="A159">
        <f>'010'!A9</f>
        <v>8.8699999999999992</v>
      </c>
      <c r="B159">
        <f>'009'!B61</f>
        <v>0</v>
      </c>
      <c r="C159">
        <f>'010'!C9</f>
        <v>11.49</v>
      </c>
      <c r="D159" s="24">
        <f t="shared" si="12"/>
        <v>2.4414770918606643</v>
      </c>
      <c r="F159">
        <f>'010'!F9</f>
        <v>1.3</v>
      </c>
      <c r="G159">
        <f t="shared" si="9"/>
        <v>0.26236426446749106</v>
      </c>
      <c r="H159">
        <f>'010'!H9</f>
        <v>0.15</v>
      </c>
      <c r="I159">
        <f t="shared" si="10"/>
        <v>-1.8971199848858813</v>
      </c>
    </row>
    <row r="160" spans="1:9" x14ac:dyDescent="0.3">
      <c r="A160">
        <f>'010'!A10</f>
        <v>3.62</v>
      </c>
      <c r="B160">
        <f>'009'!B62</f>
        <v>0</v>
      </c>
      <c r="C160">
        <f>'010'!C10</f>
        <v>21.33</v>
      </c>
      <c r="D160" s="24">
        <f t="shared" si="12"/>
        <v>3.0601145324832593</v>
      </c>
      <c r="F160">
        <f>'010'!F10</f>
        <v>0.3</v>
      </c>
      <c r="G160">
        <f t="shared" si="9"/>
        <v>-1.2039728043259361</v>
      </c>
      <c r="H160">
        <f>'010'!H10</f>
        <v>3.5</v>
      </c>
      <c r="I160">
        <f t="shared" si="10"/>
        <v>1.2527629684953681</v>
      </c>
    </row>
    <row r="161" spans="1:9" x14ac:dyDescent="0.3">
      <c r="A161">
        <f>'010'!A11</f>
        <v>21.22</v>
      </c>
      <c r="B161">
        <f>'009'!B63</f>
        <v>0</v>
      </c>
      <c r="C161">
        <f>'010'!C11</f>
        <v>0.3</v>
      </c>
      <c r="D161" s="24">
        <f t="shared" si="12"/>
        <v>-1.2039728043259361</v>
      </c>
      <c r="F161">
        <f>'010'!F11</f>
        <v>9.4499999999999993</v>
      </c>
      <c r="G161">
        <f t="shared" si="9"/>
        <v>2.2460147415056513</v>
      </c>
      <c r="H161">
        <f>'010'!H11</f>
        <v>1.2</v>
      </c>
      <c r="I161">
        <f t="shared" si="10"/>
        <v>0.18232155679395459</v>
      </c>
    </row>
    <row r="162" spans="1:9" x14ac:dyDescent="0.3">
      <c r="A162">
        <f>'010'!A12</f>
        <v>1.04</v>
      </c>
      <c r="B162">
        <f>'009'!B64</f>
        <v>0</v>
      </c>
      <c r="C162">
        <f>'010'!C12</f>
        <v>7.23</v>
      </c>
      <c r="D162" s="24">
        <f t="shared" si="12"/>
        <v>1.9782390361706734</v>
      </c>
      <c r="F162">
        <f>'010'!F12</f>
        <v>3.41</v>
      </c>
      <c r="G162">
        <f t="shared" si="9"/>
        <v>1.2267122912954254</v>
      </c>
      <c r="H162">
        <f>'010'!H12</f>
        <v>9.9999999999999995E-7</v>
      </c>
      <c r="I162">
        <f t="shared" si="10"/>
        <v>-13.815510557964274</v>
      </c>
    </row>
    <row r="163" spans="1:9" x14ac:dyDescent="0.3">
      <c r="A163">
        <f>'010'!A13</f>
        <v>5.39</v>
      </c>
      <c r="B163">
        <f>'009'!B65</f>
        <v>0</v>
      </c>
      <c r="C163">
        <f>'010'!C13</f>
        <v>15.45</v>
      </c>
      <c r="D163" s="24">
        <f t="shared" si="12"/>
        <v>2.7376090033437546</v>
      </c>
      <c r="F163">
        <f>'010'!F13</f>
        <v>5.66</v>
      </c>
      <c r="G163">
        <f t="shared" si="9"/>
        <v>1.7334238922150915</v>
      </c>
      <c r="H163">
        <f>'010'!H13</f>
        <v>0.23</v>
      </c>
      <c r="I163">
        <f t="shared" si="10"/>
        <v>-1.4696759700589417</v>
      </c>
    </row>
    <row r="164" spans="1:9" x14ac:dyDescent="0.3">
      <c r="A164">
        <f>'010'!A14</f>
        <v>0.12</v>
      </c>
      <c r="B164">
        <f>'009'!B66</f>
        <v>0</v>
      </c>
      <c r="C164">
        <f>'010'!C14</f>
        <v>0.15</v>
      </c>
      <c r="D164" s="24">
        <f t="shared" si="12"/>
        <v>-1.8971199848858813</v>
      </c>
      <c r="F164">
        <f>'010'!F14</f>
        <v>31.16</v>
      </c>
      <c r="G164">
        <f t="shared" si="9"/>
        <v>3.4391352210025476</v>
      </c>
      <c r="H164">
        <f>'010'!H14</f>
        <v>10.41</v>
      </c>
      <c r="I164">
        <f t="shared" si="10"/>
        <v>2.3427668826268775</v>
      </c>
    </row>
    <row r="165" spans="1:9" x14ac:dyDescent="0.3">
      <c r="A165">
        <f>'010'!A15</f>
        <v>0.25</v>
      </c>
      <c r="B165">
        <f>'009'!B67</f>
        <v>0</v>
      </c>
      <c r="C165">
        <f>'010'!C15</f>
        <v>2.0699999999999998</v>
      </c>
      <c r="D165" s="24">
        <f t="shared" si="12"/>
        <v>0.72754860727727766</v>
      </c>
      <c r="F165">
        <f>'010'!F15</f>
        <v>9.9999999999999995E-7</v>
      </c>
      <c r="G165">
        <f t="shared" si="9"/>
        <v>-13.815510557964274</v>
      </c>
      <c r="H165">
        <f>'010'!H15</f>
        <v>9.9999999999999995E-7</v>
      </c>
      <c r="I165">
        <f t="shared" si="10"/>
        <v>-13.815510557964274</v>
      </c>
    </row>
    <row r="166" spans="1:9" x14ac:dyDescent="0.3">
      <c r="A166">
        <f>'010'!A16</f>
        <v>0.17</v>
      </c>
      <c r="B166">
        <f>'009'!B68</f>
        <v>0</v>
      </c>
      <c r="C166">
        <f>'010'!C16</f>
        <v>0.28999999999999998</v>
      </c>
      <c r="D166" s="24">
        <f t="shared" si="12"/>
        <v>-1.2378743560016174</v>
      </c>
      <c r="F166">
        <f>'010'!F16</f>
        <v>5.1100000000000003</v>
      </c>
      <c r="G166">
        <f t="shared" ref="G166:G228" si="13">LN(F166)</f>
        <v>1.631199404215613</v>
      </c>
      <c r="H166">
        <f>'010'!H16</f>
        <v>0.35</v>
      </c>
      <c r="I166">
        <f t="shared" si="10"/>
        <v>-1.0498221244986778</v>
      </c>
    </row>
    <row r="167" spans="1:9" x14ac:dyDescent="0.3">
      <c r="A167">
        <f>'010'!A17</f>
        <v>6.19</v>
      </c>
      <c r="B167">
        <f>'009'!B69</f>
        <v>0</v>
      </c>
      <c r="C167">
        <f>'010'!C17</f>
        <v>0.15</v>
      </c>
      <c r="D167" s="24">
        <f t="shared" si="12"/>
        <v>-1.8971199848858813</v>
      </c>
      <c r="F167">
        <f>'010'!F17</f>
        <v>26.36</v>
      </c>
      <c r="G167">
        <f t="shared" si="13"/>
        <v>3.2718477096343066</v>
      </c>
      <c r="H167">
        <f>'010'!H17</f>
        <v>0.12</v>
      </c>
      <c r="I167">
        <f t="shared" si="10"/>
        <v>-2.120263536200091</v>
      </c>
    </row>
    <row r="168" spans="1:9" x14ac:dyDescent="0.3">
      <c r="A168">
        <f>'010'!A18</f>
        <v>4.4400000000000004</v>
      </c>
      <c r="B168">
        <f>'009'!B70</f>
        <v>0</v>
      </c>
      <c r="C168">
        <f>'010'!C18</f>
        <v>3.4</v>
      </c>
      <c r="D168" s="24">
        <f t="shared" si="12"/>
        <v>1.2237754316221157</v>
      </c>
      <c r="F168">
        <f>'010'!F18</f>
        <v>1.56</v>
      </c>
      <c r="G168">
        <f t="shared" si="13"/>
        <v>0.44468582126144574</v>
      </c>
      <c r="H168">
        <f>'010'!H18</f>
        <v>0.02</v>
      </c>
      <c r="I168">
        <f t="shared" si="10"/>
        <v>-3.912023005428146</v>
      </c>
    </row>
    <row r="169" spans="1:9" x14ac:dyDescent="0.3">
      <c r="A169">
        <f>'010'!A19</f>
        <v>6.19</v>
      </c>
      <c r="B169">
        <f>'009'!B71</f>
        <v>0</v>
      </c>
      <c r="C169">
        <f>'010'!C19</f>
        <v>14.47</v>
      </c>
      <c r="D169" s="24">
        <f t="shared" si="12"/>
        <v>2.6720775406433925</v>
      </c>
      <c r="F169">
        <f>'010'!F19</f>
        <v>7.95</v>
      </c>
      <c r="G169">
        <f t="shared" si="13"/>
        <v>2.0731719286662407</v>
      </c>
      <c r="H169">
        <f>'010'!H19</f>
        <v>15.2</v>
      </c>
      <c r="I169">
        <f t="shared" si="10"/>
        <v>2.7212954278522306</v>
      </c>
    </row>
    <row r="170" spans="1:9" x14ac:dyDescent="0.3">
      <c r="A170">
        <f>'010'!A20</f>
        <v>17.25</v>
      </c>
      <c r="B170">
        <f>'009'!B72</f>
        <v>0</v>
      </c>
      <c r="C170">
        <f>'010'!C20</f>
        <v>10.83</v>
      </c>
      <c r="D170" s="24">
        <f t="shared" si="12"/>
        <v>2.3823200610128992</v>
      </c>
      <c r="F170">
        <f>'010'!F20</f>
        <v>27.19</v>
      </c>
      <c r="G170">
        <f t="shared" si="13"/>
        <v>3.3028492586443794</v>
      </c>
      <c r="H170">
        <f>'010'!H20</f>
        <v>4.0999999999999996</v>
      </c>
      <c r="I170">
        <f t="shared" si="10"/>
        <v>1.410986973710262</v>
      </c>
    </row>
    <row r="171" spans="1:9" x14ac:dyDescent="0.3">
      <c r="A171">
        <f>'010'!A21</f>
        <v>0.06</v>
      </c>
      <c r="B171">
        <f>'009'!B73</f>
        <v>0</v>
      </c>
      <c r="C171">
        <f>'010'!C21</f>
        <v>9.9999999999999995E-7</v>
      </c>
      <c r="D171" s="24">
        <f t="shared" si="12"/>
        <v>-13.815510557964274</v>
      </c>
      <c r="F171">
        <f>'010'!F21</f>
        <v>0.15</v>
      </c>
      <c r="G171">
        <f t="shared" si="13"/>
        <v>-1.8971199848858813</v>
      </c>
      <c r="H171">
        <f>'010'!H21</f>
        <v>10.36</v>
      </c>
      <c r="I171">
        <f t="shared" si="10"/>
        <v>2.3379522368313368</v>
      </c>
    </row>
    <row r="172" spans="1:9" x14ac:dyDescent="0.3">
      <c r="A172">
        <f>'010'!A22</f>
        <v>5.13</v>
      </c>
      <c r="B172">
        <f>'009'!B74</f>
        <v>0</v>
      </c>
      <c r="C172">
        <f>'010'!C22</f>
        <v>15.4</v>
      </c>
      <c r="D172" s="24">
        <f t="shared" si="12"/>
        <v>2.7343675094195836</v>
      </c>
      <c r="F172">
        <f>'010'!F22</f>
        <v>14.21</v>
      </c>
      <c r="G172">
        <f t="shared" si="13"/>
        <v>2.6539459421090092</v>
      </c>
      <c r="H172">
        <f>'010'!H22</f>
        <v>19.88</v>
      </c>
      <c r="I172">
        <f t="shared" si="10"/>
        <v>2.9897142012284279</v>
      </c>
    </row>
    <row r="173" spans="1:9" x14ac:dyDescent="0.3">
      <c r="A173">
        <f>'010'!A23</f>
        <v>9.9999999999999995E-7</v>
      </c>
      <c r="B173">
        <f>'009'!B75</f>
        <v>0</v>
      </c>
      <c r="C173">
        <f>'010'!C23</f>
        <v>1.26</v>
      </c>
      <c r="D173" s="24">
        <f t="shared" si="12"/>
        <v>0.23111172096338664</v>
      </c>
      <c r="F173">
        <f>'010'!F23</f>
        <v>0.25</v>
      </c>
      <c r="G173">
        <f t="shared" si="13"/>
        <v>-1.3862943611198906</v>
      </c>
      <c r="H173">
        <f>'010'!H23</f>
        <v>21.51</v>
      </c>
      <c r="I173">
        <f t="shared" si="10"/>
        <v>3.0685179432796388</v>
      </c>
    </row>
    <row r="174" spans="1:9" x14ac:dyDescent="0.3">
      <c r="A174">
        <f>'010'!A24</f>
        <v>2.4500000000000002</v>
      </c>
      <c r="B174">
        <f>'009'!B76</f>
        <v>0</v>
      </c>
      <c r="C174">
        <f>'010'!C24</f>
        <v>13.18</v>
      </c>
      <c r="D174" s="24">
        <f t="shared" si="12"/>
        <v>2.5787005290743612</v>
      </c>
      <c r="F174">
        <f>'010'!F24</f>
        <v>9.9999999999999995E-7</v>
      </c>
      <c r="G174">
        <f t="shared" si="13"/>
        <v>-13.815510557964274</v>
      </c>
      <c r="H174">
        <f>'010'!H24</f>
        <v>0.08</v>
      </c>
      <c r="I174">
        <f t="shared" si="10"/>
        <v>-2.5257286443082556</v>
      </c>
    </row>
    <row r="175" spans="1:9" x14ac:dyDescent="0.3">
      <c r="A175">
        <f>'010'!A25</f>
        <v>0.28999999999999998</v>
      </c>
      <c r="B175">
        <f>'009'!B77</f>
        <v>0</v>
      </c>
      <c r="C175">
        <f>'010'!C25</f>
        <v>11.61</v>
      </c>
      <c r="D175" s="24">
        <f t="shared" si="12"/>
        <v>2.4518667957098002</v>
      </c>
      <c r="F175">
        <f>'010'!F25</f>
        <v>14.32</v>
      </c>
      <c r="G175">
        <f t="shared" si="13"/>
        <v>2.6616571615324998</v>
      </c>
      <c r="H175">
        <f>'010'!H25</f>
        <v>1.07</v>
      </c>
      <c r="I175">
        <f t="shared" si="10"/>
        <v>6.7658648473814864E-2</v>
      </c>
    </row>
    <row r="176" spans="1:9" x14ac:dyDescent="0.3">
      <c r="A176">
        <f>'010'!A26</f>
        <v>5.36</v>
      </c>
      <c r="B176">
        <f>'009'!B78</f>
        <v>0</v>
      </c>
      <c r="C176">
        <f>'010'!C26</f>
        <v>3.4</v>
      </c>
      <c r="D176" s="24">
        <f t="shared" si="12"/>
        <v>1.2237754316221157</v>
      </c>
      <c r="F176">
        <f>'010'!F26</f>
        <v>11.42</v>
      </c>
      <c r="G176">
        <f t="shared" si="13"/>
        <v>2.4353662042278641</v>
      </c>
      <c r="H176">
        <f>'010'!H26</f>
        <v>12.4</v>
      </c>
      <c r="I176">
        <f t="shared" si="10"/>
        <v>2.5176964726109912</v>
      </c>
    </row>
    <row r="177" spans="1:9" x14ac:dyDescent="0.3">
      <c r="A177">
        <f>'010'!A27</f>
        <v>0.54</v>
      </c>
      <c r="B177">
        <f>'009'!B79</f>
        <v>0</v>
      </c>
      <c r="C177">
        <f>'010'!C27</f>
        <v>3.37</v>
      </c>
      <c r="D177" s="24">
        <f t="shared" si="12"/>
        <v>1.2149127443642704</v>
      </c>
      <c r="F177">
        <f>'010'!F27</f>
        <v>14.64</v>
      </c>
      <c r="G177">
        <f t="shared" si="13"/>
        <v>2.6837575085331657</v>
      </c>
      <c r="H177">
        <f>'010'!H27</f>
        <v>15.1</v>
      </c>
      <c r="I177">
        <f t="shared" si="10"/>
        <v>2.7146947438208788</v>
      </c>
    </row>
    <row r="178" spans="1:9" x14ac:dyDescent="0.3">
      <c r="A178">
        <f>'010'!A28</f>
        <v>0.17</v>
      </c>
      <c r="B178">
        <f>'009'!B80</f>
        <v>0</v>
      </c>
      <c r="C178">
        <f>'010'!C28</f>
        <v>0.19</v>
      </c>
      <c r="D178" s="24">
        <f t="shared" si="12"/>
        <v>-1.6607312068216509</v>
      </c>
      <c r="F178">
        <f>'010'!F28</f>
        <v>0.08</v>
      </c>
      <c r="G178">
        <f t="shared" si="13"/>
        <v>-2.5257286443082556</v>
      </c>
      <c r="H178">
        <f>'010'!H28</f>
        <v>0.09</v>
      </c>
      <c r="I178">
        <f t="shared" si="10"/>
        <v>-2.4079456086518722</v>
      </c>
    </row>
    <row r="179" spans="1:9" x14ac:dyDescent="0.3">
      <c r="A179">
        <f>'010'!A29</f>
        <v>10.199999999999999</v>
      </c>
      <c r="B179">
        <f>'009'!B81</f>
        <v>0</v>
      </c>
      <c r="C179">
        <f>'010'!C29</f>
        <v>4.59</v>
      </c>
      <c r="D179" s="24">
        <f t="shared" si="12"/>
        <v>1.5238800240724537</v>
      </c>
      <c r="F179">
        <f>'010'!F29</f>
        <v>0.23</v>
      </c>
      <c r="G179">
        <f t="shared" si="13"/>
        <v>-1.4696759700589417</v>
      </c>
      <c r="H179">
        <f>'010'!H29</f>
        <v>0.22</v>
      </c>
      <c r="I179">
        <f t="shared" ref="I179:I241" si="14">LN(H179)</f>
        <v>-1.5141277326297755</v>
      </c>
    </row>
    <row r="180" spans="1:9" x14ac:dyDescent="0.3">
      <c r="A180">
        <f>'010'!A30</f>
        <v>14.07</v>
      </c>
      <c r="B180">
        <f>'009'!B82</f>
        <v>0</v>
      </c>
      <c r="C180">
        <f>'010'!C30</f>
        <v>11.06</v>
      </c>
      <c r="D180" s="24">
        <f t="shared" si="12"/>
        <v>2.403334996094189</v>
      </c>
      <c r="F180">
        <f>'010'!F30</f>
        <v>9.52</v>
      </c>
      <c r="G180">
        <f t="shared" si="13"/>
        <v>2.253394848803274</v>
      </c>
      <c r="H180">
        <f>'010'!H30</f>
        <v>9.9999999999999995E-7</v>
      </c>
      <c r="I180">
        <f t="shared" si="14"/>
        <v>-13.815510557964274</v>
      </c>
    </row>
    <row r="181" spans="1:9" x14ac:dyDescent="0.3">
      <c r="A181">
        <f>'010'!A31</f>
        <v>2.44</v>
      </c>
      <c r="B181">
        <f>'009'!B83</f>
        <v>0</v>
      </c>
      <c r="C181">
        <f>'010'!C31</f>
        <v>0.26</v>
      </c>
      <c r="D181" s="24">
        <f t="shared" si="12"/>
        <v>-1.3470736479666092</v>
      </c>
      <c r="F181">
        <f>'010'!F31</f>
        <v>0.69</v>
      </c>
      <c r="G181">
        <f t="shared" si="13"/>
        <v>-0.37106368139083207</v>
      </c>
      <c r="H181">
        <f>'010'!H31</f>
        <v>2.09</v>
      </c>
      <c r="I181">
        <f t="shared" si="14"/>
        <v>0.73716406597671957</v>
      </c>
    </row>
    <row r="182" spans="1:9" x14ac:dyDescent="0.3">
      <c r="A182">
        <f>'010'!A32</f>
        <v>0.12</v>
      </c>
      <c r="B182">
        <f>'009'!B84</f>
        <v>0</v>
      </c>
      <c r="C182">
        <f>'010'!C32</f>
        <v>11.03</v>
      </c>
      <c r="D182" s="24">
        <f t="shared" si="12"/>
        <v>2.400618833265411</v>
      </c>
      <c r="F182">
        <f>'010'!F32</f>
        <v>6.9</v>
      </c>
      <c r="G182">
        <f t="shared" si="13"/>
        <v>1.9315214116032138</v>
      </c>
      <c r="H182">
        <f>'010'!H32</f>
        <v>2.57</v>
      </c>
      <c r="I182">
        <f t="shared" si="14"/>
        <v>0.94390589890712839</v>
      </c>
    </row>
    <row r="183" spans="1:9" x14ac:dyDescent="0.3">
      <c r="A183">
        <f>'010'!A33</f>
        <v>15.66</v>
      </c>
      <c r="B183">
        <f>'009'!B85</f>
        <v>0</v>
      </c>
      <c r="C183">
        <f>'010'!C33</f>
        <v>9.7799999999999994</v>
      </c>
      <c r="D183" s="24">
        <f t="shared" si="12"/>
        <v>2.2803394840467259</v>
      </c>
      <c r="F183">
        <f>'010'!F33</f>
        <v>0.05</v>
      </c>
      <c r="G183">
        <f t="shared" si="13"/>
        <v>-2.9957322735539909</v>
      </c>
      <c r="H183">
        <f>'010'!H33</f>
        <v>27.07</v>
      </c>
      <c r="I183">
        <f t="shared" si="14"/>
        <v>3.2984261036262099</v>
      </c>
    </row>
    <row r="184" spans="1:9" x14ac:dyDescent="0.3">
      <c r="A184">
        <f>'010'!A34</f>
        <v>19.18</v>
      </c>
      <c r="B184">
        <f>'009'!B86</f>
        <v>0</v>
      </c>
      <c r="C184">
        <f>'010'!C34</f>
        <v>4.83</v>
      </c>
      <c r="D184" s="24">
        <f t="shared" si="12"/>
        <v>1.5748464676644813</v>
      </c>
      <c r="F184">
        <f>'010'!F34</f>
        <v>11.29</v>
      </c>
      <c r="G184">
        <f t="shared" si="13"/>
        <v>2.4239173781615704</v>
      </c>
      <c r="H184">
        <f>'010'!H34</f>
        <v>0.48</v>
      </c>
      <c r="I184">
        <f t="shared" si="14"/>
        <v>-0.73396917508020043</v>
      </c>
    </row>
    <row r="185" spans="1:9" x14ac:dyDescent="0.3">
      <c r="A185">
        <f>'010'!A35</f>
        <v>24.76</v>
      </c>
      <c r="B185">
        <f>'009'!B87</f>
        <v>0</v>
      </c>
      <c r="C185">
        <f>'010'!C35</f>
        <v>0.33</v>
      </c>
      <c r="D185" s="24">
        <f t="shared" si="12"/>
        <v>-1.1086626245216111</v>
      </c>
      <c r="F185">
        <f>'010'!F35</f>
        <v>0.94</v>
      </c>
      <c r="G185">
        <f t="shared" si="13"/>
        <v>-6.1875403718087529E-2</v>
      </c>
      <c r="H185">
        <f>'010'!H35</f>
        <v>4.1500000000000004</v>
      </c>
      <c r="I185">
        <f t="shared" si="14"/>
        <v>1.423108334242607</v>
      </c>
    </row>
    <row r="186" spans="1:9" x14ac:dyDescent="0.3">
      <c r="A186">
        <f>'010'!A36</f>
        <v>0.35</v>
      </c>
      <c r="B186">
        <f>'009'!B88</f>
        <v>0</v>
      </c>
      <c r="C186">
        <f>'010'!C36</f>
        <v>0.28999999999999998</v>
      </c>
      <c r="D186" s="24">
        <f t="shared" si="12"/>
        <v>-1.2378743560016174</v>
      </c>
      <c r="F186">
        <f>'010'!F36</f>
        <v>12.9</v>
      </c>
      <c r="G186">
        <f t="shared" si="13"/>
        <v>2.5572273113676265</v>
      </c>
      <c r="H186">
        <f>'010'!H36</f>
        <v>16.38</v>
      </c>
      <c r="I186">
        <f t="shared" si="14"/>
        <v>2.7960610784249234</v>
      </c>
    </row>
    <row r="187" spans="1:9" x14ac:dyDescent="0.3">
      <c r="A187">
        <f>'010'!A37</f>
        <v>0.1</v>
      </c>
      <c r="B187">
        <f>'009'!B89</f>
        <v>0</v>
      </c>
      <c r="C187">
        <f>'010'!C37</f>
        <v>5.6</v>
      </c>
      <c r="D187" s="24">
        <f t="shared" si="12"/>
        <v>1.7227665977411035</v>
      </c>
      <c r="F187">
        <f>'010'!F37</f>
        <v>9.9999999999999995E-7</v>
      </c>
      <c r="G187">
        <f t="shared" si="13"/>
        <v>-13.815510557964274</v>
      </c>
      <c r="H187">
        <f>'010'!H37</f>
        <v>14.2</v>
      </c>
      <c r="I187">
        <f t="shared" si="14"/>
        <v>2.653241964607215</v>
      </c>
    </row>
    <row r="188" spans="1:9" x14ac:dyDescent="0.3">
      <c r="A188">
        <f>'010'!A38</f>
        <v>0.51</v>
      </c>
      <c r="B188">
        <f>'009'!B90</f>
        <v>0</v>
      </c>
      <c r="C188">
        <f>'010'!C38</f>
        <v>12.39</v>
      </c>
      <c r="D188" s="24">
        <f t="shared" si="12"/>
        <v>2.5168896956410509</v>
      </c>
      <c r="F188">
        <f>'010'!F38</f>
        <v>5.51</v>
      </c>
      <c r="G188">
        <f t="shared" si="13"/>
        <v>1.706564623164823</v>
      </c>
      <c r="H188">
        <f>'010'!H38</f>
        <v>3.41</v>
      </c>
      <c r="I188">
        <f t="shared" si="14"/>
        <v>1.2267122912954254</v>
      </c>
    </row>
    <row r="189" spans="1:9" x14ac:dyDescent="0.3">
      <c r="A189">
        <f>'010'!A39</f>
        <v>4.51</v>
      </c>
      <c r="B189">
        <f>'009'!B91</f>
        <v>0</v>
      </c>
      <c r="C189">
        <f>'010'!C39</f>
        <v>5.72</v>
      </c>
      <c r="D189" s="24">
        <f t="shared" si="12"/>
        <v>1.7439688053917064</v>
      </c>
      <c r="F189">
        <f>'010'!F39</f>
        <v>0.01</v>
      </c>
      <c r="G189">
        <f t="shared" si="13"/>
        <v>-4.6051701859880909</v>
      </c>
      <c r="H189">
        <f>'010'!H39</f>
        <v>11.82</v>
      </c>
      <c r="I189">
        <f t="shared" si="14"/>
        <v>2.4697930119779521</v>
      </c>
    </row>
    <row r="190" spans="1:9" x14ac:dyDescent="0.3">
      <c r="A190">
        <f>'010'!A40</f>
        <v>7.25</v>
      </c>
      <c r="B190">
        <f>'009'!B92</f>
        <v>0</v>
      </c>
      <c r="C190">
        <f>'010'!C40</f>
        <v>12.49</v>
      </c>
      <c r="D190" s="24">
        <f t="shared" si="12"/>
        <v>2.5249283241374862</v>
      </c>
      <c r="F190">
        <f>'010'!F40</f>
        <v>2.96</v>
      </c>
      <c r="G190">
        <f t="shared" si="13"/>
        <v>1.085189268335969</v>
      </c>
      <c r="H190">
        <f>'010'!H40</f>
        <v>9.9999999999999995E-7</v>
      </c>
      <c r="I190">
        <f t="shared" si="14"/>
        <v>-13.815510557964274</v>
      </c>
    </row>
    <row r="191" spans="1:9" x14ac:dyDescent="0.3">
      <c r="A191">
        <f>'010'!A41</f>
        <v>5.5</v>
      </c>
      <c r="B191">
        <f>'009'!B93</f>
        <v>0</v>
      </c>
      <c r="C191">
        <f>'010'!C41</f>
        <v>8.68</v>
      </c>
      <c r="D191" s="24">
        <f t="shared" si="12"/>
        <v>2.1610215286722587</v>
      </c>
      <c r="F191">
        <f>'010'!F41</f>
        <v>20.6</v>
      </c>
      <c r="G191">
        <f t="shared" si="13"/>
        <v>3.0252910757955354</v>
      </c>
      <c r="H191">
        <f>'010'!H41</f>
        <v>9.9999999999999995E-7</v>
      </c>
      <c r="I191">
        <f t="shared" si="14"/>
        <v>-13.815510557964274</v>
      </c>
    </row>
    <row r="192" spans="1:9" x14ac:dyDescent="0.3">
      <c r="A192">
        <f>'010'!A42</f>
        <v>3.04</v>
      </c>
      <c r="B192">
        <f>'009'!B94</f>
        <v>0</v>
      </c>
      <c r="C192">
        <f>'010'!C42</f>
        <v>1.1399999999999999</v>
      </c>
      <c r="D192" s="24">
        <f t="shared" si="12"/>
        <v>0.131028262406404</v>
      </c>
      <c r="F192">
        <f>'010'!F42</f>
        <v>1.68</v>
      </c>
      <c r="G192">
        <f t="shared" si="13"/>
        <v>0.51879379341516751</v>
      </c>
      <c r="H192">
        <f>'010'!H42</f>
        <v>5.27</v>
      </c>
      <c r="I192">
        <f t="shared" si="14"/>
        <v>1.6620303625532709</v>
      </c>
    </row>
    <row r="193" spans="1:14" x14ac:dyDescent="0.3">
      <c r="A193">
        <f>'010'!A43</f>
        <v>31.35</v>
      </c>
      <c r="B193">
        <f>'009'!B95</f>
        <v>0</v>
      </c>
      <c r="C193">
        <f>'010'!C43</f>
        <v>0.76</v>
      </c>
      <c r="D193" s="24">
        <f t="shared" si="12"/>
        <v>-0.2744368457017603</v>
      </c>
      <c r="F193">
        <f>'010'!F43</f>
        <v>26.98</v>
      </c>
      <c r="G193">
        <f t="shared" si="13"/>
        <v>3.2950958507796098</v>
      </c>
      <c r="H193">
        <f>'010'!H43</f>
        <v>11.29</v>
      </c>
      <c r="I193">
        <f t="shared" si="14"/>
        <v>2.4239173781615704</v>
      </c>
    </row>
    <row r="194" spans="1:14" x14ac:dyDescent="0.3">
      <c r="A194">
        <f>'010'!A44</f>
        <v>13.63</v>
      </c>
      <c r="B194">
        <f>'009'!B96</f>
        <v>0</v>
      </c>
      <c r="C194">
        <f>'010'!C44</f>
        <v>6.98</v>
      </c>
      <c r="D194" s="24">
        <f t="shared" si="12"/>
        <v>1.9430489167742813</v>
      </c>
      <c r="F194">
        <f>'010'!F44</f>
        <v>8.5</v>
      </c>
      <c r="G194">
        <f t="shared" si="13"/>
        <v>2.1400661634962708</v>
      </c>
      <c r="H194">
        <f>'010'!H44</f>
        <v>0.03</v>
      </c>
      <c r="I194">
        <f t="shared" si="14"/>
        <v>-3.5065578973199818</v>
      </c>
    </row>
    <row r="195" spans="1:14" x14ac:dyDescent="0.3">
      <c r="A195">
        <f>'010'!A45</f>
        <v>10.130000000000001</v>
      </c>
      <c r="B195" s="24">
        <f t="shared" ref="B195:B242" si="15">LN(A195)</f>
        <v>2.3155013182605919</v>
      </c>
      <c r="C195">
        <f>'010'!C45</f>
        <v>1.97</v>
      </c>
      <c r="D195" s="24">
        <f t="shared" si="12"/>
        <v>0.67803354274989713</v>
      </c>
      <c r="F195">
        <f>'010'!F45</f>
        <v>0.14000000000000001</v>
      </c>
      <c r="G195">
        <f t="shared" si="13"/>
        <v>-1.9661128563728327</v>
      </c>
      <c r="H195">
        <f>'010'!H45</f>
        <v>0.19</v>
      </c>
      <c r="I195">
        <f t="shared" si="14"/>
        <v>-1.6607312068216509</v>
      </c>
    </row>
    <row r="196" spans="1:14" x14ac:dyDescent="0.3">
      <c r="A196">
        <f>'010'!A46</f>
        <v>16.559999999999999</v>
      </c>
      <c r="B196" s="24">
        <f t="shared" si="15"/>
        <v>2.8069901489571136</v>
      </c>
      <c r="C196">
        <f>'010'!C46</f>
        <v>0.95</v>
      </c>
      <c r="D196" s="24">
        <f t="shared" si="12"/>
        <v>-5.1293294387550578E-2</v>
      </c>
      <c r="F196">
        <f>'010'!F46</f>
        <v>20.53</v>
      </c>
      <c r="G196">
        <f t="shared" si="13"/>
        <v>3.0218872310308424</v>
      </c>
      <c r="H196">
        <f>'010'!H46</f>
        <v>0.47</v>
      </c>
      <c r="I196">
        <f t="shared" si="14"/>
        <v>-0.75502258427803282</v>
      </c>
    </row>
    <row r="197" spans="1:14" x14ac:dyDescent="0.3">
      <c r="A197">
        <f>'010'!A47</f>
        <v>0.65</v>
      </c>
      <c r="B197" s="24">
        <f t="shared" si="15"/>
        <v>-0.43078291609245423</v>
      </c>
      <c r="C197">
        <f>'010'!C47</f>
        <v>26.59</v>
      </c>
      <c r="D197" s="24">
        <f t="shared" si="12"/>
        <v>3.2805352052549286</v>
      </c>
      <c r="F197">
        <f>'010'!F47</f>
        <v>2.44</v>
      </c>
      <c r="G197">
        <f t="shared" si="13"/>
        <v>0.89199803930511046</v>
      </c>
      <c r="H197">
        <f>'010'!H47</f>
        <v>0.74</v>
      </c>
      <c r="I197">
        <f t="shared" si="14"/>
        <v>-0.30110509278392161</v>
      </c>
    </row>
    <row r="198" spans="1:14" x14ac:dyDescent="0.3">
      <c r="A198">
        <f>'010'!A48</f>
        <v>14.23</v>
      </c>
      <c r="B198" s="24">
        <f t="shared" si="15"/>
        <v>2.6553524121017609</v>
      </c>
      <c r="C198">
        <f>'010'!C48</f>
        <v>9.9999999999999995E-7</v>
      </c>
      <c r="D198" s="24">
        <f t="shared" si="12"/>
        <v>-13.815510557964274</v>
      </c>
      <c r="F198">
        <f>'010'!F48</f>
        <v>10.45</v>
      </c>
      <c r="G198">
        <f t="shared" si="13"/>
        <v>2.3466019784108201</v>
      </c>
      <c r="H198">
        <f>'010'!H48</f>
        <v>24.63</v>
      </c>
      <c r="I198">
        <f t="shared" si="14"/>
        <v>3.2039652121324464</v>
      </c>
    </row>
    <row r="199" spans="1:14" x14ac:dyDescent="0.3">
      <c r="A199">
        <f>'010'!A49</f>
        <v>0.11</v>
      </c>
      <c r="B199" s="24">
        <f t="shared" si="15"/>
        <v>-2.2072749131897207</v>
      </c>
      <c r="C199">
        <f>'010'!C49</f>
        <v>10.33</v>
      </c>
      <c r="D199" s="24">
        <f t="shared" si="12"/>
        <v>2.3350522831315472</v>
      </c>
      <c r="F199">
        <f>'010'!F49</f>
        <v>0.88</v>
      </c>
      <c r="G199">
        <f t="shared" si="13"/>
        <v>-0.12783337150988489</v>
      </c>
      <c r="H199">
        <f>'010'!H49</f>
        <v>0.6</v>
      </c>
      <c r="I199">
        <f t="shared" si="14"/>
        <v>-0.51082562376599072</v>
      </c>
    </row>
    <row r="200" spans="1:14" x14ac:dyDescent="0.3">
      <c r="A200">
        <f>'010'!A50</f>
        <v>1.83</v>
      </c>
      <c r="B200" s="24">
        <f t="shared" si="15"/>
        <v>0.60431596685332956</v>
      </c>
      <c r="C200">
        <f>'010'!C50</f>
        <v>5.09</v>
      </c>
      <c r="D200" s="24">
        <f t="shared" si="12"/>
        <v>1.6272778305624314</v>
      </c>
      <c r="F200">
        <f>'010'!F50</f>
        <v>0.12</v>
      </c>
      <c r="G200">
        <f t="shared" si="13"/>
        <v>-2.120263536200091</v>
      </c>
      <c r="H200">
        <f>'010'!H50</f>
        <v>8.74</v>
      </c>
      <c r="I200">
        <f t="shared" si="14"/>
        <v>2.167910189667444</v>
      </c>
    </row>
    <row r="201" spans="1:14" x14ac:dyDescent="0.3">
      <c r="A201">
        <f>'010'!A51</f>
        <v>4.57</v>
      </c>
      <c r="B201" s="24">
        <f t="shared" si="15"/>
        <v>1.5195132049061133</v>
      </c>
      <c r="C201">
        <f>'010'!C51</f>
        <v>0.5</v>
      </c>
      <c r="D201" s="24">
        <f>LN(C201)</f>
        <v>-0.69314718055994529</v>
      </c>
      <c r="F201">
        <f>'010'!F51</f>
        <v>21.67</v>
      </c>
      <c r="G201">
        <f t="shared" si="13"/>
        <v>3.0759288155482678</v>
      </c>
      <c r="H201">
        <f>'010'!H51</f>
        <v>5.88</v>
      </c>
      <c r="I201">
        <f t="shared" si="14"/>
        <v>1.7715567619105355</v>
      </c>
    </row>
    <row r="202" spans="1:14" x14ac:dyDescent="0.3">
      <c r="A202">
        <f>'010'!A52</f>
        <v>18.02</v>
      </c>
      <c r="B202" s="24">
        <f t="shared" si="15"/>
        <v>2.8914822521801917</v>
      </c>
      <c r="C202">
        <f>'010'!C52</f>
        <v>0.21</v>
      </c>
      <c r="D202" s="24">
        <f t="shared" ref="D202:D249" si="16">LN(C202)</f>
        <v>-1.5606477482646683</v>
      </c>
      <c r="F202">
        <f>'010'!F52</f>
        <v>13.11</v>
      </c>
      <c r="G202">
        <f t="shared" si="13"/>
        <v>2.5733752977756086</v>
      </c>
      <c r="H202">
        <f>'010'!H52</f>
        <v>11.88</v>
      </c>
      <c r="I202">
        <f t="shared" si="14"/>
        <v>2.4748563139344988</v>
      </c>
    </row>
    <row r="203" spans="1:14" x14ac:dyDescent="0.3">
      <c r="A203" s="84">
        <f>'011'!A3</f>
        <v>5.82</v>
      </c>
      <c r="B203" s="24">
        <f t="shared" si="15"/>
        <v>1.7613002617433464</v>
      </c>
      <c r="C203" s="84">
        <f>'011'!C3</f>
        <v>20.3</v>
      </c>
      <c r="D203" s="24">
        <f t="shared" si="16"/>
        <v>3.0106208860477417</v>
      </c>
      <c r="F203" s="84">
        <f>'011'!F3</f>
        <v>4.92</v>
      </c>
      <c r="G203">
        <f t="shared" si="13"/>
        <v>1.5933085305042167</v>
      </c>
      <c r="H203" s="84">
        <f>'011'!H3</f>
        <v>0.02</v>
      </c>
      <c r="I203">
        <f t="shared" si="14"/>
        <v>-3.912023005428146</v>
      </c>
    </row>
    <row r="204" spans="1:14" s="84" customFormat="1" x14ac:dyDescent="0.3">
      <c r="A204" s="84">
        <f>'011'!A4</f>
        <v>9.9999999999999995E-7</v>
      </c>
      <c r="B204" s="84">
        <f>LN(A203)</f>
        <v>1.7613002617433464</v>
      </c>
      <c r="C204" s="84">
        <f>'011'!C4</f>
        <v>13.29</v>
      </c>
      <c r="D204" s="84">
        <f t="shared" si="16"/>
        <v>2.5870118727251539</v>
      </c>
      <c r="F204" s="84">
        <f>'011'!F4</f>
        <v>5.19</v>
      </c>
      <c r="G204" s="84">
        <f t="shared" si="13"/>
        <v>1.6467336971777973</v>
      </c>
      <c r="H204" s="84">
        <f>'011'!H4</f>
        <v>1.47</v>
      </c>
      <c r="I204" s="84">
        <f t="shared" si="14"/>
        <v>0.38526240079064489</v>
      </c>
      <c r="M204" s="94"/>
      <c r="N204" s="94"/>
    </row>
    <row r="205" spans="1:14" x14ac:dyDescent="0.3">
      <c r="A205" s="84">
        <f>'011'!A5</f>
        <v>8.08</v>
      </c>
      <c r="B205" s="24">
        <f t="shared" si="15"/>
        <v>2.0893918725330041</v>
      </c>
      <c r="C205" s="84">
        <f>'011'!C5</f>
        <v>7.2</v>
      </c>
      <c r="D205" s="24">
        <f t="shared" si="16"/>
        <v>1.9740810260220096</v>
      </c>
      <c r="F205" s="84">
        <f>'011'!F5</f>
        <v>2.16</v>
      </c>
      <c r="G205">
        <f t="shared" si="13"/>
        <v>0.77010822169607374</v>
      </c>
      <c r="H205" s="84">
        <f>'011'!H5</f>
        <v>30.37</v>
      </c>
      <c r="I205">
        <f t="shared" si="14"/>
        <v>3.4134552790576573</v>
      </c>
    </row>
    <row r="206" spans="1:14" x14ac:dyDescent="0.3">
      <c r="A206" s="84">
        <f>'011'!A6</f>
        <v>32.39</v>
      </c>
      <c r="B206" s="24">
        <f t="shared" si="15"/>
        <v>3.4778497331832381</v>
      </c>
      <c r="C206" s="84">
        <f>'011'!C6</f>
        <v>15.09</v>
      </c>
      <c r="D206" s="24">
        <f t="shared" si="16"/>
        <v>2.7140322727797574</v>
      </c>
      <c r="F206" s="84">
        <f>'011'!F6</f>
        <v>3.31</v>
      </c>
      <c r="G206">
        <f t="shared" si="13"/>
        <v>1.1969481893889715</v>
      </c>
      <c r="H206" s="84">
        <f>'011'!H6</f>
        <v>24.81</v>
      </c>
      <c r="I206">
        <f t="shared" si="14"/>
        <v>3.2112467977037098</v>
      </c>
    </row>
    <row r="207" spans="1:14" x14ac:dyDescent="0.3">
      <c r="A207" s="84">
        <f>'011'!A7</f>
        <v>1.95</v>
      </c>
      <c r="B207" s="24">
        <f t="shared" si="15"/>
        <v>0.66782937257565544</v>
      </c>
      <c r="C207" s="84">
        <f>'011'!C7</f>
        <v>9.9999999999999995E-7</v>
      </c>
      <c r="D207" s="24">
        <f t="shared" si="16"/>
        <v>-13.815510557964274</v>
      </c>
      <c r="F207" s="84">
        <f>'011'!F7</f>
        <v>12.05</v>
      </c>
      <c r="G207">
        <f t="shared" si="13"/>
        <v>2.4890646599366639</v>
      </c>
      <c r="H207" s="84">
        <f>'011'!H7</f>
        <v>19.37</v>
      </c>
      <c r="I207">
        <f t="shared" si="14"/>
        <v>2.9637254774189046</v>
      </c>
    </row>
    <row r="208" spans="1:14" x14ac:dyDescent="0.3">
      <c r="A208" s="84">
        <f>'011'!A8</f>
        <v>27.7</v>
      </c>
      <c r="B208" s="24">
        <f t="shared" si="15"/>
        <v>3.3214324131932926</v>
      </c>
      <c r="C208" s="84">
        <f>'011'!C8</f>
        <v>0.15</v>
      </c>
      <c r="D208" s="24">
        <f t="shared" si="16"/>
        <v>-1.8971199848858813</v>
      </c>
      <c r="F208" s="84">
        <f>'011'!F8</f>
        <v>0.51</v>
      </c>
      <c r="G208">
        <f t="shared" si="13"/>
        <v>-0.67334455326376563</v>
      </c>
      <c r="H208" s="84">
        <f>'011'!H8</f>
        <v>8.5399999999999991</v>
      </c>
      <c r="I208">
        <f t="shared" si="14"/>
        <v>2.1447610078004784</v>
      </c>
    </row>
    <row r="209" spans="1:9" x14ac:dyDescent="0.3">
      <c r="A209" s="84">
        <f>'011'!A9</f>
        <v>9.2899999999999991</v>
      </c>
      <c r="B209" s="24">
        <f t="shared" si="15"/>
        <v>2.2289385528257473</v>
      </c>
      <c r="C209" s="84">
        <f>'011'!C9</f>
        <v>2.85</v>
      </c>
      <c r="D209" s="24">
        <f t="shared" si="16"/>
        <v>1.0473189942805592</v>
      </c>
      <c r="F209" s="84">
        <f>'011'!F9</f>
        <v>32.36</v>
      </c>
      <c r="G209">
        <f t="shared" si="13"/>
        <v>3.4769230921902907</v>
      </c>
      <c r="H209" s="84">
        <f>'011'!H9</f>
        <v>33.49</v>
      </c>
      <c r="I209">
        <f t="shared" si="14"/>
        <v>3.5112468868061133</v>
      </c>
    </row>
    <row r="210" spans="1:9" x14ac:dyDescent="0.3">
      <c r="A210" s="84">
        <f>'011'!A10</f>
        <v>9.9999999999999995E-7</v>
      </c>
      <c r="B210" s="24">
        <f t="shared" si="15"/>
        <v>-13.815510557964274</v>
      </c>
      <c r="C210" s="84">
        <f>'011'!C10</f>
        <v>9.9999999999999995E-7</v>
      </c>
      <c r="D210" s="24">
        <f t="shared" si="16"/>
        <v>-13.815510557964274</v>
      </c>
      <c r="F210" s="84">
        <f>'011'!F10</f>
        <v>2.41</v>
      </c>
      <c r="G210">
        <f t="shared" si="13"/>
        <v>0.87962674750256364</v>
      </c>
      <c r="H210" s="84">
        <f>'011'!H10</f>
        <v>0.68</v>
      </c>
      <c r="I210">
        <f t="shared" si="14"/>
        <v>-0.38566248081198462</v>
      </c>
    </row>
    <row r="211" spans="1:9" x14ac:dyDescent="0.3">
      <c r="A211" s="84">
        <f>'011'!A11</f>
        <v>15.37</v>
      </c>
      <c r="B211" s="24">
        <f t="shared" si="15"/>
        <v>2.7324175575505043</v>
      </c>
      <c r="C211" s="84">
        <f>'011'!C11</f>
        <v>0.04</v>
      </c>
      <c r="D211" s="24">
        <f t="shared" si="16"/>
        <v>-3.2188758248682006</v>
      </c>
      <c r="F211" s="84">
        <f>'011'!F11</f>
        <v>0.79</v>
      </c>
      <c r="G211">
        <f t="shared" si="13"/>
        <v>-0.23572233352106983</v>
      </c>
      <c r="H211" s="84">
        <f>'011'!H11</f>
        <v>30.44</v>
      </c>
      <c r="I211">
        <f t="shared" si="14"/>
        <v>3.4157575329934851</v>
      </c>
    </row>
    <row r="212" spans="1:9" x14ac:dyDescent="0.3">
      <c r="A212" s="84">
        <f>'011'!A12</f>
        <v>2.2999999999999998</v>
      </c>
      <c r="B212" s="24">
        <f t="shared" si="15"/>
        <v>0.83290912293510388</v>
      </c>
      <c r="C212" s="84">
        <f>'011'!C12</f>
        <v>12.61</v>
      </c>
      <c r="D212" s="24">
        <f t="shared" si="16"/>
        <v>2.5344901499768282</v>
      </c>
      <c r="F212" s="84">
        <f>'011'!F12</f>
        <v>4.0999999999999996</v>
      </c>
      <c r="G212">
        <f t="shared" si="13"/>
        <v>1.410986973710262</v>
      </c>
      <c r="H212" s="84">
        <f>'011'!H12</f>
        <v>9.9999999999999995E-7</v>
      </c>
      <c r="I212">
        <f t="shared" si="14"/>
        <v>-13.815510557964274</v>
      </c>
    </row>
    <row r="213" spans="1:9" x14ac:dyDescent="0.3">
      <c r="A213" s="84">
        <f>'011'!A13</f>
        <v>0.02</v>
      </c>
      <c r="B213" s="24">
        <f t="shared" si="15"/>
        <v>-3.912023005428146</v>
      </c>
      <c r="C213" s="84">
        <f>'011'!C13</f>
        <v>9.92</v>
      </c>
      <c r="D213" s="24">
        <f t="shared" si="16"/>
        <v>2.2945529212967815</v>
      </c>
      <c r="F213" s="84">
        <f>'011'!F13</f>
        <v>0.05</v>
      </c>
      <c r="G213">
        <f t="shared" si="13"/>
        <v>-2.9957322735539909</v>
      </c>
      <c r="H213" s="84">
        <f>'011'!H13</f>
        <v>3.28</v>
      </c>
      <c r="I213">
        <f t="shared" si="14"/>
        <v>1.1878434223960523</v>
      </c>
    </row>
    <row r="214" spans="1:9" x14ac:dyDescent="0.3">
      <c r="A214" s="84">
        <f>'011'!A14</f>
        <v>0.59</v>
      </c>
      <c r="B214" s="24">
        <f t="shared" si="15"/>
        <v>-0.52763274208237199</v>
      </c>
      <c r="C214" s="84">
        <f>'011'!C14</f>
        <v>10.16</v>
      </c>
      <c r="D214" s="24">
        <f t="shared" si="16"/>
        <v>2.318458442150336</v>
      </c>
      <c r="F214" s="84">
        <f>'011'!F14</f>
        <v>6.82</v>
      </c>
      <c r="G214">
        <f t="shared" si="13"/>
        <v>1.9198594718553708</v>
      </c>
      <c r="H214" s="84">
        <f>'011'!H14</f>
        <v>5.73</v>
      </c>
      <c r="I214">
        <f t="shared" si="14"/>
        <v>1.7457155307266483</v>
      </c>
    </row>
    <row r="215" spans="1:9" x14ac:dyDescent="0.3">
      <c r="A215" s="84">
        <f>'011'!A15</f>
        <v>7.37</v>
      </c>
      <c r="B215" s="24">
        <f t="shared" si="15"/>
        <v>1.9974177062012453</v>
      </c>
      <c r="C215" s="84">
        <f>'011'!C15</f>
        <v>25.8</v>
      </c>
      <c r="D215" s="24">
        <f t="shared" si="16"/>
        <v>3.2503744919275719</v>
      </c>
      <c r="F215" s="84">
        <f>'011'!F15</f>
        <v>0.67</v>
      </c>
      <c r="G215">
        <f t="shared" si="13"/>
        <v>-0.40047756659712525</v>
      </c>
      <c r="H215" s="84">
        <f>'011'!H15</f>
        <v>1.85</v>
      </c>
      <c r="I215">
        <f t="shared" si="14"/>
        <v>0.61518563909023349</v>
      </c>
    </row>
    <row r="216" spans="1:9" x14ac:dyDescent="0.3">
      <c r="A216" s="84">
        <f>'011'!A16</f>
        <v>30.22</v>
      </c>
      <c r="B216" s="24">
        <f t="shared" si="15"/>
        <v>3.4085039568445934</v>
      </c>
      <c r="C216" s="84">
        <f>'011'!C16</f>
        <v>9.9999999999999995E-7</v>
      </c>
      <c r="D216" s="24">
        <f t="shared" si="16"/>
        <v>-13.815510557964274</v>
      </c>
      <c r="F216" s="84">
        <f>'011'!F16</f>
        <v>0.17</v>
      </c>
      <c r="G216">
        <f t="shared" si="13"/>
        <v>-1.7719568419318752</v>
      </c>
      <c r="H216" s="84">
        <f>'011'!H16</f>
        <v>6.92</v>
      </c>
      <c r="I216">
        <f t="shared" si="14"/>
        <v>1.9344157696295783</v>
      </c>
    </row>
    <row r="217" spans="1:9" x14ac:dyDescent="0.3">
      <c r="A217" s="84">
        <f>'011'!A17</f>
        <v>0.71</v>
      </c>
      <c r="B217" s="24">
        <f t="shared" si="15"/>
        <v>-0.34249030894677601</v>
      </c>
      <c r="C217" s="84">
        <f>'011'!C17</f>
        <v>15.76</v>
      </c>
      <c r="D217" s="24">
        <f t="shared" si="16"/>
        <v>2.7574750844297329</v>
      </c>
      <c r="F217" s="84">
        <f>'011'!F17</f>
        <v>1.1299999999999999</v>
      </c>
      <c r="G217">
        <f t="shared" si="13"/>
        <v>0.12221763272424911</v>
      </c>
      <c r="H217" s="84">
        <f>'011'!H17</f>
        <v>24.92</v>
      </c>
      <c r="I217">
        <f t="shared" si="14"/>
        <v>3.2156706939192525</v>
      </c>
    </row>
    <row r="218" spans="1:9" x14ac:dyDescent="0.3">
      <c r="A218" s="84">
        <f>'011'!A18</f>
        <v>24.31</v>
      </c>
      <c r="B218" s="24">
        <f t="shared" si="15"/>
        <v>3.1908877883280318</v>
      </c>
      <c r="C218" s="84">
        <f>'011'!C18</f>
        <v>1.51</v>
      </c>
      <c r="D218" s="24">
        <f t="shared" si="16"/>
        <v>0.41210965082683298</v>
      </c>
      <c r="F218" s="84">
        <f>'011'!F18</f>
        <v>0.39</v>
      </c>
      <c r="G218">
        <f t="shared" si="13"/>
        <v>-0.94160853985844495</v>
      </c>
      <c r="H218" s="84">
        <f>'011'!H18</f>
        <v>6.2</v>
      </c>
      <c r="I218">
        <f t="shared" si="14"/>
        <v>1.824549292051046</v>
      </c>
    </row>
    <row r="219" spans="1:9" x14ac:dyDescent="0.3">
      <c r="A219" s="84">
        <f>'011'!A19</f>
        <v>11.44</v>
      </c>
      <c r="B219" s="24">
        <f t="shared" si="15"/>
        <v>2.4371159859516518</v>
      </c>
      <c r="C219" s="84">
        <f>'011'!C19</f>
        <v>27.15</v>
      </c>
      <c r="D219" s="24">
        <f t="shared" si="16"/>
        <v>3.3013770463799443</v>
      </c>
      <c r="F219" s="84">
        <f>'011'!F19</f>
        <v>1.21</v>
      </c>
      <c r="G219">
        <f t="shared" si="13"/>
        <v>0.1906203596086497</v>
      </c>
      <c r="H219" s="84">
        <f>'011'!H19</f>
        <v>2.2200000000000002</v>
      </c>
      <c r="I219">
        <f t="shared" si="14"/>
        <v>0.79750719588418817</v>
      </c>
    </row>
    <row r="220" spans="1:9" x14ac:dyDescent="0.3">
      <c r="A220" s="84">
        <f>'011'!A20</f>
        <v>11.13</v>
      </c>
      <c r="B220" s="24">
        <f t="shared" si="15"/>
        <v>2.4096441652874536</v>
      </c>
      <c r="C220" s="84">
        <f>'011'!C20</f>
        <v>7.26</v>
      </c>
      <c r="D220" s="24">
        <f t="shared" si="16"/>
        <v>1.9823798288367047</v>
      </c>
      <c r="F220" s="84">
        <f>'011'!F20</f>
        <v>15.54</v>
      </c>
      <c r="G220">
        <f t="shared" si="13"/>
        <v>2.7434173449395014</v>
      </c>
      <c r="H220" s="84">
        <f>'011'!H20</f>
        <v>0.05</v>
      </c>
      <c r="I220">
        <f t="shared" si="14"/>
        <v>-2.9957322735539909</v>
      </c>
    </row>
    <row r="221" spans="1:9" x14ac:dyDescent="0.3">
      <c r="A221" s="84">
        <f>'011'!A21</f>
        <v>9.9999999999999995E-7</v>
      </c>
      <c r="B221" s="24">
        <f t="shared" si="15"/>
        <v>-13.815510557964274</v>
      </c>
      <c r="C221" s="84">
        <f>'011'!C21</f>
        <v>5.08</v>
      </c>
      <c r="D221" s="24">
        <f t="shared" si="16"/>
        <v>1.6253112615903906</v>
      </c>
      <c r="F221" s="84">
        <f>'011'!F21</f>
        <v>8.49</v>
      </c>
      <c r="G221">
        <f t="shared" si="13"/>
        <v>2.1388890003232559</v>
      </c>
      <c r="H221" s="84">
        <f>'011'!H21</f>
        <v>0.15</v>
      </c>
      <c r="I221">
        <f t="shared" si="14"/>
        <v>-1.8971199848858813</v>
      </c>
    </row>
    <row r="222" spans="1:9" x14ac:dyDescent="0.3">
      <c r="A222" s="84">
        <f>'011'!A22</f>
        <v>17.41</v>
      </c>
      <c r="B222" s="24">
        <f t="shared" si="15"/>
        <v>2.8570447537800976</v>
      </c>
      <c r="C222" s="84">
        <f>'011'!C22</f>
        <v>24.35</v>
      </c>
      <c r="D222" s="24">
        <f t="shared" si="16"/>
        <v>3.1925318495285988</v>
      </c>
      <c r="F222" s="84">
        <f>'011'!F22</f>
        <v>10.65</v>
      </c>
      <c r="G222">
        <f t="shared" si="13"/>
        <v>2.3655598921554342</v>
      </c>
      <c r="H222" s="84">
        <f>'011'!H22</f>
        <v>13.53</v>
      </c>
      <c r="I222">
        <f t="shared" si="14"/>
        <v>2.6049094421826968</v>
      </c>
    </row>
    <row r="223" spans="1:9" x14ac:dyDescent="0.3">
      <c r="A223" s="84">
        <f>'011'!A23</f>
        <v>3.24</v>
      </c>
      <c r="B223" s="24">
        <f t="shared" si="15"/>
        <v>1.1755733298042381</v>
      </c>
      <c r="C223" s="84">
        <f>'011'!C23</f>
        <v>28.24</v>
      </c>
      <c r="D223" s="24">
        <f t="shared" si="16"/>
        <v>3.3407394126250414</v>
      </c>
      <c r="F223" s="84">
        <f>'011'!F23</f>
        <v>20.88</v>
      </c>
      <c r="G223">
        <f t="shared" si="13"/>
        <v>3.0387917630144381</v>
      </c>
      <c r="H223" s="84">
        <f>'011'!H23</f>
        <v>0.25</v>
      </c>
      <c r="I223">
        <f t="shared" si="14"/>
        <v>-1.3862943611198906</v>
      </c>
    </row>
    <row r="224" spans="1:9" x14ac:dyDescent="0.3">
      <c r="A224" s="84">
        <f>'011'!A24</f>
        <v>0.11</v>
      </c>
      <c r="B224" s="24">
        <f t="shared" si="15"/>
        <v>-2.2072749131897207</v>
      </c>
      <c r="C224" s="84">
        <f>'011'!C24</f>
        <v>3.35</v>
      </c>
      <c r="D224" s="24">
        <f t="shared" si="16"/>
        <v>1.2089603458369751</v>
      </c>
      <c r="F224" s="84">
        <f>'011'!F24</f>
        <v>9.9999999999999995E-7</v>
      </c>
      <c r="G224">
        <f t="shared" si="13"/>
        <v>-13.815510557964274</v>
      </c>
      <c r="H224" s="84">
        <f>'011'!H24</f>
        <v>15.13</v>
      </c>
      <c r="I224">
        <f t="shared" si="14"/>
        <v>2.7166795278002644</v>
      </c>
    </row>
    <row r="225" spans="1:9" x14ac:dyDescent="0.3">
      <c r="A225" s="84">
        <f>'011'!A25</f>
        <v>9.9999999999999995E-7</v>
      </c>
      <c r="B225" s="24">
        <f t="shared" si="15"/>
        <v>-13.815510557964274</v>
      </c>
      <c r="C225" s="84">
        <f>'011'!C25</f>
        <v>5.09</v>
      </c>
      <c r="D225" s="24">
        <f t="shared" si="16"/>
        <v>1.6272778305624314</v>
      </c>
      <c r="F225" s="84">
        <f>'011'!F25</f>
        <v>9.9999999999999995E-7</v>
      </c>
      <c r="G225">
        <f t="shared" si="13"/>
        <v>-13.815510557964274</v>
      </c>
      <c r="H225" s="84">
        <f>'011'!H25</f>
        <v>0.39</v>
      </c>
      <c r="I225">
        <f t="shared" si="14"/>
        <v>-0.94160853985844495</v>
      </c>
    </row>
    <row r="226" spans="1:9" x14ac:dyDescent="0.3">
      <c r="A226" s="84">
        <f>'011'!A26</f>
        <v>5.48</v>
      </c>
      <c r="B226" s="24">
        <f t="shared" si="15"/>
        <v>1.7011051009599243</v>
      </c>
      <c r="C226" s="84">
        <f>'011'!C26</f>
        <v>9.9999999999999995E-7</v>
      </c>
      <c r="D226" s="24">
        <f t="shared" si="16"/>
        <v>-13.815510557964274</v>
      </c>
      <c r="F226" s="84">
        <f>'011'!F26</f>
        <v>5.58</v>
      </c>
      <c r="G226">
        <f t="shared" si="13"/>
        <v>1.7191887763932197</v>
      </c>
      <c r="H226" s="84">
        <f>'011'!H26</f>
        <v>14.99</v>
      </c>
      <c r="I226">
        <f t="shared" si="14"/>
        <v>2.7073833121145063</v>
      </c>
    </row>
    <row r="227" spans="1:9" x14ac:dyDescent="0.3">
      <c r="A227" s="84">
        <f>'011'!A27</f>
        <v>5.21</v>
      </c>
      <c r="B227" s="24">
        <f t="shared" si="15"/>
        <v>1.6505798557652755</v>
      </c>
      <c r="C227" s="84">
        <f>'011'!C27</f>
        <v>13.75</v>
      </c>
      <c r="D227" s="24">
        <f t="shared" si="16"/>
        <v>2.6210388241125804</v>
      </c>
      <c r="F227" s="84">
        <f>'011'!F27</f>
        <v>4.5599999999999996</v>
      </c>
      <c r="G227">
        <f t="shared" si="13"/>
        <v>1.5173226235262947</v>
      </c>
      <c r="H227" s="84">
        <f>'011'!H27</f>
        <v>22.3</v>
      </c>
      <c r="I227">
        <f t="shared" si="14"/>
        <v>3.1045866784660729</v>
      </c>
    </row>
    <row r="228" spans="1:9" x14ac:dyDescent="0.3">
      <c r="A228" s="84">
        <f>'011'!A28</f>
        <v>10.52</v>
      </c>
      <c r="B228" s="24">
        <f t="shared" si="15"/>
        <v>2.3532782073095637</v>
      </c>
      <c r="C228" s="84">
        <f>'011'!C28</f>
        <v>1.29</v>
      </c>
      <c r="D228" s="24">
        <f t="shared" si="16"/>
        <v>0.25464221837358075</v>
      </c>
      <c r="F228" s="84">
        <f>'011'!F28</f>
        <v>11.45</v>
      </c>
      <c r="G228">
        <f t="shared" si="13"/>
        <v>2.4379897300002487</v>
      </c>
      <c r="H228" s="84">
        <f>'011'!H28</f>
        <v>10.86</v>
      </c>
      <c r="I228">
        <f t="shared" si="14"/>
        <v>2.3850863145057892</v>
      </c>
    </row>
    <row r="229" spans="1:9" x14ac:dyDescent="0.3">
      <c r="A229" s="84">
        <f>'011'!A29</f>
        <v>12.77</v>
      </c>
      <c r="B229" s="24">
        <f t="shared" si="15"/>
        <v>2.547098670044448</v>
      </c>
      <c r="C229" s="84">
        <f>'011'!C29</f>
        <v>33.46</v>
      </c>
      <c r="D229" s="24">
        <f t="shared" si="16"/>
        <v>3.5103506955586781</v>
      </c>
      <c r="F229" s="84">
        <f>'011'!F29</f>
        <v>8.7100000000000009</v>
      </c>
      <c r="G229">
        <f t="shared" ref="G229:G292" si="17">LN(F229)</f>
        <v>2.1644717908644115</v>
      </c>
      <c r="H229" s="84">
        <f>'011'!H29</f>
        <v>9.9999999999999995E-7</v>
      </c>
      <c r="I229">
        <f t="shared" si="14"/>
        <v>-13.815510557964274</v>
      </c>
    </row>
    <row r="230" spans="1:9" x14ac:dyDescent="0.3">
      <c r="A230" s="84">
        <f>'011'!A30</f>
        <v>0.36</v>
      </c>
      <c r="B230" s="24">
        <f t="shared" si="15"/>
        <v>-1.0216512475319814</v>
      </c>
      <c r="C230" s="84">
        <f>'011'!C30</f>
        <v>10.11</v>
      </c>
      <c r="D230" s="24">
        <f t="shared" si="16"/>
        <v>2.3135250330323798</v>
      </c>
      <c r="F230" s="84">
        <f>'011'!F30</f>
        <v>5.95</v>
      </c>
      <c r="G230">
        <f t="shared" si="17"/>
        <v>1.7833912195575383</v>
      </c>
      <c r="H230" s="84">
        <f>'011'!H30</f>
        <v>8.5299999999999994</v>
      </c>
      <c r="I230">
        <f t="shared" si="14"/>
        <v>2.1435893615035875</v>
      </c>
    </row>
    <row r="231" spans="1:9" x14ac:dyDescent="0.3">
      <c r="A231" s="84">
        <f>'011'!A31</f>
        <v>0.39</v>
      </c>
      <c r="B231" s="24">
        <f t="shared" si="15"/>
        <v>-0.94160853985844495</v>
      </c>
      <c r="C231" s="84">
        <f>'011'!C31</f>
        <v>0.01</v>
      </c>
      <c r="D231" s="24">
        <f t="shared" si="16"/>
        <v>-4.6051701859880909</v>
      </c>
      <c r="F231" s="84">
        <f>'011'!F31</f>
        <v>21.17</v>
      </c>
      <c r="G231">
        <f t="shared" si="17"/>
        <v>3.0525850851467737</v>
      </c>
      <c r="H231" s="84">
        <f>'011'!H31</f>
        <v>9.9999999999999995E-7</v>
      </c>
      <c r="I231">
        <f t="shared" si="14"/>
        <v>-13.815510557964274</v>
      </c>
    </row>
    <row r="232" spans="1:9" x14ac:dyDescent="0.3">
      <c r="A232" s="84">
        <f>'011'!A32</f>
        <v>11.31</v>
      </c>
      <c r="B232" s="24">
        <f t="shared" si="15"/>
        <v>2.4256872901280291</v>
      </c>
      <c r="C232" s="84">
        <f>'011'!C32</f>
        <v>6.54</v>
      </c>
      <c r="D232" s="24">
        <f t="shared" si="16"/>
        <v>1.8779371654691073</v>
      </c>
      <c r="F232" s="84">
        <f>'011'!F32</f>
        <v>15.47</v>
      </c>
      <c r="G232">
        <f t="shared" si="17"/>
        <v>2.738902664584975</v>
      </c>
      <c r="H232" s="84">
        <f>'011'!H32</f>
        <v>2.29</v>
      </c>
      <c r="I232">
        <f t="shared" si="14"/>
        <v>0.82855181756614826</v>
      </c>
    </row>
    <row r="233" spans="1:9" x14ac:dyDescent="0.3">
      <c r="A233" s="84">
        <f>'011'!A33</f>
        <v>9.9999999999999995E-7</v>
      </c>
      <c r="B233" s="24">
        <f t="shared" si="15"/>
        <v>-13.815510557964274</v>
      </c>
      <c r="C233" s="84">
        <f>'011'!C33</f>
        <v>17.86</v>
      </c>
      <c r="D233" s="24">
        <f t="shared" si="16"/>
        <v>2.8825635754483532</v>
      </c>
      <c r="F233" s="84">
        <f>'011'!F33</f>
        <v>0.21</v>
      </c>
      <c r="G233">
        <f t="shared" si="17"/>
        <v>-1.5606477482646683</v>
      </c>
      <c r="H233" s="84">
        <f>'011'!H33</f>
        <v>10.96</v>
      </c>
      <c r="I233">
        <f t="shared" si="14"/>
        <v>2.3942522815198695</v>
      </c>
    </row>
    <row r="234" spans="1:9" x14ac:dyDescent="0.3">
      <c r="A234" s="84">
        <f>'011'!A34</f>
        <v>0.03</v>
      </c>
      <c r="B234" s="24">
        <f t="shared" si="15"/>
        <v>-3.5065578973199818</v>
      </c>
      <c r="C234" s="84">
        <f>'011'!C34</f>
        <v>4.49</v>
      </c>
      <c r="D234" s="24">
        <f t="shared" si="16"/>
        <v>1.501852701754163</v>
      </c>
      <c r="F234" s="84">
        <f>'011'!F34</f>
        <v>0.01</v>
      </c>
      <c r="G234">
        <f t="shared" si="17"/>
        <v>-4.6051701859880909</v>
      </c>
      <c r="H234" s="84">
        <f>'011'!H34</f>
        <v>1.28</v>
      </c>
      <c r="I234">
        <f t="shared" si="14"/>
        <v>0.24686007793152581</v>
      </c>
    </row>
    <row r="235" spans="1:9" x14ac:dyDescent="0.3">
      <c r="A235" s="84">
        <f>'011'!A35</f>
        <v>17.78</v>
      </c>
      <c r="B235" s="24">
        <f t="shared" si="15"/>
        <v>2.8780742300857587</v>
      </c>
      <c r="C235" s="84">
        <f>'011'!C35</f>
        <v>4.05</v>
      </c>
      <c r="D235" s="24">
        <f t="shared" si="16"/>
        <v>1.3987168811184478</v>
      </c>
      <c r="F235" s="84">
        <f>'011'!F35</f>
        <v>14.7</v>
      </c>
      <c r="G235">
        <f t="shared" si="17"/>
        <v>2.6878474937846906</v>
      </c>
      <c r="H235" s="84">
        <f>'011'!H35</f>
        <v>0.01</v>
      </c>
      <c r="I235">
        <f t="shared" si="14"/>
        <v>-4.6051701859880909</v>
      </c>
    </row>
    <row r="236" spans="1:9" x14ac:dyDescent="0.3">
      <c r="A236" s="84">
        <f>'011'!A36</f>
        <v>35.11</v>
      </c>
      <c r="B236" s="24">
        <f t="shared" si="15"/>
        <v>3.558485990180341</v>
      </c>
      <c r="C236" s="84">
        <f>'011'!C36</f>
        <v>1.59</v>
      </c>
      <c r="D236" s="24">
        <f t="shared" si="16"/>
        <v>0.46373401623214022</v>
      </c>
      <c r="F236" s="84">
        <f>'011'!F36</f>
        <v>0.65</v>
      </c>
      <c r="G236">
        <f t="shared" si="17"/>
        <v>-0.43078291609245423</v>
      </c>
      <c r="H236" s="84">
        <f>'011'!H36</f>
        <v>4.05</v>
      </c>
      <c r="I236">
        <f t="shared" si="14"/>
        <v>1.3987168811184478</v>
      </c>
    </row>
    <row r="237" spans="1:9" x14ac:dyDescent="0.3">
      <c r="A237" s="84">
        <f>'011'!A37</f>
        <v>0.27</v>
      </c>
      <c r="B237" s="24">
        <f t="shared" si="15"/>
        <v>-1.3093333199837622</v>
      </c>
      <c r="C237" s="84">
        <f>'011'!C37</f>
        <v>1.51</v>
      </c>
      <c r="D237" s="24">
        <f t="shared" si="16"/>
        <v>0.41210965082683298</v>
      </c>
      <c r="F237" s="84">
        <f>'011'!F37</f>
        <v>5.12</v>
      </c>
      <c r="G237">
        <f t="shared" si="17"/>
        <v>1.6331544390514163</v>
      </c>
      <c r="H237" s="84">
        <f>'011'!H37</f>
        <v>5.73</v>
      </c>
      <c r="I237">
        <f t="shared" si="14"/>
        <v>1.7457155307266483</v>
      </c>
    </row>
    <row r="238" spans="1:9" x14ac:dyDescent="0.3">
      <c r="A238" s="84">
        <f>'011'!A38</f>
        <v>1.25</v>
      </c>
      <c r="B238" s="24">
        <f t="shared" si="15"/>
        <v>0.22314355131420976</v>
      </c>
      <c r="C238" s="84">
        <f>'011'!C38</f>
        <v>5.57</v>
      </c>
      <c r="D238" s="24">
        <f t="shared" si="16"/>
        <v>1.7173950539391927</v>
      </c>
      <c r="F238" s="84">
        <f>'011'!F38</f>
        <v>9.9999999999999995E-7</v>
      </c>
      <c r="G238">
        <f t="shared" si="17"/>
        <v>-13.815510557964274</v>
      </c>
      <c r="H238" s="84">
        <f>'011'!H38</f>
        <v>0.38</v>
      </c>
      <c r="I238">
        <f t="shared" si="14"/>
        <v>-0.96758402626170559</v>
      </c>
    </row>
    <row r="239" spans="1:9" x14ac:dyDescent="0.3">
      <c r="A239" s="84">
        <f>'011'!A39</f>
        <v>0.26</v>
      </c>
      <c r="B239" s="24">
        <f t="shared" si="15"/>
        <v>-1.3470736479666092</v>
      </c>
      <c r="C239" s="84">
        <f>'011'!C39</f>
        <v>0.98</v>
      </c>
      <c r="D239" s="24">
        <f t="shared" si="16"/>
        <v>-2.0202707317519466E-2</v>
      </c>
      <c r="F239" s="84">
        <f>'011'!F39</f>
        <v>0.13</v>
      </c>
      <c r="G239">
        <f t="shared" si="17"/>
        <v>-2.0402208285265546</v>
      </c>
      <c r="H239" s="84">
        <f>'011'!H39</f>
        <v>4.99</v>
      </c>
      <c r="I239">
        <f t="shared" si="14"/>
        <v>1.6074359097634274</v>
      </c>
    </row>
    <row r="240" spans="1:9" x14ac:dyDescent="0.3">
      <c r="A240" s="84">
        <f>'011'!A40</f>
        <v>9.25</v>
      </c>
      <c r="B240" s="24">
        <f t="shared" si="15"/>
        <v>2.224623551524334</v>
      </c>
      <c r="C240" s="84">
        <f>'011'!C40</f>
        <v>3.14</v>
      </c>
      <c r="D240" s="24">
        <f t="shared" si="16"/>
        <v>1.144222799920162</v>
      </c>
      <c r="F240" s="84">
        <f>'011'!F40</f>
        <v>0.04</v>
      </c>
      <c r="G240">
        <f t="shared" si="17"/>
        <v>-3.2188758248682006</v>
      </c>
      <c r="H240" s="84">
        <f>'011'!H40</f>
        <v>33.020000000000003</v>
      </c>
      <c r="I240">
        <f t="shared" si="14"/>
        <v>3.497113438491982</v>
      </c>
    </row>
    <row r="241" spans="1:9" x14ac:dyDescent="0.3">
      <c r="A241" s="84">
        <f>'011'!A41</f>
        <v>4.87</v>
      </c>
      <c r="B241" s="24">
        <f t="shared" si="15"/>
        <v>1.5830939370944985</v>
      </c>
      <c r="C241" s="84">
        <f>'011'!C41</f>
        <v>11.89</v>
      </c>
      <c r="D241" s="24">
        <f t="shared" si="16"/>
        <v>2.4756977107026903</v>
      </c>
      <c r="F241" s="84">
        <f>'011'!F41</f>
        <v>6.55</v>
      </c>
      <c r="G241">
        <f t="shared" si="17"/>
        <v>1.8794650496471605</v>
      </c>
      <c r="H241" s="84">
        <f>'011'!H41</f>
        <v>9.9999999999999995E-7</v>
      </c>
      <c r="I241">
        <f t="shared" si="14"/>
        <v>-13.815510557964274</v>
      </c>
    </row>
    <row r="242" spans="1:9" x14ac:dyDescent="0.3">
      <c r="A242" s="84">
        <f>'011'!A42</f>
        <v>9.9999999999999995E-7</v>
      </c>
      <c r="B242" s="24">
        <f t="shared" si="15"/>
        <v>-13.815510557964274</v>
      </c>
      <c r="C242" s="84">
        <f>'011'!C42</f>
        <v>0.32</v>
      </c>
      <c r="D242" s="24">
        <f t="shared" si="16"/>
        <v>-1.1394342831883648</v>
      </c>
      <c r="F242" s="84">
        <f>'011'!F42</f>
        <v>2.7</v>
      </c>
      <c r="G242">
        <f t="shared" si="17"/>
        <v>0.99325177301028345</v>
      </c>
      <c r="H242" s="84">
        <f>'011'!H42</f>
        <v>9.08</v>
      </c>
      <c r="I242">
        <f t="shared" ref="I242:I249" si="18">LN(H242)</f>
        <v>2.2060741926132019</v>
      </c>
    </row>
    <row r="243" spans="1:9" x14ac:dyDescent="0.3">
      <c r="A243" s="84">
        <f>'011'!A43</f>
        <v>0.19</v>
      </c>
      <c r="B243" s="24">
        <f t="shared" ref="B243:B306" si="19">LN(A243)</f>
        <v>-1.6607312068216509</v>
      </c>
      <c r="C243" s="84">
        <f>'011'!C43</f>
        <v>14.29</v>
      </c>
      <c r="D243" s="24">
        <f t="shared" si="16"/>
        <v>2.6595599919417761</v>
      </c>
      <c r="F243" s="84">
        <f>'011'!F43</f>
        <v>0.74</v>
      </c>
      <c r="G243">
        <f t="shared" si="17"/>
        <v>-0.30110509278392161</v>
      </c>
      <c r="H243" s="84">
        <f>'011'!H43</f>
        <v>0.65</v>
      </c>
      <c r="I243">
        <f t="shared" si="18"/>
        <v>-0.43078291609245423</v>
      </c>
    </row>
    <row r="244" spans="1:9" x14ac:dyDescent="0.3">
      <c r="A244" s="84">
        <f>'011'!A44</f>
        <v>9.9999999999999995E-7</v>
      </c>
      <c r="B244" s="24">
        <f t="shared" si="19"/>
        <v>-13.815510557964274</v>
      </c>
      <c r="C244" s="84">
        <f>'011'!C44</f>
        <v>9.9999999999999995E-7</v>
      </c>
      <c r="D244" s="24">
        <f t="shared" si="16"/>
        <v>-13.815510557964274</v>
      </c>
      <c r="F244" s="84">
        <f>'011'!F44</f>
        <v>0.11</v>
      </c>
      <c r="G244">
        <f t="shared" si="17"/>
        <v>-2.2072749131897207</v>
      </c>
      <c r="H244" s="84">
        <f>'011'!H44</f>
        <v>15.17</v>
      </c>
      <c r="I244">
        <f t="shared" si="18"/>
        <v>2.7193197933604409</v>
      </c>
    </row>
    <row r="245" spans="1:9" x14ac:dyDescent="0.3">
      <c r="A245" s="84">
        <f>'011'!A45</f>
        <v>32.9</v>
      </c>
      <c r="B245" s="24">
        <f t="shared" si="19"/>
        <v>3.493472657771326</v>
      </c>
      <c r="C245" s="84">
        <f>'011'!C45</f>
        <v>9.9999999999999995E-7</v>
      </c>
      <c r="D245" s="24">
        <f t="shared" si="16"/>
        <v>-13.815510557964274</v>
      </c>
      <c r="F245" s="84">
        <f>'011'!F45</f>
        <v>9.9999999999999995E-7</v>
      </c>
      <c r="G245">
        <f t="shared" si="17"/>
        <v>-13.815510557964274</v>
      </c>
      <c r="H245" s="84">
        <f>'011'!H45</f>
        <v>0.01</v>
      </c>
      <c r="I245">
        <f t="shared" si="18"/>
        <v>-4.6051701859880909</v>
      </c>
    </row>
    <row r="246" spans="1:9" x14ac:dyDescent="0.3">
      <c r="A246" s="84">
        <f>'011'!A46</f>
        <v>9.4499999999999993</v>
      </c>
      <c r="B246" s="24">
        <f t="shared" si="19"/>
        <v>2.2460147415056513</v>
      </c>
      <c r="C246" s="84">
        <f>'011'!C46</f>
        <v>0.83</v>
      </c>
      <c r="D246" s="24">
        <f t="shared" si="16"/>
        <v>-0.18632957819149348</v>
      </c>
      <c r="F246" s="84">
        <f>'011'!F46</f>
        <v>21.47</v>
      </c>
      <c r="G246">
        <f t="shared" si="17"/>
        <v>3.0666566118906897</v>
      </c>
      <c r="H246" s="84">
        <f>'011'!H46</f>
        <v>29.87</v>
      </c>
      <c r="I246">
        <f t="shared" si="18"/>
        <v>3.3968546322280186</v>
      </c>
    </row>
    <row r="247" spans="1:9" x14ac:dyDescent="0.3">
      <c r="A247" s="84">
        <f>'011'!A47</f>
        <v>10.48</v>
      </c>
      <c r="B247" s="24">
        <f t="shared" si="19"/>
        <v>2.349468678892896</v>
      </c>
      <c r="C247" s="84">
        <f>'011'!C47</f>
        <v>0.63</v>
      </c>
      <c r="D247" s="24">
        <f t="shared" si="16"/>
        <v>-0.46203545959655867</v>
      </c>
      <c r="F247" s="84">
        <f>'011'!F47</f>
        <v>0.86</v>
      </c>
      <c r="G247">
        <f t="shared" si="17"/>
        <v>-0.15082288973458366</v>
      </c>
      <c r="H247" s="84">
        <f>'011'!H47</f>
        <v>0.95</v>
      </c>
      <c r="I247">
        <f t="shared" si="18"/>
        <v>-5.1293294387550578E-2</v>
      </c>
    </row>
    <row r="248" spans="1:9" x14ac:dyDescent="0.3">
      <c r="A248" s="84">
        <f>'011'!A48</f>
        <v>0.06</v>
      </c>
      <c r="B248" s="24">
        <f t="shared" si="19"/>
        <v>-2.8134107167600364</v>
      </c>
      <c r="C248" s="84">
        <f>'011'!C48</f>
        <v>7.52</v>
      </c>
      <c r="D248" s="24">
        <f t="shared" si="16"/>
        <v>2.0175661379617482</v>
      </c>
      <c r="F248" s="84">
        <f>'011'!F48</f>
        <v>15.74</v>
      </c>
      <c r="G248">
        <f t="shared" si="17"/>
        <v>2.7562052429892572</v>
      </c>
      <c r="H248" s="84">
        <f>'011'!H48</f>
        <v>16.93</v>
      </c>
      <c r="I248">
        <f t="shared" si="18"/>
        <v>2.8290871961450441</v>
      </c>
    </row>
    <row r="249" spans="1:9" x14ac:dyDescent="0.3">
      <c r="A249" s="84">
        <f>'011'!A49</f>
        <v>6.57</v>
      </c>
      <c r="B249" s="24">
        <f t="shared" si="19"/>
        <v>1.8825138324965192</v>
      </c>
      <c r="C249" s="84">
        <f>'011'!C49</f>
        <v>16.93</v>
      </c>
      <c r="D249" s="24">
        <f t="shared" si="16"/>
        <v>2.8290871961450441</v>
      </c>
      <c r="F249" s="84">
        <f>'011'!F49</f>
        <v>23.6</v>
      </c>
      <c r="G249">
        <f t="shared" si="17"/>
        <v>3.1612467120315646</v>
      </c>
      <c r="H249" s="84">
        <f>'011'!H49</f>
        <v>2.48</v>
      </c>
      <c r="I249">
        <f t="shared" si="18"/>
        <v>0.90825856017689077</v>
      </c>
    </row>
    <row r="250" spans="1:9" x14ac:dyDescent="0.3">
      <c r="A250" s="84">
        <f>'011'!A50</f>
        <v>9.6</v>
      </c>
      <c r="B250" s="24">
        <f t="shared" si="19"/>
        <v>2.2617630984737906</v>
      </c>
      <c r="C250" s="84">
        <f>'011'!C50</f>
        <v>2.25</v>
      </c>
      <c r="D250" s="24">
        <f>LN(C250)</f>
        <v>0.81093021621632877</v>
      </c>
      <c r="F250" s="84">
        <f>'011'!F50</f>
        <v>3.58</v>
      </c>
      <c r="G250">
        <f t="shared" si="17"/>
        <v>1.275362800412609</v>
      </c>
      <c r="H250" s="84">
        <f>'011'!H50</f>
        <v>6.93</v>
      </c>
      <c r="I250">
        <f>LN(H250)</f>
        <v>1.9358598132018119</v>
      </c>
    </row>
    <row r="251" spans="1:9" x14ac:dyDescent="0.3">
      <c r="A251" s="84">
        <f>'011'!A51</f>
        <v>0.08</v>
      </c>
      <c r="B251" s="24">
        <f t="shared" si="19"/>
        <v>-2.5257286443082556</v>
      </c>
      <c r="C251" s="84">
        <f>'011'!C51</f>
        <v>0.82</v>
      </c>
      <c r="D251" s="24">
        <f t="shared" ref="D251:D314" si="20">LN(C251)</f>
        <v>-0.19845093872383832</v>
      </c>
      <c r="F251" s="84">
        <f>'011'!F51</f>
        <v>10.85</v>
      </c>
      <c r="G251">
        <f t="shared" si="17"/>
        <v>2.3841650799864684</v>
      </c>
      <c r="H251" s="84">
        <f>'011'!H51</f>
        <v>0.55000000000000004</v>
      </c>
      <c r="I251">
        <f t="shared" ref="I251:I314" si="21">LN(H251)</f>
        <v>-0.59783700075562041</v>
      </c>
    </row>
    <row r="252" spans="1:9" x14ac:dyDescent="0.3">
      <c r="A252" s="84">
        <f>'011'!A52</f>
        <v>12.7</v>
      </c>
      <c r="B252" s="24">
        <f t="shared" si="19"/>
        <v>2.5416019934645457</v>
      </c>
      <c r="C252" s="84">
        <f>'011'!C52</f>
        <v>0.66</v>
      </c>
      <c r="D252" s="24">
        <f t="shared" si="20"/>
        <v>-0.41551544396166579</v>
      </c>
      <c r="F252" s="84">
        <f>'011'!F52</f>
        <v>0.72</v>
      </c>
      <c r="G252">
        <f t="shared" si="17"/>
        <v>-0.3285040669720361</v>
      </c>
      <c r="H252" s="84">
        <f>'011'!H52</f>
        <v>1.96</v>
      </c>
      <c r="I252">
        <f t="shared" si="21"/>
        <v>0.67294447324242579</v>
      </c>
    </row>
    <row r="253" spans="1:9" x14ac:dyDescent="0.3">
      <c r="A253" s="95">
        <f>'013'!A3</f>
        <v>7.99</v>
      </c>
      <c r="B253" s="24">
        <f t="shared" si="19"/>
        <v>2.0781907597781832</v>
      </c>
      <c r="C253" s="95">
        <f>'013'!C3</f>
        <v>29.1</v>
      </c>
      <c r="D253" s="24">
        <f t="shared" si="20"/>
        <v>3.3707381741774469</v>
      </c>
      <c r="F253" s="95">
        <f>'013'!F3</f>
        <v>9.9999999999999995E-7</v>
      </c>
      <c r="G253">
        <f t="shared" si="17"/>
        <v>-13.815510557964274</v>
      </c>
      <c r="H253" s="95">
        <f>'013'!H3</f>
        <v>7.32</v>
      </c>
      <c r="I253">
        <f t="shared" si="21"/>
        <v>1.9906103279732201</v>
      </c>
    </row>
    <row r="254" spans="1:9" x14ac:dyDescent="0.3">
      <c r="A254" s="95">
        <f>'013'!A4</f>
        <v>11.22</v>
      </c>
      <c r="B254" s="24">
        <f t="shared" si="19"/>
        <v>2.4176979000945504</v>
      </c>
      <c r="C254" s="95">
        <f>'013'!C4</f>
        <v>4.58</v>
      </c>
      <c r="D254" s="24">
        <f t="shared" si="20"/>
        <v>1.5216989981260935</v>
      </c>
      <c r="F254" s="95">
        <f>'013'!F4</f>
        <v>0.11</v>
      </c>
      <c r="G254">
        <f t="shared" si="17"/>
        <v>-2.2072749131897207</v>
      </c>
      <c r="H254" s="95">
        <f>'013'!H4</f>
        <v>16.670000000000002</v>
      </c>
      <c r="I254">
        <f t="shared" si="21"/>
        <v>2.8136106967627028</v>
      </c>
    </row>
    <row r="255" spans="1:9" x14ac:dyDescent="0.3">
      <c r="A255" s="95">
        <f>'013'!A5</f>
        <v>0.49</v>
      </c>
      <c r="B255" s="24">
        <f t="shared" si="19"/>
        <v>-0.71334988787746478</v>
      </c>
      <c r="C255" s="95">
        <f>'013'!C5</f>
        <v>8.66</v>
      </c>
      <c r="D255" s="24">
        <f t="shared" si="20"/>
        <v>2.1587147225743437</v>
      </c>
      <c r="F255" s="95">
        <f>'013'!F5</f>
        <v>8.1999999999999993</v>
      </c>
      <c r="G255">
        <f t="shared" si="17"/>
        <v>2.1041341542702074</v>
      </c>
      <c r="H255" s="95">
        <f>'013'!H5</f>
        <v>0.82</v>
      </c>
      <c r="I255">
        <f t="shared" si="21"/>
        <v>-0.19845093872383832</v>
      </c>
    </row>
    <row r="256" spans="1:9" x14ac:dyDescent="0.3">
      <c r="A256" s="95">
        <f>'013'!A6</f>
        <v>0.46</v>
      </c>
      <c r="B256" s="24">
        <f t="shared" si="19"/>
        <v>-0.77652878949899629</v>
      </c>
      <c r="C256" s="95">
        <f>'013'!C6</f>
        <v>0.78</v>
      </c>
      <c r="D256" s="24">
        <f t="shared" si="20"/>
        <v>-0.24846135929849961</v>
      </c>
      <c r="F256" s="95">
        <f>'013'!F6</f>
        <v>12.91</v>
      </c>
      <c r="G256">
        <f t="shared" si="17"/>
        <v>2.5580022048585511</v>
      </c>
      <c r="H256" s="95">
        <f>'013'!H6</f>
        <v>5.92</v>
      </c>
      <c r="I256">
        <f t="shared" si="21"/>
        <v>1.7783364488959144</v>
      </c>
    </row>
    <row r="257" spans="1:9" x14ac:dyDescent="0.3">
      <c r="A257" s="95">
        <f>'013'!A7</f>
        <v>30.38</v>
      </c>
      <c r="B257" s="24">
        <f t="shared" si="19"/>
        <v>3.4137844971676268</v>
      </c>
      <c r="C257" s="95">
        <f>'013'!C7</f>
        <v>5</v>
      </c>
      <c r="D257" s="24">
        <f t="shared" si="20"/>
        <v>1.6094379124341003</v>
      </c>
      <c r="F257" s="95">
        <f>'013'!F7</f>
        <v>15.65</v>
      </c>
      <c r="G257">
        <f t="shared" si="17"/>
        <v>2.7504709169861621</v>
      </c>
      <c r="H257" s="95">
        <f>'013'!H7</f>
        <v>22.27</v>
      </c>
      <c r="I257">
        <f t="shared" si="21"/>
        <v>3.1032404812692764</v>
      </c>
    </row>
    <row r="258" spans="1:9" x14ac:dyDescent="0.3">
      <c r="A258" s="95">
        <f>'013'!A8</f>
        <v>8.48</v>
      </c>
      <c r="B258" s="24">
        <f t="shared" si="19"/>
        <v>2.1377104498038118</v>
      </c>
      <c r="C258" s="95">
        <f>'013'!C8</f>
        <v>11.42</v>
      </c>
      <c r="D258" s="24">
        <f t="shared" si="20"/>
        <v>2.4353662042278641</v>
      </c>
      <c r="F258" s="95">
        <f>'013'!F8</f>
        <v>0.12</v>
      </c>
      <c r="G258">
        <f t="shared" si="17"/>
        <v>-2.120263536200091</v>
      </c>
      <c r="H258" s="95">
        <f>'013'!H8</f>
        <v>6.42</v>
      </c>
      <c r="I258">
        <f t="shared" si="21"/>
        <v>1.8594181177018698</v>
      </c>
    </row>
    <row r="259" spans="1:9" x14ac:dyDescent="0.3">
      <c r="A259" s="95">
        <f>'013'!A9</f>
        <v>9.9999999999999995E-7</v>
      </c>
      <c r="B259" s="24">
        <f t="shared" si="19"/>
        <v>-13.815510557964274</v>
      </c>
      <c r="C259" s="95">
        <f>'013'!C9</f>
        <v>0.13</v>
      </c>
      <c r="D259" s="24">
        <f t="shared" si="20"/>
        <v>-2.0402208285265546</v>
      </c>
      <c r="F259" s="95">
        <f>'013'!F9</f>
        <v>7.0000000000000007E-2</v>
      </c>
      <c r="G259">
        <f t="shared" si="17"/>
        <v>-2.6592600369327779</v>
      </c>
      <c r="H259" s="95">
        <f>'013'!H9</f>
        <v>16.170000000000002</v>
      </c>
      <c r="I259">
        <f t="shared" si="21"/>
        <v>2.7831576735890158</v>
      </c>
    </row>
    <row r="260" spans="1:9" x14ac:dyDescent="0.3">
      <c r="A260" s="95">
        <f>'013'!A10</f>
        <v>0.16</v>
      </c>
      <c r="B260" s="24">
        <f t="shared" si="19"/>
        <v>-1.8325814637483102</v>
      </c>
      <c r="C260" s="95">
        <f>'013'!C10</f>
        <v>13.27</v>
      </c>
      <c r="D260" s="24">
        <f t="shared" si="20"/>
        <v>2.5855058483441162</v>
      </c>
      <c r="F260" s="95">
        <f>'013'!F10</f>
        <v>16.21</v>
      </c>
      <c r="G260">
        <f t="shared" si="17"/>
        <v>2.7856283357475848</v>
      </c>
      <c r="H260" s="95">
        <f>'013'!H10</f>
        <v>2.12</v>
      </c>
      <c r="I260">
        <f t="shared" si="21"/>
        <v>0.75141608868392118</v>
      </c>
    </row>
    <row r="261" spans="1:9" x14ac:dyDescent="0.3">
      <c r="A261" s="95">
        <f>'013'!A11</f>
        <v>2.68</v>
      </c>
      <c r="B261" s="24">
        <f t="shared" si="19"/>
        <v>0.98581679452276538</v>
      </c>
      <c r="C261" s="95">
        <f>'013'!C11</f>
        <v>0.33</v>
      </c>
      <c r="D261" s="24">
        <f t="shared" si="20"/>
        <v>-1.1086626245216111</v>
      </c>
      <c r="F261" s="95">
        <f>'013'!F11</f>
        <v>5.69</v>
      </c>
      <c r="G261">
        <f t="shared" si="17"/>
        <v>1.7387102481382397</v>
      </c>
      <c r="H261" s="95">
        <f>'013'!H11</f>
        <v>0.16</v>
      </c>
      <c r="I261">
        <f t="shared" si="21"/>
        <v>-1.8325814637483102</v>
      </c>
    </row>
    <row r="262" spans="1:9" x14ac:dyDescent="0.3">
      <c r="A262" s="95">
        <f>'013'!A12</f>
        <v>28.56</v>
      </c>
      <c r="B262" s="24">
        <f t="shared" si="19"/>
        <v>3.3520071374713836</v>
      </c>
      <c r="C262" s="95">
        <f>'013'!C12</f>
        <v>11.34</v>
      </c>
      <c r="D262" s="24">
        <f t="shared" si="20"/>
        <v>2.4283362982996062</v>
      </c>
      <c r="F262" s="95">
        <f>'013'!F12</f>
        <v>13.41</v>
      </c>
      <c r="G262">
        <f t="shared" si="17"/>
        <v>2.596000697293587</v>
      </c>
      <c r="H262" s="95">
        <f>'013'!H12</f>
        <v>7.3</v>
      </c>
      <c r="I262">
        <f t="shared" si="21"/>
        <v>1.9878743481543455</v>
      </c>
    </row>
    <row r="263" spans="1:9" x14ac:dyDescent="0.3">
      <c r="A263" s="95">
        <f>'013'!A13</f>
        <v>0.2</v>
      </c>
      <c r="B263" s="24">
        <f t="shared" si="19"/>
        <v>-1.6094379124341003</v>
      </c>
      <c r="C263" s="95">
        <f>'013'!C13</f>
        <v>9.14</v>
      </c>
      <c r="D263" s="24">
        <f t="shared" si="20"/>
        <v>2.2126603854660587</v>
      </c>
      <c r="F263" s="95">
        <f>'013'!F13</f>
        <v>0.01</v>
      </c>
      <c r="G263">
        <f t="shared" si="17"/>
        <v>-4.6051701859880909</v>
      </c>
      <c r="H263" s="95">
        <f>'013'!H13</f>
        <v>2.62</v>
      </c>
      <c r="I263">
        <f t="shared" si="21"/>
        <v>0.96317431777300555</v>
      </c>
    </row>
    <row r="264" spans="1:9" x14ac:dyDescent="0.3">
      <c r="A264" s="95">
        <f>'013'!A14</f>
        <v>1.32</v>
      </c>
      <c r="B264" s="24">
        <f t="shared" si="19"/>
        <v>0.27763173659827955</v>
      </c>
      <c r="C264" s="95">
        <f>'013'!C14</f>
        <v>11.47</v>
      </c>
      <c r="D264" s="24">
        <f t="shared" si="20"/>
        <v>2.4397349311412793</v>
      </c>
      <c r="F264" s="95">
        <f>'013'!F14</f>
        <v>9.9999999999999995E-7</v>
      </c>
      <c r="G264">
        <f t="shared" si="17"/>
        <v>-13.815510557964274</v>
      </c>
      <c r="H264" s="95">
        <f>'013'!H14</f>
        <v>8.4700000000000006</v>
      </c>
      <c r="I264">
        <f t="shared" si="21"/>
        <v>2.136530508663963</v>
      </c>
    </row>
    <row r="265" spans="1:9" x14ac:dyDescent="0.3">
      <c r="A265" s="95">
        <f>'013'!A15</f>
        <v>22.78</v>
      </c>
      <c r="B265" s="24">
        <f t="shared" si="19"/>
        <v>3.1258829580190359</v>
      </c>
      <c r="C265" s="95">
        <f>'013'!C15</f>
        <v>9.51</v>
      </c>
      <c r="D265" s="24">
        <f t="shared" si="20"/>
        <v>2.252343876557299</v>
      </c>
      <c r="F265" s="95">
        <f>'013'!F15</f>
        <v>9.9999999999999995E-7</v>
      </c>
      <c r="G265">
        <f t="shared" si="17"/>
        <v>-13.815510557964274</v>
      </c>
      <c r="H265" s="95">
        <f>'013'!H15</f>
        <v>9.77</v>
      </c>
      <c r="I265">
        <f t="shared" si="21"/>
        <v>2.2793164660546914</v>
      </c>
    </row>
    <row r="266" spans="1:9" x14ac:dyDescent="0.3">
      <c r="A266" s="95">
        <f>'013'!A16</f>
        <v>1.87</v>
      </c>
      <c r="B266" s="24">
        <f t="shared" si="19"/>
        <v>0.62593843086649537</v>
      </c>
      <c r="C266" s="95">
        <f>'013'!C16</f>
        <v>0.01</v>
      </c>
      <c r="D266" s="24">
        <f t="shared" si="20"/>
        <v>-4.6051701859880909</v>
      </c>
      <c r="F266" s="95">
        <f>'013'!F16</f>
        <v>31.21</v>
      </c>
      <c r="G266">
        <f t="shared" si="17"/>
        <v>3.440738556282688</v>
      </c>
      <c r="H266" s="95">
        <f>'013'!H16</f>
        <v>29.52</v>
      </c>
      <c r="I266">
        <f t="shared" si="21"/>
        <v>3.3850679997322719</v>
      </c>
    </row>
    <row r="267" spans="1:9" x14ac:dyDescent="0.3">
      <c r="A267" s="95">
        <f>'013'!A17</f>
        <v>0.57999999999999996</v>
      </c>
      <c r="B267" s="24">
        <f t="shared" si="19"/>
        <v>-0.54472717544167215</v>
      </c>
      <c r="C267" s="95">
        <f>'013'!C17</f>
        <v>6</v>
      </c>
      <c r="D267" s="24">
        <f t="shared" si="20"/>
        <v>1.791759469228055</v>
      </c>
      <c r="F267" s="95">
        <f>'013'!F17</f>
        <v>1.2</v>
      </c>
      <c r="G267">
        <f t="shared" si="17"/>
        <v>0.18232155679395459</v>
      </c>
      <c r="H267" s="95">
        <f>'013'!H17</f>
        <v>8.11</v>
      </c>
      <c r="I267">
        <f t="shared" si="21"/>
        <v>2.0930978681273213</v>
      </c>
    </row>
    <row r="268" spans="1:9" x14ac:dyDescent="0.3">
      <c r="A268" s="95">
        <f>'013'!A18</f>
        <v>0.4</v>
      </c>
      <c r="B268" s="24">
        <f t="shared" si="19"/>
        <v>-0.916290731874155</v>
      </c>
      <c r="C268" s="95">
        <f>'013'!C18</f>
        <v>7.3</v>
      </c>
      <c r="D268" s="24">
        <f t="shared" si="20"/>
        <v>1.9878743481543455</v>
      </c>
      <c r="F268" s="95">
        <f>'013'!F18</f>
        <v>5.39</v>
      </c>
      <c r="G268">
        <f t="shared" si="17"/>
        <v>1.6845453849209058</v>
      </c>
      <c r="H268" s="95">
        <f>'013'!H18</f>
        <v>0.35</v>
      </c>
      <c r="I268">
        <f t="shared" si="21"/>
        <v>-1.0498221244986778</v>
      </c>
    </row>
    <row r="269" spans="1:9" x14ac:dyDescent="0.3">
      <c r="A269" s="95">
        <f>'013'!A19</f>
        <v>16.079999999999998</v>
      </c>
      <c r="B269" s="24">
        <f t="shared" si="19"/>
        <v>2.7775762637508201</v>
      </c>
      <c r="C269" s="95">
        <f>'013'!C19</f>
        <v>0.55000000000000004</v>
      </c>
      <c r="D269" s="24">
        <f t="shared" si="20"/>
        <v>-0.59783700075562041</v>
      </c>
      <c r="F269" s="95">
        <f>'013'!F19</f>
        <v>12.93</v>
      </c>
      <c r="G269">
        <f t="shared" si="17"/>
        <v>2.5595501927837661</v>
      </c>
      <c r="H269" s="95">
        <f>'013'!H19</f>
        <v>6.56</v>
      </c>
      <c r="I269">
        <f t="shared" si="21"/>
        <v>1.8809906029559975</v>
      </c>
    </row>
    <row r="270" spans="1:9" x14ac:dyDescent="0.3">
      <c r="A270" s="95">
        <f>'013'!A20</f>
        <v>0.28999999999999998</v>
      </c>
      <c r="B270" s="24">
        <f t="shared" si="19"/>
        <v>-1.2378743560016174</v>
      </c>
      <c r="C270" s="95">
        <f>'013'!C20</f>
        <v>0.04</v>
      </c>
      <c r="D270" s="24">
        <f t="shared" si="20"/>
        <v>-3.2188758248682006</v>
      </c>
      <c r="F270" s="95">
        <f>'013'!F20</f>
        <v>1.06</v>
      </c>
      <c r="G270">
        <f t="shared" si="17"/>
        <v>5.8268908123975824E-2</v>
      </c>
      <c r="H270" s="95">
        <f>'013'!H20</f>
        <v>4.47</v>
      </c>
      <c r="I270">
        <f t="shared" si="21"/>
        <v>1.4973884086254774</v>
      </c>
    </row>
    <row r="271" spans="1:9" x14ac:dyDescent="0.3">
      <c r="A271" s="95">
        <f>'013'!A21</f>
        <v>9.9999999999999995E-7</v>
      </c>
      <c r="B271" s="24">
        <f t="shared" si="19"/>
        <v>-13.815510557964274</v>
      </c>
      <c r="C271" s="95">
        <f>'013'!C21</f>
        <v>16.41</v>
      </c>
      <c r="D271" s="24">
        <f t="shared" si="20"/>
        <v>2.7978909051019993</v>
      </c>
      <c r="F271" s="95">
        <f>'013'!F21</f>
        <v>7.33</v>
      </c>
      <c r="G271">
        <f t="shared" si="17"/>
        <v>1.9919755158985601</v>
      </c>
      <c r="H271" s="95">
        <f>'013'!H21</f>
        <v>2.99</v>
      </c>
      <c r="I271">
        <f t="shared" si="21"/>
        <v>1.0952733874025951</v>
      </c>
    </row>
    <row r="272" spans="1:9" x14ac:dyDescent="0.3">
      <c r="A272" s="95">
        <f>'013'!A22</f>
        <v>11.3</v>
      </c>
      <c r="B272" s="24">
        <f t="shared" si="19"/>
        <v>2.4248027257182949</v>
      </c>
      <c r="C272" s="95">
        <f>'013'!C22</f>
        <v>8.36</v>
      </c>
      <c r="D272" s="24">
        <f t="shared" si="20"/>
        <v>2.1234584270966104</v>
      </c>
      <c r="F272" s="95">
        <f>'013'!F22</f>
        <v>7.83</v>
      </c>
      <c r="G272">
        <f t="shared" si="17"/>
        <v>2.0579625100027119</v>
      </c>
      <c r="H272" s="95">
        <f>'013'!H22</f>
        <v>2.4500000000000002</v>
      </c>
      <c r="I272">
        <f t="shared" si="21"/>
        <v>0.89608802455663572</v>
      </c>
    </row>
    <row r="273" spans="1:9" x14ac:dyDescent="0.3">
      <c r="A273" s="95">
        <f>'013'!A23</f>
        <v>0.06</v>
      </c>
      <c r="B273" s="24">
        <f t="shared" si="19"/>
        <v>-2.8134107167600364</v>
      </c>
      <c r="C273" s="95">
        <f>'013'!C23</f>
        <v>2.7</v>
      </c>
      <c r="D273" s="24">
        <f t="shared" si="20"/>
        <v>0.99325177301028345</v>
      </c>
      <c r="F273" s="95">
        <f>'013'!F23</f>
        <v>2.74</v>
      </c>
      <c r="G273">
        <f t="shared" si="17"/>
        <v>1.0079579203999789</v>
      </c>
      <c r="H273" s="95">
        <f>'013'!H23</f>
        <v>9.9999999999999995E-7</v>
      </c>
      <c r="I273">
        <f t="shared" si="21"/>
        <v>-13.815510557964274</v>
      </c>
    </row>
    <row r="274" spans="1:9" x14ac:dyDescent="0.3">
      <c r="A274" s="95">
        <f>'013'!A24</f>
        <v>15.29</v>
      </c>
      <c r="B274" s="24">
        <f t="shared" si="19"/>
        <v>2.7271990199409708</v>
      </c>
      <c r="C274" s="95">
        <f>'013'!C24</f>
        <v>4.5</v>
      </c>
      <c r="D274" s="24">
        <f t="shared" si="20"/>
        <v>1.5040773967762742</v>
      </c>
      <c r="F274" s="95">
        <f>'013'!F24</f>
        <v>14.63</v>
      </c>
      <c r="G274">
        <f t="shared" si="17"/>
        <v>2.683074215032033</v>
      </c>
      <c r="H274" s="95">
        <f>'013'!H24</f>
        <v>21.6</v>
      </c>
      <c r="I274">
        <f t="shared" si="21"/>
        <v>3.0726933146901194</v>
      </c>
    </row>
    <row r="275" spans="1:9" x14ac:dyDescent="0.3">
      <c r="A275" s="95">
        <f>'013'!A25</f>
        <v>5.7</v>
      </c>
      <c r="B275" s="24">
        <f t="shared" si="19"/>
        <v>1.7404661748405046</v>
      </c>
      <c r="C275" s="95">
        <f>'013'!C25</f>
        <v>0.41</v>
      </c>
      <c r="D275" s="24">
        <f t="shared" si="20"/>
        <v>-0.89159811928378363</v>
      </c>
      <c r="F275" s="95">
        <f>'013'!F25</f>
        <v>2.25</v>
      </c>
      <c r="G275">
        <f t="shared" si="17"/>
        <v>0.81093021621632877</v>
      </c>
      <c r="H275" s="95">
        <f>'013'!H25</f>
        <v>8.23</v>
      </c>
      <c r="I275">
        <f t="shared" si="21"/>
        <v>2.1077860146889784</v>
      </c>
    </row>
    <row r="276" spans="1:9" x14ac:dyDescent="0.3">
      <c r="A276" s="95">
        <f>'013'!A26</f>
        <v>6.39</v>
      </c>
      <c r="B276" s="24">
        <f t="shared" si="19"/>
        <v>1.8547342683894434</v>
      </c>
      <c r="C276" s="95">
        <f>'013'!C26</f>
        <v>0.3</v>
      </c>
      <c r="D276" s="24">
        <f t="shared" si="20"/>
        <v>-1.2039728043259361</v>
      </c>
      <c r="F276" s="95">
        <f>'013'!F26</f>
        <v>0.44</v>
      </c>
      <c r="G276">
        <f t="shared" si="17"/>
        <v>-0.82098055206983023</v>
      </c>
      <c r="H276" s="95">
        <f>'013'!H26</f>
        <v>9.9999999999999995E-7</v>
      </c>
      <c r="I276">
        <f t="shared" si="21"/>
        <v>-13.815510557964274</v>
      </c>
    </row>
    <row r="277" spans="1:9" x14ac:dyDescent="0.3">
      <c r="A277" s="95">
        <f>'013'!A27</f>
        <v>0.46</v>
      </c>
      <c r="B277" s="24">
        <f t="shared" si="19"/>
        <v>-0.77652878949899629</v>
      </c>
      <c r="C277" s="95">
        <f>'013'!C27</f>
        <v>9.9999999999999995E-7</v>
      </c>
      <c r="D277" s="24">
        <f t="shared" si="20"/>
        <v>-13.815510557964274</v>
      </c>
      <c r="F277" s="95">
        <f>'013'!F27</f>
        <v>10.81</v>
      </c>
      <c r="G277">
        <f t="shared" si="17"/>
        <v>2.3804716316511167</v>
      </c>
      <c r="H277" s="95">
        <f>'013'!H27</f>
        <v>16.829999999999998</v>
      </c>
      <c r="I277">
        <f t="shared" si="21"/>
        <v>2.8231630082027146</v>
      </c>
    </row>
    <row r="278" spans="1:9" x14ac:dyDescent="0.3">
      <c r="A278" s="95">
        <f>'013'!A28</f>
        <v>11.6</v>
      </c>
      <c r="B278" s="24">
        <f t="shared" si="19"/>
        <v>2.451005098112319</v>
      </c>
      <c r="C278" s="95">
        <f>'013'!C28</f>
        <v>13.36</v>
      </c>
      <c r="D278" s="24">
        <f t="shared" si="20"/>
        <v>2.5922651681084998</v>
      </c>
      <c r="F278" s="95">
        <f>'013'!F28</f>
        <v>29.15</v>
      </c>
      <c r="G278">
        <f t="shared" si="17"/>
        <v>3.3724549127965013</v>
      </c>
      <c r="H278" s="95">
        <f>'013'!H28</f>
        <v>7.37</v>
      </c>
      <c r="I278">
        <f t="shared" si="21"/>
        <v>1.9974177062012453</v>
      </c>
    </row>
    <row r="279" spans="1:9" x14ac:dyDescent="0.3">
      <c r="A279" s="95">
        <f>'013'!A29</f>
        <v>0.17</v>
      </c>
      <c r="B279" s="24">
        <f t="shared" si="19"/>
        <v>-1.7719568419318752</v>
      </c>
      <c r="C279" s="95">
        <f>'013'!C29</f>
        <v>0.1</v>
      </c>
      <c r="D279" s="24">
        <f t="shared" si="20"/>
        <v>-2.3025850929940455</v>
      </c>
      <c r="F279" s="95">
        <f>'013'!F29</f>
        <v>4.03</v>
      </c>
      <c r="G279">
        <f t="shared" si="17"/>
        <v>1.3937663759585917</v>
      </c>
      <c r="H279" s="95">
        <f>'013'!H29</f>
        <v>3.14</v>
      </c>
      <c r="I279">
        <f t="shared" si="21"/>
        <v>1.144222799920162</v>
      </c>
    </row>
    <row r="280" spans="1:9" x14ac:dyDescent="0.3">
      <c r="A280" s="95">
        <f>'013'!A30</f>
        <v>0.8</v>
      </c>
      <c r="B280" s="24">
        <f t="shared" si="19"/>
        <v>-0.22314355131420971</v>
      </c>
      <c r="C280" s="95">
        <f>'013'!C30</f>
        <v>0.41</v>
      </c>
      <c r="D280" s="24">
        <f t="shared" si="20"/>
        <v>-0.89159811928378363</v>
      </c>
      <c r="F280" s="95">
        <f>'013'!F30</f>
        <v>15.58</v>
      </c>
      <c r="G280">
        <f t="shared" si="17"/>
        <v>2.7459880404426023</v>
      </c>
      <c r="H280" s="95">
        <f>'013'!H30</f>
        <v>2</v>
      </c>
      <c r="I280">
        <f t="shared" si="21"/>
        <v>0.69314718055994529</v>
      </c>
    </row>
    <row r="281" spans="1:9" x14ac:dyDescent="0.3">
      <c r="A281" s="95">
        <f>'013'!A31</f>
        <v>31.7</v>
      </c>
      <c r="B281" s="24">
        <f t="shared" si="19"/>
        <v>3.4563166808832348</v>
      </c>
      <c r="C281" s="95">
        <f>'013'!C31</f>
        <v>0.88</v>
      </c>
      <c r="D281" s="24">
        <f t="shared" si="20"/>
        <v>-0.12783337150988489</v>
      </c>
      <c r="F281" s="95">
        <f>'013'!F31</f>
        <v>2.4300000000000002</v>
      </c>
      <c r="G281">
        <f t="shared" si="17"/>
        <v>0.88789125735245711</v>
      </c>
      <c r="H281" s="95">
        <f>'013'!H31</f>
        <v>1.31</v>
      </c>
      <c r="I281">
        <f t="shared" si="21"/>
        <v>0.27002713721306021</v>
      </c>
    </row>
    <row r="282" spans="1:9" x14ac:dyDescent="0.3">
      <c r="A282" s="95">
        <f>'013'!A32</f>
        <v>9.9999999999999995E-7</v>
      </c>
      <c r="B282" s="24">
        <f t="shared" si="19"/>
        <v>-13.815510557964274</v>
      </c>
      <c r="C282" s="95">
        <f>'013'!C32</f>
        <v>4.49</v>
      </c>
      <c r="D282" s="24">
        <f t="shared" si="20"/>
        <v>1.501852701754163</v>
      </c>
      <c r="F282" s="95">
        <f>'013'!F32</f>
        <v>9.9999999999999995E-7</v>
      </c>
      <c r="G282">
        <f t="shared" si="17"/>
        <v>-13.815510557964274</v>
      </c>
      <c r="H282" s="95">
        <f>'013'!H32</f>
        <v>6.86</v>
      </c>
      <c r="I282">
        <f t="shared" si="21"/>
        <v>1.925707441737794</v>
      </c>
    </row>
    <row r="283" spans="1:9" x14ac:dyDescent="0.3">
      <c r="A283" s="95">
        <f>'013'!A33</f>
        <v>13.04</v>
      </c>
      <c r="B283" s="24">
        <f t="shared" si="19"/>
        <v>2.5680215564985067</v>
      </c>
      <c r="C283" s="95">
        <f>'013'!C33</f>
        <v>9.9999999999999995E-7</v>
      </c>
      <c r="D283" s="24">
        <f t="shared" si="20"/>
        <v>-13.815510557964274</v>
      </c>
      <c r="F283" s="95">
        <f>'013'!F33</f>
        <v>19.760000000000002</v>
      </c>
      <c r="G283">
        <f t="shared" si="17"/>
        <v>2.9836596923197218</v>
      </c>
      <c r="H283" s="95">
        <f>'013'!H33</f>
        <v>6.75</v>
      </c>
      <c r="I283">
        <f t="shared" si="21"/>
        <v>1.9095425048844386</v>
      </c>
    </row>
    <row r="284" spans="1:9" x14ac:dyDescent="0.3">
      <c r="A284" s="95">
        <f>'013'!A34</f>
        <v>5.62</v>
      </c>
      <c r="B284" s="24">
        <f t="shared" si="19"/>
        <v>1.7263316639055997</v>
      </c>
      <c r="C284" s="95">
        <f>'013'!C34</f>
        <v>15.34</v>
      </c>
      <c r="D284" s="24">
        <f t="shared" si="20"/>
        <v>2.73046379593911</v>
      </c>
      <c r="F284" s="95">
        <f>'013'!F34</f>
        <v>25.4</v>
      </c>
      <c r="G284">
        <f t="shared" si="17"/>
        <v>3.2347491740244907</v>
      </c>
      <c r="H284" s="95">
        <f>'013'!H34</f>
        <v>0.3</v>
      </c>
      <c r="I284">
        <f t="shared" si="21"/>
        <v>-1.2039728043259361</v>
      </c>
    </row>
    <row r="285" spans="1:9" x14ac:dyDescent="0.3">
      <c r="A285" s="95">
        <f>'013'!A35</f>
        <v>6.08</v>
      </c>
      <c r="B285" s="24">
        <f t="shared" si="19"/>
        <v>1.8050046959780757</v>
      </c>
      <c r="C285" s="95">
        <f>'013'!C35</f>
        <v>14.2</v>
      </c>
      <c r="D285" s="24">
        <f t="shared" si="20"/>
        <v>2.653241964607215</v>
      </c>
      <c r="F285" s="95">
        <f>'013'!F35</f>
        <v>6.1</v>
      </c>
      <c r="G285">
        <f t="shared" si="17"/>
        <v>1.8082887711792655</v>
      </c>
      <c r="H285" s="95">
        <f>'013'!H35</f>
        <v>9.9999999999999995E-7</v>
      </c>
      <c r="I285">
        <f t="shared" si="21"/>
        <v>-13.815510557964274</v>
      </c>
    </row>
    <row r="286" spans="1:9" x14ac:dyDescent="0.3">
      <c r="A286" s="95">
        <f>'013'!A36</f>
        <v>17.8</v>
      </c>
      <c r="B286" s="24">
        <f t="shared" si="19"/>
        <v>2.8791984572980396</v>
      </c>
      <c r="C286" s="95">
        <f>'013'!C36</f>
        <v>1.1299999999999999</v>
      </c>
      <c r="D286" s="24">
        <f t="shared" si="20"/>
        <v>0.12221763272424911</v>
      </c>
      <c r="F286" s="95">
        <f>'013'!F36</f>
        <v>8.91</v>
      </c>
      <c r="G286">
        <f t="shared" si="17"/>
        <v>2.187174241482718</v>
      </c>
      <c r="H286" s="95">
        <f>'013'!H36</f>
        <v>7.38</v>
      </c>
      <c r="I286">
        <f t="shared" si="21"/>
        <v>1.9987736386123811</v>
      </c>
    </row>
    <row r="287" spans="1:9" x14ac:dyDescent="0.3">
      <c r="A287" s="95">
        <f>'013'!A37</f>
        <v>0.2</v>
      </c>
      <c r="B287" s="24">
        <f t="shared" si="19"/>
        <v>-1.6094379124341003</v>
      </c>
      <c r="C287" s="95">
        <f>'013'!C37</f>
        <v>1.9</v>
      </c>
      <c r="D287" s="24">
        <f t="shared" si="20"/>
        <v>0.64185388617239469</v>
      </c>
      <c r="F287" s="95">
        <f>'013'!F37</f>
        <v>3.45</v>
      </c>
      <c r="G287">
        <f t="shared" si="17"/>
        <v>1.2383742310432684</v>
      </c>
      <c r="H287" s="95">
        <f>'013'!H37</f>
        <v>15.08</v>
      </c>
      <c r="I287">
        <f t="shared" si="21"/>
        <v>2.7133693625798099</v>
      </c>
    </row>
    <row r="288" spans="1:9" x14ac:dyDescent="0.3">
      <c r="A288" s="95">
        <f>'013'!A38</f>
        <v>0.01</v>
      </c>
      <c r="B288" s="24">
        <f t="shared" si="19"/>
        <v>-4.6051701859880909</v>
      </c>
      <c r="C288" s="95">
        <f>'013'!C38</f>
        <v>2.13</v>
      </c>
      <c r="D288" s="24">
        <f t="shared" si="20"/>
        <v>0.75612197972133366</v>
      </c>
      <c r="F288" s="95">
        <f>'013'!F38</f>
        <v>3.12</v>
      </c>
      <c r="G288">
        <f t="shared" si="17"/>
        <v>1.1378330018213911</v>
      </c>
      <c r="H288" s="95">
        <f>'013'!H38</f>
        <v>1.21</v>
      </c>
      <c r="I288">
        <f t="shared" si="21"/>
        <v>0.1906203596086497</v>
      </c>
    </row>
    <row r="289" spans="1:9" x14ac:dyDescent="0.3">
      <c r="A289" s="95">
        <f>'013'!A39</f>
        <v>9.9999999999999995E-7</v>
      </c>
      <c r="B289" s="24">
        <f t="shared" si="19"/>
        <v>-13.815510557964274</v>
      </c>
      <c r="C289" s="95">
        <f>'013'!C39</f>
        <v>0.06</v>
      </c>
      <c r="D289" s="24">
        <f t="shared" si="20"/>
        <v>-2.8134107167600364</v>
      </c>
      <c r="F289" s="95">
        <f>'013'!F39</f>
        <v>3.48</v>
      </c>
      <c r="G289">
        <f t="shared" si="17"/>
        <v>1.2470322937863829</v>
      </c>
      <c r="H289" s="95">
        <f>'013'!H39</f>
        <v>9.9999999999999995E-7</v>
      </c>
      <c r="I289">
        <f t="shared" si="21"/>
        <v>-13.815510557964274</v>
      </c>
    </row>
    <row r="290" spans="1:9" x14ac:dyDescent="0.3">
      <c r="A290" s="95">
        <f>'013'!A40</f>
        <v>0.18</v>
      </c>
      <c r="B290" s="24">
        <f t="shared" si="19"/>
        <v>-1.7147984280919266</v>
      </c>
      <c r="C290" s="95">
        <f>'013'!C40</f>
        <v>9.9999999999999995E-7</v>
      </c>
      <c r="D290" s="24">
        <f t="shared" si="20"/>
        <v>-13.815510557964274</v>
      </c>
      <c r="F290" s="95">
        <f>'013'!F40</f>
        <v>0.89</v>
      </c>
      <c r="G290">
        <f t="shared" si="17"/>
        <v>-0.11653381625595151</v>
      </c>
      <c r="H290" s="95">
        <f>'013'!H40</f>
        <v>4.9000000000000004</v>
      </c>
      <c r="I290">
        <f t="shared" si="21"/>
        <v>1.589235205116581</v>
      </c>
    </row>
    <row r="291" spans="1:9" x14ac:dyDescent="0.3">
      <c r="A291" s="95">
        <f>'013'!A41</f>
        <v>6.59</v>
      </c>
      <c r="B291" s="24">
        <f t="shared" si="19"/>
        <v>1.8855533485144158</v>
      </c>
      <c r="C291" s="95">
        <f>'013'!C41</f>
        <v>14.34</v>
      </c>
      <c r="D291" s="24">
        <f t="shared" si="20"/>
        <v>2.6630528351714742</v>
      </c>
      <c r="F291" s="95">
        <f>'013'!F41</f>
        <v>26.52</v>
      </c>
      <c r="G291">
        <f t="shared" si="17"/>
        <v>3.2778991653176619</v>
      </c>
      <c r="H291" s="95">
        <f>'013'!H41</f>
        <v>9.9999999999999995E-7</v>
      </c>
      <c r="I291">
        <f t="shared" si="21"/>
        <v>-13.815510557964274</v>
      </c>
    </row>
    <row r="292" spans="1:9" x14ac:dyDescent="0.3">
      <c r="A292" s="95">
        <f>'013'!A42</f>
        <v>0.8</v>
      </c>
      <c r="B292" s="24">
        <f t="shared" si="19"/>
        <v>-0.22314355131420971</v>
      </c>
      <c r="C292" s="95">
        <f>'013'!C42</f>
        <v>18.170000000000002</v>
      </c>
      <c r="D292" s="24">
        <f t="shared" si="20"/>
        <v>2.8997718824080798</v>
      </c>
      <c r="F292" s="95">
        <f>'013'!F42</f>
        <v>30.93</v>
      </c>
      <c r="G292">
        <f t="shared" si="17"/>
        <v>3.4317265866969784</v>
      </c>
      <c r="H292" s="95">
        <f>'013'!H42</f>
        <v>0.48</v>
      </c>
      <c r="I292">
        <f t="shared" si="21"/>
        <v>-0.73396917508020043</v>
      </c>
    </row>
    <row r="293" spans="1:9" x14ac:dyDescent="0.3">
      <c r="A293" s="95">
        <f>'013'!A43</f>
        <v>5.12</v>
      </c>
      <c r="B293" s="24">
        <f t="shared" si="19"/>
        <v>1.6331544390514163</v>
      </c>
      <c r="C293" s="95">
        <f>'013'!C43</f>
        <v>1.86</v>
      </c>
      <c r="D293" s="24">
        <f t="shared" si="20"/>
        <v>0.62057648772510998</v>
      </c>
      <c r="F293" s="95">
        <f>'013'!F43</f>
        <v>0.05</v>
      </c>
      <c r="G293">
        <f t="shared" ref="G293:G356" si="22">LN(F293)</f>
        <v>-2.9957322735539909</v>
      </c>
      <c r="H293" s="95">
        <f>'013'!H43</f>
        <v>27.97</v>
      </c>
      <c r="I293">
        <f t="shared" si="21"/>
        <v>3.3311325072138684</v>
      </c>
    </row>
    <row r="294" spans="1:9" x14ac:dyDescent="0.3">
      <c r="A294" s="95">
        <f>'013'!A44</f>
        <v>0.34</v>
      </c>
      <c r="B294" s="24">
        <f t="shared" si="19"/>
        <v>-1.0788096613719298</v>
      </c>
      <c r="C294" s="95">
        <f>'013'!C44</f>
        <v>0.15</v>
      </c>
      <c r="D294" s="24">
        <f t="shared" si="20"/>
        <v>-1.8971199848858813</v>
      </c>
      <c r="F294" s="95">
        <f>'013'!F44</f>
        <v>0.94</v>
      </c>
      <c r="G294">
        <f t="shared" si="22"/>
        <v>-6.1875403718087529E-2</v>
      </c>
      <c r="H294" s="95">
        <f>'013'!H44</f>
        <v>8.07</v>
      </c>
      <c r="I294">
        <f t="shared" si="21"/>
        <v>2.0881534822818573</v>
      </c>
    </row>
    <row r="295" spans="1:9" x14ac:dyDescent="0.3">
      <c r="A295" s="95">
        <f>'013'!A45</f>
        <v>0.11</v>
      </c>
      <c r="B295" s="24">
        <f t="shared" si="19"/>
        <v>-2.2072749131897207</v>
      </c>
      <c r="C295" s="95">
        <f>'013'!C45</f>
        <v>1.3</v>
      </c>
      <c r="D295" s="24">
        <f t="shared" si="20"/>
        <v>0.26236426446749106</v>
      </c>
      <c r="F295" s="95">
        <f>'013'!F45</f>
        <v>9.9999999999999995E-7</v>
      </c>
      <c r="G295">
        <f t="shared" si="22"/>
        <v>-13.815510557964274</v>
      </c>
      <c r="H295" s="95">
        <f>'013'!H45</f>
        <v>9.9999999999999995E-7</v>
      </c>
      <c r="I295">
        <f t="shared" si="21"/>
        <v>-13.815510557964274</v>
      </c>
    </row>
    <row r="296" spans="1:9" x14ac:dyDescent="0.3">
      <c r="A296" s="95">
        <f>'013'!A46</f>
        <v>0.4</v>
      </c>
      <c r="B296" s="24">
        <f t="shared" si="19"/>
        <v>-0.916290731874155</v>
      </c>
      <c r="C296" s="95">
        <f>'013'!C46</f>
        <v>11.55</v>
      </c>
      <c r="D296" s="24">
        <f t="shared" si="20"/>
        <v>2.4466854369678028</v>
      </c>
      <c r="F296" s="95">
        <f>'013'!F46</f>
        <v>2.4500000000000002</v>
      </c>
      <c r="G296">
        <f t="shared" si="22"/>
        <v>0.89608802455663572</v>
      </c>
      <c r="H296" s="95">
        <f>'013'!H46</f>
        <v>0.37</v>
      </c>
      <c r="I296">
        <f t="shared" si="21"/>
        <v>-0.9942522733438669</v>
      </c>
    </row>
    <row r="297" spans="1:9" x14ac:dyDescent="0.3">
      <c r="A297" s="95">
        <f>'013'!A47</f>
        <v>2.0099999999999998</v>
      </c>
      <c r="B297" s="24">
        <f t="shared" si="19"/>
        <v>0.69813472207098426</v>
      </c>
      <c r="C297" s="95">
        <f>'013'!C47</f>
        <v>2.85</v>
      </c>
      <c r="D297" s="24">
        <f t="shared" si="20"/>
        <v>1.0473189942805592</v>
      </c>
      <c r="F297" s="95">
        <f>'013'!F47</f>
        <v>0.17</v>
      </c>
      <c r="G297">
        <f t="shared" si="22"/>
        <v>-1.7719568419318752</v>
      </c>
      <c r="H297" s="95">
        <f>'013'!H47</f>
        <v>0.48</v>
      </c>
      <c r="I297">
        <f t="shared" si="21"/>
        <v>-0.73396917508020043</v>
      </c>
    </row>
    <row r="298" spans="1:9" x14ac:dyDescent="0.3">
      <c r="A298" s="95">
        <f>'013'!A48</f>
        <v>1.37</v>
      </c>
      <c r="B298" s="24">
        <f t="shared" si="19"/>
        <v>0.3148107398400336</v>
      </c>
      <c r="C298" s="95">
        <f>'013'!C48</f>
        <v>0.59</v>
      </c>
      <c r="D298" s="24">
        <f t="shared" si="20"/>
        <v>-0.52763274208237199</v>
      </c>
      <c r="F298" s="95">
        <f>'013'!F48</f>
        <v>0.03</v>
      </c>
      <c r="G298">
        <f t="shared" si="22"/>
        <v>-3.5065578973199818</v>
      </c>
      <c r="H298" s="95">
        <f>'013'!H48</f>
        <v>0.39</v>
      </c>
      <c r="I298">
        <f t="shared" si="21"/>
        <v>-0.94160853985844495</v>
      </c>
    </row>
    <row r="299" spans="1:9" x14ac:dyDescent="0.3">
      <c r="A299" s="95">
        <f>'013'!A49</f>
        <v>0.94</v>
      </c>
      <c r="B299" s="24">
        <f t="shared" si="19"/>
        <v>-6.1875403718087529E-2</v>
      </c>
      <c r="C299" s="95">
        <f>'013'!C49</f>
        <v>0.45</v>
      </c>
      <c r="D299" s="24">
        <f t="shared" si="20"/>
        <v>-0.79850769621777162</v>
      </c>
      <c r="F299" s="95">
        <f>'013'!F49</f>
        <v>16.39</v>
      </c>
      <c r="G299">
        <f t="shared" si="22"/>
        <v>2.7966713927557385</v>
      </c>
      <c r="H299" s="95">
        <f>'013'!H49</f>
        <v>9.36</v>
      </c>
      <c r="I299">
        <f t="shared" si="21"/>
        <v>2.2364452904895007</v>
      </c>
    </row>
    <row r="300" spans="1:9" x14ac:dyDescent="0.3">
      <c r="A300" s="95">
        <f>'013'!A50</f>
        <v>18.760000000000002</v>
      </c>
      <c r="B300" s="24">
        <f t="shared" si="19"/>
        <v>2.9317269435780786</v>
      </c>
      <c r="C300" s="95">
        <f>'013'!C50</f>
        <v>4.82</v>
      </c>
      <c r="D300" s="24">
        <f t="shared" si="20"/>
        <v>1.572773928062509</v>
      </c>
      <c r="F300" s="95">
        <f>'013'!F50</f>
        <v>0.27</v>
      </c>
      <c r="G300">
        <f t="shared" si="22"/>
        <v>-1.3093333199837622</v>
      </c>
      <c r="H300" s="95">
        <f>'013'!H50</f>
        <v>2.93</v>
      </c>
      <c r="I300">
        <f t="shared" si="21"/>
        <v>1.0750024230289761</v>
      </c>
    </row>
    <row r="301" spans="1:9" x14ac:dyDescent="0.3">
      <c r="A301" s="95">
        <f>'013'!A51</f>
        <v>8.2100000000000009</v>
      </c>
      <c r="B301" s="24">
        <f t="shared" si="19"/>
        <v>2.1053529234643369</v>
      </c>
      <c r="C301" s="95">
        <f>'013'!C51</f>
        <v>6.62</v>
      </c>
      <c r="D301" s="24">
        <f t="shared" si="20"/>
        <v>1.8900953699489169</v>
      </c>
      <c r="F301" s="95">
        <f>'013'!F51</f>
        <v>0.22</v>
      </c>
      <c r="G301">
        <f t="shared" si="22"/>
        <v>-1.5141277326297755</v>
      </c>
      <c r="H301" s="95">
        <f>'013'!H51</f>
        <v>9.9999999999999995E-7</v>
      </c>
      <c r="I301">
        <f t="shared" si="21"/>
        <v>-13.815510557964274</v>
      </c>
    </row>
    <row r="302" spans="1:9" x14ac:dyDescent="0.3">
      <c r="A302" s="95">
        <f>'013'!A52</f>
        <v>4.75</v>
      </c>
      <c r="B302" s="24">
        <f t="shared" si="19"/>
        <v>1.5581446180465499</v>
      </c>
      <c r="C302" s="95">
        <f>'013'!C52</f>
        <v>7.87</v>
      </c>
      <c r="D302" s="24">
        <f t="shared" si="20"/>
        <v>2.0630580624293118</v>
      </c>
      <c r="F302" s="95">
        <f>'013'!F52</f>
        <v>0.34</v>
      </c>
      <c r="G302">
        <f t="shared" si="22"/>
        <v>-1.0788096613719298</v>
      </c>
      <c r="H302" s="95">
        <f>'013'!H52</f>
        <v>20.92</v>
      </c>
      <c r="I302">
        <f t="shared" si="21"/>
        <v>3.0407056391967222</v>
      </c>
    </row>
    <row r="303" spans="1:9" x14ac:dyDescent="0.3">
      <c r="A303" s="97">
        <f>'014'!A3</f>
        <v>0.12</v>
      </c>
      <c r="B303" s="24">
        <f t="shared" si="19"/>
        <v>-2.120263536200091</v>
      </c>
      <c r="C303" s="97">
        <f>'014'!C3</f>
        <v>12.58</v>
      </c>
      <c r="D303" s="24">
        <f t="shared" si="20"/>
        <v>2.5321082512722946</v>
      </c>
      <c r="F303" s="97">
        <f>'014'!F3</f>
        <v>7.84</v>
      </c>
      <c r="G303">
        <f t="shared" si="22"/>
        <v>2.0592388343623163</v>
      </c>
      <c r="H303" s="97">
        <f>'014'!H3</f>
        <v>0.23</v>
      </c>
      <c r="I303">
        <f t="shared" si="21"/>
        <v>-1.4696759700589417</v>
      </c>
    </row>
    <row r="304" spans="1:9" x14ac:dyDescent="0.3">
      <c r="A304" s="97">
        <f>'014'!A4</f>
        <v>6.4</v>
      </c>
      <c r="B304" s="24">
        <f t="shared" si="19"/>
        <v>1.8562979903656263</v>
      </c>
      <c r="C304" s="97">
        <f>'014'!C4</f>
        <v>9.9999999999999995E-7</v>
      </c>
      <c r="D304" s="24">
        <f t="shared" si="20"/>
        <v>-13.815510557964274</v>
      </c>
      <c r="F304" s="97">
        <f>'014'!F4</f>
        <v>2</v>
      </c>
      <c r="G304">
        <f t="shared" si="22"/>
        <v>0.69314718055994529</v>
      </c>
      <c r="H304" s="97">
        <f>'014'!H4</f>
        <v>0.49</v>
      </c>
      <c r="I304">
        <f t="shared" si="21"/>
        <v>-0.71334988787746478</v>
      </c>
    </row>
    <row r="305" spans="1:9" x14ac:dyDescent="0.3">
      <c r="A305" s="97">
        <f>'014'!A5</f>
        <v>10.1</v>
      </c>
      <c r="B305" s="24">
        <f t="shared" si="19"/>
        <v>2.3125354238472138</v>
      </c>
      <c r="C305" s="97">
        <f>'014'!C5</f>
        <v>1.1299999999999999</v>
      </c>
      <c r="D305" s="24">
        <f t="shared" si="20"/>
        <v>0.12221763272424911</v>
      </c>
      <c r="F305" s="97">
        <f>'014'!F5</f>
        <v>4.71</v>
      </c>
      <c r="G305">
        <f t="shared" si="22"/>
        <v>1.5496879080283263</v>
      </c>
      <c r="H305" s="97">
        <f>'014'!H5</f>
        <v>12.94</v>
      </c>
      <c r="I305">
        <f t="shared" si="21"/>
        <v>2.5603232890727545</v>
      </c>
    </row>
    <row r="306" spans="1:9" x14ac:dyDescent="0.3">
      <c r="A306" s="97">
        <f>'014'!A6</f>
        <v>5.07</v>
      </c>
      <c r="B306" s="24">
        <f t="shared" si="19"/>
        <v>1.6233408176030919</v>
      </c>
      <c r="C306" s="97">
        <f>'014'!C6</f>
        <v>0.38</v>
      </c>
      <c r="D306" s="24">
        <f t="shared" si="20"/>
        <v>-0.96758402626170559</v>
      </c>
      <c r="F306" s="97">
        <f>'014'!F6</f>
        <v>15.26</v>
      </c>
      <c r="G306">
        <f t="shared" si="22"/>
        <v>2.7252350258563109</v>
      </c>
      <c r="H306" s="97">
        <f>'014'!H6</f>
        <v>9.9999999999999995E-7</v>
      </c>
      <c r="I306">
        <f t="shared" si="21"/>
        <v>-13.815510557964274</v>
      </c>
    </row>
    <row r="307" spans="1:9" x14ac:dyDescent="0.3">
      <c r="A307" s="97">
        <f>'014'!A7</f>
        <v>8.69</v>
      </c>
      <c r="B307" s="24">
        <f t="shared" ref="B307:B370" si="23">LN(A307)</f>
        <v>2.1621729392773008</v>
      </c>
      <c r="C307" s="97">
        <f>'014'!C7</f>
        <v>0.01</v>
      </c>
      <c r="D307" s="24">
        <f t="shared" si="20"/>
        <v>-4.6051701859880909</v>
      </c>
      <c r="F307" s="97">
        <f>'014'!F7</f>
        <v>2.5299999999999998</v>
      </c>
      <c r="G307">
        <f t="shared" si="22"/>
        <v>0.92821930273942876</v>
      </c>
      <c r="H307" s="97">
        <f>'014'!H7</f>
        <v>0.02</v>
      </c>
      <c r="I307">
        <f t="shared" si="21"/>
        <v>-3.912023005428146</v>
      </c>
    </row>
    <row r="308" spans="1:9" x14ac:dyDescent="0.3">
      <c r="A308" s="97">
        <f>'014'!A8</f>
        <v>9.49</v>
      </c>
      <c r="B308" s="24">
        <f t="shared" si="23"/>
        <v>2.2502386126218363</v>
      </c>
      <c r="C308" s="97">
        <f>'014'!C8</f>
        <v>4.84</v>
      </c>
      <c r="D308" s="24">
        <f t="shared" si="20"/>
        <v>1.5769147207285403</v>
      </c>
      <c r="F308" s="97">
        <f>'014'!F8</f>
        <v>2.93</v>
      </c>
      <c r="G308">
        <f t="shared" si="22"/>
        <v>1.0750024230289761</v>
      </c>
      <c r="H308" s="97">
        <f>'014'!H8</f>
        <v>23.95</v>
      </c>
      <c r="I308">
        <f t="shared" si="21"/>
        <v>3.1759683238569241</v>
      </c>
    </row>
    <row r="309" spans="1:9" x14ac:dyDescent="0.3">
      <c r="A309" s="97">
        <f>'014'!A9</f>
        <v>5.61</v>
      </c>
      <c r="B309" s="24">
        <f t="shared" si="23"/>
        <v>1.724550719534605</v>
      </c>
      <c r="C309" s="97">
        <f>'014'!C9</f>
        <v>0.38</v>
      </c>
      <c r="D309" s="24">
        <f t="shared" si="20"/>
        <v>-0.96758402626170559</v>
      </c>
      <c r="F309" s="97">
        <f>'014'!F9</f>
        <v>0.55000000000000004</v>
      </c>
      <c r="G309">
        <f t="shared" si="22"/>
        <v>-0.59783700075562041</v>
      </c>
      <c r="H309" s="97">
        <f>'014'!H9</f>
        <v>3.35</v>
      </c>
      <c r="I309">
        <f t="shared" si="21"/>
        <v>1.2089603458369751</v>
      </c>
    </row>
    <row r="310" spans="1:9" x14ac:dyDescent="0.3">
      <c r="A310" s="97">
        <f>'014'!A10</f>
        <v>9.9999999999999995E-7</v>
      </c>
      <c r="B310" s="24">
        <f t="shared" si="23"/>
        <v>-13.815510557964274</v>
      </c>
      <c r="C310" s="97">
        <f>'014'!C10</f>
        <v>7.62</v>
      </c>
      <c r="D310" s="24">
        <f t="shared" si="20"/>
        <v>2.0307763696985548</v>
      </c>
      <c r="F310" s="97">
        <f>'014'!F10</f>
        <v>0.32</v>
      </c>
      <c r="G310">
        <f t="shared" si="22"/>
        <v>-1.1394342831883648</v>
      </c>
      <c r="H310" s="97">
        <f>'014'!H10</f>
        <v>0.87</v>
      </c>
      <c r="I310">
        <f t="shared" si="21"/>
        <v>-0.13926206733350766</v>
      </c>
    </row>
    <row r="311" spans="1:9" x14ac:dyDescent="0.3">
      <c r="A311" s="97">
        <f>'014'!A11</f>
        <v>6.04</v>
      </c>
      <c r="B311" s="24">
        <f t="shared" si="23"/>
        <v>1.7984040119467235</v>
      </c>
      <c r="C311" s="97">
        <f>'014'!C11</f>
        <v>0.2</v>
      </c>
      <c r="D311" s="24">
        <f t="shared" si="20"/>
        <v>-1.6094379124341003</v>
      </c>
      <c r="F311" s="97">
        <f>'014'!F11</f>
        <v>12.78</v>
      </c>
      <c r="G311">
        <f t="shared" si="22"/>
        <v>2.5478814489493886</v>
      </c>
      <c r="H311" s="97">
        <f>'014'!H11</f>
        <v>3.84</v>
      </c>
      <c r="I311">
        <f t="shared" si="21"/>
        <v>1.3454723665996355</v>
      </c>
    </row>
    <row r="312" spans="1:9" x14ac:dyDescent="0.3">
      <c r="A312" s="97">
        <f>'014'!A12</f>
        <v>11</v>
      </c>
      <c r="B312" s="24">
        <f t="shared" si="23"/>
        <v>2.3978952727983707</v>
      </c>
      <c r="C312" s="97">
        <f>'014'!C12</f>
        <v>1.1100000000000001</v>
      </c>
      <c r="D312" s="24">
        <f t="shared" si="20"/>
        <v>0.10436001532424286</v>
      </c>
      <c r="F312" s="97">
        <f>'014'!F12</f>
        <v>6.92</v>
      </c>
      <c r="G312">
        <f t="shared" si="22"/>
        <v>1.9344157696295783</v>
      </c>
      <c r="H312" s="97">
        <f>'014'!H12</f>
        <v>0.63</v>
      </c>
      <c r="I312">
        <f t="shared" si="21"/>
        <v>-0.46203545959655867</v>
      </c>
    </row>
    <row r="313" spans="1:9" x14ac:dyDescent="0.3">
      <c r="A313" s="97">
        <f>'014'!A13</f>
        <v>3.15</v>
      </c>
      <c r="B313" s="24">
        <f t="shared" si="23"/>
        <v>1.1474024528375417</v>
      </c>
      <c r="C313" s="97">
        <f>'014'!C13</f>
        <v>0.11</v>
      </c>
      <c r="D313" s="24">
        <f t="shared" si="20"/>
        <v>-2.2072749131897207</v>
      </c>
      <c r="F313" s="97">
        <f>'014'!F13</f>
        <v>9.6300000000000008</v>
      </c>
      <c r="G313">
        <f t="shared" si="22"/>
        <v>2.2648832258100344</v>
      </c>
      <c r="H313" s="97">
        <f>'014'!H13</f>
        <v>9.9999999999999995E-7</v>
      </c>
      <c r="I313">
        <f t="shared" si="21"/>
        <v>-13.815510557964274</v>
      </c>
    </row>
    <row r="314" spans="1:9" x14ac:dyDescent="0.3">
      <c r="A314" s="97">
        <f>'014'!A14</f>
        <v>0.43</v>
      </c>
      <c r="B314" s="24">
        <f t="shared" si="23"/>
        <v>-0.84397007029452897</v>
      </c>
      <c r="C314" s="97">
        <f>'014'!C14</f>
        <v>0.32</v>
      </c>
      <c r="D314" s="24">
        <f t="shared" si="20"/>
        <v>-1.1394342831883648</v>
      </c>
      <c r="F314" s="97">
        <f>'014'!F14</f>
        <v>1.7</v>
      </c>
      <c r="G314">
        <f t="shared" si="22"/>
        <v>0.53062825106217038</v>
      </c>
      <c r="H314" s="97">
        <f>'014'!H14</f>
        <v>0.34</v>
      </c>
      <c r="I314">
        <f t="shared" si="21"/>
        <v>-1.0788096613719298</v>
      </c>
    </row>
    <row r="315" spans="1:9" x14ac:dyDescent="0.3">
      <c r="A315" s="97">
        <f>'014'!A15</f>
        <v>9.8000000000000007</v>
      </c>
      <c r="B315" s="24">
        <f t="shared" si="23"/>
        <v>2.2823823856765264</v>
      </c>
      <c r="C315" s="97">
        <f>'014'!C15</f>
        <v>27.65</v>
      </c>
      <c r="D315" s="24">
        <f t="shared" ref="D315:D349" si="24">LN(C315)</f>
        <v>3.3196257279683437</v>
      </c>
      <c r="F315" s="97">
        <f>'014'!F15</f>
        <v>9.9999999999999995E-7</v>
      </c>
      <c r="G315">
        <f t="shared" si="22"/>
        <v>-13.815510557964274</v>
      </c>
      <c r="H315" s="97">
        <f>'014'!H15</f>
        <v>0.68</v>
      </c>
      <c r="I315">
        <f t="shared" ref="I315:I378" si="25">LN(H315)</f>
        <v>-0.38566248081198462</v>
      </c>
    </row>
    <row r="316" spans="1:9" x14ac:dyDescent="0.3">
      <c r="A316" s="97">
        <f>'014'!A16</f>
        <v>4.5599999999999996</v>
      </c>
      <c r="B316" s="24">
        <f t="shared" si="23"/>
        <v>1.5173226235262947</v>
      </c>
      <c r="C316" s="97">
        <f>'014'!C16</f>
        <v>0.14000000000000001</v>
      </c>
      <c r="D316" s="24">
        <f t="shared" si="24"/>
        <v>-1.9661128563728327</v>
      </c>
      <c r="F316" s="97">
        <f>'014'!F16</f>
        <v>13.87</v>
      </c>
      <c r="G316">
        <f t="shared" si="22"/>
        <v>2.6297282343267403</v>
      </c>
      <c r="H316" s="97">
        <f>'014'!H16</f>
        <v>0.01</v>
      </c>
      <c r="I316">
        <f t="shared" si="25"/>
        <v>-4.6051701859880909</v>
      </c>
    </row>
    <row r="317" spans="1:9" x14ac:dyDescent="0.3">
      <c r="A317" s="97">
        <f>'014'!A17</f>
        <v>15</v>
      </c>
      <c r="B317" s="24">
        <f t="shared" si="23"/>
        <v>2.7080502011022101</v>
      </c>
      <c r="C317" s="97">
        <f>'014'!C17</f>
        <v>0.02</v>
      </c>
      <c r="D317" s="24">
        <f t="shared" si="24"/>
        <v>-3.912023005428146</v>
      </c>
      <c r="F317" s="97">
        <f>'014'!F17</f>
        <v>6.19</v>
      </c>
      <c r="G317">
        <f t="shared" si="22"/>
        <v>1.8229350866965048</v>
      </c>
      <c r="H317" s="97">
        <f>'014'!H17</f>
        <v>10.7</v>
      </c>
      <c r="I317">
        <f t="shared" si="25"/>
        <v>2.3702437414678603</v>
      </c>
    </row>
    <row r="318" spans="1:9" x14ac:dyDescent="0.3">
      <c r="A318" s="97">
        <f>'014'!A18</f>
        <v>6.5</v>
      </c>
      <c r="B318" s="24">
        <f t="shared" si="23"/>
        <v>1.8718021769015913</v>
      </c>
      <c r="C318" s="97">
        <f>'014'!C18</f>
        <v>2.0299999999999998</v>
      </c>
      <c r="D318" s="24">
        <f t="shared" si="24"/>
        <v>0.70803579305369591</v>
      </c>
      <c r="F318" s="97">
        <f>'014'!F18</f>
        <v>0.11</v>
      </c>
      <c r="G318">
        <f t="shared" si="22"/>
        <v>-2.2072749131897207</v>
      </c>
      <c r="H318" s="97">
        <f>'014'!H18</f>
        <v>11.66</v>
      </c>
      <c r="I318">
        <f t="shared" si="25"/>
        <v>2.4561641809223462</v>
      </c>
    </row>
    <row r="319" spans="1:9" x14ac:dyDescent="0.3">
      <c r="A319" s="97">
        <f>'014'!A19</f>
        <v>17.61</v>
      </c>
      <c r="B319" s="24">
        <f t="shared" si="23"/>
        <v>2.8684669225081145</v>
      </c>
      <c r="C319" s="97">
        <f>'014'!C19</f>
        <v>9.9999999999999995E-7</v>
      </c>
      <c r="D319" s="24">
        <f t="shared" si="24"/>
        <v>-13.815510557964274</v>
      </c>
      <c r="F319" s="97">
        <f>'014'!F19</f>
        <v>15.52</v>
      </c>
      <c r="G319">
        <f t="shared" si="22"/>
        <v>2.7421295147550726</v>
      </c>
      <c r="H319" s="97">
        <f>'014'!H19</f>
        <v>2.75</v>
      </c>
      <c r="I319">
        <f t="shared" si="25"/>
        <v>1.0116009116784799</v>
      </c>
    </row>
    <row r="320" spans="1:9" x14ac:dyDescent="0.3">
      <c r="A320" s="97">
        <f>'014'!A20</f>
        <v>0.79</v>
      </c>
      <c r="B320" s="24">
        <f t="shared" si="23"/>
        <v>-0.23572233352106983</v>
      </c>
      <c r="C320" s="97">
        <f>'014'!C20</f>
        <v>11.67</v>
      </c>
      <c r="D320" s="24">
        <f t="shared" si="24"/>
        <v>2.4570214462984645</v>
      </c>
      <c r="F320" s="97">
        <f>'014'!F20</f>
        <v>0.05</v>
      </c>
      <c r="G320">
        <f t="shared" si="22"/>
        <v>-2.9957322735539909</v>
      </c>
      <c r="H320" s="97">
        <f>'014'!H20</f>
        <v>35.549999999999997</v>
      </c>
      <c r="I320">
        <f t="shared" si="25"/>
        <v>3.5709401562492498</v>
      </c>
    </row>
    <row r="321" spans="1:9" x14ac:dyDescent="0.3">
      <c r="A321" s="97">
        <f>'014'!A21</f>
        <v>16.28</v>
      </c>
      <c r="B321" s="24">
        <f t="shared" si="23"/>
        <v>2.7899373605743945</v>
      </c>
      <c r="C321" s="97">
        <f>'014'!C21</f>
        <v>13.15</v>
      </c>
      <c r="D321" s="24">
        <f t="shared" si="24"/>
        <v>2.5764217586237734</v>
      </c>
      <c r="F321" s="97">
        <f>'014'!F21</f>
        <v>0.65</v>
      </c>
      <c r="G321">
        <f t="shared" si="22"/>
        <v>-0.43078291609245423</v>
      </c>
      <c r="H321" s="97">
        <f>'014'!H21</f>
        <v>0.08</v>
      </c>
      <c r="I321">
        <f t="shared" si="25"/>
        <v>-2.5257286443082556</v>
      </c>
    </row>
    <row r="322" spans="1:9" x14ac:dyDescent="0.3">
      <c r="A322" s="97">
        <f>'014'!A22</f>
        <v>7.45</v>
      </c>
      <c r="B322" s="24">
        <f t="shared" si="23"/>
        <v>2.0082140323914683</v>
      </c>
      <c r="C322" s="97">
        <f>'014'!C22</f>
        <v>9.93</v>
      </c>
      <c r="D322" s="24">
        <f t="shared" si="24"/>
        <v>2.2955604780570811</v>
      </c>
      <c r="F322" s="97">
        <f>'014'!F22</f>
        <v>1.52</v>
      </c>
      <c r="G322">
        <f t="shared" si="22"/>
        <v>0.41871033485818504</v>
      </c>
      <c r="H322" s="97">
        <f>'014'!H22</f>
        <v>6.18</v>
      </c>
      <c r="I322">
        <f t="shared" si="25"/>
        <v>1.8213182714695995</v>
      </c>
    </row>
    <row r="323" spans="1:9" x14ac:dyDescent="0.3">
      <c r="A323" s="97">
        <f>'014'!A23</f>
        <v>7.0000000000000007E-2</v>
      </c>
      <c r="B323" s="24">
        <f t="shared" si="23"/>
        <v>-2.6592600369327779</v>
      </c>
      <c r="C323" s="97">
        <f>'014'!C23</f>
        <v>4.7</v>
      </c>
      <c r="D323" s="24">
        <f t="shared" si="24"/>
        <v>1.547562508716013</v>
      </c>
      <c r="F323" s="97">
        <f>'014'!F23</f>
        <v>13.43</v>
      </c>
      <c r="G323">
        <f t="shared" si="22"/>
        <v>2.5974910105351463</v>
      </c>
      <c r="H323" s="97">
        <f>'014'!H23</f>
        <v>9.9999999999999995E-7</v>
      </c>
      <c r="I323">
        <f t="shared" si="25"/>
        <v>-13.815510557964274</v>
      </c>
    </row>
    <row r="324" spans="1:9" x14ac:dyDescent="0.3">
      <c r="A324" s="97">
        <f>'014'!A24</f>
        <v>4.8</v>
      </c>
      <c r="B324" s="24">
        <f t="shared" si="23"/>
        <v>1.5686159179138452</v>
      </c>
      <c r="C324" s="97">
        <f>'014'!C24</f>
        <v>1.19</v>
      </c>
      <c r="D324" s="24">
        <f t="shared" si="24"/>
        <v>0.17395330712343798</v>
      </c>
      <c r="F324" s="97">
        <f>'014'!F24</f>
        <v>0.3</v>
      </c>
      <c r="G324">
        <f t="shared" si="22"/>
        <v>-1.2039728043259361</v>
      </c>
      <c r="H324" s="97">
        <f>'014'!H24</f>
        <v>0.02</v>
      </c>
      <c r="I324">
        <f t="shared" si="25"/>
        <v>-3.912023005428146</v>
      </c>
    </row>
    <row r="325" spans="1:9" x14ac:dyDescent="0.3">
      <c r="A325" s="97">
        <f>'014'!A25</f>
        <v>0.28000000000000003</v>
      </c>
      <c r="B325" s="24">
        <f t="shared" si="23"/>
        <v>-1.2729656758128873</v>
      </c>
      <c r="C325" s="97">
        <f>'014'!C25</f>
        <v>0.33</v>
      </c>
      <c r="D325" s="24">
        <f t="shared" si="24"/>
        <v>-1.1086626245216111</v>
      </c>
      <c r="F325" s="97">
        <f>'014'!F25</f>
        <v>9.9999999999999995E-7</v>
      </c>
      <c r="G325">
        <f t="shared" si="22"/>
        <v>-13.815510557964274</v>
      </c>
      <c r="H325" s="97">
        <f>'014'!H25</f>
        <v>13.72</v>
      </c>
      <c r="I325">
        <f t="shared" si="25"/>
        <v>2.6188546222977394</v>
      </c>
    </row>
    <row r="326" spans="1:9" x14ac:dyDescent="0.3">
      <c r="A326" s="97">
        <f>'014'!A26</f>
        <v>0.51</v>
      </c>
      <c r="B326" s="24">
        <f t="shared" si="23"/>
        <v>-0.67334455326376563</v>
      </c>
      <c r="C326" s="97">
        <f>'014'!C26</f>
        <v>16.149999999999999</v>
      </c>
      <c r="D326" s="24">
        <f t="shared" si="24"/>
        <v>2.7819200496686656</v>
      </c>
      <c r="F326" s="97">
        <f>'014'!F26</f>
        <v>9.9999999999999995E-7</v>
      </c>
      <c r="G326">
        <f t="shared" si="22"/>
        <v>-13.815510557964274</v>
      </c>
      <c r="H326" s="97">
        <f>'014'!H26</f>
        <v>31.81</v>
      </c>
      <c r="I326">
        <f t="shared" si="25"/>
        <v>3.4597807057610526</v>
      </c>
    </row>
    <row r="327" spans="1:9" x14ac:dyDescent="0.3">
      <c r="A327" s="97">
        <f>'014'!A27</f>
        <v>0.15</v>
      </c>
      <c r="B327" s="24">
        <f t="shared" si="23"/>
        <v>-1.8971199848858813</v>
      </c>
      <c r="C327" s="97">
        <f>'014'!C27</f>
        <v>18.89</v>
      </c>
      <c r="D327" s="24">
        <f t="shared" si="24"/>
        <v>2.9386326815134183</v>
      </c>
      <c r="F327" s="97">
        <f>'014'!F27</f>
        <v>18.5</v>
      </c>
      <c r="G327">
        <f t="shared" si="22"/>
        <v>2.917770732084279</v>
      </c>
      <c r="H327" s="97">
        <f>'014'!H27</f>
        <v>6.4</v>
      </c>
      <c r="I327">
        <f t="shared" si="25"/>
        <v>1.8562979903656263</v>
      </c>
    </row>
    <row r="328" spans="1:9" x14ac:dyDescent="0.3">
      <c r="A328" s="97">
        <f>'014'!A28</f>
        <v>28.5</v>
      </c>
      <c r="B328" s="24">
        <f t="shared" si="23"/>
        <v>3.3499040872746049</v>
      </c>
      <c r="C328" s="97">
        <f>'014'!C28</f>
        <v>8.15</v>
      </c>
      <c r="D328" s="24">
        <f t="shared" si="24"/>
        <v>2.0980179272527715</v>
      </c>
      <c r="F328" s="97">
        <f>'014'!F28</f>
        <v>0.33</v>
      </c>
      <c r="G328">
        <f t="shared" si="22"/>
        <v>-1.1086626245216111</v>
      </c>
      <c r="H328" s="97">
        <f>'014'!H28</f>
        <v>0.02</v>
      </c>
      <c r="I328">
        <f t="shared" si="25"/>
        <v>-3.912023005428146</v>
      </c>
    </row>
    <row r="329" spans="1:9" x14ac:dyDescent="0.3">
      <c r="A329" s="97">
        <f>'014'!A29</f>
        <v>22.81</v>
      </c>
      <c r="B329" s="24">
        <f t="shared" si="23"/>
        <v>3.1271990362962967</v>
      </c>
      <c r="C329" s="97">
        <f>'014'!C29</f>
        <v>8.83</v>
      </c>
      <c r="D329" s="24">
        <f t="shared" si="24"/>
        <v>2.1781550146158688</v>
      </c>
      <c r="F329" s="97">
        <f>'014'!F29</f>
        <v>8.9700000000000006</v>
      </c>
      <c r="G329">
        <f t="shared" si="22"/>
        <v>2.1938856760707046</v>
      </c>
      <c r="H329" s="97">
        <f>'014'!H29</f>
        <v>5.21</v>
      </c>
      <c r="I329">
        <f t="shared" si="25"/>
        <v>1.6505798557652755</v>
      </c>
    </row>
    <row r="330" spans="1:9" x14ac:dyDescent="0.3">
      <c r="A330" s="97">
        <f>'014'!A30</f>
        <v>9.9999999999999995E-7</v>
      </c>
      <c r="B330" s="24">
        <f t="shared" si="23"/>
        <v>-13.815510557964274</v>
      </c>
      <c r="C330" s="97">
        <f>'014'!C30</f>
        <v>0.81</v>
      </c>
      <c r="D330" s="24">
        <f t="shared" si="24"/>
        <v>-0.21072103131565253</v>
      </c>
      <c r="F330" s="97">
        <f>'014'!F30</f>
        <v>0.03</v>
      </c>
      <c r="G330">
        <f t="shared" si="22"/>
        <v>-3.5065578973199818</v>
      </c>
      <c r="H330" s="97">
        <f>'014'!H30</f>
        <v>9.9999999999999995E-7</v>
      </c>
      <c r="I330">
        <f t="shared" si="25"/>
        <v>-13.815510557964274</v>
      </c>
    </row>
    <row r="331" spans="1:9" x14ac:dyDescent="0.3">
      <c r="A331" s="97">
        <f>'014'!A31</f>
        <v>0.73</v>
      </c>
      <c r="B331" s="24">
        <f t="shared" si="23"/>
        <v>-0.31471074483970024</v>
      </c>
      <c r="C331" s="97">
        <f>'014'!C31</f>
        <v>9.9999999999999995E-7</v>
      </c>
      <c r="D331" s="24">
        <f t="shared" si="24"/>
        <v>-13.815510557964274</v>
      </c>
      <c r="F331" s="97">
        <f>'014'!F31</f>
        <v>0.84</v>
      </c>
      <c r="G331">
        <f t="shared" si="22"/>
        <v>-0.1743533871447778</v>
      </c>
      <c r="H331" s="97">
        <f>'014'!H31</f>
        <v>0.15</v>
      </c>
      <c r="I331">
        <f t="shared" si="25"/>
        <v>-1.8971199848858813</v>
      </c>
    </row>
    <row r="332" spans="1:9" x14ac:dyDescent="0.3">
      <c r="A332" s="97">
        <f>'014'!A32</f>
        <v>0.15</v>
      </c>
      <c r="B332" s="24">
        <f t="shared" si="23"/>
        <v>-1.8971199848858813</v>
      </c>
      <c r="C332" s="97">
        <f>'014'!C32</f>
        <v>9.9999999999999995E-7</v>
      </c>
      <c r="D332" s="24">
        <f t="shared" si="24"/>
        <v>-13.815510557964274</v>
      </c>
      <c r="F332" s="97">
        <f>'014'!F32</f>
        <v>4.33</v>
      </c>
      <c r="G332">
        <f t="shared" si="22"/>
        <v>1.4655675420143985</v>
      </c>
      <c r="H332" s="97">
        <f>'014'!H32</f>
        <v>0.04</v>
      </c>
      <c r="I332">
        <f t="shared" si="25"/>
        <v>-3.2188758248682006</v>
      </c>
    </row>
    <row r="333" spans="1:9" x14ac:dyDescent="0.3">
      <c r="A333" s="97">
        <f>'014'!A33</f>
        <v>0.12</v>
      </c>
      <c r="B333" s="24">
        <f t="shared" si="23"/>
        <v>-2.120263536200091</v>
      </c>
      <c r="C333" s="97">
        <f>'014'!C33</f>
        <v>3.2</v>
      </c>
      <c r="D333" s="24">
        <f t="shared" si="24"/>
        <v>1.1631508098056809</v>
      </c>
      <c r="F333" s="97">
        <f>'014'!F33</f>
        <v>13.82</v>
      </c>
      <c r="G333">
        <f t="shared" si="22"/>
        <v>2.6261168183395238</v>
      </c>
      <c r="H333" s="97">
        <f>'014'!H33</f>
        <v>22.66</v>
      </c>
      <c r="I333">
        <f t="shared" si="25"/>
        <v>3.1206012555998601</v>
      </c>
    </row>
    <row r="334" spans="1:9" x14ac:dyDescent="0.3">
      <c r="A334" s="97">
        <f>'014'!A34</f>
        <v>0.01</v>
      </c>
      <c r="B334" s="24">
        <f t="shared" si="23"/>
        <v>-4.6051701859880909</v>
      </c>
      <c r="C334" s="97">
        <f>'014'!C34</f>
        <v>16.52</v>
      </c>
      <c r="D334" s="24">
        <f t="shared" si="24"/>
        <v>2.8045717680928322</v>
      </c>
      <c r="F334" s="97">
        <f>'014'!F34</f>
        <v>1.8</v>
      </c>
      <c r="G334">
        <f t="shared" si="22"/>
        <v>0.58778666490211906</v>
      </c>
      <c r="H334" s="97">
        <f>'014'!H34</f>
        <v>11.93</v>
      </c>
      <c r="I334">
        <f t="shared" si="25"/>
        <v>2.4790562361098245</v>
      </c>
    </row>
    <row r="335" spans="1:9" x14ac:dyDescent="0.3">
      <c r="A335" s="97">
        <f>'014'!A35</f>
        <v>4.24</v>
      </c>
      <c r="B335" s="24">
        <f t="shared" si="23"/>
        <v>1.4445632692438664</v>
      </c>
      <c r="C335" s="97">
        <f>'014'!C35</f>
        <v>0.67</v>
      </c>
      <c r="D335" s="24">
        <f t="shared" si="24"/>
        <v>-0.40047756659712525</v>
      </c>
      <c r="F335" s="97">
        <f>'014'!F35</f>
        <v>1.69</v>
      </c>
      <c r="G335">
        <f t="shared" si="22"/>
        <v>0.52472852893498212</v>
      </c>
      <c r="H335" s="97">
        <f>'014'!H35</f>
        <v>21.67</v>
      </c>
      <c r="I335">
        <f t="shared" si="25"/>
        <v>3.0759288155482678</v>
      </c>
    </row>
    <row r="336" spans="1:9" x14ac:dyDescent="0.3">
      <c r="A336" s="97">
        <f>'014'!A36</f>
        <v>9.9999999999999995E-7</v>
      </c>
      <c r="B336" s="24">
        <f t="shared" si="23"/>
        <v>-13.815510557964274</v>
      </c>
      <c r="C336" s="97">
        <f>'014'!C36</f>
        <v>0.54</v>
      </c>
      <c r="D336" s="24">
        <f t="shared" si="24"/>
        <v>-0.61618613942381695</v>
      </c>
      <c r="F336" s="97">
        <f>'014'!F36</f>
        <v>3.36</v>
      </c>
      <c r="G336">
        <f t="shared" si="22"/>
        <v>1.2119409739751128</v>
      </c>
      <c r="H336" s="97">
        <f>'014'!H36</f>
        <v>11.98</v>
      </c>
      <c r="I336">
        <f t="shared" si="25"/>
        <v>2.4832385926873033</v>
      </c>
    </row>
    <row r="337" spans="1:9" x14ac:dyDescent="0.3">
      <c r="A337" s="97">
        <f>'014'!A37</f>
        <v>10.78</v>
      </c>
      <c r="B337" s="24">
        <f t="shared" si="23"/>
        <v>2.3776925654808512</v>
      </c>
      <c r="C337" s="97">
        <f>'014'!C37</f>
        <v>10.130000000000001</v>
      </c>
      <c r="D337" s="24">
        <f t="shared" si="24"/>
        <v>2.3155013182605919</v>
      </c>
      <c r="F337" s="97">
        <f>'014'!F37</f>
        <v>0.73</v>
      </c>
      <c r="G337">
        <f t="shared" si="22"/>
        <v>-0.31471074483970024</v>
      </c>
      <c r="H337" s="97">
        <f>'014'!H37</f>
        <v>8.2200000000000006</v>
      </c>
      <c r="I337">
        <f t="shared" si="25"/>
        <v>2.1065702090680887</v>
      </c>
    </row>
    <row r="338" spans="1:9" x14ac:dyDescent="0.3">
      <c r="A338" s="97">
        <f>'014'!A38</f>
        <v>11.18</v>
      </c>
      <c r="B338" s="24">
        <f t="shared" si="23"/>
        <v>2.4141264677269532</v>
      </c>
      <c r="C338" s="97">
        <f>'014'!C38</f>
        <v>0.5</v>
      </c>
      <c r="D338" s="24">
        <f t="shared" si="24"/>
        <v>-0.69314718055994529</v>
      </c>
      <c r="F338" s="97">
        <f>'014'!F38</f>
        <v>15.11</v>
      </c>
      <c r="G338">
        <f t="shared" si="22"/>
        <v>2.715356776284648</v>
      </c>
      <c r="H338" s="97">
        <f>'014'!H38</f>
        <v>10.09</v>
      </c>
      <c r="I338">
        <f t="shared" si="25"/>
        <v>2.3115448343655176</v>
      </c>
    </row>
    <row r="339" spans="1:9" x14ac:dyDescent="0.3">
      <c r="A339" s="97">
        <f>'014'!A39</f>
        <v>1.22</v>
      </c>
      <c r="B339" s="24">
        <f t="shared" si="23"/>
        <v>0.19885085874516517</v>
      </c>
      <c r="C339" s="97">
        <f>'014'!C39</f>
        <v>9.9999999999999995E-7</v>
      </c>
      <c r="D339" s="24">
        <f t="shared" si="24"/>
        <v>-13.815510557964274</v>
      </c>
      <c r="F339" s="97">
        <f>'014'!F39</f>
        <v>0.27</v>
      </c>
      <c r="G339">
        <f t="shared" si="22"/>
        <v>-1.3093333199837622</v>
      </c>
      <c r="H339" s="97">
        <f>'014'!H39</f>
        <v>1.33</v>
      </c>
      <c r="I339">
        <f t="shared" si="25"/>
        <v>0.28517894223366247</v>
      </c>
    </row>
    <row r="340" spans="1:9" x14ac:dyDescent="0.3">
      <c r="A340" s="97">
        <f>'014'!A40</f>
        <v>0.55000000000000004</v>
      </c>
      <c r="B340" s="24">
        <f t="shared" si="23"/>
        <v>-0.59783700075562041</v>
      </c>
      <c r="C340" s="97">
        <f>'014'!C40</f>
        <v>0.16</v>
      </c>
      <c r="D340" s="24">
        <f t="shared" si="24"/>
        <v>-1.8325814637483102</v>
      </c>
      <c r="F340" s="97">
        <f>'014'!F40</f>
        <v>13.44</v>
      </c>
      <c r="G340">
        <f t="shared" si="22"/>
        <v>2.5982353350950036</v>
      </c>
      <c r="H340" s="97">
        <f>'014'!H40</f>
        <v>5.01</v>
      </c>
      <c r="I340">
        <f t="shared" si="25"/>
        <v>1.6114359150967734</v>
      </c>
    </row>
    <row r="341" spans="1:9" x14ac:dyDescent="0.3">
      <c r="A341" s="97">
        <f>'014'!A41</f>
        <v>4.21</v>
      </c>
      <c r="B341" s="24">
        <f t="shared" si="23"/>
        <v>1.43746264769429</v>
      </c>
      <c r="C341" s="97">
        <f>'014'!C41</f>
        <v>23.97</v>
      </c>
      <c r="D341" s="24">
        <f t="shared" si="24"/>
        <v>3.1768030484462928</v>
      </c>
      <c r="F341" s="97">
        <f>'014'!F41</f>
        <v>0.43</v>
      </c>
      <c r="G341">
        <f t="shared" si="22"/>
        <v>-0.84397007029452897</v>
      </c>
      <c r="H341" s="97">
        <f>'014'!H41</f>
        <v>10.52</v>
      </c>
      <c r="I341">
        <f t="shared" si="25"/>
        <v>2.3532782073095637</v>
      </c>
    </row>
    <row r="342" spans="1:9" x14ac:dyDescent="0.3">
      <c r="A342" s="97">
        <f>'014'!A42</f>
        <v>9.9999999999999995E-7</v>
      </c>
      <c r="B342" s="24">
        <f t="shared" si="23"/>
        <v>-13.815510557964274</v>
      </c>
      <c r="C342" s="97">
        <f>'014'!C42</f>
        <v>0.75</v>
      </c>
      <c r="D342" s="24">
        <f t="shared" si="24"/>
        <v>-0.2876820724517809</v>
      </c>
      <c r="F342" s="97">
        <f>'014'!F42</f>
        <v>10.84</v>
      </c>
      <c r="G342">
        <f t="shared" si="22"/>
        <v>2.3832429960115</v>
      </c>
      <c r="H342" s="97">
        <f>'014'!H42</f>
        <v>5.29</v>
      </c>
      <c r="I342">
        <f t="shared" si="25"/>
        <v>1.665818245870208</v>
      </c>
    </row>
    <row r="343" spans="1:9" x14ac:dyDescent="0.3">
      <c r="A343" s="97">
        <f>'014'!A43</f>
        <v>0.33</v>
      </c>
      <c r="B343" s="24">
        <f t="shared" si="23"/>
        <v>-1.1086626245216111</v>
      </c>
      <c r="C343" s="97">
        <f>'014'!C43</f>
        <v>5.35</v>
      </c>
      <c r="D343" s="24">
        <f t="shared" si="24"/>
        <v>1.6770965609079151</v>
      </c>
      <c r="F343" s="97">
        <f>'014'!F43</f>
        <v>9.9999999999999995E-7</v>
      </c>
      <c r="G343">
        <f t="shared" si="22"/>
        <v>-13.815510557964274</v>
      </c>
      <c r="H343" s="97">
        <f>'014'!H43</f>
        <v>0.85</v>
      </c>
      <c r="I343">
        <f t="shared" si="25"/>
        <v>-0.16251892949777494</v>
      </c>
    </row>
    <row r="344" spans="1:9" x14ac:dyDescent="0.3">
      <c r="A344" s="97">
        <f>'014'!A44</f>
        <v>9.9999999999999995E-7</v>
      </c>
      <c r="B344" s="24">
        <f t="shared" si="23"/>
        <v>-13.815510557964274</v>
      </c>
      <c r="C344" s="97">
        <f>'014'!C44</f>
        <v>9.9999999999999995E-7</v>
      </c>
      <c r="D344" s="24">
        <f t="shared" si="24"/>
        <v>-13.815510557964274</v>
      </c>
      <c r="F344" s="97">
        <f>'014'!F44</f>
        <v>16.13</v>
      </c>
      <c r="G344">
        <f t="shared" si="22"/>
        <v>2.7806808921371173</v>
      </c>
      <c r="H344" s="97">
        <f>'014'!H44</f>
        <v>14.46</v>
      </c>
      <c r="I344">
        <f t="shared" si="25"/>
        <v>2.6713862167306188</v>
      </c>
    </row>
    <row r="345" spans="1:9" x14ac:dyDescent="0.3">
      <c r="A345" s="97">
        <f>'014'!A45</f>
        <v>1.91</v>
      </c>
      <c r="B345" s="24">
        <f t="shared" si="23"/>
        <v>0.64710324205853842</v>
      </c>
      <c r="C345" s="97">
        <f>'014'!C45</f>
        <v>0.85</v>
      </c>
      <c r="D345" s="24">
        <f t="shared" si="24"/>
        <v>-0.16251892949777494</v>
      </c>
      <c r="F345" s="97">
        <f>'014'!F45</f>
        <v>14.34</v>
      </c>
      <c r="G345">
        <f t="shared" si="22"/>
        <v>2.6630528351714742</v>
      </c>
      <c r="H345" s="97">
        <f>'014'!H45</f>
        <v>0.6</v>
      </c>
      <c r="I345">
        <f t="shared" si="25"/>
        <v>-0.51082562376599072</v>
      </c>
    </row>
    <row r="346" spans="1:9" x14ac:dyDescent="0.3">
      <c r="A346" s="97">
        <f>'014'!A46</f>
        <v>1.17</v>
      </c>
      <c r="B346" s="24">
        <f t="shared" si="23"/>
        <v>0.15700374880966469</v>
      </c>
      <c r="C346" s="97">
        <f>'014'!C46</f>
        <v>0.13</v>
      </c>
      <c r="D346" s="24">
        <f t="shared" si="24"/>
        <v>-2.0402208285265546</v>
      </c>
      <c r="F346" s="97">
        <f>'014'!F46</f>
        <v>0.13</v>
      </c>
      <c r="G346">
        <f t="shared" si="22"/>
        <v>-2.0402208285265546</v>
      </c>
      <c r="H346" s="97">
        <f>'014'!H46</f>
        <v>0.01</v>
      </c>
      <c r="I346">
        <f t="shared" si="25"/>
        <v>-4.6051701859880909</v>
      </c>
    </row>
    <row r="347" spans="1:9" x14ac:dyDescent="0.3">
      <c r="A347" s="97">
        <f>'014'!A47</f>
        <v>0.55000000000000004</v>
      </c>
      <c r="B347" s="24">
        <f t="shared" si="23"/>
        <v>-0.59783700075562041</v>
      </c>
      <c r="C347" s="97">
        <f>'014'!C47</f>
        <v>7.8</v>
      </c>
      <c r="D347" s="24">
        <f t="shared" si="24"/>
        <v>2.0541237336955462</v>
      </c>
      <c r="F347" s="97">
        <f>'014'!F47</f>
        <v>25.83</v>
      </c>
      <c r="G347">
        <f t="shared" si="22"/>
        <v>3.2515366071077492</v>
      </c>
      <c r="H347" s="97">
        <f>'014'!H47</f>
        <v>2.67</v>
      </c>
      <c r="I347">
        <f t="shared" si="25"/>
        <v>0.98207847241215818</v>
      </c>
    </row>
    <row r="348" spans="1:9" x14ac:dyDescent="0.3">
      <c r="A348" s="97">
        <f>'014'!A48</f>
        <v>3.78</v>
      </c>
      <c r="B348" s="24">
        <f t="shared" si="23"/>
        <v>1.3297240096314962</v>
      </c>
      <c r="C348" s="97">
        <f>'014'!C48</f>
        <v>1.77</v>
      </c>
      <c r="D348" s="24">
        <f t="shared" si="24"/>
        <v>0.5709795465857378</v>
      </c>
      <c r="F348" s="97">
        <f>'014'!F48</f>
        <v>16.75</v>
      </c>
      <c r="G348">
        <f t="shared" si="22"/>
        <v>2.8183982582710754</v>
      </c>
      <c r="H348" s="97">
        <f>'014'!H48</f>
        <v>3.32</v>
      </c>
      <c r="I348">
        <f t="shared" si="25"/>
        <v>1.199964782928397</v>
      </c>
    </row>
    <row r="349" spans="1:9" x14ac:dyDescent="0.3">
      <c r="A349" s="97">
        <f>'014'!A49</f>
        <v>0.02</v>
      </c>
      <c r="B349" s="24">
        <f t="shared" si="23"/>
        <v>-3.912023005428146</v>
      </c>
      <c r="C349" s="97">
        <f>'014'!C49</f>
        <v>2.62</v>
      </c>
      <c r="D349" s="24">
        <f t="shared" si="24"/>
        <v>0.96317431777300555</v>
      </c>
      <c r="F349" s="97">
        <f>'014'!F49</f>
        <v>3.53</v>
      </c>
      <c r="G349">
        <f t="shared" si="22"/>
        <v>1.2612978709452054</v>
      </c>
      <c r="H349" s="97">
        <f>'014'!H49</f>
        <v>0.05</v>
      </c>
      <c r="I349">
        <f t="shared" si="25"/>
        <v>-2.9957322735539909</v>
      </c>
    </row>
    <row r="350" spans="1:9" x14ac:dyDescent="0.3">
      <c r="A350" s="97">
        <f>'014'!A50</f>
        <v>10.06</v>
      </c>
      <c r="B350" s="24">
        <f t="shared" si="23"/>
        <v>2.3085671646715933</v>
      </c>
      <c r="C350" s="97">
        <f>'014'!C50</f>
        <v>9.9999999999999995E-7</v>
      </c>
      <c r="D350" s="24">
        <f>LN(C350)</f>
        <v>-13.815510557964274</v>
      </c>
      <c r="F350" s="97">
        <f>'014'!F50</f>
        <v>0.28000000000000003</v>
      </c>
      <c r="G350">
        <f t="shared" si="22"/>
        <v>-1.2729656758128873</v>
      </c>
      <c r="H350" s="97">
        <f>'014'!H50</f>
        <v>0.69</v>
      </c>
      <c r="I350">
        <f t="shared" si="25"/>
        <v>-0.37106368139083207</v>
      </c>
    </row>
    <row r="351" spans="1:9" x14ac:dyDescent="0.3">
      <c r="A351" s="97">
        <f>'014'!A51</f>
        <v>6.51</v>
      </c>
      <c r="B351" s="24">
        <f t="shared" si="23"/>
        <v>1.8733394562204779</v>
      </c>
      <c r="C351" s="97">
        <f>'014'!C51</f>
        <v>1.98</v>
      </c>
      <c r="D351" s="24">
        <f t="shared" ref="D351:D399" si="26">LN(C351)</f>
        <v>0.68309684470644383</v>
      </c>
      <c r="F351" s="97">
        <f>'014'!F51</f>
        <v>0.43</v>
      </c>
      <c r="G351">
        <f t="shared" si="22"/>
        <v>-0.84397007029452897</v>
      </c>
      <c r="H351" s="97">
        <f>'014'!H51</f>
        <v>22.44</v>
      </c>
      <c r="I351">
        <f t="shared" si="25"/>
        <v>3.1108450806544958</v>
      </c>
    </row>
    <row r="352" spans="1:9" x14ac:dyDescent="0.3">
      <c r="A352" s="97">
        <f>'014'!A52</f>
        <v>0.27</v>
      </c>
      <c r="B352" s="24">
        <f t="shared" si="23"/>
        <v>-1.3093333199837622</v>
      </c>
      <c r="C352" s="97">
        <f>'014'!C52</f>
        <v>0.03</v>
      </c>
      <c r="D352" s="24">
        <f t="shared" si="26"/>
        <v>-3.5065578973199818</v>
      </c>
      <c r="F352" s="97">
        <f>'014'!F52</f>
        <v>0.63</v>
      </c>
      <c r="G352">
        <f t="shared" si="22"/>
        <v>-0.46203545959655867</v>
      </c>
      <c r="H352" s="97">
        <f>'014'!H52</f>
        <v>9.9999999999999995E-7</v>
      </c>
      <c r="I352">
        <f t="shared" si="25"/>
        <v>-13.815510557964274</v>
      </c>
    </row>
    <row r="353" spans="1:9" x14ac:dyDescent="0.3">
      <c r="A353" s="98">
        <f>'015'!A3</f>
        <v>9.06</v>
      </c>
      <c r="B353" s="24">
        <f t="shared" si="23"/>
        <v>2.2038691200548879</v>
      </c>
      <c r="C353" s="98">
        <f>'015'!C3</f>
        <v>0.1</v>
      </c>
      <c r="D353" s="24">
        <f t="shared" si="26"/>
        <v>-2.3025850929940455</v>
      </c>
      <c r="F353" s="98">
        <f>'015'!F3</f>
        <v>2.76</v>
      </c>
      <c r="G353">
        <f t="shared" si="22"/>
        <v>1.0152306797290584</v>
      </c>
      <c r="H353" s="98">
        <f>'015'!H3</f>
        <v>7.95</v>
      </c>
      <c r="I353">
        <f t="shared" si="25"/>
        <v>2.0731719286662407</v>
      </c>
    </row>
    <row r="354" spans="1:9" x14ac:dyDescent="0.3">
      <c r="A354" s="98">
        <f>'015'!A4</f>
        <v>0.3</v>
      </c>
      <c r="B354" s="24">
        <f t="shared" si="23"/>
        <v>-1.2039728043259361</v>
      </c>
      <c r="C354" s="98">
        <f>'015'!C4</f>
        <v>9.9999999999999995E-7</v>
      </c>
      <c r="D354" s="24">
        <f t="shared" si="26"/>
        <v>-13.815510557964274</v>
      </c>
      <c r="F354" s="98">
        <f>'015'!F4</f>
        <v>0.11</v>
      </c>
      <c r="G354">
        <f t="shared" si="22"/>
        <v>-2.2072749131897207</v>
      </c>
      <c r="H354" s="98">
        <f>'015'!H4</f>
        <v>1.34</v>
      </c>
      <c r="I354">
        <f t="shared" si="25"/>
        <v>0.29266961396282004</v>
      </c>
    </row>
    <row r="355" spans="1:9" x14ac:dyDescent="0.3">
      <c r="A355" s="98">
        <f>'015'!A5</f>
        <v>0.11</v>
      </c>
      <c r="B355" s="24">
        <f t="shared" si="23"/>
        <v>-2.2072749131897207</v>
      </c>
      <c r="C355" s="98">
        <f>'015'!C5</f>
        <v>1.24</v>
      </c>
      <c r="D355" s="24">
        <f t="shared" si="26"/>
        <v>0.21511137961694549</v>
      </c>
      <c r="F355" s="98">
        <f>'015'!F5</f>
        <v>13.8</v>
      </c>
      <c r="G355">
        <f t="shared" si="22"/>
        <v>2.6246685921631592</v>
      </c>
      <c r="H355" s="98">
        <f>'015'!H5</f>
        <v>0.03</v>
      </c>
      <c r="I355">
        <f t="shared" si="25"/>
        <v>-3.5065578973199818</v>
      </c>
    </row>
    <row r="356" spans="1:9" x14ac:dyDescent="0.3">
      <c r="A356" s="98">
        <f>'015'!A6</f>
        <v>5.47</v>
      </c>
      <c r="B356" s="24">
        <f t="shared" si="23"/>
        <v>1.6992786164338898</v>
      </c>
      <c r="C356" s="98">
        <f>'015'!C6</f>
        <v>4.68</v>
      </c>
      <c r="D356" s="24">
        <f t="shared" si="26"/>
        <v>1.5432981099295553</v>
      </c>
      <c r="F356" s="98">
        <f>'015'!F6</f>
        <v>5.07</v>
      </c>
      <c r="G356">
        <f t="shared" si="22"/>
        <v>1.6233408176030919</v>
      </c>
      <c r="H356" s="98">
        <f>'015'!H6</f>
        <v>20.02</v>
      </c>
      <c r="I356">
        <f t="shared" si="25"/>
        <v>2.9967317738870745</v>
      </c>
    </row>
    <row r="357" spans="1:9" x14ac:dyDescent="0.3">
      <c r="A357" s="98">
        <f>'015'!A7</f>
        <v>13.64</v>
      </c>
      <c r="B357" s="24">
        <f t="shared" si="23"/>
        <v>2.6130066524153159</v>
      </c>
      <c r="C357" s="98">
        <f>'015'!C7</f>
        <v>9.9999999999999995E-7</v>
      </c>
      <c r="D357" s="24">
        <f t="shared" si="26"/>
        <v>-13.815510557964274</v>
      </c>
      <c r="F357" s="98">
        <f>'015'!F7</f>
        <v>16.05</v>
      </c>
      <c r="G357">
        <f t="shared" ref="G357:G420" si="27">LN(F357)</f>
        <v>2.7757088495760249</v>
      </c>
      <c r="H357" s="98">
        <f>'015'!H7</f>
        <v>3.73</v>
      </c>
      <c r="I357">
        <f t="shared" si="25"/>
        <v>1.3164082336557241</v>
      </c>
    </row>
    <row r="358" spans="1:9" x14ac:dyDescent="0.3">
      <c r="A358" s="98">
        <f>'015'!A8</f>
        <v>9.61</v>
      </c>
      <c r="B358" s="24">
        <f t="shared" si="23"/>
        <v>2.2628042229822012</v>
      </c>
      <c r="C358" s="98">
        <f>'015'!C8</f>
        <v>0.08</v>
      </c>
      <c r="D358" s="24">
        <f t="shared" si="26"/>
        <v>-2.5257286443082556</v>
      </c>
      <c r="F358" s="98">
        <f>'015'!F8</f>
        <v>0.79</v>
      </c>
      <c r="G358">
        <f t="shared" si="27"/>
        <v>-0.23572233352106983</v>
      </c>
      <c r="H358" s="98">
        <f>'015'!H8</f>
        <v>7.62</v>
      </c>
      <c r="I358">
        <f t="shared" si="25"/>
        <v>2.0307763696985548</v>
      </c>
    </row>
    <row r="359" spans="1:9" x14ac:dyDescent="0.3">
      <c r="A359" s="98">
        <f>'015'!A9</f>
        <v>0.51</v>
      </c>
      <c r="B359" s="24">
        <f t="shared" si="23"/>
        <v>-0.67334455326376563</v>
      </c>
      <c r="C359" s="98">
        <f>'015'!C9</f>
        <v>9.9999999999999995E-7</v>
      </c>
      <c r="D359" s="24">
        <f t="shared" si="26"/>
        <v>-13.815510557964274</v>
      </c>
      <c r="F359" s="98">
        <f>'015'!F9</f>
        <v>12.72</v>
      </c>
      <c r="G359">
        <f t="shared" si="27"/>
        <v>2.5431755579119759</v>
      </c>
      <c r="H359" s="98">
        <f>'015'!H9</f>
        <v>0.23</v>
      </c>
      <c r="I359">
        <f t="shared" si="25"/>
        <v>-1.4696759700589417</v>
      </c>
    </row>
    <row r="360" spans="1:9" x14ac:dyDescent="0.3">
      <c r="A360" s="98">
        <f>'015'!A10</f>
        <v>9.1999999999999993</v>
      </c>
      <c r="B360" s="24">
        <f t="shared" si="23"/>
        <v>2.2192034840549946</v>
      </c>
      <c r="C360" s="98">
        <f>'015'!C10</f>
        <v>29.68</v>
      </c>
      <c r="D360" s="24">
        <f t="shared" si="26"/>
        <v>3.3904734182991798</v>
      </c>
      <c r="F360" s="98">
        <f>'015'!F10</f>
        <v>11.91</v>
      </c>
      <c r="G360">
        <f t="shared" si="27"/>
        <v>2.4773783833672089</v>
      </c>
      <c r="H360" s="98">
        <f>'015'!H10</f>
        <v>1.42</v>
      </c>
      <c r="I360">
        <f t="shared" si="25"/>
        <v>0.35065687161316933</v>
      </c>
    </row>
    <row r="361" spans="1:9" x14ac:dyDescent="0.3">
      <c r="A361" s="98">
        <f>'015'!A11</f>
        <v>0.04</v>
      </c>
      <c r="B361" s="24">
        <f t="shared" si="23"/>
        <v>-3.2188758248682006</v>
      </c>
      <c r="C361" s="98">
        <f>'015'!C11</f>
        <v>0.02</v>
      </c>
      <c r="D361" s="24">
        <f t="shared" si="26"/>
        <v>-3.912023005428146</v>
      </c>
      <c r="F361" s="98">
        <f>'015'!F11</f>
        <v>26.2</v>
      </c>
      <c r="G361">
        <f t="shared" si="27"/>
        <v>3.2657594107670511</v>
      </c>
      <c r="H361" s="98">
        <f>'015'!H11</f>
        <v>0.37</v>
      </c>
      <c r="I361">
        <f t="shared" si="25"/>
        <v>-0.9942522733438669</v>
      </c>
    </row>
    <row r="362" spans="1:9" x14ac:dyDescent="0.3">
      <c r="A362" s="98">
        <f>'015'!A12</f>
        <v>11.24</v>
      </c>
      <c r="B362" s="24">
        <f t="shared" si="23"/>
        <v>2.4194788444655448</v>
      </c>
      <c r="C362" s="98">
        <f>'015'!C12</f>
        <v>1.68</v>
      </c>
      <c r="D362" s="24">
        <f t="shared" si="26"/>
        <v>0.51879379341516751</v>
      </c>
      <c r="F362" s="98">
        <f>'015'!F12</f>
        <v>2.4900000000000002</v>
      </c>
      <c r="G362">
        <f t="shared" si="27"/>
        <v>0.91228271047661635</v>
      </c>
      <c r="H362" s="98">
        <f>'015'!H12</f>
        <v>1.24</v>
      </c>
      <c r="I362">
        <f t="shared" si="25"/>
        <v>0.21511137961694549</v>
      </c>
    </row>
    <row r="363" spans="1:9" x14ac:dyDescent="0.3">
      <c r="A363" s="98">
        <f>'015'!A13</f>
        <v>8.4700000000000006</v>
      </c>
      <c r="B363" s="24">
        <f t="shared" si="23"/>
        <v>2.136530508663963</v>
      </c>
      <c r="C363" s="98">
        <f>'015'!C13</f>
        <v>14.9</v>
      </c>
      <c r="D363" s="24">
        <f t="shared" si="26"/>
        <v>2.7013612129514133</v>
      </c>
      <c r="F363" s="98">
        <f>'015'!F13</f>
        <v>6.22</v>
      </c>
      <c r="G363">
        <f t="shared" si="27"/>
        <v>1.827769906751088</v>
      </c>
      <c r="H363" s="98">
        <f>'015'!H13</f>
        <v>1.18</v>
      </c>
      <c r="I363">
        <f t="shared" si="25"/>
        <v>0.16551443847757333</v>
      </c>
    </row>
    <row r="364" spans="1:9" x14ac:dyDescent="0.3">
      <c r="A364" s="98">
        <f>'015'!A14</f>
        <v>0.04</v>
      </c>
      <c r="B364" s="24">
        <f t="shared" si="23"/>
        <v>-3.2188758248682006</v>
      </c>
      <c r="C364" s="98">
        <f>'015'!C14</f>
        <v>8.69</v>
      </c>
      <c r="D364" s="24">
        <f t="shared" si="26"/>
        <v>2.1621729392773008</v>
      </c>
      <c r="F364" s="98">
        <f>'015'!F14</f>
        <v>0.79</v>
      </c>
      <c r="G364">
        <f t="shared" si="27"/>
        <v>-0.23572233352106983</v>
      </c>
      <c r="H364" s="98">
        <f>'015'!H14</f>
        <v>9.9999999999999995E-7</v>
      </c>
      <c r="I364">
        <f t="shared" si="25"/>
        <v>-13.815510557964274</v>
      </c>
    </row>
    <row r="365" spans="1:9" x14ac:dyDescent="0.3">
      <c r="A365" s="98">
        <f>'015'!A15</f>
        <v>9.66</v>
      </c>
      <c r="B365" s="24">
        <f t="shared" si="23"/>
        <v>2.2679936482244267</v>
      </c>
      <c r="C365" s="98">
        <f>'015'!C15</f>
        <v>0.53</v>
      </c>
      <c r="D365" s="24">
        <f t="shared" si="26"/>
        <v>-0.6348782724359695</v>
      </c>
      <c r="F365" s="98">
        <f>'015'!F15</f>
        <v>1.06</v>
      </c>
      <c r="G365">
        <f t="shared" si="27"/>
        <v>5.8268908123975824E-2</v>
      </c>
      <c r="H365" s="98">
        <f>'015'!H15</f>
        <v>3.56</v>
      </c>
      <c r="I365">
        <f t="shared" si="25"/>
        <v>1.2697605448639391</v>
      </c>
    </row>
    <row r="366" spans="1:9" x14ac:dyDescent="0.3">
      <c r="A366" s="98">
        <f>'015'!A16</f>
        <v>9.9999999999999995E-7</v>
      </c>
      <c r="B366" s="24">
        <f t="shared" si="23"/>
        <v>-13.815510557964274</v>
      </c>
      <c r="C366" s="98">
        <f>'015'!C16</f>
        <v>19.14</v>
      </c>
      <c r="D366" s="24">
        <f t="shared" si="26"/>
        <v>2.9517803860248084</v>
      </c>
      <c r="F366" s="98">
        <f>'015'!F16</f>
        <v>0.14000000000000001</v>
      </c>
      <c r="G366">
        <f t="shared" si="27"/>
        <v>-1.9661128563728327</v>
      </c>
      <c r="H366" s="98">
        <f>'015'!H16</f>
        <v>11.59</v>
      </c>
      <c r="I366">
        <f t="shared" si="25"/>
        <v>2.4501426573516603</v>
      </c>
    </row>
    <row r="367" spans="1:9" x14ac:dyDescent="0.3">
      <c r="A367" s="98">
        <f>'015'!A17</f>
        <v>0.01</v>
      </c>
      <c r="B367" s="24">
        <f t="shared" si="23"/>
        <v>-4.6051701859880909</v>
      </c>
      <c r="C367" s="98">
        <f>'015'!C17</f>
        <v>7.57</v>
      </c>
      <c r="D367" s="24">
        <f t="shared" si="26"/>
        <v>2.0241930674493576</v>
      </c>
      <c r="F367" s="98">
        <f>'015'!F17</f>
        <v>0.01</v>
      </c>
      <c r="G367">
        <f t="shared" si="27"/>
        <v>-4.6051701859880909</v>
      </c>
      <c r="H367" s="98">
        <f>'015'!H17</f>
        <v>7.35</v>
      </c>
      <c r="I367">
        <f t="shared" si="25"/>
        <v>1.9947003132247452</v>
      </c>
    </row>
    <row r="368" spans="1:9" x14ac:dyDescent="0.3">
      <c r="A368" s="98">
        <f>'015'!A18</f>
        <v>4.6900000000000004</v>
      </c>
      <c r="B368" s="24">
        <f t="shared" si="23"/>
        <v>1.545432582458188</v>
      </c>
      <c r="C368" s="98">
        <f>'015'!C18</f>
        <v>0.7</v>
      </c>
      <c r="D368" s="24">
        <f t="shared" si="26"/>
        <v>-0.35667494393873245</v>
      </c>
      <c r="F368" s="98">
        <f>'015'!F18</f>
        <v>18.309999999999999</v>
      </c>
      <c r="G368">
        <f t="shared" si="27"/>
        <v>2.9074473586864191</v>
      </c>
      <c r="H368" s="98">
        <f>'015'!H18</f>
        <v>4.4000000000000004</v>
      </c>
      <c r="I368">
        <f t="shared" si="25"/>
        <v>1.4816045409242156</v>
      </c>
    </row>
    <row r="369" spans="1:9" x14ac:dyDescent="0.3">
      <c r="A369" s="98">
        <f>'015'!A19</f>
        <v>13.08</v>
      </c>
      <c r="B369" s="24">
        <f t="shared" si="23"/>
        <v>2.5710843460290524</v>
      </c>
      <c r="C369" s="98">
        <f>'015'!C19</f>
        <v>0.75</v>
      </c>
      <c r="D369" s="24">
        <f t="shared" si="26"/>
        <v>-0.2876820724517809</v>
      </c>
      <c r="F369" s="98">
        <f>'015'!F19</f>
        <v>0.1</v>
      </c>
      <c r="G369">
        <f t="shared" si="27"/>
        <v>-2.3025850929940455</v>
      </c>
      <c r="H369" s="98">
        <f>'015'!H19</f>
        <v>9.9999999999999995E-7</v>
      </c>
      <c r="I369">
        <f t="shared" si="25"/>
        <v>-13.815510557964274</v>
      </c>
    </row>
    <row r="370" spans="1:9" x14ac:dyDescent="0.3">
      <c r="A370" s="98">
        <f>'015'!A20</f>
        <v>5.07</v>
      </c>
      <c r="B370" s="24">
        <f t="shared" si="23"/>
        <v>1.6233408176030919</v>
      </c>
      <c r="C370" s="98">
        <f>'015'!C20</f>
        <v>4.58</v>
      </c>
      <c r="D370" s="24">
        <f t="shared" si="26"/>
        <v>1.5216989981260935</v>
      </c>
      <c r="F370" s="98">
        <f>'015'!F20</f>
        <v>1.07</v>
      </c>
      <c r="G370">
        <f t="shared" si="27"/>
        <v>6.7658648473814864E-2</v>
      </c>
      <c r="H370" s="98">
        <f>'015'!H20</f>
        <v>0.21</v>
      </c>
      <c r="I370">
        <f t="shared" si="25"/>
        <v>-1.5606477482646683</v>
      </c>
    </row>
    <row r="371" spans="1:9" x14ac:dyDescent="0.3">
      <c r="A371" s="98">
        <f>'015'!A21</f>
        <v>0.48</v>
      </c>
      <c r="B371" s="24">
        <f t="shared" ref="B371:B434" si="28">LN(A371)</f>
        <v>-0.73396917508020043</v>
      </c>
      <c r="C371" s="98">
        <f>'015'!C21</f>
        <v>15.38</v>
      </c>
      <c r="D371" s="24">
        <f t="shared" si="26"/>
        <v>2.733067964077498</v>
      </c>
      <c r="F371" s="98">
        <f>'015'!F21</f>
        <v>0.01</v>
      </c>
      <c r="G371">
        <f t="shared" si="27"/>
        <v>-4.6051701859880909</v>
      </c>
      <c r="H371" s="98">
        <f>'015'!H21</f>
        <v>11.58</v>
      </c>
      <c r="I371">
        <f t="shared" si="25"/>
        <v>2.4492794721448492</v>
      </c>
    </row>
    <row r="372" spans="1:9" x14ac:dyDescent="0.3">
      <c r="A372" s="98">
        <f>'015'!A22</f>
        <v>0.02</v>
      </c>
      <c r="B372" s="24">
        <f t="shared" si="28"/>
        <v>-3.912023005428146</v>
      </c>
      <c r="C372" s="98">
        <f>'015'!C22</f>
        <v>9.9999999999999995E-7</v>
      </c>
      <c r="D372" s="24">
        <f t="shared" si="26"/>
        <v>-13.815510557964274</v>
      </c>
      <c r="F372" s="98">
        <f>'015'!F22</f>
        <v>0.26</v>
      </c>
      <c r="G372">
        <f t="shared" si="27"/>
        <v>-1.3470736479666092</v>
      </c>
      <c r="H372" s="98">
        <f>'015'!H22</f>
        <v>0.03</v>
      </c>
      <c r="I372">
        <f t="shared" si="25"/>
        <v>-3.5065578973199818</v>
      </c>
    </row>
    <row r="373" spans="1:9" x14ac:dyDescent="0.3">
      <c r="A373" s="98">
        <f>'015'!A23</f>
        <v>0.18</v>
      </c>
      <c r="B373" s="24">
        <f t="shared" si="28"/>
        <v>-1.7147984280919266</v>
      </c>
      <c r="C373" s="98">
        <f>'015'!C23</f>
        <v>1.31</v>
      </c>
      <c r="D373" s="24">
        <f t="shared" si="26"/>
        <v>0.27002713721306021</v>
      </c>
      <c r="F373" s="98">
        <f>'015'!F23</f>
        <v>1.17</v>
      </c>
      <c r="G373">
        <f t="shared" si="27"/>
        <v>0.15700374880966469</v>
      </c>
      <c r="H373" s="98">
        <f>'015'!H23</f>
        <v>7.6</v>
      </c>
      <c r="I373">
        <f t="shared" si="25"/>
        <v>2.0281482472922852</v>
      </c>
    </row>
    <row r="374" spans="1:9" x14ac:dyDescent="0.3">
      <c r="A374" s="98">
        <f>'015'!A24</f>
        <v>0.22</v>
      </c>
      <c r="B374" s="24">
        <f t="shared" si="28"/>
        <v>-1.5141277326297755</v>
      </c>
      <c r="C374" s="98">
        <f>'015'!C24</f>
        <v>0.86</v>
      </c>
      <c r="D374" s="24">
        <f t="shared" si="26"/>
        <v>-0.15082288973458366</v>
      </c>
      <c r="F374" s="98">
        <f>'015'!F24</f>
        <v>12.97</v>
      </c>
      <c r="G374">
        <f t="shared" si="27"/>
        <v>2.5626389983283526</v>
      </c>
      <c r="H374" s="98">
        <f>'015'!H24</f>
        <v>0.25</v>
      </c>
      <c r="I374">
        <f t="shared" si="25"/>
        <v>-1.3862943611198906</v>
      </c>
    </row>
    <row r="375" spans="1:9" x14ac:dyDescent="0.3">
      <c r="A375" s="98">
        <f>'015'!A25</f>
        <v>13.93</v>
      </c>
      <c r="B375" s="24">
        <f t="shared" si="28"/>
        <v>2.6340447877917144</v>
      </c>
      <c r="C375" s="98">
        <f>'015'!C25</f>
        <v>0.34</v>
      </c>
      <c r="D375" s="24">
        <f t="shared" si="26"/>
        <v>-1.0788096613719298</v>
      </c>
      <c r="F375" s="98">
        <f>'015'!F25</f>
        <v>3.65</v>
      </c>
      <c r="G375">
        <f t="shared" si="27"/>
        <v>1.2947271675944001</v>
      </c>
      <c r="H375" s="98">
        <f>'015'!H25</f>
        <v>0.01</v>
      </c>
      <c r="I375">
        <f t="shared" si="25"/>
        <v>-4.6051701859880909</v>
      </c>
    </row>
    <row r="376" spans="1:9" x14ac:dyDescent="0.3">
      <c r="A376" s="98">
        <f>'015'!A26</f>
        <v>22.1</v>
      </c>
      <c r="B376" s="24">
        <f t="shared" si="28"/>
        <v>3.095577608523707</v>
      </c>
      <c r="C376" s="98">
        <f>'015'!C26</f>
        <v>0.08</v>
      </c>
      <c r="D376" s="24">
        <f t="shared" si="26"/>
        <v>-2.5257286443082556</v>
      </c>
      <c r="F376" s="98">
        <f>'015'!F26</f>
        <v>0.3</v>
      </c>
      <c r="G376">
        <f t="shared" si="27"/>
        <v>-1.2039728043259361</v>
      </c>
      <c r="H376" s="98">
        <f>'015'!H26</f>
        <v>2.06</v>
      </c>
      <c r="I376">
        <f t="shared" si="25"/>
        <v>0.72270598280148979</v>
      </c>
    </row>
    <row r="377" spans="1:9" x14ac:dyDescent="0.3">
      <c r="A377" s="98">
        <f>'015'!A27</f>
        <v>7.17</v>
      </c>
      <c r="B377" s="24">
        <f t="shared" si="28"/>
        <v>1.969905654611529</v>
      </c>
      <c r="C377" s="98">
        <f>'015'!C27</f>
        <v>2.73</v>
      </c>
      <c r="D377" s="24">
        <f t="shared" si="26"/>
        <v>1.0043016091968684</v>
      </c>
      <c r="F377" s="98">
        <f>'015'!F27</f>
        <v>18.95</v>
      </c>
      <c r="G377">
        <f t="shared" si="27"/>
        <v>2.9418039315284354</v>
      </c>
      <c r="H377" s="98">
        <f>'015'!H27</f>
        <v>7.6</v>
      </c>
      <c r="I377">
        <f t="shared" si="25"/>
        <v>2.0281482472922852</v>
      </c>
    </row>
    <row r="378" spans="1:9" x14ac:dyDescent="0.3">
      <c r="A378" s="98">
        <f>'015'!A28</f>
        <v>9.9999999999999995E-7</v>
      </c>
      <c r="B378" s="24">
        <f t="shared" si="28"/>
        <v>-13.815510557964274</v>
      </c>
      <c r="C378" s="98">
        <f>'015'!C28</f>
        <v>0.19</v>
      </c>
      <c r="D378" s="24">
        <f t="shared" si="26"/>
        <v>-1.6607312068216509</v>
      </c>
      <c r="F378" s="98">
        <f>'015'!F28</f>
        <v>0.16</v>
      </c>
      <c r="G378">
        <f t="shared" si="27"/>
        <v>-1.8325814637483102</v>
      </c>
      <c r="H378" s="98">
        <f>'015'!H28</f>
        <v>9.81</v>
      </c>
      <c r="I378">
        <f t="shared" si="25"/>
        <v>2.2834022735772717</v>
      </c>
    </row>
    <row r="379" spans="1:9" x14ac:dyDescent="0.3">
      <c r="A379" s="98">
        <f>'015'!A29</f>
        <v>14.17</v>
      </c>
      <c r="B379" s="24">
        <f t="shared" si="28"/>
        <v>2.6511270537025893</v>
      </c>
      <c r="C379" s="98">
        <f>'015'!C29</f>
        <v>22.75</v>
      </c>
      <c r="D379" s="24">
        <f t="shared" si="26"/>
        <v>3.1245651453969594</v>
      </c>
      <c r="F379" s="98">
        <f>'015'!F29</f>
        <v>0.37</v>
      </c>
      <c r="G379">
        <f t="shared" si="27"/>
        <v>-0.9942522733438669</v>
      </c>
      <c r="H379" s="98">
        <f>'015'!H29</f>
        <v>0.03</v>
      </c>
      <c r="I379">
        <f t="shared" ref="I379:I442" si="29">LN(H379)</f>
        <v>-3.5065578973199818</v>
      </c>
    </row>
    <row r="380" spans="1:9" x14ac:dyDescent="0.3">
      <c r="A380" s="98">
        <f>'015'!A30</f>
        <v>17.46</v>
      </c>
      <c r="B380" s="24">
        <f t="shared" si="28"/>
        <v>2.859912550411456</v>
      </c>
      <c r="C380" s="98">
        <f>'015'!C30</f>
        <v>0.03</v>
      </c>
      <c r="D380" s="24">
        <f t="shared" si="26"/>
        <v>-3.5065578973199818</v>
      </c>
      <c r="F380" s="98">
        <f>'015'!F30</f>
        <v>0.24</v>
      </c>
      <c r="G380">
        <f t="shared" si="27"/>
        <v>-1.4271163556401458</v>
      </c>
      <c r="H380" s="98">
        <f>'015'!H30</f>
        <v>11.29</v>
      </c>
      <c r="I380">
        <f t="shared" si="29"/>
        <v>2.4239173781615704</v>
      </c>
    </row>
    <row r="381" spans="1:9" x14ac:dyDescent="0.3">
      <c r="A381" s="98">
        <f>'015'!A31</f>
        <v>9.9999999999999995E-7</v>
      </c>
      <c r="B381" s="24">
        <f t="shared" si="28"/>
        <v>-13.815510557964274</v>
      </c>
      <c r="C381" s="98">
        <f>'015'!C31</f>
        <v>9.9999999999999995E-7</v>
      </c>
      <c r="D381" s="24">
        <f t="shared" si="26"/>
        <v>-13.815510557964274</v>
      </c>
      <c r="F381" s="98">
        <f>'015'!F31</f>
        <v>0.45</v>
      </c>
      <c r="G381">
        <f t="shared" si="27"/>
        <v>-0.79850769621777162</v>
      </c>
      <c r="H381" s="98">
        <f>'015'!H31</f>
        <v>4.32</v>
      </c>
      <c r="I381">
        <f t="shared" si="29"/>
        <v>1.4632554022560189</v>
      </c>
    </row>
    <row r="382" spans="1:9" x14ac:dyDescent="0.3">
      <c r="A382" s="98">
        <f>'015'!A32</f>
        <v>1.71</v>
      </c>
      <c r="B382" s="24">
        <f t="shared" si="28"/>
        <v>0.53649337051456847</v>
      </c>
      <c r="C382" s="98">
        <f>'015'!C32</f>
        <v>9.4600000000000009</v>
      </c>
      <c r="D382" s="24">
        <f t="shared" si="26"/>
        <v>2.2470723830637871</v>
      </c>
      <c r="F382" s="98">
        <f>'015'!F32</f>
        <v>10.78</v>
      </c>
      <c r="G382">
        <f t="shared" si="27"/>
        <v>2.3776925654808512</v>
      </c>
      <c r="H382" s="98">
        <f>'015'!H32</f>
        <v>0.31</v>
      </c>
      <c r="I382">
        <f t="shared" si="29"/>
        <v>-1.1711829815029451</v>
      </c>
    </row>
    <row r="383" spans="1:9" x14ac:dyDescent="0.3">
      <c r="A383" s="98">
        <f>'015'!A33</f>
        <v>2.5499999999999998</v>
      </c>
      <c r="B383" s="24">
        <f t="shared" si="28"/>
        <v>0.93609335917033476</v>
      </c>
      <c r="C383" s="98">
        <f>'015'!C33</f>
        <v>9.9999999999999995E-7</v>
      </c>
      <c r="D383" s="24">
        <f t="shared" si="26"/>
        <v>-13.815510557964274</v>
      </c>
      <c r="F383" s="98">
        <f>'015'!F33</f>
        <v>0.28000000000000003</v>
      </c>
      <c r="G383">
        <f t="shared" si="27"/>
        <v>-1.2729656758128873</v>
      </c>
      <c r="H383" s="98">
        <f>'015'!H33</f>
        <v>6.18</v>
      </c>
      <c r="I383">
        <f t="shared" si="29"/>
        <v>1.8213182714695995</v>
      </c>
    </row>
    <row r="384" spans="1:9" x14ac:dyDescent="0.3">
      <c r="A384" s="98">
        <f>'015'!A34</f>
        <v>23.39</v>
      </c>
      <c r="B384" s="24">
        <f t="shared" si="28"/>
        <v>3.1523085805960878</v>
      </c>
      <c r="C384" s="98">
        <f>'015'!C34</f>
        <v>13.36</v>
      </c>
      <c r="D384" s="24">
        <f t="shared" si="26"/>
        <v>2.5922651681084998</v>
      </c>
      <c r="F384" s="98">
        <f>'015'!F34</f>
        <v>3.06</v>
      </c>
      <c r="G384">
        <f t="shared" si="27"/>
        <v>1.1184149159642893</v>
      </c>
      <c r="H384" s="98">
        <f>'015'!H34</f>
        <v>2.2200000000000002</v>
      </c>
      <c r="I384">
        <f t="shared" si="29"/>
        <v>0.79750719588418817</v>
      </c>
    </row>
    <row r="385" spans="1:9" x14ac:dyDescent="0.3">
      <c r="A385" s="98">
        <f>'015'!A35</f>
        <v>1.04</v>
      </c>
      <c r="B385" s="24">
        <f t="shared" si="28"/>
        <v>3.9220713153281329E-2</v>
      </c>
      <c r="C385" s="98">
        <f>'015'!C35</f>
        <v>9.9999999999999995E-7</v>
      </c>
      <c r="D385" s="24">
        <f t="shared" si="26"/>
        <v>-13.815510557964274</v>
      </c>
      <c r="F385" s="98">
        <f>'015'!F35</f>
        <v>2.02</v>
      </c>
      <c r="G385">
        <f t="shared" si="27"/>
        <v>0.70309751141311339</v>
      </c>
      <c r="H385" s="98">
        <f>'015'!H35</f>
        <v>14.05</v>
      </c>
      <c r="I385">
        <f t="shared" si="29"/>
        <v>2.642622395779755</v>
      </c>
    </row>
    <row r="386" spans="1:9" x14ac:dyDescent="0.3">
      <c r="A386" s="98">
        <f>'015'!A36</f>
        <v>7.49</v>
      </c>
      <c r="B386" s="24">
        <f t="shared" si="28"/>
        <v>2.0135687975291283</v>
      </c>
      <c r="C386" s="98">
        <f>'015'!C36</f>
        <v>17.03</v>
      </c>
      <c r="D386" s="24">
        <f t="shared" si="26"/>
        <v>2.834976494674597</v>
      </c>
      <c r="F386" s="98">
        <f>'015'!F36</f>
        <v>1.1499999999999999</v>
      </c>
      <c r="G386">
        <f t="shared" si="27"/>
        <v>0.13976194237515863</v>
      </c>
      <c r="H386" s="98">
        <f>'015'!H36</f>
        <v>0.03</v>
      </c>
      <c r="I386">
        <f t="shared" si="29"/>
        <v>-3.5065578973199818</v>
      </c>
    </row>
    <row r="387" spans="1:9" x14ac:dyDescent="0.3">
      <c r="A387" s="98">
        <f>'015'!A37</f>
        <v>28.48</v>
      </c>
      <c r="B387" s="24">
        <f t="shared" si="28"/>
        <v>3.3492020865437748</v>
      </c>
      <c r="C387" s="98">
        <f>'015'!C37</f>
        <v>2.27</v>
      </c>
      <c r="D387" s="24">
        <f t="shared" si="26"/>
        <v>0.81977983149331135</v>
      </c>
      <c r="F387" s="98">
        <f>'015'!F37</f>
        <v>0.82</v>
      </c>
      <c r="G387">
        <f t="shared" si="27"/>
        <v>-0.19845093872383832</v>
      </c>
      <c r="H387" s="98">
        <f>'015'!H37</f>
        <v>0.45</v>
      </c>
      <c r="I387">
        <f t="shared" si="29"/>
        <v>-0.79850769621777162</v>
      </c>
    </row>
    <row r="388" spans="1:9" x14ac:dyDescent="0.3">
      <c r="A388" s="98">
        <f>'015'!A38</f>
        <v>9.9999999999999995E-7</v>
      </c>
      <c r="B388" s="24">
        <f t="shared" si="28"/>
        <v>-13.815510557964274</v>
      </c>
      <c r="C388" s="98">
        <f>'015'!C38</f>
        <v>0.4</v>
      </c>
      <c r="D388" s="24">
        <f t="shared" si="26"/>
        <v>-0.916290731874155</v>
      </c>
      <c r="F388" s="98">
        <f>'015'!F38</f>
        <v>6.74</v>
      </c>
      <c r="G388">
        <f t="shared" si="27"/>
        <v>1.9080599249242156</v>
      </c>
      <c r="H388" s="98">
        <f>'015'!H38</f>
        <v>0.27</v>
      </c>
      <c r="I388">
        <f t="shared" si="29"/>
        <v>-1.3093333199837622</v>
      </c>
    </row>
    <row r="389" spans="1:9" x14ac:dyDescent="0.3">
      <c r="A389" s="98">
        <f>'015'!A39</f>
        <v>5.72</v>
      </c>
      <c r="B389" s="24">
        <f t="shared" si="28"/>
        <v>1.7439688053917064</v>
      </c>
      <c r="C389" s="98">
        <f>'015'!C39</f>
        <v>9.07</v>
      </c>
      <c r="D389" s="24">
        <f t="shared" si="26"/>
        <v>2.2049722641270453</v>
      </c>
      <c r="F389" s="98">
        <f>'015'!F39</f>
        <v>1.61</v>
      </c>
      <c r="G389">
        <f t="shared" si="27"/>
        <v>0.47623417899637172</v>
      </c>
      <c r="H389" s="98">
        <f>'015'!H39</f>
        <v>14.53</v>
      </c>
      <c r="I389">
        <f t="shared" si="29"/>
        <v>2.6762154775821916</v>
      </c>
    </row>
    <row r="390" spans="1:9" x14ac:dyDescent="0.3">
      <c r="A390" s="98">
        <f>'015'!A40</f>
        <v>1.93</v>
      </c>
      <c r="B390" s="24">
        <f t="shared" si="28"/>
        <v>0.65752000291679413</v>
      </c>
      <c r="C390" s="98">
        <f>'015'!C40</f>
        <v>6.53</v>
      </c>
      <c r="D390" s="24">
        <f t="shared" si="26"/>
        <v>1.8764069432883397</v>
      </c>
      <c r="F390" s="98">
        <f>'015'!F40</f>
        <v>7</v>
      </c>
      <c r="G390">
        <f t="shared" si="27"/>
        <v>1.9459101490553132</v>
      </c>
      <c r="H390" s="98">
        <f>'015'!H40</f>
        <v>8.57</v>
      </c>
      <c r="I390">
        <f t="shared" si="29"/>
        <v>2.1482677326096886</v>
      </c>
    </row>
    <row r="391" spans="1:9" x14ac:dyDescent="0.3">
      <c r="A391" s="98">
        <f>'015'!A41</f>
        <v>0.33</v>
      </c>
      <c r="B391" s="24">
        <f t="shared" si="28"/>
        <v>-1.1086626245216111</v>
      </c>
      <c r="C391" s="98">
        <f>'015'!C41</f>
        <v>0.38</v>
      </c>
      <c r="D391" s="24">
        <f t="shared" si="26"/>
        <v>-0.96758402626170559</v>
      </c>
      <c r="F391" s="98">
        <f>'015'!F41</f>
        <v>2.73</v>
      </c>
      <c r="G391">
        <f t="shared" si="27"/>
        <v>1.0043016091968684</v>
      </c>
      <c r="H391" s="98">
        <f>'015'!H41</f>
        <v>14.44</v>
      </c>
      <c r="I391">
        <f t="shared" si="29"/>
        <v>2.67000213346468</v>
      </c>
    </row>
    <row r="392" spans="1:9" x14ac:dyDescent="0.3">
      <c r="A392" s="98">
        <f>'015'!A42</f>
        <v>9.4700000000000006</v>
      </c>
      <c r="B392" s="24">
        <f t="shared" si="28"/>
        <v>2.2481289071979869</v>
      </c>
      <c r="C392" s="98">
        <f>'015'!C42</f>
        <v>0.22</v>
      </c>
      <c r="D392" s="24">
        <f t="shared" si="26"/>
        <v>-1.5141277326297755</v>
      </c>
      <c r="F392" s="98">
        <f>'015'!F42</f>
        <v>10.83</v>
      </c>
      <c r="G392">
        <f t="shared" si="27"/>
        <v>2.3823200610128992</v>
      </c>
      <c r="H392" s="98">
        <f>'015'!H42</f>
        <v>2.39</v>
      </c>
      <c r="I392">
        <f t="shared" si="29"/>
        <v>0.87129336594341933</v>
      </c>
    </row>
    <row r="393" spans="1:9" x14ac:dyDescent="0.3">
      <c r="A393" s="98">
        <f>'015'!A43</f>
        <v>14.73</v>
      </c>
      <c r="B393" s="24">
        <f t="shared" si="28"/>
        <v>2.689886230474539</v>
      </c>
      <c r="C393" s="98">
        <f>'015'!C43</f>
        <v>0.6</v>
      </c>
      <c r="D393" s="24">
        <f t="shared" si="26"/>
        <v>-0.51082562376599072</v>
      </c>
      <c r="F393" s="98">
        <f>'015'!F43</f>
        <v>8.4700000000000006</v>
      </c>
      <c r="G393">
        <f t="shared" si="27"/>
        <v>2.136530508663963</v>
      </c>
      <c r="H393" s="98">
        <f>'015'!H43</f>
        <v>9.9999999999999995E-7</v>
      </c>
      <c r="I393">
        <f t="shared" si="29"/>
        <v>-13.815510557964274</v>
      </c>
    </row>
    <row r="394" spans="1:9" x14ac:dyDescent="0.3">
      <c r="A394" s="98">
        <f>'015'!A44</f>
        <v>13.34</v>
      </c>
      <c r="B394" s="24">
        <f t="shared" si="28"/>
        <v>2.5907670404874779</v>
      </c>
      <c r="C394" s="98">
        <f>'015'!C44</f>
        <v>6.07</v>
      </c>
      <c r="D394" s="24">
        <f t="shared" si="26"/>
        <v>1.803358605071407</v>
      </c>
      <c r="F394" s="98">
        <f>'015'!F44</f>
        <v>23.85</v>
      </c>
      <c r="G394">
        <f t="shared" si="27"/>
        <v>3.1717842173343502</v>
      </c>
      <c r="H394" s="98">
        <f>'015'!H44</f>
        <v>9.9999999999999995E-7</v>
      </c>
      <c r="I394">
        <f t="shared" si="29"/>
        <v>-13.815510557964274</v>
      </c>
    </row>
    <row r="395" spans="1:9" x14ac:dyDescent="0.3">
      <c r="A395" s="98">
        <f>'015'!A45</f>
        <v>4.91</v>
      </c>
      <c r="B395" s="24">
        <f t="shared" si="28"/>
        <v>1.5912739418064292</v>
      </c>
      <c r="C395" s="98">
        <f>'015'!C45</f>
        <v>9.9999999999999995E-7</v>
      </c>
      <c r="D395" s="24">
        <f t="shared" si="26"/>
        <v>-13.815510557964274</v>
      </c>
      <c r="F395" s="98">
        <f>'015'!F45</f>
        <v>9.9999999999999995E-7</v>
      </c>
      <c r="G395">
        <f t="shared" si="27"/>
        <v>-13.815510557964274</v>
      </c>
      <c r="H395" s="98">
        <f>'015'!H45</f>
        <v>0.22</v>
      </c>
      <c r="I395">
        <f t="shared" si="29"/>
        <v>-1.5141277326297755</v>
      </c>
    </row>
    <row r="396" spans="1:9" x14ac:dyDescent="0.3">
      <c r="A396" s="98">
        <f>'015'!A46</f>
        <v>4.93</v>
      </c>
      <c r="B396" s="24">
        <f t="shared" si="28"/>
        <v>1.5953389880545987</v>
      </c>
      <c r="C396" s="98">
        <f>'015'!C46</f>
        <v>5.63</v>
      </c>
      <c r="D396" s="24">
        <f t="shared" si="26"/>
        <v>1.728109442151599</v>
      </c>
      <c r="F396" s="98">
        <f>'015'!F46</f>
        <v>3.62</v>
      </c>
      <c r="G396">
        <f t="shared" si="27"/>
        <v>1.2864740258376797</v>
      </c>
      <c r="H396" s="98">
        <f>'015'!H46</f>
        <v>7.37</v>
      </c>
      <c r="I396">
        <f t="shared" si="29"/>
        <v>1.9974177062012453</v>
      </c>
    </row>
    <row r="397" spans="1:9" x14ac:dyDescent="0.3">
      <c r="A397" s="98">
        <f>'015'!A47</f>
        <v>9.9999999999999995E-7</v>
      </c>
      <c r="B397" s="24">
        <f t="shared" si="28"/>
        <v>-13.815510557964274</v>
      </c>
      <c r="C397" s="98">
        <f>'015'!C47</f>
        <v>9.9999999999999995E-7</v>
      </c>
      <c r="D397" s="24">
        <f t="shared" si="26"/>
        <v>-13.815510557964274</v>
      </c>
      <c r="F397" s="98">
        <f>'015'!F47</f>
        <v>37.22</v>
      </c>
      <c r="G397">
        <f t="shared" si="27"/>
        <v>3.6168462512141049</v>
      </c>
      <c r="H397" s="98">
        <f>'015'!H47</f>
        <v>0.04</v>
      </c>
      <c r="I397">
        <f t="shared" si="29"/>
        <v>-3.2188758248682006</v>
      </c>
    </row>
    <row r="398" spans="1:9" x14ac:dyDescent="0.3">
      <c r="A398" s="98">
        <f>'015'!A48</f>
        <v>0.12</v>
      </c>
      <c r="B398" s="24">
        <f t="shared" si="28"/>
        <v>-2.120263536200091</v>
      </c>
      <c r="C398" s="98">
        <f>'015'!C48</f>
        <v>16.899999999999999</v>
      </c>
      <c r="D398" s="24">
        <f t="shared" si="26"/>
        <v>2.8273136219290276</v>
      </c>
      <c r="F398" s="98">
        <f>'015'!F48</f>
        <v>9.9999999999999995E-7</v>
      </c>
      <c r="G398">
        <f t="shared" si="27"/>
        <v>-13.815510557964274</v>
      </c>
      <c r="H398" s="98">
        <f>'015'!H48</f>
        <v>11.61</v>
      </c>
      <c r="I398">
        <f t="shared" si="29"/>
        <v>2.4518667957098002</v>
      </c>
    </row>
    <row r="399" spans="1:9" x14ac:dyDescent="0.3">
      <c r="A399" s="98">
        <f>'015'!A49</f>
        <v>7.32</v>
      </c>
      <c r="B399" s="24">
        <f t="shared" si="28"/>
        <v>1.9906103279732201</v>
      </c>
      <c r="C399" s="98">
        <f>'015'!C49</f>
        <v>1.86</v>
      </c>
      <c r="D399" s="24">
        <f t="shared" si="26"/>
        <v>0.62057648772510998</v>
      </c>
      <c r="F399" s="98">
        <f>'015'!F49</f>
        <v>0.51</v>
      </c>
      <c r="G399">
        <f t="shared" si="27"/>
        <v>-0.67334455326376563</v>
      </c>
      <c r="H399" s="98">
        <f>'015'!H49</f>
        <v>9.9999999999999995E-7</v>
      </c>
      <c r="I399">
        <f t="shared" si="29"/>
        <v>-13.815510557964274</v>
      </c>
    </row>
    <row r="400" spans="1:9" x14ac:dyDescent="0.3">
      <c r="A400" s="98">
        <f>'015'!A50</f>
        <v>10.63</v>
      </c>
      <c r="B400" s="24">
        <f t="shared" si="28"/>
        <v>2.3636801923538568</v>
      </c>
      <c r="C400" s="98">
        <f>'015'!C50</f>
        <v>7.86</v>
      </c>
      <c r="D400" s="24">
        <f>LN(C400)</f>
        <v>2.0617866064411152</v>
      </c>
      <c r="F400" s="98">
        <f>'015'!F50</f>
        <v>7.44</v>
      </c>
      <c r="G400">
        <f t="shared" si="27"/>
        <v>2.0068708488450007</v>
      </c>
      <c r="H400" s="98">
        <f>'015'!H50</f>
        <v>1.56</v>
      </c>
      <c r="I400">
        <f t="shared" si="29"/>
        <v>0.44468582126144574</v>
      </c>
    </row>
    <row r="401" spans="1:9" x14ac:dyDescent="0.3">
      <c r="A401" s="98">
        <f>'015'!A51</f>
        <v>1.17</v>
      </c>
      <c r="B401" s="24">
        <f t="shared" si="28"/>
        <v>0.15700374880966469</v>
      </c>
      <c r="C401" s="98">
        <f>'015'!C51</f>
        <v>6.12</v>
      </c>
      <c r="D401" s="24">
        <f t="shared" ref="D401:D464" si="30">LN(C401)</f>
        <v>1.8115620965242347</v>
      </c>
      <c r="F401" s="98">
        <f>'015'!F51</f>
        <v>0.04</v>
      </c>
      <c r="G401">
        <f t="shared" si="27"/>
        <v>-3.2188758248682006</v>
      </c>
      <c r="H401" s="98">
        <f>'015'!H51</f>
        <v>0.87</v>
      </c>
      <c r="I401">
        <f t="shared" si="29"/>
        <v>-0.13926206733350766</v>
      </c>
    </row>
    <row r="402" spans="1:9" x14ac:dyDescent="0.3">
      <c r="A402" s="98">
        <f>'015'!A52</f>
        <v>7.92</v>
      </c>
      <c r="B402" s="24">
        <f t="shared" si="28"/>
        <v>2.0693912058263346</v>
      </c>
      <c r="C402" s="98">
        <f>'015'!C52</f>
        <v>21.48</v>
      </c>
      <c r="D402" s="24">
        <f t="shared" si="30"/>
        <v>3.0671222696406639</v>
      </c>
      <c r="F402" s="98">
        <f>'015'!F52</f>
        <v>10.54</v>
      </c>
      <c r="G402">
        <f t="shared" si="27"/>
        <v>2.355177543113216</v>
      </c>
      <c r="H402" s="98">
        <f>'015'!H52</f>
        <v>6.62</v>
      </c>
      <c r="I402">
        <f t="shared" si="29"/>
        <v>1.8900953699489169</v>
      </c>
    </row>
    <row r="403" spans="1:9" x14ac:dyDescent="0.3">
      <c r="A403" s="99">
        <f>'016'!A3</f>
        <v>1.2</v>
      </c>
      <c r="B403" s="24">
        <f t="shared" si="28"/>
        <v>0.18232155679395459</v>
      </c>
      <c r="C403" s="99">
        <f>'016'!C3</f>
        <v>9.9999999999999995E-7</v>
      </c>
      <c r="D403" s="24">
        <f t="shared" si="30"/>
        <v>-13.815510557964274</v>
      </c>
      <c r="F403" s="99">
        <f>'016'!F3</f>
        <v>54.52</v>
      </c>
      <c r="G403">
        <f t="shared" si="27"/>
        <v>3.998567606828332</v>
      </c>
      <c r="H403" s="99">
        <f>'016'!H3</f>
        <v>2.62</v>
      </c>
      <c r="I403">
        <f t="shared" si="29"/>
        <v>0.96317431777300555</v>
      </c>
    </row>
    <row r="404" spans="1:9" x14ac:dyDescent="0.3">
      <c r="A404" s="99">
        <f>'016'!A4</f>
        <v>7.0000000000000007E-2</v>
      </c>
      <c r="B404" s="24">
        <f t="shared" si="28"/>
        <v>-2.6592600369327779</v>
      </c>
      <c r="C404" s="99">
        <f>'016'!C4</f>
        <v>0.91</v>
      </c>
      <c r="D404" s="24">
        <f t="shared" si="30"/>
        <v>-9.431067947124129E-2</v>
      </c>
      <c r="F404" s="99">
        <f>'016'!F4</f>
        <v>9.9999999999999995E-7</v>
      </c>
      <c r="G404">
        <f t="shared" si="27"/>
        <v>-13.815510557964274</v>
      </c>
      <c r="H404" s="99">
        <f>'016'!H4</f>
        <v>12.61</v>
      </c>
      <c r="I404">
        <f t="shared" si="29"/>
        <v>2.5344901499768282</v>
      </c>
    </row>
    <row r="405" spans="1:9" x14ac:dyDescent="0.3">
      <c r="A405" s="99">
        <f>'016'!A5</f>
        <v>0.05</v>
      </c>
      <c r="B405" s="24">
        <f t="shared" si="28"/>
        <v>-2.9957322735539909</v>
      </c>
      <c r="C405" s="99">
        <f>'016'!C5</f>
        <v>9.9999999999999995E-7</v>
      </c>
      <c r="D405" s="24">
        <f t="shared" si="30"/>
        <v>-13.815510557964274</v>
      </c>
      <c r="F405" s="99">
        <f>'016'!F5</f>
        <v>1.05</v>
      </c>
      <c r="G405">
        <f t="shared" si="27"/>
        <v>4.8790164169432049E-2</v>
      </c>
      <c r="H405" s="99">
        <f>'016'!H5</f>
        <v>11.27</v>
      </c>
      <c r="I405">
        <f t="shared" si="29"/>
        <v>2.4221443280516848</v>
      </c>
    </row>
    <row r="406" spans="1:9" x14ac:dyDescent="0.3">
      <c r="A406" s="99">
        <f>'016'!A6</f>
        <v>19.66</v>
      </c>
      <c r="B406" s="24">
        <f t="shared" si="28"/>
        <v>2.9785861147190205</v>
      </c>
      <c r="C406" s="99">
        <f>'016'!C6</f>
        <v>16.5</v>
      </c>
      <c r="D406" s="24">
        <f t="shared" si="30"/>
        <v>2.8033603809065348</v>
      </c>
      <c r="F406" s="99">
        <f>'016'!F6</f>
        <v>6.95</v>
      </c>
      <c r="G406">
        <f t="shared" si="27"/>
        <v>1.9387416595767009</v>
      </c>
      <c r="H406" s="99">
        <f>'016'!H6</f>
        <v>15.04</v>
      </c>
      <c r="I406">
        <f t="shared" si="29"/>
        <v>2.7107133185216936</v>
      </c>
    </row>
    <row r="407" spans="1:9" x14ac:dyDescent="0.3">
      <c r="A407" s="99">
        <f>'016'!A7</f>
        <v>0.92</v>
      </c>
      <c r="B407" s="24">
        <f t="shared" si="28"/>
        <v>-8.3381608939051013E-2</v>
      </c>
      <c r="C407" s="99">
        <f>'016'!C7</f>
        <v>3.05</v>
      </c>
      <c r="D407" s="24">
        <f t="shared" si="30"/>
        <v>1.1151415906193203</v>
      </c>
      <c r="F407" s="99">
        <f>'016'!F7</f>
        <v>8.3000000000000007</v>
      </c>
      <c r="G407">
        <f t="shared" si="27"/>
        <v>2.1162555148025524</v>
      </c>
      <c r="H407" s="99">
        <f>'016'!H7</f>
        <v>0.01</v>
      </c>
      <c r="I407">
        <f t="shared" si="29"/>
        <v>-4.6051701859880909</v>
      </c>
    </row>
    <row r="408" spans="1:9" x14ac:dyDescent="0.3">
      <c r="A408" s="99">
        <f>'016'!A8</f>
        <v>21.75</v>
      </c>
      <c r="B408" s="24">
        <f t="shared" si="28"/>
        <v>3.0796137575346929</v>
      </c>
      <c r="C408" s="99">
        <f>'016'!C8</f>
        <v>0.03</v>
      </c>
      <c r="D408" s="24">
        <f t="shared" si="30"/>
        <v>-3.5065578973199818</v>
      </c>
      <c r="F408" s="99">
        <f>'016'!F8</f>
        <v>1.41</v>
      </c>
      <c r="G408">
        <f t="shared" si="27"/>
        <v>0.34358970439007686</v>
      </c>
      <c r="H408" s="99">
        <f>'016'!H8</f>
        <v>20.03</v>
      </c>
      <c r="I408">
        <f t="shared" si="29"/>
        <v>2.9972311496777269</v>
      </c>
    </row>
    <row r="409" spans="1:9" x14ac:dyDescent="0.3">
      <c r="A409" s="99">
        <f>'016'!A9</f>
        <v>5.45</v>
      </c>
      <c r="B409" s="24">
        <f t="shared" si="28"/>
        <v>1.6956156086751528</v>
      </c>
      <c r="C409" s="99">
        <f>'016'!C9</f>
        <v>0.09</v>
      </c>
      <c r="D409" s="24">
        <f t="shared" si="30"/>
        <v>-2.4079456086518722</v>
      </c>
      <c r="F409" s="99">
        <f>'016'!F9</f>
        <v>0.63</v>
      </c>
      <c r="G409">
        <f t="shared" si="27"/>
        <v>-0.46203545959655867</v>
      </c>
      <c r="H409" s="99">
        <f>'016'!H9</f>
        <v>6.57</v>
      </c>
      <c r="I409">
        <f t="shared" si="29"/>
        <v>1.8825138324965192</v>
      </c>
    </row>
    <row r="410" spans="1:9" x14ac:dyDescent="0.3">
      <c r="A410" s="99">
        <f>'016'!A10</f>
        <v>9.9999999999999995E-7</v>
      </c>
      <c r="B410" s="24">
        <f t="shared" si="28"/>
        <v>-13.815510557964274</v>
      </c>
      <c r="C410" s="99">
        <f>'016'!C10</f>
        <v>21.2</v>
      </c>
      <c r="D410" s="24">
        <f t="shared" si="30"/>
        <v>3.0540011816779669</v>
      </c>
      <c r="F410" s="99">
        <f>'016'!F10</f>
        <v>7.76</v>
      </c>
      <c r="G410">
        <f t="shared" si="27"/>
        <v>2.0489823341951272</v>
      </c>
      <c r="H410" s="99">
        <f>'016'!H10</f>
        <v>9.9999999999999995E-7</v>
      </c>
      <c r="I410">
        <f t="shared" si="29"/>
        <v>-13.815510557964274</v>
      </c>
    </row>
    <row r="411" spans="1:9" x14ac:dyDescent="0.3">
      <c r="A411" s="99">
        <f>'016'!A11</f>
        <v>4.38</v>
      </c>
      <c r="B411" s="24">
        <f t="shared" si="28"/>
        <v>1.4770487243883548</v>
      </c>
      <c r="C411" s="99">
        <f>'016'!C11</f>
        <v>0.05</v>
      </c>
      <c r="D411" s="24">
        <f t="shared" si="30"/>
        <v>-2.9957322735539909</v>
      </c>
      <c r="F411" s="99">
        <f>'016'!F11</f>
        <v>0.18</v>
      </c>
      <c r="G411">
        <f t="shared" si="27"/>
        <v>-1.7147984280919266</v>
      </c>
      <c r="H411" s="99">
        <f>'016'!H11</f>
        <v>22.86</v>
      </c>
      <c r="I411">
        <f t="shared" si="29"/>
        <v>3.1293886583666644</v>
      </c>
    </row>
    <row r="412" spans="1:9" x14ac:dyDescent="0.3">
      <c r="A412" s="99">
        <f>'016'!A12</f>
        <v>12.31</v>
      </c>
      <c r="B412" s="24">
        <f t="shared" si="28"/>
        <v>2.510411940196362</v>
      </c>
      <c r="C412" s="99">
        <f>'016'!C12</f>
        <v>5.84</v>
      </c>
      <c r="D412" s="24">
        <f t="shared" si="30"/>
        <v>1.7647307968401356</v>
      </c>
      <c r="F412" s="99">
        <f>'016'!F12</f>
        <v>8.8000000000000007</v>
      </c>
      <c r="G412">
        <f t="shared" si="27"/>
        <v>2.174751721484161</v>
      </c>
      <c r="H412" s="99">
        <f>'016'!H12</f>
        <v>18.04</v>
      </c>
      <c r="I412">
        <f t="shared" si="29"/>
        <v>2.8925915146344776</v>
      </c>
    </row>
    <row r="413" spans="1:9" x14ac:dyDescent="0.3">
      <c r="A413" s="99">
        <f>'016'!A13</f>
        <v>9.76</v>
      </c>
      <c r="B413" s="24">
        <f t="shared" si="28"/>
        <v>2.2782924004250011</v>
      </c>
      <c r="C413" s="99">
        <f>'016'!C13</f>
        <v>0.69</v>
      </c>
      <c r="D413" s="24">
        <f t="shared" si="30"/>
        <v>-0.37106368139083207</v>
      </c>
      <c r="F413" s="99">
        <f>'016'!F13</f>
        <v>0.2</v>
      </c>
      <c r="G413">
        <f t="shared" si="27"/>
        <v>-1.6094379124341003</v>
      </c>
      <c r="H413" s="99">
        <f>'016'!H13</f>
        <v>11.47</v>
      </c>
      <c r="I413">
        <f t="shared" si="29"/>
        <v>2.4397349311412793</v>
      </c>
    </row>
    <row r="414" spans="1:9" x14ac:dyDescent="0.3">
      <c r="A414" s="99">
        <f>'016'!A14</f>
        <v>16.11</v>
      </c>
      <c r="B414" s="24">
        <f t="shared" si="28"/>
        <v>2.7794401971888831</v>
      </c>
      <c r="C414" s="99">
        <f>'016'!C14</f>
        <v>0.34</v>
      </c>
      <c r="D414" s="24">
        <f t="shared" si="30"/>
        <v>-1.0788096613719298</v>
      </c>
      <c r="F414" s="99">
        <f>'016'!F14</f>
        <v>5.88</v>
      </c>
      <c r="G414">
        <f t="shared" si="27"/>
        <v>1.7715567619105355</v>
      </c>
      <c r="H414" s="99">
        <f>'016'!H14</f>
        <v>14.08</v>
      </c>
      <c r="I414">
        <f t="shared" si="29"/>
        <v>2.6447553507298962</v>
      </c>
    </row>
    <row r="415" spans="1:9" x14ac:dyDescent="0.3">
      <c r="A415" s="99">
        <f>'016'!A15</f>
        <v>8.1999999999999993</v>
      </c>
      <c r="B415" s="24">
        <f t="shared" si="28"/>
        <v>2.1041341542702074</v>
      </c>
      <c r="C415" s="99">
        <f>'016'!C15</f>
        <v>15.76</v>
      </c>
      <c r="D415" s="24">
        <f t="shared" si="30"/>
        <v>2.7574750844297329</v>
      </c>
      <c r="F415" s="99">
        <f>'016'!F15</f>
        <v>10.49</v>
      </c>
      <c r="G415">
        <f t="shared" si="27"/>
        <v>2.3504224224082058</v>
      </c>
      <c r="H415" s="99">
        <f>'016'!H15</f>
        <v>0.25</v>
      </c>
      <c r="I415">
        <f t="shared" si="29"/>
        <v>-1.3862943611198906</v>
      </c>
    </row>
    <row r="416" spans="1:9" x14ac:dyDescent="0.3">
      <c r="A416" s="99">
        <f>'016'!A16</f>
        <v>0.22</v>
      </c>
      <c r="B416" s="24">
        <f t="shared" si="28"/>
        <v>-1.5141277326297755</v>
      </c>
      <c r="C416" s="99">
        <f>'016'!C16</f>
        <v>0.56000000000000005</v>
      </c>
      <c r="D416" s="24">
        <f t="shared" si="30"/>
        <v>-0.57981849525294205</v>
      </c>
      <c r="F416" s="99">
        <f>'016'!F16</f>
        <v>1.91</v>
      </c>
      <c r="G416">
        <f t="shared" si="27"/>
        <v>0.64710324205853842</v>
      </c>
      <c r="H416" s="99">
        <f>'016'!H16</f>
        <v>2.23</v>
      </c>
      <c r="I416">
        <f t="shared" si="29"/>
        <v>0.80200158547202738</v>
      </c>
    </row>
    <row r="417" spans="1:9" x14ac:dyDescent="0.3">
      <c r="A417" s="99">
        <f>'016'!A17</f>
        <v>0.04</v>
      </c>
      <c r="B417" s="24">
        <f t="shared" si="28"/>
        <v>-3.2188758248682006</v>
      </c>
      <c r="C417" s="99">
        <f>'016'!C17</f>
        <v>0.04</v>
      </c>
      <c r="D417" s="24">
        <f t="shared" si="30"/>
        <v>-3.2188758248682006</v>
      </c>
      <c r="F417" s="99">
        <f>'016'!F17</f>
        <v>13.55</v>
      </c>
      <c r="G417">
        <f t="shared" si="27"/>
        <v>2.6063865473257102</v>
      </c>
      <c r="H417" s="99">
        <f>'016'!H17</f>
        <v>0.23</v>
      </c>
      <c r="I417">
        <f t="shared" si="29"/>
        <v>-1.4696759700589417</v>
      </c>
    </row>
    <row r="418" spans="1:9" x14ac:dyDescent="0.3">
      <c r="A418" s="99">
        <f>'016'!A18</f>
        <v>0.09</v>
      </c>
      <c r="B418" s="24">
        <f t="shared" si="28"/>
        <v>-2.4079456086518722</v>
      </c>
      <c r="C418" s="99">
        <f>'016'!C18</f>
        <v>10.220000000000001</v>
      </c>
      <c r="D418" s="24">
        <f t="shared" si="30"/>
        <v>2.3243465847755584</v>
      </c>
      <c r="F418" s="99">
        <f>'016'!F18</f>
        <v>6.11</v>
      </c>
      <c r="G418">
        <f t="shared" si="27"/>
        <v>1.809926773183504</v>
      </c>
      <c r="H418" s="99">
        <f>'016'!H18</f>
        <v>3.21</v>
      </c>
      <c r="I418">
        <f t="shared" si="29"/>
        <v>1.1662709371419244</v>
      </c>
    </row>
    <row r="419" spans="1:9" x14ac:dyDescent="0.3">
      <c r="A419" s="99">
        <f>'016'!A19</f>
        <v>15.21</v>
      </c>
      <c r="B419" s="24">
        <f t="shared" si="28"/>
        <v>2.7219531062712017</v>
      </c>
      <c r="C419" s="99">
        <f>'016'!C19</f>
        <v>0.02</v>
      </c>
      <c r="D419" s="24">
        <f t="shared" si="30"/>
        <v>-3.912023005428146</v>
      </c>
      <c r="F419" s="99">
        <f>'016'!F19</f>
        <v>0.03</v>
      </c>
      <c r="G419">
        <f t="shared" si="27"/>
        <v>-3.5065578973199818</v>
      </c>
      <c r="H419" s="99">
        <f>'016'!H19</f>
        <v>5.13</v>
      </c>
      <c r="I419">
        <f t="shared" si="29"/>
        <v>1.6351056591826783</v>
      </c>
    </row>
    <row r="420" spans="1:9" x14ac:dyDescent="0.3">
      <c r="A420" s="99">
        <f>'016'!A20</f>
        <v>1.53</v>
      </c>
      <c r="B420" s="24">
        <f t="shared" si="28"/>
        <v>0.42526773540434409</v>
      </c>
      <c r="C420" s="99">
        <f>'016'!C20</f>
        <v>3.31</v>
      </c>
      <c r="D420" s="24">
        <f t="shared" si="30"/>
        <v>1.1969481893889715</v>
      </c>
      <c r="F420" s="99">
        <f>'016'!F20</f>
        <v>0.38</v>
      </c>
      <c r="G420">
        <f t="shared" si="27"/>
        <v>-0.96758402626170559</v>
      </c>
      <c r="H420" s="99">
        <f>'016'!H20</f>
        <v>8.43</v>
      </c>
      <c r="I420">
        <f t="shared" si="29"/>
        <v>2.1317967720137641</v>
      </c>
    </row>
    <row r="421" spans="1:9" x14ac:dyDescent="0.3">
      <c r="A421" s="99">
        <f>'016'!A21</f>
        <v>0.03</v>
      </c>
      <c r="B421" s="24">
        <f t="shared" si="28"/>
        <v>-3.5065578973199818</v>
      </c>
      <c r="C421" s="99">
        <f>'016'!C21</f>
        <v>4.03</v>
      </c>
      <c r="D421" s="24">
        <f t="shared" si="30"/>
        <v>1.3937663759585917</v>
      </c>
      <c r="F421" s="99">
        <f>'016'!F21</f>
        <v>1.97</v>
      </c>
      <c r="G421">
        <f t="shared" ref="G421:G484" si="31">LN(F421)</f>
        <v>0.67803354274989713</v>
      </c>
      <c r="H421" s="99">
        <f>'016'!H21</f>
        <v>1.65</v>
      </c>
      <c r="I421">
        <f t="shared" si="29"/>
        <v>0.50077528791248915</v>
      </c>
    </row>
    <row r="422" spans="1:9" x14ac:dyDescent="0.3">
      <c r="A422" s="99">
        <f>'016'!A22</f>
        <v>0.14000000000000001</v>
      </c>
      <c r="B422" s="24">
        <f t="shared" si="28"/>
        <v>-1.9661128563728327</v>
      </c>
      <c r="C422" s="99">
        <f>'016'!C22</f>
        <v>7.16</v>
      </c>
      <c r="D422" s="24">
        <f t="shared" si="30"/>
        <v>1.9685099809725544</v>
      </c>
      <c r="F422" s="99">
        <f>'016'!F22</f>
        <v>6.61</v>
      </c>
      <c r="G422">
        <f t="shared" si="31"/>
        <v>1.8885836538635949</v>
      </c>
      <c r="H422" s="99">
        <f>'016'!H22</f>
        <v>0.08</v>
      </c>
      <c r="I422">
        <f t="shared" si="29"/>
        <v>-2.5257286443082556</v>
      </c>
    </row>
    <row r="423" spans="1:9" x14ac:dyDescent="0.3">
      <c r="A423" s="99">
        <f>'016'!A23</f>
        <v>22.46</v>
      </c>
      <c r="B423" s="24">
        <f t="shared" si="28"/>
        <v>3.111735949310297</v>
      </c>
      <c r="C423" s="99">
        <f>'016'!C23</f>
        <v>13.14</v>
      </c>
      <c r="D423" s="24">
        <f t="shared" si="30"/>
        <v>2.5756610130564646</v>
      </c>
      <c r="F423" s="99">
        <f>'016'!F23</f>
        <v>0.06</v>
      </c>
      <c r="G423">
        <f t="shared" si="31"/>
        <v>-2.8134107167600364</v>
      </c>
      <c r="H423" s="99">
        <f>'016'!H23</f>
        <v>0.34</v>
      </c>
      <c r="I423">
        <f t="shared" si="29"/>
        <v>-1.0788096613719298</v>
      </c>
    </row>
    <row r="424" spans="1:9" x14ac:dyDescent="0.3">
      <c r="A424" s="99">
        <f>'016'!A24</f>
        <v>9.59</v>
      </c>
      <c r="B424" s="24">
        <f t="shared" si="28"/>
        <v>2.2607208888953467</v>
      </c>
      <c r="C424" s="99">
        <f>'016'!C24</f>
        <v>10.6</v>
      </c>
      <c r="D424" s="24">
        <f t="shared" si="30"/>
        <v>2.3608540011180215</v>
      </c>
      <c r="F424" s="99">
        <f>'016'!F24</f>
        <v>1.35</v>
      </c>
      <c r="G424">
        <f t="shared" si="31"/>
        <v>0.30010459245033816</v>
      </c>
      <c r="H424" s="99">
        <f>'016'!H24</f>
        <v>0.32</v>
      </c>
      <c r="I424">
        <f t="shared" si="29"/>
        <v>-1.1394342831883648</v>
      </c>
    </row>
    <row r="425" spans="1:9" x14ac:dyDescent="0.3">
      <c r="A425" s="99">
        <f>'016'!A25</f>
        <v>8.15</v>
      </c>
      <c r="B425" s="24">
        <f t="shared" si="28"/>
        <v>2.0980179272527715</v>
      </c>
      <c r="C425" s="99">
        <f>'016'!C25</f>
        <v>7.56</v>
      </c>
      <c r="D425" s="24">
        <f t="shared" si="30"/>
        <v>2.0228711901914416</v>
      </c>
      <c r="F425" s="99">
        <f>'016'!F25</f>
        <v>16.71</v>
      </c>
      <c r="G425">
        <f t="shared" si="31"/>
        <v>2.8160073426073025</v>
      </c>
      <c r="H425" s="99">
        <f>'016'!H25</f>
        <v>2.2200000000000002</v>
      </c>
      <c r="I425">
        <f t="shared" si="29"/>
        <v>0.79750719588418817</v>
      </c>
    </row>
    <row r="426" spans="1:9" x14ac:dyDescent="0.3">
      <c r="A426" s="99">
        <f>'016'!A26</f>
        <v>5.19</v>
      </c>
      <c r="B426" s="24">
        <f t="shared" si="28"/>
        <v>1.6467336971777973</v>
      </c>
      <c r="C426" s="99">
        <f>'016'!C26</f>
        <v>1.33</v>
      </c>
      <c r="D426" s="24">
        <f t="shared" si="30"/>
        <v>0.28517894223366247</v>
      </c>
      <c r="F426" s="99">
        <f>'016'!F26</f>
        <v>22.4</v>
      </c>
      <c r="G426">
        <f t="shared" si="31"/>
        <v>3.1090609588609941</v>
      </c>
      <c r="H426" s="99">
        <f>'016'!H26</f>
        <v>0.01</v>
      </c>
      <c r="I426">
        <f t="shared" si="29"/>
        <v>-4.6051701859880909</v>
      </c>
    </row>
    <row r="427" spans="1:9" x14ac:dyDescent="0.3">
      <c r="A427" s="99">
        <f>'016'!A27</f>
        <v>0.45</v>
      </c>
      <c r="B427" s="24">
        <f t="shared" si="28"/>
        <v>-0.79850769621777162</v>
      </c>
      <c r="C427" s="99">
        <f>'016'!C27</f>
        <v>4.4000000000000004</v>
      </c>
      <c r="D427" s="24">
        <f t="shared" si="30"/>
        <v>1.4816045409242156</v>
      </c>
      <c r="F427" s="99">
        <f>'016'!F27</f>
        <v>28.05</v>
      </c>
      <c r="G427">
        <f t="shared" si="31"/>
        <v>3.3339886319687055</v>
      </c>
      <c r="H427" s="99">
        <f>'016'!H27</f>
        <v>11.14</v>
      </c>
      <c r="I427">
        <f t="shared" si="29"/>
        <v>2.4105422344991378</v>
      </c>
    </row>
    <row r="428" spans="1:9" x14ac:dyDescent="0.3">
      <c r="A428" s="99">
        <f>'016'!A28</f>
        <v>1.73</v>
      </c>
      <c r="B428" s="24">
        <f t="shared" si="28"/>
        <v>0.5481214085096876</v>
      </c>
      <c r="C428" s="99">
        <f>'016'!C28</f>
        <v>0.14000000000000001</v>
      </c>
      <c r="D428" s="24">
        <f t="shared" si="30"/>
        <v>-1.9661128563728327</v>
      </c>
      <c r="F428" s="99">
        <f>'016'!F28</f>
        <v>13.38</v>
      </c>
      <c r="G428">
        <f t="shared" si="31"/>
        <v>2.5937610547000824</v>
      </c>
      <c r="H428" s="99">
        <f>'016'!H28</f>
        <v>9.84</v>
      </c>
      <c r="I428">
        <f t="shared" si="29"/>
        <v>2.2864557110641619</v>
      </c>
    </row>
    <row r="429" spans="1:9" x14ac:dyDescent="0.3">
      <c r="A429" s="99">
        <f>'016'!A29</f>
        <v>7.34</v>
      </c>
      <c r="B429" s="24">
        <f t="shared" si="28"/>
        <v>1.9933388426264242</v>
      </c>
      <c r="C429" s="99">
        <f>'016'!C29</f>
        <v>0.55000000000000004</v>
      </c>
      <c r="D429" s="24">
        <f t="shared" si="30"/>
        <v>-0.59783700075562041</v>
      </c>
      <c r="F429" s="99">
        <f>'016'!F29</f>
        <v>0.99</v>
      </c>
      <c r="G429">
        <f t="shared" si="31"/>
        <v>-1.0050335853501451E-2</v>
      </c>
      <c r="H429" s="99">
        <f>'016'!H29</f>
        <v>11.18</v>
      </c>
      <c r="I429">
        <f t="shared" si="29"/>
        <v>2.4141264677269532</v>
      </c>
    </row>
    <row r="430" spans="1:9" x14ac:dyDescent="0.3">
      <c r="A430" s="99">
        <f>'016'!A30</f>
        <v>7.16</v>
      </c>
      <c r="B430" s="24">
        <f t="shared" si="28"/>
        <v>1.9685099809725544</v>
      </c>
      <c r="C430" s="99">
        <f>'016'!C30</f>
        <v>0.12</v>
      </c>
      <c r="D430" s="24">
        <f t="shared" si="30"/>
        <v>-2.120263536200091</v>
      </c>
      <c r="F430" s="99">
        <f>'016'!F30</f>
        <v>15.24</v>
      </c>
      <c r="G430">
        <f t="shared" si="31"/>
        <v>2.7239235502585002</v>
      </c>
      <c r="H430" s="99">
        <f>'016'!H30</f>
        <v>0.68</v>
      </c>
      <c r="I430">
        <f t="shared" si="29"/>
        <v>-0.38566248081198462</v>
      </c>
    </row>
    <row r="431" spans="1:9" x14ac:dyDescent="0.3">
      <c r="A431" s="99">
        <f>'016'!A31</f>
        <v>11.59</v>
      </c>
      <c r="B431" s="24">
        <f t="shared" si="28"/>
        <v>2.4501426573516603</v>
      </c>
      <c r="C431" s="99">
        <f>'016'!C31</f>
        <v>16.649999999999999</v>
      </c>
      <c r="D431" s="24">
        <f t="shared" si="30"/>
        <v>2.8124102164264526</v>
      </c>
      <c r="F431" s="99">
        <f>'016'!F31</f>
        <v>2.2000000000000002</v>
      </c>
      <c r="G431">
        <f t="shared" si="31"/>
        <v>0.78845736036427028</v>
      </c>
      <c r="H431" s="99">
        <f>'016'!H31</f>
        <v>13.2</v>
      </c>
      <c r="I431">
        <f t="shared" si="29"/>
        <v>2.5802168295923251</v>
      </c>
    </row>
    <row r="432" spans="1:9" x14ac:dyDescent="0.3">
      <c r="A432" s="99">
        <f>'016'!A32</f>
        <v>1.06</v>
      </c>
      <c r="B432" s="24">
        <f t="shared" si="28"/>
        <v>5.8268908123975824E-2</v>
      </c>
      <c r="C432" s="99">
        <f>'016'!C32</f>
        <v>0.23</v>
      </c>
      <c r="D432" s="24">
        <f t="shared" si="30"/>
        <v>-1.4696759700589417</v>
      </c>
      <c r="F432" s="99">
        <f>'016'!F32</f>
        <v>3.4</v>
      </c>
      <c r="G432">
        <f t="shared" si="31"/>
        <v>1.2237754316221157</v>
      </c>
      <c r="H432" s="99">
        <f>'016'!H32</f>
        <v>0.09</v>
      </c>
      <c r="I432">
        <f t="shared" si="29"/>
        <v>-2.4079456086518722</v>
      </c>
    </row>
    <row r="433" spans="1:9" x14ac:dyDescent="0.3">
      <c r="A433" s="99">
        <f>'016'!A33</f>
        <v>10.25</v>
      </c>
      <c r="B433" s="24">
        <f t="shared" si="28"/>
        <v>2.3272777055844172</v>
      </c>
      <c r="C433" s="99">
        <f>'016'!C33</f>
        <v>20.56</v>
      </c>
      <c r="D433" s="24">
        <f t="shared" si="30"/>
        <v>3.0233474405869645</v>
      </c>
      <c r="F433" s="99">
        <f>'016'!F33</f>
        <v>1.73</v>
      </c>
      <c r="G433">
        <f t="shared" si="31"/>
        <v>0.5481214085096876</v>
      </c>
      <c r="H433" s="99">
        <f>'016'!H33</f>
        <v>14.2</v>
      </c>
      <c r="I433">
        <f t="shared" si="29"/>
        <v>2.653241964607215</v>
      </c>
    </row>
    <row r="434" spans="1:9" x14ac:dyDescent="0.3">
      <c r="A434" s="99">
        <f>'016'!A34</f>
        <v>9.76</v>
      </c>
      <c r="B434" s="24">
        <f t="shared" si="28"/>
        <v>2.2782924004250011</v>
      </c>
      <c r="C434" s="99">
        <f>'016'!C34</f>
        <v>3.51</v>
      </c>
      <c r="D434" s="24">
        <f t="shared" si="30"/>
        <v>1.2556160374777743</v>
      </c>
      <c r="F434" s="99">
        <f>'016'!F34</f>
        <v>0.51</v>
      </c>
      <c r="G434">
        <f t="shared" si="31"/>
        <v>-0.67334455326376563</v>
      </c>
      <c r="H434" s="99">
        <f>'016'!H34</f>
        <v>0.26</v>
      </c>
      <c r="I434">
        <f t="shared" si="29"/>
        <v>-1.3470736479666092</v>
      </c>
    </row>
    <row r="435" spans="1:9" x14ac:dyDescent="0.3">
      <c r="A435" s="99">
        <f>'016'!A35</f>
        <v>0.16</v>
      </c>
      <c r="B435" s="24">
        <f t="shared" ref="B435:B498" si="32">LN(A435)</f>
        <v>-1.8325814637483102</v>
      </c>
      <c r="C435" s="99">
        <f>'016'!C35</f>
        <v>19.940000000000001</v>
      </c>
      <c r="D435" s="24">
        <f t="shared" si="30"/>
        <v>2.9927277645336923</v>
      </c>
      <c r="F435" s="99">
        <f>'016'!F35</f>
        <v>4.41</v>
      </c>
      <c r="G435">
        <f t="shared" si="31"/>
        <v>1.4838746894587547</v>
      </c>
      <c r="H435" s="99">
        <f>'016'!H35</f>
        <v>2.08</v>
      </c>
      <c r="I435">
        <f t="shared" si="29"/>
        <v>0.73236789371322664</v>
      </c>
    </row>
    <row r="436" spans="1:9" x14ac:dyDescent="0.3">
      <c r="A436" s="99">
        <f>'016'!A36</f>
        <v>6.05</v>
      </c>
      <c r="B436" s="24">
        <f t="shared" si="32"/>
        <v>1.80005827204275</v>
      </c>
      <c r="C436" s="99">
        <f>'016'!C36</f>
        <v>3.23</v>
      </c>
      <c r="D436" s="24">
        <f t="shared" si="30"/>
        <v>1.1724821372345651</v>
      </c>
      <c r="F436" s="99">
        <f>'016'!F36</f>
        <v>2.92</v>
      </c>
      <c r="G436">
        <f t="shared" si="31"/>
        <v>1.0715836162801904</v>
      </c>
      <c r="H436" s="99">
        <f>'016'!H36</f>
        <v>0.54</v>
      </c>
      <c r="I436">
        <f t="shared" si="29"/>
        <v>-0.61618613942381695</v>
      </c>
    </row>
    <row r="437" spans="1:9" x14ac:dyDescent="0.3">
      <c r="A437" s="99">
        <f>'016'!A37</f>
        <v>0.23</v>
      </c>
      <c r="B437" s="24">
        <f t="shared" si="32"/>
        <v>-1.4696759700589417</v>
      </c>
      <c r="C437" s="99">
        <f>'016'!C37</f>
        <v>0.49</v>
      </c>
      <c r="D437" s="24">
        <f t="shared" si="30"/>
        <v>-0.71334988787746478</v>
      </c>
      <c r="F437" s="99">
        <f>'016'!F37</f>
        <v>10.81</v>
      </c>
      <c r="G437">
        <f t="shared" si="31"/>
        <v>2.3804716316511167</v>
      </c>
      <c r="H437" s="99">
        <f>'016'!H37</f>
        <v>1.8</v>
      </c>
      <c r="I437">
        <f t="shared" si="29"/>
        <v>0.58778666490211906</v>
      </c>
    </row>
    <row r="438" spans="1:9" x14ac:dyDescent="0.3">
      <c r="A438" s="99">
        <f>'016'!A38</f>
        <v>14.38</v>
      </c>
      <c r="B438" s="24">
        <f t="shared" si="32"/>
        <v>2.6658383522929006</v>
      </c>
      <c r="C438" s="99">
        <f>'016'!C38</f>
        <v>3.4</v>
      </c>
      <c r="D438" s="24">
        <f t="shared" si="30"/>
        <v>1.2237754316221157</v>
      </c>
      <c r="F438" s="99">
        <f>'016'!F38</f>
        <v>0.51</v>
      </c>
      <c r="G438">
        <f t="shared" si="31"/>
        <v>-0.67334455326376563</v>
      </c>
      <c r="H438" s="99">
        <f>'016'!H38</f>
        <v>1.19</v>
      </c>
      <c r="I438">
        <f t="shared" si="29"/>
        <v>0.17395330712343798</v>
      </c>
    </row>
    <row r="439" spans="1:9" x14ac:dyDescent="0.3">
      <c r="A439" s="99">
        <f>'016'!A39</f>
        <v>0.48</v>
      </c>
      <c r="B439" s="24">
        <f t="shared" si="32"/>
        <v>-0.73396917508020043</v>
      </c>
      <c r="C439" s="99">
        <f>'016'!C39</f>
        <v>2.34</v>
      </c>
      <c r="D439" s="24">
        <f t="shared" si="30"/>
        <v>0.85015092936961001</v>
      </c>
      <c r="F439" s="99">
        <f>'016'!F39</f>
        <v>3.01</v>
      </c>
      <c r="G439">
        <f t="shared" si="31"/>
        <v>1.1019400787607843</v>
      </c>
      <c r="H439" s="99">
        <f>'016'!H39</f>
        <v>0.35</v>
      </c>
      <c r="I439">
        <f t="shared" si="29"/>
        <v>-1.0498221244986778</v>
      </c>
    </row>
    <row r="440" spans="1:9" x14ac:dyDescent="0.3">
      <c r="A440" s="99">
        <f>'016'!A40</f>
        <v>3.05</v>
      </c>
      <c r="B440" s="24">
        <f t="shared" si="32"/>
        <v>1.1151415906193203</v>
      </c>
      <c r="C440" s="99">
        <f>'016'!C40</f>
        <v>13.36</v>
      </c>
      <c r="D440" s="24">
        <f t="shared" si="30"/>
        <v>2.5922651681084998</v>
      </c>
      <c r="F440" s="99">
        <f>'016'!F40</f>
        <v>8.5</v>
      </c>
      <c r="G440">
        <f t="shared" si="31"/>
        <v>2.1400661634962708</v>
      </c>
      <c r="H440" s="99">
        <f>'016'!H40</f>
        <v>0.27</v>
      </c>
      <c r="I440">
        <f t="shared" si="29"/>
        <v>-1.3093333199837622</v>
      </c>
    </row>
    <row r="441" spans="1:9" x14ac:dyDescent="0.3">
      <c r="A441" s="99">
        <f>'016'!A41</f>
        <v>4.8899999999999997</v>
      </c>
      <c r="B441" s="24">
        <f t="shared" si="32"/>
        <v>1.5871923034867805</v>
      </c>
      <c r="C441" s="99">
        <f>'016'!C41</f>
        <v>8.65</v>
      </c>
      <c r="D441" s="24">
        <f t="shared" si="30"/>
        <v>2.157559320943788</v>
      </c>
      <c r="F441" s="99">
        <f>'016'!F41</f>
        <v>10.99</v>
      </c>
      <c r="G441">
        <f t="shared" si="31"/>
        <v>2.3969857684155298</v>
      </c>
      <c r="H441" s="99">
        <f>'016'!H41</f>
        <v>0.51</v>
      </c>
      <c r="I441">
        <f t="shared" si="29"/>
        <v>-0.67334455326376563</v>
      </c>
    </row>
    <row r="442" spans="1:9" x14ac:dyDescent="0.3">
      <c r="A442" s="99">
        <f>'016'!A42</f>
        <v>9.9999999999999995E-7</v>
      </c>
      <c r="B442" s="24">
        <f t="shared" si="32"/>
        <v>-13.815510557964274</v>
      </c>
      <c r="C442" s="99">
        <f>'016'!C42</f>
        <v>1.69</v>
      </c>
      <c r="D442" s="24">
        <f t="shared" si="30"/>
        <v>0.52472852893498212</v>
      </c>
      <c r="F442" s="99">
        <f>'016'!F42</f>
        <v>1.58</v>
      </c>
      <c r="G442">
        <f t="shared" si="31"/>
        <v>0.45742484703887548</v>
      </c>
      <c r="H442" s="99">
        <f>'016'!H42</f>
        <v>4.9000000000000004</v>
      </c>
      <c r="I442">
        <f t="shared" si="29"/>
        <v>1.589235205116581</v>
      </c>
    </row>
    <row r="443" spans="1:9" x14ac:dyDescent="0.3">
      <c r="A443" s="99">
        <f>'016'!A43</f>
        <v>4.4000000000000004</v>
      </c>
      <c r="B443" s="24">
        <f t="shared" si="32"/>
        <v>1.4816045409242156</v>
      </c>
      <c r="C443" s="99">
        <f>'016'!C43</f>
        <v>9.65</v>
      </c>
      <c r="D443" s="24">
        <f t="shared" si="30"/>
        <v>2.2669579153508947</v>
      </c>
      <c r="F443" s="99">
        <f>'016'!F43</f>
        <v>34.44</v>
      </c>
      <c r="G443">
        <f t="shared" si="31"/>
        <v>3.53921867955953</v>
      </c>
      <c r="H443" s="99">
        <f>'016'!H43</f>
        <v>0.2</v>
      </c>
      <c r="I443">
        <f t="shared" ref="I443:I506" si="33">LN(H443)</f>
        <v>-1.6094379124341003</v>
      </c>
    </row>
    <row r="444" spans="1:9" x14ac:dyDescent="0.3">
      <c r="A444" s="99">
        <f>'016'!A44</f>
        <v>0.41</v>
      </c>
      <c r="B444" s="24">
        <f t="shared" si="32"/>
        <v>-0.89159811928378363</v>
      </c>
      <c r="C444" s="99">
        <f>'016'!C44</f>
        <v>1.29</v>
      </c>
      <c r="D444" s="24">
        <f t="shared" si="30"/>
        <v>0.25464221837358075</v>
      </c>
      <c r="F444" s="99">
        <f>'016'!F44</f>
        <v>1.03</v>
      </c>
      <c r="G444">
        <f t="shared" si="31"/>
        <v>2.9558802241544429E-2</v>
      </c>
      <c r="H444" s="99">
        <f>'016'!H44</f>
        <v>4.25</v>
      </c>
      <c r="I444">
        <f t="shared" si="33"/>
        <v>1.4469189829363254</v>
      </c>
    </row>
    <row r="445" spans="1:9" x14ac:dyDescent="0.3">
      <c r="A445" s="99">
        <f>'016'!A45</f>
        <v>0.16</v>
      </c>
      <c r="B445" s="24">
        <f t="shared" si="32"/>
        <v>-1.8325814637483102</v>
      </c>
      <c r="C445" s="99">
        <f>'016'!C45</f>
        <v>9.9999999999999995E-7</v>
      </c>
      <c r="D445" s="24">
        <f t="shared" si="30"/>
        <v>-13.815510557964274</v>
      </c>
      <c r="F445" s="99">
        <f>'016'!F45</f>
        <v>9.9999999999999995E-7</v>
      </c>
      <c r="G445">
        <f t="shared" si="31"/>
        <v>-13.815510557964274</v>
      </c>
      <c r="H445" s="99">
        <f>'016'!H45</f>
        <v>0.35</v>
      </c>
      <c r="I445">
        <f t="shared" si="33"/>
        <v>-1.0498221244986778</v>
      </c>
    </row>
    <row r="446" spans="1:9" x14ac:dyDescent="0.3">
      <c r="A446" s="99">
        <f>'016'!A46</f>
        <v>9.01</v>
      </c>
      <c r="B446" s="24">
        <f t="shared" si="32"/>
        <v>2.1983350716202463</v>
      </c>
      <c r="C446" s="99">
        <f>'016'!C46</f>
        <v>11.07</v>
      </c>
      <c r="D446" s="24">
        <f t="shared" si="30"/>
        <v>2.4042387467205457</v>
      </c>
      <c r="F446" s="99">
        <f>'016'!F46</f>
        <v>16.78</v>
      </c>
      <c r="G446">
        <f t="shared" si="31"/>
        <v>2.8201877010390604</v>
      </c>
      <c r="H446" s="99">
        <f>'016'!H46</f>
        <v>14.33</v>
      </c>
      <c r="I446">
        <f t="shared" si="33"/>
        <v>2.6623552418400807</v>
      </c>
    </row>
    <row r="447" spans="1:9" x14ac:dyDescent="0.3">
      <c r="A447" s="99">
        <f>'016'!A47</f>
        <v>10.94</v>
      </c>
      <c r="B447" s="24">
        <f t="shared" si="32"/>
        <v>2.3924257969938352</v>
      </c>
      <c r="C447" s="99">
        <f>'016'!C47</f>
        <v>6.84</v>
      </c>
      <c r="D447" s="24">
        <f t="shared" si="30"/>
        <v>1.922787731634459</v>
      </c>
      <c r="F447" s="99">
        <f>'016'!F47</f>
        <v>4.6500000000000004</v>
      </c>
      <c r="G447">
        <f t="shared" si="31"/>
        <v>1.536867219599265</v>
      </c>
      <c r="H447" s="99">
        <f>'016'!H47</f>
        <v>13.14</v>
      </c>
      <c r="I447">
        <f t="shared" si="33"/>
        <v>2.5756610130564646</v>
      </c>
    </row>
    <row r="448" spans="1:9" x14ac:dyDescent="0.3">
      <c r="A448" s="99">
        <f>'016'!A48</f>
        <v>0.12</v>
      </c>
      <c r="B448" s="24">
        <f t="shared" si="32"/>
        <v>-2.120263536200091</v>
      </c>
      <c r="C448" s="99">
        <f>'016'!C48</f>
        <v>8.24</v>
      </c>
      <c r="D448" s="24">
        <f t="shared" si="30"/>
        <v>2.1090003439213802</v>
      </c>
      <c r="F448" s="99">
        <f>'016'!F48</f>
        <v>17.27</v>
      </c>
      <c r="G448">
        <f t="shared" si="31"/>
        <v>2.848970892158587</v>
      </c>
      <c r="H448" s="99">
        <f>'016'!H48</f>
        <v>3.82</v>
      </c>
      <c r="I448">
        <f t="shared" si="33"/>
        <v>1.3402504226184837</v>
      </c>
    </row>
    <row r="449" spans="1:9" x14ac:dyDescent="0.3">
      <c r="A449" s="99">
        <f>'016'!A49</f>
        <v>0.5</v>
      </c>
      <c r="B449" s="24">
        <f t="shared" si="32"/>
        <v>-0.69314718055994529</v>
      </c>
      <c r="C449" s="99">
        <f>'016'!C49</f>
        <v>2.5</v>
      </c>
      <c r="D449" s="24">
        <f t="shared" si="30"/>
        <v>0.91629073187415511</v>
      </c>
      <c r="F449" s="99">
        <f>'016'!F49</f>
        <v>10.82</v>
      </c>
      <c r="G449">
        <f t="shared" si="31"/>
        <v>2.3813962734183356</v>
      </c>
      <c r="H449" s="99">
        <f>'016'!H49</f>
        <v>10.16</v>
      </c>
      <c r="I449">
        <f t="shared" si="33"/>
        <v>2.318458442150336</v>
      </c>
    </row>
    <row r="450" spans="1:9" x14ac:dyDescent="0.3">
      <c r="A450" s="99">
        <f>'016'!A50</f>
        <v>0.12</v>
      </c>
      <c r="B450" s="24">
        <f t="shared" si="32"/>
        <v>-2.120263536200091</v>
      </c>
      <c r="C450" s="99">
        <f>'016'!C50</f>
        <v>1.79</v>
      </c>
      <c r="D450" s="24">
        <f t="shared" si="30"/>
        <v>0.58221561985266368</v>
      </c>
      <c r="F450" s="99">
        <f>'016'!F50</f>
        <v>26.82</v>
      </c>
      <c r="G450">
        <f t="shared" si="31"/>
        <v>3.2891478778535324</v>
      </c>
      <c r="H450" s="99">
        <f>'016'!H50</f>
        <v>28.96</v>
      </c>
      <c r="I450">
        <f t="shared" si="33"/>
        <v>3.3659155675175159</v>
      </c>
    </row>
    <row r="451" spans="1:9" x14ac:dyDescent="0.3">
      <c r="A451" s="99">
        <f>'016'!A51</f>
        <v>0.01</v>
      </c>
      <c r="B451" s="24">
        <f t="shared" si="32"/>
        <v>-4.6051701859880909</v>
      </c>
      <c r="C451" s="99">
        <f>'016'!C51</f>
        <v>0.44</v>
      </c>
      <c r="D451" s="24">
        <f t="shared" si="30"/>
        <v>-0.82098055206983023</v>
      </c>
      <c r="F451" s="99">
        <f>'016'!F51</f>
        <v>14.08</v>
      </c>
      <c r="G451">
        <f t="shared" si="31"/>
        <v>2.6447553507298962</v>
      </c>
      <c r="H451" s="99">
        <f>'016'!H51</f>
        <v>9.9999999999999995E-7</v>
      </c>
      <c r="I451">
        <f t="shared" si="33"/>
        <v>-13.815510557964274</v>
      </c>
    </row>
    <row r="452" spans="1:9" x14ac:dyDescent="0.3">
      <c r="A452" s="99">
        <f>'016'!A52</f>
        <v>1.69</v>
      </c>
      <c r="B452" s="24">
        <f t="shared" si="32"/>
        <v>0.52472852893498212</v>
      </c>
      <c r="C452" s="99">
        <f>'016'!C52</f>
        <v>0.47</v>
      </c>
      <c r="D452" s="24">
        <f t="shared" si="30"/>
        <v>-0.75502258427803282</v>
      </c>
      <c r="F452" s="99">
        <f>'016'!F52</f>
        <v>25.75</v>
      </c>
      <c r="G452">
        <f t="shared" si="31"/>
        <v>3.2484346271097451</v>
      </c>
      <c r="H452" s="99">
        <f>'016'!H52</f>
        <v>0.73</v>
      </c>
      <c r="I452">
        <f t="shared" si="33"/>
        <v>-0.31471074483970024</v>
      </c>
    </row>
    <row r="453" spans="1:9" x14ac:dyDescent="0.3">
      <c r="A453" s="100">
        <f>'017'!A3</f>
        <v>9.9999999999999995E-7</v>
      </c>
      <c r="B453" s="24">
        <f t="shared" si="32"/>
        <v>-13.815510557964274</v>
      </c>
      <c r="C453" s="100">
        <f>'017'!C3</f>
        <v>9.9999999999999995E-7</v>
      </c>
      <c r="D453" s="24">
        <f t="shared" si="30"/>
        <v>-13.815510557964274</v>
      </c>
      <c r="F453" s="100">
        <f>'017'!F3</f>
        <v>11.53</v>
      </c>
      <c r="G453">
        <f t="shared" si="31"/>
        <v>2.4449523342809676</v>
      </c>
      <c r="H453" s="100">
        <f>'017'!H3</f>
        <v>11.99</v>
      </c>
      <c r="I453">
        <f t="shared" si="33"/>
        <v>2.4840729690394228</v>
      </c>
    </row>
    <row r="454" spans="1:9" x14ac:dyDescent="0.3">
      <c r="A454" s="100">
        <f>'017'!A4</f>
        <v>0.08</v>
      </c>
      <c r="B454" s="24">
        <f t="shared" si="32"/>
        <v>-2.5257286443082556</v>
      </c>
      <c r="C454" s="100">
        <f>'017'!C4</f>
        <v>6.52</v>
      </c>
      <c r="D454" s="24">
        <f t="shared" si="30"/>
        <v>1.8748743759385615</v>
      </c>
      <c r="F454" s="100">
        <f>'017'!F4</f>
        <v>1.18</v>
      </c>
      <c r="G454">
        <f t="shared" si="31"/>
        <v>0.16551443847757333</v>
      </c>
      <c r="H454" s="100">
        <f>'017'!H4</f>
        <v>9.9999999999999995E-7</v>
      </c>
      <c r="I454">
        <f t="shared" si="33"/>
        <v>-13.815510557964274</v>
      </c>
    </row>
    <row r="455" spans="1:9" x14ac:dyDescent="0.3">
      <c r="A455" s="100">
        <f>'017'!A5</f>
        <v>7.0000000000000007E-2</v>
      </c>
      <c r="B455" s="24">
        <f t="shared" si="32"/>
        <v>-2.6592600369327779</v>
      </c>
      <c r="C455" s="100">
        <f>'017'!C5</f>
        <v>31.84</v>
      </c>
      <c r="D455" s="24">
        <f t="shared" si="30"/>
        <v>3.4607233609761821</v>
      </c>
      <c r="F455" s="100">
        <f>'017'!F5</f>
        <v>0.18</v>
      </c>
      <c r="G455">
        <f t="shared" si="31"/>
        <v>-1.7147984280919266</v>
      </c>
      <c r="H455" s="100">
        <f>'017'!H5</f>
        <v>18.57</v>
      </c>
      <c r="I455">
        <f t="shared" si="33"/>
        <v>2.9215473753646144</v>
      </c>
    </row>
    <row r="456" spans="1:9" x14ac:dyDescent="0.3">
      <c r="A456" s="100">
        <f>'017'!A6</f>
        <v>0.64</v>
      </c>
      <c r="B456" s="24">
        <f t="shared" si="32"/>
        <v>-0.44628710262841947</v>
      </c>
      <c r="C456" s="100">
        <f>'017'!C6</f>
        <v>1.64</v>
      </c>
      <c r="D456" s="24">
        <f t="shared" si="30"/>
        <v>0.494696241836107</v>
      </c>
      <c r="F456" s="100">
        <f>'017'!F6</f>
        <v>13.02</v>
      </c>
      <c r="G456">
        <f t="shared" si="31"/>
        <v>2.5664866367804233</v>
      </c>
      <c r="H456" s="100">
        <f>'017'!H6</f>
        <v>5.97</v>
      </c>
      <c r="I456">
        <f t="shared" si="33"/>
        <v>1.7867469274045107</v>
      </c>
    </row>
    <row r="457" spans="1:9" x14ac:dyDescent="0.3">
      <c r="A457" s="100">
        <f>'017'!A7</f>
        <v>9.9999999999999995E-7</v>
      </c>
      <c r="B457" s="24">
        <f t="shared" si="32"/>
        <v>-13.815510557964274</v>
      </c>
      <c r="C457" s="100">
        <f>'017'!C7</f>
        <v>10.57</v>
      </c>
      <c r="D457" s="24">
        <f t="shared" si="30"/>
        <v>2.3580197998821464</v>
      </c>
      <c r="F457" s="100">
        <f>'017'!F7</f>
        <v>0.03</v>
      </c>
      <c r="G457">
        <f t="shared" si="31"/>
        <v>-3.5065578973199818</v>
      </c>
      <c r="H457" s="100">
        <f>'017'!H7</f>
        <v>1.91</v>
      </c>
      <c r="I457">
        <f t="shared" si="33"/>
        <v>0.64710324205853842</v>
      </c>
    </row>
    <row r="458" spans="1:9" x14ac:dyDescent="0.3">
      <c r="A458" s="100">
        <f>'017'!A8</f>
        <v>1.59</v>
      </c>
      <c r="B458" s="24">
        <f t="shared" si="32"/>
        <v>0.46373401623214022</v>
      </c>
      <c r="C458" s="100">
        <f>'017'!C8</f>
        <v>1.74</v>
      </c>
      <c r="D458" s="24">
        <f t="shared" si="30"/>
        <v>0.55388511322643763</v>
      </c>
      <c r="F458" s="100">
        <f>'017'!F8</f>
        <v>1.41</v>
      </c>
      <c r="G458">
        <f t="shared" si="31"/>
        <v>0.34358970439007686</v>
      </c>
      <c r="H458" s="100">
        <f>'017'!H8</f>
        <v>6.08</v>
      </c>
      <c r="I458">
        <f t="shared" si="33"/>
        <v>1.8050046959780757</v>
      </c>
    </row>
    <row r="459" spans="1:9" x14ac:dyDescent="0.3">
      <c r="A459" s="100">
        <f>'017'!A9</f>
        <v>2.1800000000000002</v>
      </c>
      <c r="B459" s="24">
        <f t="shared" si="32"/>
        <v>0.77932487680099771</v>
      </c>
      <c r="C459" s="100">
        <f>'017'!C9</f>
        <v>3.8</v>
      </c>
      <c r="D459" s="24">
        <f t="shared" si="30"/>
        <v>1.33500106673234</v>
      </c>
      <c r="F459" s="100">
        <f>'017'!F9</f>
        <v>0.01</v>
      </c>
      <c r="G459">
        <f t="shared" si="31"/>
        <v>-4.6051701859880909</v>
      </c>
      <c r="H459" s="100">
        <f>'017'!H9</f>
        <v>3.2</v>
      </c>
      <c r="I459">
        <f t="shared" si="33"/>
        <v>1.1631508098056809</v>
      </c>
    </row>
    <row r="460" spans="1:9" x14ac:dyDescent="0.3">
      <c r="A460" s="100">
        <f>'017'!A10</f>
        <v>0.02</v>
      </c>
      <c r="B460" s="24">
        <f t="shared" si="32"/>
        <v>-3.912023005428146</v>
      </c>
      <c r="C460" s="100">
        <f>'017'!C10</f>
        <v>0.02</v>
      </c>
      <c r="D460" s="24">
        <f t="shared" si="30"/>
        <v>-3.912023005428146</v>
      </c>
      <c r="F460" s="100">
        <f>'017'!F10</f>
        <v>6.32</v>
      </c>
      <c r="G460">
        <f t="shared" si="31"/>
        <v>1.8437192081587661</v>
      </c>
      <c r="H460" s="100">
        <f>'017'!H10</f>
        <v>6.2</v>
      </c>
      <c r="I460">
        <f t="shared" si="33"/>
        <v>1.824549292051046</v>
      </c>
    </row>
    <row r="461" spans="1:9" x14ac:dyDescent="0.3">
      <c r="A461" s="100">
        <f>'017'!A11</f>
        <v>0.84</v>
      </c>
      <c r="B461" s="24">
        <f t="shared" si="32"/>
        <v>-0.1743533871447778</v>
      </c>
      <c r="C461" s="100">
        <f>'017'!C11</f>
        <v>0.04</v>
      </c>
      <c r="D461" s="24">
        <f t="shared" si="30"/>
        <v>-3.2188758248682006</v>
      </c>
      <c r="F461" s="100">
        <f>'017'!F11</f>
        <v>21.35</v>
      </c>
      <c r="G461">
        <f t="shared" si="31"/>
        <v>3.0610517396746335</v>
      </c>
      <c r="H461" s="100">
        <f>'017'!H11</f>
        <v>0.05</v>
      </c>
      <c r="I461">
        <f t="shared" si="33"/>
        <v>-2.9957322735539909</v>
      </c>
    </row>
    <row r="462" spans="1:9" x14ac:dyDescent="0.3">
      <c r="A462" s="100">
        <f>'017'!A12</f>
        <v>0.41</v>
      </c>
      <c r="B462" s="24">
        <f t="shared" si="32"/>
        <v>-0.89159811928378363</v>
      </c>
      <c r="C462" s="100">
        <f>'017'!C12</f>
        <v>0.22</v>
      </c>
      <c r="D462" s="24">
        <f t="shared" si="30"/>
        <v>-1.5141277326297755</v>
      </c>
      <c r="F462" s="100">
        <f>'017'!F12</f>
        <v>35.92</v>
      </c>
      <c r="G462">
        <f t="shared" si="31"/>
        <v>3.5812942434339989</v>
      </c>
      <c r="H462" s="100">
        <f>'017'!H12</f>
        <v>15.65</v>
      </c>
      <c r="I462">
        <f t="shared" si="33"/>
        <v>2.7504709169861621</v>
      </c>
    </row>
    <row r="463" spans="1:9" x14ac:dyDescent="0.3">
      <c r="A463" s="100">
        <f>'017'!A13</f>
        <v>10.58</v>
      </c>
      <c r="B463" s="24">
        <f t="shared" si="32"/>
        <v>2.3589654264301534</v>
      </c>
      <c r="C463" s="100">
        <f>'017'!C13</f>
        <v>9.9999999999999995E-7</v>
      </c>
      <c r="D463" s="24">
        <f t="shared" si="30"/>
        <v>-13.815510557964274</v>
      </c>
      <c r="F463" s="100">
        <f>'017'!F13</f>
        <v>0.08</v>
      </c>
      <c r="G463">
        <f t="shared" si="31"/>
        <v>-2.5257286443082556</v>
      </c>
      <c r="H463" s="100">
        <f>'017'!H13</f>
        <v>0.5</v>
      </c>
      <c r="I463">
        <f t="shared" si="33"/>
        <v>-0.69314718055994529</v>
      </c>
    </row>
    <row r="464" spans="1:9" x14ac:dyDescent="0.3">
      <c r="A464" s="100">
        <f>'017'!A14</f>
        <v>11.24</v>
      </c>
      <c r="B464" s="24">
        <f t="shared" si="32"/>
        <v>2.4194788444655448</v>
      </c>
      <c r="C464" s="100">
        <f>'017'!C14</f>
        <v>0.68</v>
      </c>
      <c r="D464" s="24">
        <f t="shared" si="30"/>
        <v>-0.38566248081198462</v>
      </c>
      <c r="F464" s="100">
        <f>'017'!F14</f>
        <v>2.31</v>
      </c>
      <c r="G464">
        <f t="shared" si="31"/>
        <v>0.83724752453370221</v>
      </c>
      <c r="H464" s="100">
        <f>'017'!H14</f>
        <v>8.06</v>
      </c>
      <c r="I464">
        <f t="shared" si="33"/>
        <v>2.086913556518537</v>
      </c>
    </row>
    <row r="465" spans="1:9" x14ac:dyDescent="0.3">
      <c r="A465" s="100">
        <f>'017'!A15</f>
        <v>4.17</v>
      </c>
      <c r="B465" s="24">
        <f t="shared" si="32"/>
        <v>1.4279160358107101</v>
      </c>
      <c r="C465" s="100">
        <f>'017'!C15</f>
        <v>0.77</v>
      </c>
      <c r="D465" s="24">
        <f t="shared" ref="D465:D528" si="34">LN(C465)</f>
        <v>-0.26136476413440751</v>
      </c>
      <c r="F465" s="100">
        <f>'017'!F15</f>
        <v>9.9999999999999995E-7</v>
      </c>
      <c r="G465">
        <f t="shared" si="31"/>
        <v>-13.815510557964274</v>
      </c>
      <c r="H465" s="100">
        <f>'017'!H15</f>
        <v>0.04</v>
      </c>
      <c r="I465">
        <f t="shared" si="33"/>
        <v>-3.2188758248682006</v>
      </c>
    </row>
    <row r="466" spans="1:9" x14ac:dyDescent="0.3">
      <c r="A466" s="100">
        <f>'017'!A16</f>
        <v>0.47</v>
      </c>
      <c r="B466" s="24">
        <f t="shared" si="32"/>
        <v>-0.75502258427803282</v>
      </c>
      <c r="C466" s="100">
        <f>'017'!C16</f>
        <v>9.9999999999999995E-7</v>
      </c>
      <c r="D466" s="24">
        <f t="shared" si="34"/>
        <v>-13.815510557964274</v>
      </c>
      <c r="F466" s="100">
        <f>'017'!F16</f>
        <v>10.31</v>
      </c>
      <c r="G466">
        <f t="shared" si="31"/>
        <v>2.3331142980288688</v>
      </c>
      <c r="H466" s="100">
        <f>'017'!H16</f>
        <v>5.16</v>
      </c>
      <c r="I466">
        <f t="shared" si="33"/>
        <v>1.6409365794934714</v>
      </c>
    </row>
    <row r="467" spans="1:9" x14ac:dyDescent="0.3">
      <c r="A467" s="100">
        <f>'017'!A17</f>
        <v>0.46</v>
      </c>
      <c r="B467" s="24">
        <f t="shared" si="32"/>
        <v>-0.77652878949899629</v>
      </c>
      <c r="C467" s="100">
        <f>'017'!C17</f>
        <v>0.31</v>
      </c>
      <c r="D467" s="24">
        <f t="shared" si="34"/>
        <v>-1.1711829815029451</v>
      </c>
      <c r="F467" s="100">
        <f>'017'!F17</f>
        <v>0.05</v>
      </c>
      <c r="G467">
        <f t="shared" si="31"/>
        <v>-2.9957322735539909</v>
      </c>
      <c r="H467" s="100">
        <f>'017'!H17</f>
        <v>7.83</v>
      </c>
      <c r="I467">
        <f t="shared" si="33"/>
        <v>2.0579625100027119</v>
      </c>
    </row>
    <row r="468" spans="1:9" x14ac:dyDescent="0.3">
      <c r="A468" s="100">
        <f>'017'!A18</f>
        <v>9.9999999999999995E-7</v>
      </c>
      <c r="B468" s="24">
        <f t="shared" si="32"/>
        <v>-13.815510557964274</v>
      </c>
      <c r="C468" s="100">
        <f>'017'!C18</f>
        <v>46.02</v>
      </c>
      <c r="D468" s="24">
        <f t="shared" si="34"/>
        <v>3.82907608460722</v>
      </c>
      <c r="F468" s="100">
        <f>'017'!F18</f>
        <v>10.8</v>
      </c>
      <c r="G468">
        <f t="shared" si="31"/>
        <v>2.379546134130174</v>
      </c>
      <c r="H468" s="100">
        <f>'017'!H18</f>
        <v>12.82</v>
      </c>
      <c r="I468">
        <f t="shared" si="33"/>
        <v>2.5510064514925239</v>
      </c>
    </row>
    <row r="469" spans="1:9" x14ac:dyDescent="0.3">
      <c r="A469" s="100">
        <f>'017'!A19</f>
        <v>0.56999999999999995</v>
      </c>
      <c r="B469" s="24">
        <f t="shared" si="32"/>
        <v>-0.56211891815354131</v>
      </c>
      <c r="C469" s="100">
        <f>'017'!C19</f>
        <v>0.06</v>
      </c>
      <c r="D469" s="24">
        <f t="shared" si="34"/>
        <v>-2.8134107167600364</v>
      </c>
      <c r="F469" s="100">
        <f>'017'!F19</f>
        <v>13</v>
      </c>
      <c r="G469">
        <f t="shared" si="31"/>
        <v>2.5649493574615367</v>
      </c>
      <c r="H469" s="100">
        <f>'017'!H19</f>
        <v>0.57999999999999996</v>
      </c>
      <c r="I469">
        <f t="shared" si="33"/>
        <v>-0.54472717544167215</v>
      </c>
    </row>
    <row r="470" spans="1:9" x14ac:dyDescent="0.3">
      <c r="A470" s="100">
        <f>'017'!A20</f>
        <v>9.9999999999999995E-7</v>
      </c>
      <c r="B470" s="24">
        <f t="shared" si="32"/>
        <v>-13.815510557964274</v>
      </c>
      <c r="C470" s="100">
        <f>'017'!C20</f>
        <v>0.22</v>
      </c>
      <c r="D470" s="24">
        <f t="shared" si="34"/>
        <v>-1.5141277326297755</v>
      </c>
      <c r="F470" s="100">
        <f>'017'!F20</f>
        <v>7.7</v>
      </c>
      <c r="G470">
        <f t="shared" si="31"/>
        <v>2.0412203288596382</v>
      </c>
      <c r="H470" s="100">
        <f>'017'!H20</f>
        <v>0.18</v>
      </c>
      <c r="I470">
        <f t="shared" si="33"/>
        <v>-1.7147984280919266</v>
      </c>
    </row>
    <row r="471" spans="1:9" x14ac:dyDescent="0.3">
      <c r="A471" s="100">
        <f>'017'!A21</f>
        <v>0.09</v>
      </c>
      <c r="B471" s="24">
        <f t="shared" si="32"/>
        <v>-2.4079456086518722</v>
      </c>
      <c r="C471" s="100">
        <f>'017'!C21</f>
        <v>0.03</v>
      </c>
      <c r="D471" s="24">
        <f t="shared" si="34"/>
        <v>-3.5065578973199818</v>
      </c>
      <c r="F471" s="100">
        <f>'017'!F21</f>
        <v>11.07</v>
      </c>
      <c r="G471">
        <f t="shared" si="31"/>
        <v>2.4042387467205457</v>
      </c>
      <c r="H471" s="100">
        <f>'017'!H21</f>
        <v>1.76</v>
      </c>
      <c r="I471">
        <f t="shared" si="33"/>
        <v>0.56531380905006046</v>
      </c>
    </row>
    <row r="472" spans="1:9" x14ac:dyDescent="0.3">
      <c r="A472" s="100">
        <f>'017'!A22</f>
        <v>1.05</v>
      </c>
      <c r="B472" s="24">
        <f t="shared" si="32"/>
        <v>4.8790164169432049E-2</v>
      </c>
      <c r="C472" s="100">
        <f>'017'!C22</f>
        <v>3.86</v>
      </c>
      <c r="D472" s="24">
        <f t="shared" si="34"/>
        <v>1.3506671834767394</v>
      </c>
      <c r="F472" s="100">
        <f>'017'!F22</f>
        <v>0.13</v>
      </c>
      <c r="G472">
        <f t="shared" si="31"/>
        <v>-2.0402208285265546</v>
      </c>
      <c r="H472" s="100">
        <f>'017'!H22</f>
        <v>9.9999999999999995E-7</v>
      </c>
      <c r="I472">
        <f t="shared" si="33"/>
        <v>-13.815510557964274</v>
      </c>
    </row>
    <row r="473" spans="1:9" x14ac:dyDescent="0.3">
      <c r="A473" s="100">
        <f>'017'!A23</f>
        <v>6.86</v>
      </c>
      <c r="B473" s="24">
        <f t="shared" si="32"/>
        <v>1.925707441737794</v>
      </c>
      <c r="C473" s="100">
        <f>'017'!C23</f>
        <v>14.66</v>
      </c>
      <c r="D473" s="24">
        <f t="shared" si="34"/>
        <v>2.6851226964585053</v>
      </c>
      <c r="F473" s="100">
        <f>'017'!F23</f>
        <v>1.47</v>
      </c>
      <c r="G473">
        <f t="shared" si="31"/>
        <v>0.38526240079064489</v>
      </c>
      <c r="H473" s="100">
        <f>'017'!H23</f>
        <v>1.78</v>
      </c>
      <c r="I473">
        <f t="shared" si="33"/>
        <v>0.57661336430399379</v>
      </c>
    </row>
    <row r="474" spans="1:9" x14ac:dyDescent="0.3">
      <c r="A474" s="100">
        <f>'017'!A24</f>
        <v>37.479999999999997</v>
      </c>
      <c r="B474" s="24">
        <f t="shared" si="32"/>
        <v>3.6238074573702215</v>
      </c>
      <c r="C474" s="100">
        <f>'017'!C24</f>
        <v>17.510000000000002</v>
      </c>
      <c r="D474" s="24">
        <f t="shared" si="34"/>
        <v>2.8627721462977607</v>
      </c>
      <c r="F474" s="100">
        <f>'017'!F24</f>
        <v>23.4</v>
      </c>
      <c r="G474">
        <f t="shared" si="31"/>
        <v>3.1527360223636558</v>
      </c>
      <c r="H474" s="100">
        <f>'017'!H24</f>
        <v>6.05</v>
      </c>
      <c r="I474">
        <f t="shared" si="33"/>
        <v>1.80005827204275</v>
      </c>
    </row>
    <row r="475" spans="1:9" x14ac:dyDescent="0.3">
      <c r="A475" s="100">
        <f>'017'!A25</f>
        <v>6.96</v>
      </c>
      <c r="B475" s="24">
        <f t="shared" si="32"/>
        <v>1.9401794743463283</v>
      </c>
      <c r="C475" s="100">
        <f>'017'!C25</f>
        <v>6.9</v>
      </c>
      <c r="D475" s="24">
        <f t="shared" si="34"/>
        <v>1.9315214116032138</v>
      </c>
      <c r="F475" s="100">
        <f>'017'!F25</f>
        <v>14.36</v>
      </c>
      <c r="G475">
        <f t="shared" si="31"/>
        <v>2.664446563620078</v>
      </c>
      <c r="H475" s="100">
        <f>'017'!H25</f>
        <v>0.03</v>
      </c>
      <c r="I475">
        <f t="shared" si="33"/>
        <v>-3.5065578973199818</v>
      </c>
    </row>
    <row r="476" spans="1:9" x14ac:dyDescent="0.3">
      <c r="A476" s="100">
        <f>'017'!A26</f>
        <v>5.89</v>
      </c>
      <c r="B476" s="24">
        <f t="shared" si="32"/>
        <v>1.7732559976634952</v>
      </c>
      <c r="C476" s="100">
        <f>'017'!C26</f>
        <v>14.16</v>
      </c>
      <c r="D476" s="24">
        <f t="shared" si="34"/>
        <v>2.6504210882655737</v>
      </c>
      <c r="F476" s="100">
        <f>'017'!F26</f>
        <v>13.7</v>
      </c>
      <c r="G476">
        <f t="shared" si="31"/>
        <v>2.6173958328340792</v>
      </c>
      <c r="H476" s="100">
        <f>'017'!H26</f>
        <v>2.4500000000000002</v>
      </c>
      <c r="I476">
        <f t="shared" si="33"/>
        <v>0.89608802455663572</v>
      </c>
    </row>
    <row r="477" spans="1:9" x14ac:dyDescent="0.3">
      <c r="A477" s="100">
        <f>'017'!A27</f>
        <v>9.9999999999999995E-7</v>
      </c>
      <c r="B477" s="24">
        <f t="shared" si="32"/>
        <v>-13.815510557964274</v>
      </c>
      <c r="C477" s="100">
        <f>'017'!C27</f>
        <v>9.9999999999999995E-7</v>
      </c>
      <c r="D477" s="24">
        <f t="shared" si="34"/>
        <v>-13.815510557964274</v>
      </c>
      <c r="F477" s="100">
        <f>'017'!F27</f>
        <v>0.25</v>
      </c>
      <c r="G477">
        <f t="shared" si="31"/>
        <v>-1.3862943611198906</v>
      </c>
      <c r="H477" s="100">
        <f>'017'!H27</f>
        <v>1.1399999999999999</v>
      </c>
      <c r="I477">
        <f t="shared" si="33"/>
        <v>0.131028262406404</v>
      </c>
    </row>
    <row r="478" spans="1:9" x14ac:dyDescent="0.3">
      <c r="A478" s="100">
        <f>'017'!A28</f>
        <v>8.14</v>
      </c>
      <c r="B478" s="24">
        <f t="shared" si="32"/>
        <v>2.0967901800144491</v>
      </c>
      <c r="C478" s="100">
        <f>'017'!C28</f>
        <v>3.18</v>
      </c>
      <c r="D478" s="24">
        <f t="shared" si="34"/>
        <v>1.1568811967920856</v>
      </c>
      <c r="F478" s="100">
        <f>'017'!F28</f>
        <v>2.61</v>
      </c>
      <c r="G478">
        <f t="shared" si="31"/>
        <v>0.95935022133460202</v>
      </c>
      <c r="H478" s="100">
        <f>'017'!H28</f>
        <v>3.2</v>
      </c>
      <c r="I478">
        <f t="shared" si="33"/>
        <v>1.1631508098056809</v>
      </c>
    </row>
    <row r="479" spans="1:9" x14ac:dyDescent="0.3">
      <c r="A479" s="100">
        <f>'017'!A29</f>
        <v>17.82</v>
      </c>
      <c r="B479" s="24">
        <f t="shared" si="32"/>
        <v>2.8803214220426634</v>
      </c>
      <c r="C479" s="100">
        <f>'017'!C29</f>
        <v>0.06</v>
      </c>
      <c r="D479" s="24">
        <f t="shared" si="34"/>
        <v>-2.8134107167600364</v>
      </c>
      <c r="F479" s="100">
        <f>'017'!F29</f>
        <v>3.99</v>
      </c>
      <c r="G479">
        <f t="shared" si="31"/>
        <v>1.3837912309017721</v>
      </c>
      <c r="H479" s="100">
        <f>'017'!H29</f>
        <v>10.09</v>
      </c>
      <c r="I479">
        <f t="shared" si="33"/>
        <v>2.3115448343655176</v>
      </c>
    </row>
    <row r="480" spans="1:9" x14ac:dyDescent="0.3">
      <c r="A480" s="100">
        <f>'017'!A30</f>
        <v>0.85</v>
      </c>
      <c r="B480" s="24">
        <f t="shared" si="32"/>
        <v>-0.16251892949777494</v>
      </c>
      <c r="C480" s="100">
        <f>'017'!C30</f>
        <v>0.38</v>
      </c>
      <c r="D480" s="24">
        <f t="shared" si="34"/>
        <v>-0.96758402626170559</v>
      </c>
      <c r="F480" s="100">
        <f>'017'!F30</f>
        <v>2.31</v>
      </c>
      <c r="G480">
        <f t="shared" si="31"/>
        <v>0.83724752453370221</v>
      </c>
      <c r="H480" s="100">
        <f>'017'!H30</f>
        <v>1.07</v>
      </c>
      <c r="I480">
        <f t="shared" si="33"/>
        <v>6.7658648473814864E-2</v>
      </c>
    </row>
    <row r="481" spans="1:9" x14ac:dyDescent="0.3">
      <c r="A481" s="100">
        <f>'017'!A31</f>
        <v>9.92</v>
      </c>
      <c r="B481" s="24">
        <f t="shared" si="32"/>
        <v>2.2945529212967815</v>
      </c>
      <c r="C481" s="100">
        <f>'017'!C31</f>
        <v>0.14000000000000001</v>
      </c>
      <c r="D481" s="24">
        <f t="shared" si="34"/>
        <v>-1.9661128563728327</v>
      </c>
      <c r="F481" s="100">
        <f>'017'!F31</f>
        <v>2.79</v>
      </c>
      <c r="G481">
        <f t="shared" si="31"/>
        <v>1.0260415958332743</v>
      </c>
      <c r="H481" s="100">
        <f>'017'!H31</f>
        <v>12.69</v>
      </c>
      <c r="I481">
        <f t="shared" si="33"/>
        <v>2.5408142817262962</v>
      </c>
    </row>
    <row r="482" spans="1:9" x14ac:dyDescent="0.3">
      <c r="A482" s="100">
        <f>'017'!A32</f>
        <v>5.49</v>
      </c>
      <c r="B482" s="24">
        <f t="shared" si="32"/>
        <v>1.7029282555214393</v>
      </c>
      <c r="C482" s="100">
        <f>'017'!C32</f>
        <v>3.19</v>
      </c>
      <c r="D482" s="24">
        <f t="shared" si="34"/>
        <v>1.1600209167967532</v>
      </c>
      <c r="F482" s="100">
        <f>'017'!F32</f>
        <v>11.07</v>
      </c>
      <c r="G482">
        <f t="shared" si="31"/>
        <v>2.4042387467205457</v>
      </c>
      <c r="H482" s="100">
        <f>'017'!H32</f>
        <v>5.48</v>
      </c>
      <c r="I482">
        <f t="shared" si="33"/>
        <v>1.7011051009599243</v>
      </c>
    </row>
    <row r="483" spans="1:9" x14ac:dyDescent="0.3">
      <c r="A483" s="100">
        <f>'017'!A33</f>
        <v>9.9999999999999995E-7</v>
      </c>
      <c r="B483" s="24">
        <f t="shared" si="32"/>
        <v>-13.815510557964274</v>
      </c>
      <c r="C483" s="100">
        <f>'017'!C33</f>
        <v>22.35</v>
      </c>
      <c r="D483" s="24">
        <f t="shared" si="34"/>
        <v>3.1068263210595779</v>
      </c>
      <c r="F483" s="100">
        <f>'017'!F33</f>
        <v>5.88</v>
      </c>
      <c r="G483">
        <f t="shared" si="31"/>
        <v>1.7715567619105355</v>
      </c>
      <c r="H483" s="100">
        <f>'017'!H33</f>
        <v>9.9999999999999995E-7</v>
      </c>
      <c r="I483">
        <f t="shared" si="33"/>
        <v>-13.815510557964274</v>
      </c>
    </row>
    <row r="484" spans="1:9" x14ac:dyDescent="0.3">
      <c r="A484" s="100">
        <f>'017'!A34</f>
        <v>13.11</v>
      </c>
      <c r="B484" s="24">
        <f t="shared" si="32"/>
        <v>2.5733752977756086</v>
      </c>
      <c r="C484" s="100">
        <f>'017'!C34</f>
        <v>9.9999999999999995E-7</v>
      </c>
      <c r="D484" s="24">
        <f t="shared" si="34"/>
        <v>-13.815510557964274</v>
      </c>
      <c r="F484" s="100">
        <f>'017'!F34</f>
        <v>14.92</v>
      </c>
      <c r="G484">
        <f t="shared" si="31"/>
        <v>2.7027025947756149</v>
      </c>
      <c r="H484" s="100">
        <f>'017'!H34</f>
        <v>9.9999999999999995E-7</v>
      </c>
      <c r="I484">
        <f t="shared" si="33"/>
        <v>-13.815510557964274</v>
      </c>
    </row>
    <row r="485" spans="1:9" x14ac:dyDescent="0.3">
      <c r="A485" s="100">
        <f>'017'!A35</f>
        <v>2.0299999999999998</v>
      </c>
      <c r="B485" s="24">
        <f t="shared" si="32"/>
        <v>0.70803579305369591</v>
      </c>
      <c r="C485" s="100">
        <f>'017'!C35</f>
        <v>7.0000000000000007E-2</v>
      </c>
      <c r="D485" s="24">
        <f t="shared" si="34"/>
        <v>-2.6592600369327779</v>
      </c>
      <c r="F485" s="100">
        <f>'017'!F35</f>
        <v>5.98</v>
      </c>
      <c r="G485">
        <f t="shared" ref="G485:G499" si="35">LN(F485)</f>
        <v>1.7884205679625405</v>
      </c>
      <c r="H485" s="100">
        <f>'017'!H35</f>
        <v>1.86</v>
      </c>
      <c r="I485">
        <f t="shared" si="33"/>
        <v>0.62057648772510998</v>
      </c>
    </row>
    <row r="486" spans="1:9" x14ac:dyDescent="0.3">
      <c r="A486" s="100">
        <f>'017'!A36</f>
        <v>3.28</v>
      </c>
      <c r="B486" s="24">
        <f t="shared" si="32"/>
        <v>1.1878434223960523</v>
      </c>
      <c r="C486" s="100">
        <f>'017'!C36</f>
        <v>7.6</v>
      </c>
      <c r="D486" s="24">
        <f t="shared" si="34"/>
        <v>2.0281482472922852</v>
      </c>
      <c r="F486" s="100">
        <f>'017'!F36</f>
        <v>0.02</v>
      </c>
      <c r="G486">
        <f t="shared" si="35"/>
        <v>-3.912023005428146</v>
      </c>
      <c r="H486" s="100">
        <f>'017'!H36</f>
        <v>11.57</v>
      </c>
      <c r="I486">
        <f t="shared" si="33"/>
        <v>2.448415541205585</v>
      </c>
    </row>
    <row r="487" spans="1:9" x14ac:dyDescent="0.3">
      <c r="A487" s="100">
        <f>'017'!A37</f>
        <v>0.24</v>
      </c>
      <c r="B487" s="24">
        <f t="shared" si="32"/>
        <v>-1.4271163556401458</v>
      </c>
      <c r="C487" s="100">
        <f>'017'!C37</f>
        <v>27.58</v>
      </c>
      <c r="D487" s="24">
        <f t="shared" si="34"/>
        <v>3.3170908723651555</v>
      </c>
      <c r="F487" s="100">
        <f>'017'!F37</f>
        <v>0.23</v>
      </c>
      <c r="G487">
        <f t="shared" si="35"/>
        <v>-1.4696759700589417</v>
      </c>
      <c r="H487" s="100">
        <f>'017'!H37</f>
        <v>0.03</v>
      </c>
      <c r="I487">
        <f t="shared" si="33"/>
        <v>-3.5065578973199818</v>
      </c>
    </row>
    <row r="488" spans="1:9" x14ac:dyDescent="0.3">
      <c r="A488" s="100">
        <f>'017'!A38</f>
        <v>24.84</v>
      </c>
      <c r="B488" s="24">
        <f t="shared" si="32"/>
        <v>3.2124552570652778</v>
      </c>
      <c r="C488" s="100">
        <f>'017'!C38</f>
        <v>9.9999999999999995E-7</v>
      </c>
      <c r="D488" s="24">
        <f t="shared" si="34"/>
        <v>-13.815510557964274</v>
      </c>
      <c r="F488" s="100">
        <f>'017'!F38</f>
        <v>3.26</v>
      </c>
      <c r="G488">
        <f t="shared" si="35"/>
        <v>1.1817271953786161</v>
      </c>
      <c r="H488" s="100">
        <f>'017'!H38</f>
        <v>0.69</v>
      </c>
      <c r="I488">
        <f t="shared" si="33"/>
        <v>-0.37106368139083207</v>
      </c>
    </row>
    <row r="489" spans="1:9" x14ac:dyDescent="0.3">
      <c r="A489" s="100">
        <f>'017'!A39</f>
        <v>0.25</v>
      </c>
      <c r="B489" s="24">
        <f t="shared" si="32"/>
        <v>-1.3862943611198906</v>
      </c>
      <c r="C489" s="100">
        <f>'017'!C39</f>
        <v>9.75</v>
      </c>
      <c r="D489" s="24">
        <f t="shared" si="34"/>
        <v>2.2772672850097559</v>
      </c>
      <c r="F489" s="100">
        <f>'017'!F39</f>
        <v>0.21</v>
      </c>
      <c r="G489">
        <f t="shared" si="35"/>
        <v>-1.5606477482646683</v>
      </c>
      <c r="H489" s="100">
        <f>'017'!H39</f>
        <v>0.05</v>
      </c>
      <c r="I489">
        <f t="shared" si="33"/>
        <v>-2.9957322735539909</v>
      </c>
    </row>
    <row r="490" spans="1:9" x14ac:dyDescent="0.3">
      <c r="A490" s="100">
        <f>'017'!A40</f>
        <v>7.41</v>
      </c>
      <c r="B490" s="24">
        <f t="shared" si="32"/>
        <v>2.0028304393079956</v>
      </c>
      <c r="C490" s="100">
        <f>'017'!C40</f>
        <v>9.0299999999999994</v>
      </c>
      <c r="D490" s="24">
        <f t="shared" si="34"/>
        <v>2.200552367428894</v>
      </c>
      <c r="F490" s="100">
        <f>'017'!F40</f>
        <v>0.32</v>
      </c>
      <c r="G490">
        <f t="shared" si="35"/>
        <v>-1.1394342831883648</v>
      </c>
      <c r="H490" s="100">
        <f>'017'!H40</f>
        <v>11.19</v>
      </c>
      <c r="I490">
        <f t="shared" si="33"/>
        <v>2.4150205223238337</v>
      </c>
    </row>
    <row r="491" spans="1:9" x14ac:dyDescent="0.3">
      <c r="A491" s="100">
        <f>'017'!A41</f>
        <v>21.79</v>
      </c>
      <c r="B491" s="24">
        <f t="shared" si="32"/>
        <v>3.0814511489565284</v>
      </c>
      <c r="C491" s="100">
        <f>'017'!C41</f>
        <v>9.9999999999999995E-7</v>
      </c>
      <c r="D491" s="24">
        <f t="shared" si="34"/>
        <v>-13.815510557964274</v>
      </c>
      <c r="F491" s="100">
        <f>'017'!F41</f>
        <v>0.37</v>
      </c>
      <c r="G491">
        <f t="shared" si="35"/>
        <v>-0.9942522733438669</v>
      </c>
      <c r="H491" s="100">
        <f>'017'!H41</f>
        <v>7.08</v>
      </c>
      <c r="I491">
        <f t="shared" si="33"/>
        <v>1.9572739077056285</v>
      </c>
    </row>
    <row r="492" spans="1:9" x14ac:dyDescent="0.3">
      <c r="A492" s="100">
        <f>'017'!A42</f>
        <v>25.99</v>
      </c>
      <c r="B492" s="24">
        <f t="shared" si="32"/>
        <v>3.2577118486533987</v>
      </c>
      <c r="C492" s="100">
        <f>'017'!C42</f>
        <v>0.06</v>
      </c>
      <c r="D492" s="24">
        <f t="shared" si="34"/>
        <v>-2.8134107167600364</v>
      </c>
      <c r="F492" s="100">
        <f>'017'!F42</f>
        <v>25.88</v>
      </c>
      <c r="G492">
        <f t="shared" si="35"/>
        <v>3.2534704696326999</v>
      </c>
      <c r="H492" s="100">
        <f>'017'!H42</f>
        <v>10.1</v>
      </c>
      <c r="I492">
        <f t="shared" si="33"/>
        <v>2.3125354238472138</v>
      </c>
    </row>
    <row r="493" spans="1:9" x14ac:dyDescent="0.3">
      <c r="A493" s="100">
        <f>'017'!A43</f>
        <v>0.56000000000000005</v>
      </c>
      <c r="B493" s="24">
        <f t="shared" si="32"/>
        <v>-0.57981849525294205</v>
      </c>
      <c r="C493" s="100">
        <f>'017'!C43</f>
        <v>0.33</v>
      </c>
      <c r="D493" s="24">
        <f t="shared" si="34"/>
        <v>-1.1086626245216111</v>
      </c>
      <c r="F493" s="100">
        <f>'017'!F43</f>
        <v>11.21</v>
      </c>
      <c r="G493">
        <f t="shared" si="35"/>
        <v>2.4168062370840686</v>
      </c>
      <c r="H493" s="100">
        <f>'017'!H43</f>
        <v>0.05</v>
      </c>
      <c r="I493">
        <f t="shared" si="33"/>
        <v>-2.9957322735539909</v>
      </c>
    </row>
    <row r="494" spans="1:9" x14ac:dyDescent="0.3">
      <c r="A494" s="100">
        <f>'017'!A44</f>
        <v>8.52</v>
      </c>
      <c r="B494" s="24">
        <f t="shared" si="32"/>
        <v>2.1424163408412245</v>
      </c>
      <c r="C494" s="100">
        <f>'017'!C44</f>
        <v>0.55000000000000004</v>
      </c>
      <c r="D494" s="24">
        <f t="shared" si="34"/>
        <v>-0.59783700075562041</v>
      </c>
      <c r="F494" s="100">
        <f>'017'!F44</f>
        <v>11.63</v>
      </c>
      <c r="G494">
        <f t="shared" si="35"/>
        <v>2.4535879665305731</v>
      </c>
      <c r="H494" s="100">
        <f>'017'!H44</f>
        <v>0.16</v>
      </c>
      <c r="I494">
        <f t="shared" si="33"/>
        <v>-1.8325814637483102</v>
      </c>
    </row>
    <row r="495" spans="1:9" x14ac:dyDescent="0.3">
      <c r="A495" s="100">
        <f>'017'!A45</f>
        <v>0.14000000000000001</v>
      </c>
      <c r="B495" s="24">
        <f t="shared" si="32"/>
        <v>-1.9661128563728327</v>
      </c>
      <c r="C495" s="100">
        <f>'017'!C45</f>
        <v>6.16</v>
      </c>
      <c r="D495" s="24">
        <f t="shared" si="34"/>
        <v>1.8180767775454285</v>
      </c>
      <c r="F495" s="100">
        <f>'017'!F45</f>
        <v>9.14</v>
      </c>
      <c r="G495">
        <f t="shared" si="35"/>
        <v>2.2126603854660587</v>
      </c>
      <c r="H495" s="100">
        <f>'017'!H45</f>
        <v>12.17</v>
      </c>
      <c r="I495">
        <f t="shared" si="33"/>
        <v>2.4989739069994359</v>
      </c>
    </row>
    <row r="496" spans="1:9" x14ac:dyDescent="0.3">
      <c r="A496" s="100">
        <f>'017'!A46</f>
        <v>2.61</v>
      </c>
      <c r="B496" s="24">
        <f t="shared" si="32"/>
        <v>0.95935022133460202</v>
      </c>
      <c r="C496" s="100">
        <f>'017'!C46</f>
        <v>3.55</v>
      </c>
      <c r="D496" s="24">
        <f t="shared" si="34"/>
        <v>1.2669476034873244</v>
      </c>
      <c r="F496" s="100">
        <f>'017'!F46</f>
        <v>0.09</v>
      </c>
      <c r="G496">
        <f t="shared" si="35"/>
        <v>-2.4079456086518722</v>
      </c>
      <c r="H496" s="100">
        <f>'017'!H46</f>
        <v>0.36</v>
      </c>
      <c r="I496">
        <f t="shared" si="33"/>
        <v>-1.0216512475319814</v>
      </c>
    </row>
    <row r="497" spans="1:9" x14ac:dyDescent="0.3">
      <c r="A497" s="100">
        <f>'017'!A47</f>
        <v>0.38</v>
      </c>
      <c r="B497" s="24">
        <f t="shared" si="32"/>
        <v>-0.96758402626170559</v>
      </c>
      <c r="C497" s="100">
        <f>'017'!C47</f>
        <v>0.01</v>
      </c>
      <c r="D497" s="24">
        <f t="shared" si="34"/>
        <v>-4.6051701859880909</v>
      </c>
      <c r="F497" s="100">
        <f>'017'!F47</f>
        <v>1.75</v>
      </c>
      <c r="G497">
        <f t="shared" si="35"/>
        <v>0.55961578793542266</v>
      </c>
      <c r="H497" s="100">
        <f>'017'!H47</f>
        <v>3.2</v>
      </c>
      <c r="I497">
        <f t="shared" si="33"/>
        <v>1.1631508098056809</v>
      </c>
    </row>
    <row r="498" spans="1:9" x14ac:dyDescent="0.3">
      <c r="A498" s="100">
        <f>'017'!A48</f>
        <v>19.2</v>
      </c>
      <c r="B498" s="24">
        <f t="shared" si="32"/>
        <v>2.954910279033736</v>
      </c>
      <c r="C498" s="100">
        <f>'017'!C48</f>
        <v>6.66</v>
      </c>
      <c r="D498" s="24">
        <f t="shared" si="34"/>
        <v>1.8961194845522977</v>
      </c>
      <c r="F498" s="100">
        <f>'017'!F48</f>
        <v>1.5</v>
      </c>
      <c r="G498">
        <f t="shared" si="35"/>
        <v>0.40546510810816438</v>
      </c>
      <c r="H498" s="100">
        <f>'017'!H48</f>
        <v>2.37</v>
      </c>
      <c r="I498">
        <f t="shared" si="33"/>
        <v>0.86288995514703981</v>
      </c>
    </row>
    <row r="499" spans="1:9" x14ac:dyDescent="0.3">
      <c r="A499" s="100">
        <f>'017'!A49</f>
        <v>12.06</v>
      </c>
      <c r="B499" s="24">
        <f t="shared" ref="B499:B562" si="36">LN(A499)</f>
        <v>2.4898941912990393</v>
      </c>
      <c r="C499" s="100">
        <f>'017'!C49</f>
        <v>0.55000000000000004</v>
      </c>
      <c r="D499" s="24">
        <f t="shared" si="34"/>
        <v>-0.59783700075562041</v>
      </c>
      <c r="F499" s="100">
        <f>'017'!F49</f>
        <v>19.27</v>
      </c>
      <c r="G499">
        <f t="shared" si="35"/>
        <v>2.958549482426275</v>
      </c>
      <c r="H499" s="100">
        <f>'017'!H49</f>
        <v>21.45</v>
      </c>
      <c r="I499">
        <f t="shared" si="33"/>
        <v>3.0657246453740261</v>
      </c>
    </row>
    <row r="500" spans="1:9" x14ac:dyDescent="0.3">
      <c r="A500" s="100">
        <f>'017'!A50</f>
        <v>8.02</v>
      </c>
      <c r="B500" s="24">
        <f t="shared" si="36"/>
        <v>2.0819384218784229</v>
      </c>
      <c r="C500" s="100">
        <f>'017'!C50</f>
        <v>4.05</v>
      </c>
      <c r="D500" s="24">
        <f t="shared" si="34"/>
        <v>1.3987168811184478</v>
      </c>
      <c r="F500" s="100">
        <f>'017'!F50</f>
        <v>0.14000000000000001</v>
      </c>
      <c r="G500">
        <f>LN(F500)</f>
        <v>-1.9661128563728327</v>
      </c>
      <c r="H500" s="100">
        <f>'017'!H50</f>
        <v>0.71</v>
      </c>
      <c r="I500">
        <f t="shared" si="33"/>
        <v>-0.34249030894677601</v>
      </c>
    </row>
    <row r="501" spans="1:9" x14ac:dyDescent="0.3">
      <c r="A501" s="100">
        <f>'017'!A51</f>
        <v>8.25</v>
      </c>
      <c r="B501" s="24">
        <f t="shared" si="36"/>
        <v>2.1102132003465894</v>
      </c>
      <c r="C501" s="100">
        <f>'017'!C51</f>
        <v>4.6500000000000004</v>
      </c>
      <c r="D501" s="24">
        <f t="shared" si="34"/>
        <v>1.536867219599265</v>
      </c>
      <c r="F501" s="100">
        <f>'017'!F51</f>
        <v>0.03</v>
      </c>
      <c r="G501">
        <f t="shared" ref="G501:G564" si="37">LN(F501)</f>
        <v>-3.5065578973199818</v>
      </c>
      <c r="H501" s="100">
        <f>'017'!H51</f>
        <v>11.48</v>
      </c>
      <c r="I501">
        <f t="shared" si="33"/>
        <v>2.4406063908914204</v>
      </c>
    </row>
    <row r="502" spans="1:9" x14ac:dyDescent="0.3">
      <c r="A502" s="100">
        <f>'017'!A52</f>
        <v>2.17</v>
      </c>
      <c r="B502" s="24">
        <f t="shared" si="36"/>
        <v>0.77472716755236815</v>
      </c>
      <c r="C502" s="100">
        <f>'017'!C52</f>
        <v>11.41</v>
      </c>
      <c r="D502" s="24">
        <f t="shared" si="34"/>
        <v>2.4344901638739844</v>
      </c>
      <c r="F502" s="100">
        <f>'017'!F52</f>
        <v>25.56</v>
      </c>
      <c r="G502">
        <f t="shared" si="37"/>
        <v>3.241028629509334</v>
      </c>
      <c r="H502" s="100">
        <f>'017'!H52</f>
        <v>0.56000000000000005</v>
      </c>
      <c r="I502">
        <f t="shared" si="33"/>
        <v>-0.57981849525294205</v>
      </c>
    </row>
    <row r="503" spans="1:9" x14ac:dyDescent="0.3">
      <c r="A503" s="101">
        <f>'018'!A3</f>
        <v>9.9999999999999995E-7</v>
      </c>
      <c r="B503" s="24">
        <f t="shared" si="36"/>
        <v>-13.815510557964274</v>
      </c>
      <c r="C503" s="101">
        <f>'018'!C3</f>
        <v>0.08</v>
      </c>
      <c r="D503" s="24">
        <f t="shared" si="34"/>
        <v>-2.5257286443082556</v>
      </c>
      <c r="F503" s="101">
        <f>'018'!F3</f>
        <v>15.87</v>
      </c>
      <c r="G503">
        <f t="shared" si="37"/>
        <v>2.7644305345383176</v>
      </c>
      <c r="H503" s="101">
        <f>'018'!H3</f>
        <v>0.03</v>
      </c>
      <c r="I503">
        <f t="shared" si="33"/>
        <v>-3.5065578973199818</v>
      </c>
    </row>
    <row r="504" spans="1:9" x14ac:dyDescent="0.3">
      <c r="A504" s="101">
        <f>'018'!A4</f>
        <v>0.01</v>
      </c>
      <c r="B504" s="24">
        <f t="shared" si="36"/>
        <v>-4.6051701859880909</v>
      </c>
      <c r="C504" s="101">
        <f>'018'!C4</f>
        <v>8.5399999999999991</v>
      </c>
      <c r="D504" s="24">
        <f t="shared" si="34"/>
        <v>2.1447610078004784</v>
      </c>
      <c r="F504" s="101">
        <f>'018'!F4</f>
        <v>4.47</v>
      </c>
      <c r="G504">
        <f t="shared" si="37"/>
        <v>1.4973884086254774</v>
      </c>
      <c r="H504" s="101">
        <f>'018'!H4</f>
        <v>1</v>
      </c>
      <c r="I504">
        <f t="shared" si="33"/>
        <v>0</v>
      </c>
    </row>
    <row r="505" spans="1:9" x14ac:dyDescent="0.3">
      <c r="A505" s="101">
        <f>'018'!A5</f>
        <v>5.88</v>
      </c>
      <c r="B505" s="24">
        <f t="shared" si="36"/>
        <v>1.7715567619105355</v>
      </c>
      <c r="C505" s="101">
        <f>'018'!C5</f>
        <v>0.54</v>
      </c>
      <c r="D505" s="24">
        <f t="shared" si="34"/>
        <v>-0.61618613942381695</v>
      </c>
      <c r="F505" s="101">
        <f>'018'!F5</f>
        <v>0.17</v>
      </c>
      <c r="G505">
        <f t="shared" si="37"/>
        <v>-1.7719568419318752</v>
      </c>
      <c r="H505" s="101">
        <f>'018'!H5</f>
        <v>10.57</v>
      </c>
      <c r="I505">
        <f t="shared" si="33"/>
        <v>2.3580197998821464</v>
      </c>
    </row>
    <row r="506" spans="1:9" x14ac:dyDescent="0.3">
      <c r="A506" s="101">
        <f>'018'!A6</f>
        <v>0.95</v>
      </c>
      <c r="B506" s="24">
        <f t="shared" si="36"/>
        <v>-5.1293294387550578E-2</v>
      </c>
      <c r="C506" s="101">
        <f>'018'!C6</f>
        <v>7.8</v>
      </c>
      <c r="D506" s="24">
        <f t="shared" si="34"/>
        <v>2.0541237336955462</v>
      </c>
      <c r="F506" s="101">
        <f>'018'!F6</f>
        <v>3.63</v>
      </c>
      <c r="G506">
        <f t="shared" si="37"/>
        <v>1.2892326482767593</v>
      </c>
      <c r="H506" s="101">
        <f>'018'!H6</f>
        <v>1.7</v>
      </c>
      <c r="I506">
        <f t="shared" si="33"/>
        <v>0.53062825106217038</v>
      </c>
    </row>
    <row r="507" spans="1:9" x14ac:dyDescent="0.3">
      <c r="A507" s="101">
        <f>'018'!A7</f>
        <v>13</v>
      </c>
      <c r="B507" s="24">
        <f t="shared" si="36"/>
        <v>2.5649493574615367</v>
      </c>
      <c r="C507" s="101">
        <f>'018'!C7</f>
        <v>6.42</v>
      </c>
      <c r="D507" s="24">
        <f t="shared" si="34"/>
        <v>1.8594181177018698</v>
      </c>
      <c r="F507" s="101">
        <f>'018'!F7</f>
        <v>4.2699999999999996</v>
      </c>
      <c r="G507">
        <f t="shared" si="37"/>
        <v>1.451613827240533</v>
      </c>
      <c r="H507" s="101">
        <f>'018'!H7</f>
        <v>5.82</v>
      </c>
      <c r="I507">
        <f t="shared" ref="I507:I570" si="38">LN(H507)</f>
        <v>1.7613002617433464</v>
      </c>
    </row>
    <row r="508" spans="1:9" x14ac:dyDescent="0.3">
      <c r="A508" s="101">
        <f>'018'!A8</f>
        <v>0.86</v>
      </c>
      <c r="B508" s="24">
        <f t="shared" si="36"/>
        <v>-0.15082288973458366</v>
      </c>
      <c r="C508" s="101">
        <f>'018'!C8</f>
        <v>0.34</v>
      </c>
      <c r="D508" s="24">
        <f t="shared" si="34"/>
        <v>-1.0788096613719298</v>
      </c>
      <c r="F508" s="101">
        <f>'018'!F8</f>
        <v>1</v>
      </c>
      <c r="G508">
        <f t="shared" si="37"/>
        <v>0</v>
      </c>
      <c r="H508" s="101">
        <f>'018'!H8</f>
        <v>0.16</v>
      </c>
      <c r="I508">
        <f t="shared" si="38"/>
        <v>-1.8325814637483102</v>
      </c>
    </row>
    <row r="509" spans="1:9" x14ac:dyDescent="0.3">
      <c r="A509" s="101">
        <f>'018'!A9</f>
        <v>1.28</v>
      </c>
      <c r="B509" s="24">
        <f t="shared" si="36"/>
        <v>0.24686007793152581</v>
      </c>
      <c r="C509" s="101">
        <f>'018'!C9</f>
        <v>0.21</v>
      </c>
      <c r="D509" s="24">
        <f t="shared" si="34"/>
        <v>-1.5606477482646683</v>
      </c>
      <c r="F509" s="101">
        <f>'018'!F9</f>
        <v>4.68</v>
      </c>
      <c r="G509">
        <f t="shared" si="37"/>
        <v>1.5432981099295553</v>
      </c>
      <c r="H509" s="101">
        <f>'018'!H9</f>
        <v>18.97</v>
      </c>
      <c r="I509">
        <f t="shared" si="38"/>
        <v>2.9428587839469227</v>
      </c>
    </row>
    <row r="510" spans="1:9" x14ac:dyDescent="0.3">
      <c r="A510" s="101">
        <f>'018'!A10</f>
        <v>14.06</v>
      </c>
      <c r="B510" s="24">
        <f t="shared" si="36"/>
        <v>2.6433338863825191</v>
      </c>
      <c r="C510" s="101">
        <f>'018'!C10</f>
        <v>2.2200000000000002</v>
      </c>
      <c r="D510" s="24">
        <f t="shared" si="34"/>
        <v>0.79750719588418817</v>
      </c>
      <c r="F510" s="101">
        <f>'018'!F10</f>
        <v>9.9999999999999995E-7</v>
      </c>
      <c r="G510">
        <f t="shared" si="37"/>
        <v>-13.815510557964274</v>
      </c>
      <c r="H510" s="101">
        <f>'018'!H10</f>
        <v>3.58</v>
      </c>
      <c r="I510">
        <f t="shared" si="38"/>
        <v>1.275362800412609</v>
      </c>
    </row>
    <row r="511" spans="1:9" x14ac:dyDescent="0.3">
      <c r="A511" s="101">
        <f>'018'!A11</f>
        <v>0.89</v>
      </c>
      <c r="B511" s="24">
        <f t="shared" si="36"/>
        <v>-0.11653381625595151</v>
      </c>
      <c r="C511" s="101">
        <f>'018'!C11</f>
        <v>1.44</v>
      </c>
      <c r="D511" s="24">
        <f t="shared" si="34"/>
        <v>0.36464311358790924</v>
      </c>
      <c r="F511" s="101">
        <f>'018'!F11</f>
        <v>13.51</v>
      </c>
      <c r="G511">
        <f t="shared" si="37"/>
        <v>2.6034301519721073</v>
      </c>
      <c r="H511" s="101">
        <f>'018'!H11</f>
        <v>8.6199999999999992</v>
      </c>
      <c r="I511">
        <f t="shared" si="38"/>
        <v>2.1540850846756014</v>
      </c>
    </row>
    <row r="512" spans="1:9" x14ac:dyDescent="0.3">
      <c r="A512" s="101">
        <f>'018'!A12</f>
        <v>15.31</v>
      </c>
      <c r="B512" s="24">
        <f t="shared" si="36"/>
        <v>2.7285062096695922</v>
      </c>
      <c r="C512" s="101">
        <f>'018'!C12</f>
        <v>9.9999999999999995E-7</v>
      </c>
      <c r="D512" s="24">
        <f t="shared" si="34"/>
        <v>-13.815510557964274</v>
      </c>
      <c r="F512" s="101">
        <f>'018'!F12</f>
        <v>11.36</v>
      </c>
      <c r="G512">
        <f t="shared" si="37"/>
        <v>2.4300984132930052</v>
      </c>
      <c r="H512" s="101">
        <f>'018'!H12</f>
        <v>14.54</v>
      </c>
      <c r="I512">
        <f t="shared" si="38"/>
        <v>2.6769034721053733</v>
      </c>
    </row>
    <row r="513" spans="1:9" x14ac:dyDescent="0.3">
      <c r="A513" s="101">
        <f>'018'!A13</f>
        <v>0.04</v>
      </c>
      <c r="B513" s="24">
        <f t="shared" si="36"/>
        <v>-3.2188758248682006</v>
      </c>
      <c r="C513" s="101">
        <f>'018'!C13</f>
        <v>9.9999999999999995E-7</v>
      </c>
      <c r="D513" s="24">
        <f t="shared" si="34"/>
        <v>-13.815510557964274</v>
      </c>
      <c r="F513" s="101">
        <f>'018'!F13</f>
        <v>20.81</v>
      </c>
      <c r="G513">
        <f t="shared" si="37"/>
        <v>3.0354336404055431</v>
      </c>
      <c r="H513" s="101">
        <f>'018'!H13</f>
        <v>20.49</v>
      </c>
      <c r="I513">
        <f t="shared" si="38"/>
        <v>3.0199369622508083</v>
      </c>
    </row>
    <row r="514" spans="1:9" x14ac:dyDescent="0.3">
      <c r="A514" s="101">
        <f>'018'!A14</f>
        <v>13.42</v>
      </c>
      <c r="B514" s="24">
        <f t="shared" si="36"/>
        <v>2.5967461315435356</v>
      </c>
      <c r="C514" s="101">
        <f>'018'!C14</f>
        <v>6.78</v>
      </c>
      <c r="D514" s="24">
        <f t="shared" si="34"/>
        <v>1.9139771019523042</v>
      </c>
      <c r="F514" s="101">
        <f>'018'!F14</f>
        <v>29.25</v>
      </c>
      <c r="G514">
        <f t="shared" si="37"/>
        <v>3.3758795736778655</v>
      </c>
      <c r="H514" s="101">
        <f>'018'!H14</f>
        <v>2.02</v>
      </c>
      <c r="I514">
        <f t="shared" si="38"/>
        <v>0.70309751141311339</v>
      </c>
    </row>
    <row r="515" spans="1:9" x14ac:dyDescent="0.3">
      <c r="A515" s="101">
        <f>'018'!A15</f>
        <v>9.9999999999999995E-7</v>
      </c>
      <c r="B515" s="24">
        <f t="shared" si="36"/>
        <v>-13.815510557964274</v>
      </c>
      <c r="C515" s="101">
        <f>'018'!C15</f>
        <v>10.43</v>
      </c>
      <c r="D515" s="24">
        <f t="shared" si="34"/>
        <v>2.3446862690126808</v>
      </c>
      <c r="F515" s="101">
        <f>'018'!F15</f>
        <v>6.45</v>
      </c>
      <c r="G515">
        <f t="shared" si="37"/>
        <v>1.8640801308076811</v>
      </c>
      <c r="H515" s="101">
        <f>'018'!H15</f>
        <v>0.89</v>
      </c>
      <c r="I515">
        <f t="shared" si="38"/>
        <v>-0.11653381625595151</v>
      </c>
    </row>
    <row r="516" spans="1:9" x14ac:dyDescent="0.3">
      <c r="A516" s="101">
        <f>'018'!A16</f>
        <v>0.76</v>
      </c>
      <c r="B516" s="24">
        <f t="shared" si="36"/>
        <v>-0.2744368457017603</v>
      </c>
      <c r="C516" s="101">
        <f>'018'!C16</f>
        <v>1.24</v>
      </c>
      <c r="D516" s="24">
        <f t="shared" si="34"/>
        <v>0.21511137961694549</v>
      </c>
      <c r="F516" s="101">
        <f>'018'!F16</f>
        <v>0.33</v>
      </c>
      <c r="G516">
        <f t="shared" si="37"/>
        <v>-1.1086626245216111</v>
      </c>
      <c r="H516" s="101">
        <f>'018'!H16</f>
        <v>0.34</v>
      </c>
      <c r="I516">
        <f t="shared" si="38"/>
        <v>-1.0788096613719298</v>
      </c>
    </row>
    <row r="517" spans="1:9" x14ac:dyDescent="0.3">
      <c r="A517" s="101">
        <f>'018'!A17</f>
        <v>12.65</v>
      </c>
      <c r="B517" s="24">
        <f t="shared" si="36"/>
        <v>2.5376572151735295</v>
      </c>
      <c r="C517" s="101">
        <f>'018'!C17</f>
        <v>1.08</v>
      </c>
      <c r="D517" s="24">
        <f t="shared" si="34"/>
        <v>7.6961041136128394E-2</v>
      </c>
      <c r="F517" s="101">
        <f>'018'!F17</f>
        <v>23.63</v>
      </c>
      <c r="G517">
        <f t="shared" si="37"/>
        <v>3.1625170911988163</v>
      </c>
      <c r="H517" s="101">
        <f>'018'!H17</f>
        <v>3.69</v>
      </c>
      <c r="I517">
        <f t="shared" si="38"/>
        <v>1.3056264580524357</v>
      </c>
    </row>
    <row r="518" spans="1:9" x14ac:dyDescent="0.3">
      <c r="A518" s="101">
        <f>'018'!A18</f>
        <v>0.36</v>
      </c>
      <c r="B518" s="24">
        <f t="shared" si="36"/>
        <v>-1.0216512475319814</v>
      </c>
      <c r="C518" s="101">
        <f>'018'!C18</f>
        <v>9.16</v>
      </c>
      <c r="D518" s="24">
        <f t="shared" si="34"/>
        <v>2.2148461786860389</v>
      </c>
      <c r="F518" s="101">
        <f>'018'!F18</f>
        <v>0.01</v>
      </c>
      <c r="G518">
        <f t="shared" si="37"/>
        <v>-4.6051701859880909</v>
      </c>
      <c r="H518" s="101">
        <f>'018'!H18</f>
        <v>2.91</v>
      </c>
      <c r="I518">
        <f t="shared" si="38"/>
        <v>1.0681530811834012</v>
      </c>
    </row>
    <row r="519" spans="1:9" x14ac:dyDescent="0.3">
      <c r="A519" s="101">
        <f>'018'!A19</f>
        <v>4.08</v>
      </c>
      <c r="B519" s="24">
        <f t="shared" si="36"/>
        <v>1.4060969884160703</v>
      </c>
      <c r="C519" s="101">
        <f>'018'!C19</f>
        <v>0.38</v>
      </c>
      <c r="D519" s="24">
        <f t="shared" si="34"/>
        <v>-0.96758402626170559</v>
      </c>
      <c r="F519" s="101">
        <f>'018'!F19</f>
        <v>1.1200000000000001</v>
      </c>
      <c r="G519">
        <f t="shared" si="37"/>
        <v>0.11332868530700327</v>
      </c>
      <c r="H519" s="101">
        <f>'018'!H19</f>
        <v>9.9600000000000009</v>
      </c>
      <c r="I519">
        <f t="shared" si="38"/>
        <v>2.2985770715965068</v>
      </c>
    </row>
    <row r="520" spans="1:9" x14ac:dyDescent="0.3">
      <c r="A520" s="101">
        <f>'018'!A20</f>
        <v>0.22</v>
      </c>
      <c r="B520" s="24">
        <f t="shared" si="36"/>
        <v>-1.5141277326297755</v>
      </c>
      <c r="C520" s="101">
        <f>'018'!C20</f>
        <v>1.44</v>
      </c>
      <c r="D520" s="24">
        <f t="shared" si="34"/>
        <v>0.36464311358790924</v>
      </c>
      <c r="F520" s="101">
        <f>'018'!F20</f>
        <v>11.36</v>
      </c>
      <c r="G520">
        <f t="shared" si="37"/>
        <v>2.4300984132930052</v>
      </c>
      <c r="H520" s="101">
        <f>'018'!H20</f>
        <v>5.63</v>
      </c>
      <c r="I520">
        <f t="shared" si="38"/>
        <v>1.728109442151599</v>
      </c>
    </row>
    <row r="521" spans="1:9" x14ac:dyDescent="0.3">
      <c r="A521" s="101">
        <f>'018'!A21</f>
        <v>5.54</v>
      </c>
      <c r="B521" s="24">
        <f t="shared" si="36"/>
        <v>1.7119945007591924</v>
      </c>
      <c r="C521" s="101">
        <f>'018'!C21</f>
        <v>0.1</v>
      </c>
      <c r="D521" s="24">
        <f t="shared" si="34"/>
        <v>-2.3025850929940455</v>
      </c>
      <c r="F521" s="101">
        <f>'018'!F21</f>
        <v>8.0299999999999994</v>
      </c>
      <c r="G521">
        <f t="shared" si="37"/>
        <v>2.0831845279586703</v>
      </c>
      <c r="H521" s="101">
        <f>'018'!H21</f>
        <v>0.28000000000000003</v>
      </c>
      <c r="I521">
        <f t="shared" si="38"/>
        <v>-1.2729656758128873</v>
      </c>
    </row>
    <row r="522" spans="1:9" x14ac:dyDescent="0.3">
      <c r="A522" s="101">
        <f>'018'!A22</f>
        <v>0.37</v>
      </c>
      <c r="B522" s="24">
        <f t="shared" si="36"/>
        <v>-0.9942522733438669</v>
      </c>
      <c r="C522" s="101">
        <f>'018'!C22</f>
        <v>5.95</v>
      </c>
      <c r="D522" s="24">
        <f t="shared" si="34"/>
        <v>1.7833912195575383</v>
      </c>
      <c r="F522" s="101">
        <f>'018'!F22</f>
        <v>4.53</v>
      </c>
      <c r="G522">
        <f t="shared" si="37"/>
        <v>1.5107219394949427</v>
      </c>
      <c r="H522" s="101">
        <f>'018'!H22</f>
        <v>1.27</v>
      </c>
      <c r="I522">
        <f t="shared" si="38"/>
        <v>0.23901690047049992</v>
      </c>
    </row>
    <row r="523" spans="1:9" x14ac:dyDescent="0.3">
      <c r="A523" s="101">
        <f>'018'!A23</f>
        <v>7.0000000000000007E-2</v>
      </c>
      <c r="B523" s="24">
        <f t="shared" si="36"/>
        <v>-2.6592600369327779</v>
      </c>
      <c r="C523" s="101">
        <f>'018'!C23</f>
        <v>9.9999999999999995E-7</v>
      </c>
      <c r="D523" s="24">
        <f t="shared" si="34"/>
        <v>-13.815510557964274</v>
      </c>
      <c r="F523" s="101">
        <f>'018'!F23</f>
        <v>11.31</v>
      </c>
      <c r="G523">
        <f t="shared" si="37"/>
        <v>2.4256872901280291</v>
      </c>
      <c r="H523" s="101">
        <f>'018'!H23</f>
        <v>7.63</v>
      </c>
      <c r="I523">
        <f t="shared" si="38"/>
        <v>2.0320878452963655</v>
      </c>
    </row>
    <row r="524" spans="1:9" x14ac:dyDescent="0.3">
      <c r="A524" s="101">
        <f>'018'!A24</f>
        <v>2.59</v>
      </c>
      <c r="B524" s="24">
        <f t="shared" si="36"/>
        <v>0.95165787571144633</v>
      </c>
      <c r="C524" s="101">
        <f>'018'!C24</f>
        <v>1.87</v>
      </c>
      <c r="D524" s="24">
        <f t="shared" si="34"/>
        <v>0.62593843086649537</v>
      </c>
      <c r="F524" s="101">
        <f>'018'!F24</f>
        <v>2.84</v>
      </c>
      <c r="G524">
        <f t="shared" si="37"/>
        <v>1.0438040521731147</v>
      </c>
      <c r="H524" s="101">
        <f>'018'!H24</f>
        <v>4.92</v>
      </c>
      <c r="I524">
        <f t="shared" si="38"/>
        <v>1.5933085305042167</v>
      </c>
    </row>
    <row r="525" spans="1:9" x14ac:dyDescent="0.3">
      <c r="A525" s="101">
        <f>'018'!A25</f>
        <v>0.14000000000000001</v>
      </c>
      <c r="B525" s="24">
        <f t="shared" si="36"/>
        <v>-1.9661128563728327</v>
      </c>
      <c r="C525" s="101">
        <f>'018'!C25</f>
        <v>5.63</v>
      </c>
      <c r="D525" s="24">
        <f t="shared" si="34"/>
        <v>1.728109442151599</v>
      </c>
      <c r="F525" s="101">
        <f>'018'!F25</f>
        <v>7.24</v>
      </c>
      <c r="G525">
        <f t="shared" si="37"/>
        <v>1.9796212063976251</v>
      </c>
      <c r="H525" s="101">
        <f>'018'!H25</f>
        <v>0.49</v>
      </c>
      <c r="I525">
        <f t="shared" si="38"/>
        <v>-0.71334988787746478</v>
      </c>
    </row>
    <row r="526" spans="1:9" x14ac:dyDescent="0.3">
      <c r="A526" s="101">
        <f>'018'!A26</f>
        <v>20.94</v>
      </c>
      <c r="B526" s="24">
        <f t="shared" si="36"/>
        <v>3.041661205442391</v>
      </c>
      <c r="C526" s="101">
        <f>'018'!C26</f>
        <v>3.39</v>
      </c>
      <c r="D526" s="24">
        <f t="shared" si="34"/>
        <v>1.220829921392359</v>
      </c>
      <c r="F526" s="101">
        <f>'018'!F26</f>
        <v>0.01</v>
      </c>
      <c r="G526">
        <f t="shared" si="37"/>
        <v>-4.6051701859880909</v>
      </c>
      <c r="H526" s="101">
        <f>'018'!H26</f>
        <v>1.35</v>
      </c>
      <c r="I526">
        <f t="shared" si="38"/>
        <v>0.30010459245033816</v>
      </c>
    </row>
    <row r="527" spans="1:9" x14ac:dyDescent="0.3">
      <c r="A527" s="101">
        <f>'018'!A27</f>
        <v>19.57</v>
      </c>
      <c r="B527" s="24">
        <f t="shared" si="36"/>
        <v>2.9739977814079848</v>
      </c>
      <c r="C527" s="101">
        <f>'018'!C27</f>
        <v>0.5</v>
      </c>
      <c r="D527" s="24">
        <f t="shared" si="34"/>
        <v>-0.69314718055994529</v>
      </c>
      <c r="F527" s="101">
        <f>'018'!F27</f>
        <v>0.59</v>
      </c>
      <c r="G527">
        <f t="shared" si="37"/>
        <v>-0.52763274208237199</v>
      </c>
      <c r="H527" s="101">
        <f>'018'!H27</f>
        <v>17.600000000000001</v>
      </c>
      <c r="I527">
        <f t="shared" si="38"/>
        <v>2.8678989020441064</v>
      </c>
    </row>
    <row r="528" spans="1:9" x14ac:dyDescent="0.3">
      <c r="A528" s="101">
        <f>'018'!A28</f>
        <v>17.46</v>
      </c>
      <c r="B528" s="24">
        <f t="shared" si="36"/>
        <v>2.859912550411456</v>
      </c>
      <c r="C528" s="101">
        <f>'018'!C28</f>
        <v>0.28000000000000003</v>
      </c>
      <c r="D528" s="24">
        <f t="shared" si="34"/>
        <v>-1.2729656758128873</v>
      </c>
      <c r="F528" s="101">
        <f>'018'!F28</f>
        <v>8.64</v>
      </c>
      <c r="G528">
        <f t="shared" si="37"/>
        <v>2.1564025828159643</v>
      </c>
      <c r="H528" s="101">
        <f>'018'!H28</f>
        <v>3.62</v>
      </c>
      <c r="I528">
        <f t="shared" si="38"/>
        <v>1.2864740258376797</v>
      </c>
    </row>
    <row r="529" spans="1:9" x14ac:dyDescent="0.3">
      <c r="A529" s="101">
        <f>'018'!A29</f>
        <v>16.05</v>
      </c>
      <c r="B529" s="24">
        <f t="shared" si="36"/>
        <v>2.7757088495760249</v>
      </c>
      <c r="C529" s="101">
        <f>'018'!C29</f>
        <v>9.9999999999999995E-7</v>
      </c>
      <c r="D529" s="24">
        <f t="shared" ref="D529:D549" si="39">LN(C529)</f>
        <v>-13.815510557964274</v>
      </c>
      <c r="F529" s="101">
        <f>'018'!F29</f>
        <v>0.28000000000000003</v>
      </c>
      <c r="G529">
        <f t="shared" si="37"/>
        <v>-1.2729656758128873</v>
      </c>
      <c r="H529" s="101">
        <f>'018'!H29</f>
        <v>9.9999999999999995E-7</v>
      </c>
      <c r="I529">
        <f t="shared" si="38"/>
        <v>-13.815510557964274</v>
      </c>
    </row>
    <row r="530" spans="1:9" x14ac:dyDescent="0.3">
      <c r="A530" s="101">
        <f>'018'!A30</f>
        <v>5.22</v>
      </c>
      <c r="B530" s="24">
        <f t="shared" si="36"/>
        <v>1.6524974018945473</v>
      </c>
      <c r="C530" s="101">
        <f>'018'!C30</f>
        <v>9.9999999999999995E-7</v>
      </c>
      <c r="D530" s="24">
        <f t="shared" si="39"/>
        <v>-13.815510557964274</v>
      </c>
      <c r="F530" s="101">
        <f>'018'!F30</f>
        <v>0.69</v>
      </c>
      <c r="G530">
        <f t="shared" si="37"/>
        <v>-0.37106368139083207</v>
      </c>
      <c r="H530" s="101">
        <f>'018'!H30</f>
        <v>0.45</v>
      </c>
      <c r="I530">
        <f t="shared" si="38"/>
        <v>-0.79850769621777162</v>
      </c>
    </row>
    <row r="531" spans="1:9" x14ac:dyDescent="0.3">
      <c r="A531" s="101">
        <f>'018'!A31</f>
        <v>0.03</v>
      </c>
      <c r="B531" s="24">
        <f t="shared" si="36"/>
        <v>-3.5065578973199818</v>
      </c>
      <c r="C531" s="101">
        <f>'018'!C31</f>
        <v>10.94</v>
      </c>
      <c r="D531" s="24">
        <f t="shared" si="39"/>
        <v>2.3924257969938352</v>
      </c>
      <c r="F531" s="101">
        <f>'018'!F31</f>
        <v>5.71</v>
      </c>
      <c r="G531">
        <f t="shared" si="37"/>
        <v>1.7422190236679189</v>
      </c>
      <c r="H531" s="101">
        <f>'018'!H31</f>
        <v>18.93</v>
      </c>
      <c r="I531">
        <f t="shared" si="38"/>
        <v>2.9407479652212314</v>
      </c>
    </row>
    <row r="532" spans="1:9" x14ac:dyDescent="0.3">
      <c r="A532" s="101">
        <f>'018'!A32</f>
        <v>0.32</v>
      </c>
      <c r="B532" s="24">
        <f t="shared" si="36"/>
        <v>-1.1394342831883648</v>
      </c>
      <c r="C532" s="101">
        <f>'018'!C32</f>
        <v>0.6</v>
      </c>
      <c r="D532" s="24">
        <f t="shared" si="39"/>
        <v>-0.51082562376599072</v>
      </c>
      <c r="F532" s="101">
        <f>'018'!F32</f>
        <v>8.64</v>
      </c>
      <c r="G532">
        <f t="shared" si="37"/>
        <v>2.1564025828159643</v>
      </c>
      <c r="H532" s="101">
        <f>'018'!H32</f>
        <v>0.85</v>
      </c>
      <c r="I532">
        <f t="shared" si="38"/>
        <v>-0.16251892949777494</v>
      </c>
    </row>
    <row r="533" spans="1:9" x14ac:dyDescent="0.3">
      <c r="A533" s="101">
        <f>'018'!A33</f>
        <v>7.48</v>
      </c>
      <c r="B533" s="24">
        <f t="shared" si="36"/>
        <v>2.0122327919863858</v>
      </c>
      <c r="C533" s="101">
        <f>'018'!C33</f>
        <v>0.05</v>
      </c>
      <c r="D533" s="24">
        <f t="shared" si="39"/>
        <v>-2.9957322735539909</v>
      </c>
      <c r="F533" s="101">
        <f>'018'!F33</f>
        <v>0.99</v>
      </c>
      <c r="G533">
        <f t="shared" si="37"/>
        <v>-1.0050335853501451E-2</v>
      </c>
      <c r="H533" s="101">
        <f>'018'!H33</f>
        <v>10.98</v>
      </c>
      <c r="I533">
        <f t="shared" si="38"/>
        <v>2.3960754360813845</v>
      </c>
    </row>
    <row r="534" spans="1:9" x14ac:dyDescent="0.3">
      <c r="A534" s="101">
        <f>'018'!A34</f>
        <v>2.85</v>
      </c>
      <c r="B534" s="24">
        <f t="shared" si="36"/>
        <v>1.0473189942805592</v>
      </c>
      <c r="C534" s="101">
        <f>'018'!C34</f>
        <v>0.76</v>
      </c>
      <c r="D534" s="24">
        <f t="shared" si="39"/>
        <v>-0.2744368457017603</v>
      </c>
      <c r="F534" s="101">
        <f>'018'!F34</f>
        <v>0.46</v>
      </c>
      <c r="G534">
        <f t="shared" si="37"/>
        <v>-0.77652878949899629</v>
      </c>
      <c r="H534" s="101">
        <f>'018'!H34</f>
        <v>1.02</v>
      </c>
      <c r="I534">
        <f t="shared" si="38"/>
        <v>1.980262729617973E-2</v>
      </c>
    </row>
    <row r="535" spans="1:9" x14ac:dyDescent="0.3">
      <c r="A535" s="101">
        <f>'018'!A35</f>
        <v>3.33</v>
      </c>
      <c r="B535" s="24">
        <f t="shared" si="36"/>
        <v>1.2029723039923526</v>
      </c>
      <c r="C535" s="101">
        <f>'018'!C35</f>
        <v>2.78</v>
      </c>
      <c r="D535" s="24">
        <f t="shared" si="39"/>
        <v>1.0224509277025455</v>
      </c>
      <c r="F535" s="101">
        <f>'018'!F35</f>
        <v>17.37</v>
      </c>
      <c r="G535">
        <f t="shared" si="37"/>
        <v>2.8547445802530138</v>
      </c>
      <c r="H535" s="101">
        <f>'018'!H35</f>
        <v>9.9999999999999995E-7</v>
      </c>
      <c r="I535">
        <f t="shared" si="38"/>
        <v>-13.815510557964274</v>
      </c>
    </row>
    <row r="536" spans="1:9" x14ac:dyDescent="0.3">
      <c r="A536" s="101">
        <f>'018'!A36</f>
        <v>0.73</v>
      </c>
      <c r="B536" s="24">
        <f t="shared" si="36"/>
        <v>-0.31471074483970024</v>
      </c>
      <c r="C536" s="101">
        <f>'018'!C36</f>
        <v>10.28</v>
      </c>
      <c r="D536" s="24">
        <f t="shared" si="39"/>
        <v>2.3302002600270191</v>
      </c>
      <c r="F536" s="101">
        <f>'018'!F36</f>
        <v>17.670000000000002</v>
      </c>
      <c r="G536">
        <f t="shared" si="37"/>
        <v>2.8718682863316052</v>
      </c>
      <c r="H536" s="101">
        <f>'018'!H36</f>
        <v>16.149999999999999</v>
      </c>
      <c r="I536">
        <f t="shared" si="38"/>
        <v>2.7819200496686656</v>
      </c>
    </row>
    <row r="537" spans="1:9" x14ac:dyDescent="0.3">
      <c r="A537" s="101">
        <f>'018'!A37</f>
        <v>8.56</v>
      </c>
      <c r="B537" s="24">
        <f t="shared" si="36"/>
        <v>2.1471001901536506</v>
      </c>
      <c r="C537" s="101">
        <f>'018'!C37</f>
        <v>0.18</v>
      </c>
      <c r="D537" s="24">
        <f t="shared" si="39"/>
        <v>-1.7147984280919266</v>
      </c>
      <c r="F537" s="101">
        <f>'018'!F37</f>
        <v>0.66</v>
      </c>
      <c r="G537">
        <f t="shared" si="37"/>
        <v>-0.41551544396166579</v>
      </c>
      <c r="H537" s="101">
        <f>'018'!H37</f>
        <v>4.53</v>
      </c>
      <c r="I537">
        <f t="shared" si="38"/>
        <v>1.5107219394949427</v>
      </c>
    </row>
    <row r="538" spans="1:9" x14ac:dyDescent="0.3">
      <c r="A538" s="101">
        <f>'018'!A38</f>
        <v>8.69</v>
      </c>
      <c r="B538" s="24">
        <f t="shared" si="36"/>
        <v>2.1621729392773008</v>
      </c>
      <c r="C538" s="101">
        <f>'018'!C38</f>
        <v>0.16</v>
      </c>
      <c r="D538" s="24">
        <f t="shared" si="39"/>
        <v>-1.8325814637483102</v>
      </c>
      <c r="F538" s="101">
        <f>'018'!F38</f>
        <v>5.23</v>
      </c>
      <c r="G538">
        <f t="shared" si="37"/>
        <v>1.6544112780768316</v>
      </c>
      <c r="H538" s="101">
        <f>'018'!H38</f>
        <v>6.93</v>
      </c>
      <c r="I538">
        <f t="shared" si="38"/>
        <v>1.9358598132018119</v>
      </c>
    </row>
    <row r="539" spans="1:9" x14ac:dyDescent="0.3">
      <c r="A539" s="101">
        <f>'018'!A39</f>
        <v>4.0999999999999996</v>
      </c>
      <c r="B539" s="24">
        <f t="shared" si="36"/>
        <v>1.410986973710262</v>
      </c>
      <c r="C539" s="101">
        <f>'018'!C39</f>
        <v>0.48</v>
      </c>
      <c r="D539" s="24">
        <f t="shared" si="39"/>
        <v>-0.73396917508020043</v>
      </c>
      <c r="F539" s="101">
        <f>'018'!F39</f>
        <v>7</v>
      </c>
      <c r="G539">
        <f t="shared" si="37"/>
        <v>1.9459101490553132</v>
      </c>
      <c r="H539" s="101">
        <f>'018'!H39</f>
        <v>28.99</v>
      </c>
      <c r="I539">
        <f t="shared" si="38"/>
        <v>3.3669509429335642</v>
      </c>
    </row>
    <row r="540" spans="1:9" x14ac:dyDescent="0.3">
      <c r="A540" s="101">
        <f>'018'!A40</f>
        <v>0.09</v>
      </c>
      <c r="B540" s="24">
        <f t="shared" si="36"/>
        <v>-2.4079456086518722</v>
      </c>
      <c r="C540" s="101">
        <f>'018'!C40</f>
        <v>3.21</v>
      </c>
      <c r="D540" s="24">
        <f t="shared" si="39"/>
        <v>1.1662709371419244</v>
      </c>
      <c r="F540" s="101">
        <f>'018'!F40</f>
        <v>0.22</v>
      </c>
      <c r="G540">
        <f t="shared" si="37"/>
        <v>-1.5141277326297755</v>
      </c>
      <c r="H540" s="101">
        <f>'018'!H40</f>
        <v>0.57999999999999996</v>
      </c>
      <c r="I540">
        <f t="shared" si="38"/>
        <v>-0.54472717544167215</v>
      </c>
    </row>
    <row r="541" spans="1:9" x14ac:dyDescent="0.3">
      <c r="A541" s="101">
        <f>'018'!A41</f>
        <v>7.0000000000000007E-2</v>
      </c>
      <c r="B541" s="24">
        <f t="shared" si="36"/>
        <v>-2.6592600369327779</v>
      </c>
      <c r="C541" s="101">
        <f>'018'!C41</f>
        <v>1.21</v>
      </c>
      <c r="D541" s="24">
        <f t="shared" si="39"/>
        <v>0.1906203596086497</v>
      </c>
      <c r="F541" s="101">
        <f>'018'!F41</f>
        <v>4.3499999999999996</v>
      </c>
      <c r="G541">
        <f t="shared" si="37"/>
        <v>1.4701758451005926</v>
      </c>
      <c r="H541" s="101">
        <f>'018'!H41</f>
        <v>1.88</v>
      </c>
      <c r="I541">
        <f t="shared" si="38"/>
        <v>0.63127177684185776</v>
      </c>
    </row>
    <row r="542" spans="1:9" x14ac:dyDescent="0.3">
      <c r="A542" s="101">
        <f>'018'!A42</f>
        <v>12.07</v>
      </c>
      <c r="B542" s="24">
        <f t="shared" si="36"/>
        <v>2.4907230351094403</v>
      </c>
      <c r="C542" s="101">
        <f>'018'!C42</f>
        <v>21.45</v>
      </c>
      <c r="D542" s="24">
        <f t="shared" si="39"/>
        <v>3.0657246453740261</v>
      </c>
      <c r="F542" s="101">
        <f>'018'!F42</f>
        <v>0.03</v>
      </c>
      <c r="G542">
        <f t="shared" si="37"/>
        <v>-3.5065578973199818</v>
      </c>
      <c r="H542" s="101">
        <f>'018'!H42</f>
        <v>9.9999999999999995E-7</v>
      </c>
      <c r="I542">
        <f t="shared" si="38"/>
        <v>-13.815510557964274</v>
      </c>
    </row>
    <row r="543" spans="1:9" x14ac:dyDescent="0.3">
      <c r="A543" s="101">
        <f>'018'!A43</f>
        <v>10.39</v>
      </c>
      <c r="B543" s="24">
        <f t="shared" si="36"/>
        <v>2.340843805111136</v>
      </c>
      <c r="C543" s="101">
        <f>'018'!C43</f>
        <v>3.94</v>
      </c>
      <c r="D543" s="24">
        <f t="shared" si="39"/>
        <v>1.3711807233098425</v>
      </c>
      <c r="F543" s="101">
        <f>'018'!F43</f>
        <v>1.23</v>
      </c>
      <c r="G543">
        <f t="shared" si="37"/>
        <v>0.20701416938432612</v>
      </c>
      <c r="H543" s="101">
        <f>'018'!H43</f>
        <v>3.4</v>
      </c>
      <c r="I543">
        <f t="shared" si="38"/>
        <v>1.2237754316221157</v>
      </c>
    </row>
    <row r="544" spans="1:9" x14ac:dyDescent="0.3">
      <c r="A544" s="101">
        <f>'018'!A44</f>
        <v>20.25</v>
      </c>
      <c r="B544" s="24">
        <f t="shared" si="36"/>
        <v>3.0081547935525483</v>
      </c>
      <c r="C544" s="101">
        <f>'018'!C44</f>
        <v>0.02</v>
      </c>
      <c r="D544" s="24">
        <f t="shared" si="39"/>
        <v>-3.912023005428146</v>
      </c>
      <c r="F544" s="101">
        <f>'018'!F44</f>
        <v>17.760000000000002</v>
      </c>
      <c r="G544">
        <f t="shared" si="37"/>
        <v>2.8769487375640241</v>
      </c>
      <c r="H544" s="101">
        <f>'018'!H44</f>
        <v>13.07</v>
      </c>
      <c r="I544">
        <f t="shared" si="38"/>
        <v>2.5703195276361308</v>
      </c>
    </row>
    <row r="545" spans="1:9" x14ac:dyDescent="0.3">
      <c r="A545" s="101">
        <f>'018'!A45</f>
        <v>8.18</v>
      </c>
      <c r="B545" s="24">
        <f t="shared" si="36"/>
        <v>2.1016921506146558</v>
      </c>
      <c r="C545" s="101">
        <f>'018'!C45</f>
        <v>0.06</v>
      </c>
      <c r="D545" s="24">
        <f t="shared" si="39"/>
        <v>-2.8134107167600364</v>
      </c>
      <c r="F545" s="101">
        <f>'018'!F45</f>
        <v>3.31</v>
      </c>
      <c r="G545">
        <f t="shared" si="37"/>
        <v>1.1969481893889715</v>
      </c>
      <c r="H545" s="101">
        <f>'018'!H45</f>
        <v>0.96</v>
      </c>
      <c r="I545">
        <f t="shared" si="38"/>
        <v>-4.0821994520255166E-2</v>
      </c>
    </row>
    <row r="546" spans="1:9" x14ac:dyDescent="0.3">
      <c r="A546" s="101">
        <f>'018'!A46</f>
        <v>0.01</v>
      </c>
      <c r="B546" s="24">
        <f t="shared" si="36"/>
        <v>-4.6051701859880909</v>
      </c>
      <c r="C546" s="101">
        <f>'018'!C46</f>
        <v>11.29</v>
      </c>
      <c r="D546" s="24">
        <f t="shared" si="39"/>
        <v>2.4239173781615704</v>
      </c>
      <c r="F546" s="101">
        <f>'018'!F46</f>
        <v>14.42</v>
      </c>
      <c r="G546">
        <f t="shared" si="37"/>
        <v>2.6686161318568029</v>
      </c>
      <c r="H546" s="101">
        <f>'018'!H46</f>
        <v>0.23</v>
      </c>
      <c r="I546">
        <f t="shared" si="38"/>
        <v>-1.4696759700589417</v>
      </c>
    </row>
    <row r="547" spans="1:9" x14ac:dyDescent="0.3">
      <c r="A547" s="101">
        <f>'018'!A47</f>
        <v>6.61</v>
      </c>
      <c r="B547" s="24">
        <f t="shared" si="36"/>
        <v>1.8885836538635949</v>
      </c>
      <c r="C547" s="101">
        <f>'018'!C47</f>
        <v>11.56</v>
      </c>
      <c r="D547" s="24">
        <f t="shared" si="39"/>
        <v>2.4475508632442313</v>
      </c>
      <c r="F547" s="101">
        <f>'018'!F47</f>
        <v>9.9999999999999995E-7</v>
      </c>
      <c r="G547">
        <f t="shared" si="37"/>
        <v>-13.815510557964274</v>
      </c>
      <c r="H547" s="101">
        <f>'018'!H47</f>
        <v>1.33</v>
      </c>
      <c r="I547">
        <f t="shared" si="38"/>
        <v>0.28517894223366247</v>
      </c>
    </row>
    <row r="548" spans="1:9" x14ac:dyDescent="0.3">
      <c r="A548" s="101">
        <f>'018'!A48</f>
        <v>7.47</v>
      </c>
      <c r="B548" s="24">
        <f t="shared" si="36"/>
        <v>2.010894999144726</v>
      </c>
      <c r="C548" s="101">
        <f>'018'!C48</f>
        <v>0.13</v>
      </c>
      <c r="D548" s="24">
        <f t="shared" si="39"/>
        <v>-2.0402208285265546</v>
      </c>
      <c r="F548" s="101">
        <f>'018'!F48</f>
        <v>7.98</v>
      </c>
      <c r="G548">
        <f t="shared" si="37"/>
        <v>2.0769384114617173</v>
      </c>
      <c r="H548" s="101">
        <f>'018'!H48</f>
        <v>0.16</v>
      </c>
      <c r="I548">
        <f t="shared" si="38"/>
        <v>-1.8325814637483102</v>
      </c>
    </row>
    <row r="549" spans="1:9" x14ac:dyDescent="0.3">
      <c r="A549" s="101">
        <f>'018'!A49</f>
        <v>0.85</v>
      </c>
      <c r="B549" s="24">
        <f t="shared" si="36"/>
        <v>-0.16251892949777494</v>
      </c>
      <c r="C549" s="101">
        <f>'018'!C49</f>
        <v>11.85</v>
      </c>
      <c r="D549" s="24">
        <f t="shared" si="39"/>
        <v>2.4723278675811402</v>
      </c>
      <c r="F549" s="101">
        <f>'018'!F49</f>
        <v>0.36</v>
      </c>
      <c r="G549">
        <f t="shared" si="37"/>
        <v>-1.0216512475319814</v>
      </c>
      <c r="H549" s="101">
        <f>'018'!H49</f>
        <v>6.2</v>
      </c>
      <c r="I549">
        <f t="shared" si="38"/>
        <v>1.824549292051046</v>
      </c>
    </row>
    <row r="550" spans="1:9" x14ac:dyDescent="0.3">
      <c r="A550" s="101">
        <f>'018'!A50</f>
        <v>9.9999999999999995E-7</v>
      </c>
      <c r="B550" s="24">
        <f t="shared" si="36"/>
        <v>-13.815510557964274</v>
      </c>
      <c r="C550" s="101">
        <f>'018'!C50</f>
        <v>0.36</v>
      </c>
      <c r="D550" s="24">
        <f>LN(C550)</f>
        <v>-1.0216512475319814</v>
      </c>
      <c r="F550" s="101">
        <f>'018'!F50</f>
        <v>8.83</v>
      </c>
      <c r="G550">
        <f t="shared" si="37"/>
        <v>2.1781550146158688</v>
      </c>
      <c r="H550" s="101">
        <f>'018'!H50</f>
        <v>9.11</v>
      </c>
      <c r="I550">
        <f t="shared" si="38"/>
        <v>2.2093727112718669</v>
      </c>
    </row>
    <row r="551" spans="1:9" x14ac:dyDescent="0.3">
      <c r="A551" s="101">
        <f>'018'!A51</f>
        <v>4.91</v>
      </c>
      <c r="B551" s="24">
        <f t="shared" si="36"/>
        <v>1.5912739418064292</v>
      </c>
      <c r="C551" s="101">
        <f>'018'!C51</f>
        <v>15.2</v>
      </c>
      <c r="D551" s="24">
        <f t="shared" ref="D551:D614" si="40">LN(C551)</f>
        <v>2.7212954278522306</v>
      </c>
      <c r="F551" s="101">
        <f>'018'!F51</f>
        <v>5.35</v>
      </c>
      <c r="G551">
        <f t="shared" si="37"/>
        <v>1.6770965609079151</v>
      </c>
      <c r="H551" s="101">
        <f>'018'!H51</f>
        <v>12.11</v>
      </c>
      <c r="I551">
        <f t="shared" si="38"/>
        <v>2.4940315575650009</v>
      </c>
    </row>
    <row r="552" spans="1:9" x14ac:dyDescent="0.3">
      <c r="A552" s="101">
        <f>'018'!A52</f>
        <v>0.32</v>
      </c>
      <c r="B552" s="24">
        <f t="shared" si="36"/>
        <v>-1.1394342831883648</v>
      </c>
      <c r="C552" s="101">
        <f>'018'!C52</f>
        <v>9.1999999999999993</v>
      </c>
      <c r="D552" s="24">
        <f t="shared" si="40"/>
        <v>2.2192034840549946</v>
      </c>
      <c r="F552" s="101">
        <f>'018'!F52</f>
        <v>2.33</v>
      </c>
      <c r="G552">
        <f t="shared" si="37"/>
        <v>0.84586826757760925</v>
      </c>
      <c r="H552" s="101">
        <f>'018'!H52</f>
        <v>8.68</v>
      </c>
      <c r="I552">
        <f t="shared" si="38"/>
        <v>2.1610215286722587</v>
      </c>
    </row>
    <row r="553" spans="1:9" x14ac:dyDescent="0.3">
      <c r="A553" s="96">
        <f>'019'!A3</f>
        <v>1.95</v>
      </c>
      <c r="B553" s="24">
        <f t="shared" si="36"/>
        <v>0.66782937257565544</v>
      </c>
      <c r="C553" s="96">
        <f>'019'!C3</f>
        <v>0.67</v>
      </c>
      <c r="D553" s="24">
        <f t="shared" si="40"/>
        <v>-0.40047756659712525</v>
      </c>
      <c r="F553" s="96">
        <f>'019'!F3</f>
        <v>5.08</v>
      </c>
      <c r="G553">
        <f t="shared" si="37"/>
        <v>1.6253112615903906</v>
      </c>
      <c r="H553" s="96">
        <f>'019'!H3</f>
        <v>0.84</v>
      </c>
      <c r="I553">
        <f t="shared" si="38"/>
        <v>-0.1743533871447778</v>
      </c>
    </row>
    <row r="554" spans="1:9" x14ac:dyDescent="0.3">
      <c r="A554" s="96">
        <f>'019'!A4</f>
        <v>9.9999999999999995E-7</v>
      </c>
      <c r="B554" s="24">
        <f t="shared" si="36"/>
        <v>-13.815510557964274</v>
      </c>
      <c r="C554" s="96">
        <f>'019'!C4</f>
        <v>16.239999999999998</v>
      </c>
      <c r="D554" s="24">
        <f t="shared" si="40"/>
        <v>2.787477334733532</v>
      </c>
      <c r="F554" s="96">
        <f>'019'!F4</f>
        <v>4.78</v>
      </c>
      <c r="G554">
        <f t="shared" si="37"/>
        <v>1.5644405465033646</v>
      </c>
      <c r="H554" s="96">
        <f>'019'!H4</f>
        <v>5.74</v>
      </c>
      <c r="I554">
        <f t="shared" si="38"/>
        <v>1.747459210331475</v>
      </c>
    </row>
    <row r="555" spans="1:9" x14ac:dyDescent="0.3">
      <c r="A555" s="96">
        <f>'019'!A5</f>
        <v>0.25</v>
      </c>
      <c r="B555" s="24">
        <f t="shared" si="36"/>
        <v>-1.3862943611198906</v>
      </c>
      <c r="C555" s="96">
        <f>'019'!C5</f>
        <v>0.7</v>
      </c>
      <c r="D555" s="24">
        <f t="shared" si="40"/>
        <v>-0.35667494393873245</v>
      </c>
      <c r="F555" s="96">
        <f>'019'!F5</f>
        <v>8.98</v>
      </c>
      <c r="G555">
        <f t="shared" si="37"/>
        <v>2.1949998823141081</v>
      </c>
      <c r="H555" s="96">
        <f>'019'!H5</f>
        <v>0.92</v>
      </c>
      <c r="I555">
        <f t="shared" si="38"/>
        <v>-8.3381608939051013E-2</v>
      </c>
    </row>
    <row r="556" spans="1:9" x14ac:dyDescent="0.3">
      <c r="A556" s="96">
        <f>'019'!A6</f>
        <v>5.41</v>
      </c>
      <c r="B556" s="24">
        <f t="shared" si="36"/>
        <v>1.6882490928583902</v>
      </c>
      <c r="C556" s="96">
        <f>'019'!C6</f>
        <v>0.09</v>
      </c>
      <c r="D556" s="24">
        <f t="shared" si="40"/>
        <v>-2.4079456086518722</v>
      </c>
      <c r="F556" s="96">
        <f>'019'!F6</f>
        <v>5.89</v>
      </c>
      <c r="G556">
        <f t="shared" si="37"/>
        <v>1.7732559976634952</v>
      </c>
      <c r="H556" s="96">
        <f>'019'!H6</f>
        <v>4.1900000000000004</v>
      </c>
      <c r="I556">
        <f t="shared" si="38"/>
        <v>1.4327007339340465</v>
      </c>
    </row>
    <row r="557" spans="1:9" x14ac:dyDescent="0.3">
      <c r="A557" s="96">
        <f>'019'!A7</f>
        <v>2.04</v>
      </c>
      <c r="B557" s="24">
        <f t="shared" si="36"/>
        <v>0.71294980785612505</v>
      </c>
      <c r="C557" s="96">
        <f>'019'!C7</f>
        <v>4.13</v>
      </c>
      <c r="D557" s="24">
        <f t="shared" si="40"/>
        <v>1.4182774069729414</v>
      </c>
      <c r="F557" s="96">
        <f>'019'!F7</f>
        <v>7.22</v>
      </c>
      <c r="G557">
        <f t="shared" si="37"/>
        <v>1.9768549529047348</v>
      </c>
      <c r="H557" s="96">
        <f>'019'!H7</f>
        <v>0.04</v>
      </c>
      <c r="I557">
        <f t="shared" si="38"/>
        <v>-3.2188758248682006</v>
      </c>
    </row>
    <row r="558" spans="1:9" x14ac:dyDescent="0.3">
      <c r="A558" s="96">
        <f>'019'!A8</f>
        <v>0.49</v>
      </c>
      <c r="B558" s="24">
        <f t="shared" si="36"/>
        <v>-0.71334988787746478</v>
      </c>
      <c r="C558" s="96">
        <f>'019'!C8</f>
        <v>14.28</v>
      </c>
      <c r="D558" s="24">
        <f t="shared" si="40"/>
        <v>2.6588599569114382</v>
      </c>
      <c r="F558" s="96">
        <f>'019'!F8</f>
        <v>16.010000000000002</v>
      </c>
      <c r="G558">
        <f t="shared" si="37"/>
        <v>2.7732135270086236</v>
      </c>
      <c r="H558" s="96">
        <f>'019'!H8</f>
        <v>0.04</v>
      </c>
      <c r="I558">
        <f t="shared" si="38"/>
        <v>-3.2188758248682006</v>
      </c>
    </row>
    <row r="559" spans="1:9" x14ac:dyDescent="0.3">
      <c r="A559" s="96">
        <f>'019'!A9</f>
        <v>0.45</v>
      </c>
      <c r="B559" s="24">
        <f t="shared" si="36"/>
        <v>-0.79850769621777162</v>
      </c>
      <c r="C559" s="96">
        <f>'019'!C9</f>
        <v>5.43</v>
      </c>
      <c r="D559" s="24">
        <f t="shared" si="40"/>
        <v>1.6919391339458441</v>
      </c>
      <c r="F559" s="96">
        <f>'019'!F9</f>
        <v>9.9999999999999995E-7</v>
      </c>
      <c r="G559">
        <f t="shared" si="37"/>
        <v>-13.815510557964274</v>
      </c>
      <c r="H559" s="96">
        <f>'019'!H9</f>
        <v>7.0000000000000007E-2</v>
      </c>
      <c r="I559">
        <f t="shared" si="38"/>
        <v>-2.6592600369327779</v>
      </c>
    </row>
    <row r="560" spans="1:9" x14ac:dyDescent="0.3">
      <c r="A560" s="96">
        <f>'019'!A10</f>
        <v>0.3</v>
      </c>
      <c r="B560" s="24">
        <f t="shared" si="36"/>
        <v>-1.2039728043259361</v>
      </c>
      <c r="C560" s="96">
        <f>'019'!C10</f>
        <v>0.11</v>
      </c>
      <c r="D560" s="24">
        <f t="shared" si="40"/>
        <v>-2.2072749131897207</v>
      </c>
      <c r="F560" s="96">
        <f>'019'!F10</f>
        <v>0.01</v>
      </c>
      <c r="G560">
        <f t="shared" si="37"/>
        <v>-4.6051701859880909</v>
      </c>
      <c r="H560" s="96">
        <f>'019'!H10</f>
        <v>4.01</v>
      </c>
      <c r="I560">
        <f t="shared" si="38"/>
        <v>1.3887912413184778</v>
      </c>
    </row>
    <row r="561" spans="1:9" x14ac:dyDescent="0.3">
      <c r="A561" s="96">
        <f>'019'!A11</f>
        <v>8.73</v>
      </c>
      <c r="B561" s="24">
        <f t="shared" si="36"/>
        <v>2.166765369851511</v>
      </c>
      <c r="C561" s="96">
        <f>'019'!C11</f>
        <v>9.94</v>
      </c>
      <c r="D561" s="24">
        <f t="shared" si="40"/>
        <v>2.2965670206684825</v>
      </c>
      <c r="F561" s="96">
        <f>'019'!F11</f>
        <v>0.05</v>
      </c>
      <c r="G561">
        <f t="shared" si="37"/>
        <v>-2.9957322735539909</v>
      </c>
      <c r="H561" s="96">
        <f>'019'!H11</f>
        <v>9.9999999999999995E-7</v>
      </c>
      <c r="I561">
        <f t="shared" si="38"/>
        <v>-13.815510557964274</v>
      </c>
    </row>
    <row r="562" spans="1:9" x14ac:dyDescent="0.3">
      <c r="A562" s="96">
        <f>'019'!A12</f>
        <v>23.99</v>
      </c>
      <c r="B562" s="24">
        <f t="shared" si="36"/>
        <v>3.1776370768516031</v>
      </c>
      <c r="C562" s="96">
        <f>'019'!C12</f>
        <v>23.09</v>
      </c>
      <c r="D562" s="24">
        <f t="shared" si="40"/>
        <v>3.1393996233664039</v>
      </c>
      <c r="F562" s="96">
        <f>'019'!F12</f>
        <v>11.37</v>
      </c>
      <c r="G562">
        <f t="shared" si="37"/>
        <v>2.4309783077624445</v>
      </c>
      <c r="H562" s="96">
        <f>'019'!H12</f>
        <v>26.29</v>
      </c>
      <c r="I562">
        <f t="shared" si="38"/>
        <v>3.2691886387417899</v>
      </c>
    </row>
    <row r="563" spans="1:9" x14ac:dyDescent="0.3">
      <c r="A563" s="96">
        <f>'019'!A13</f>
        <v>0.05</v>
      </c>
      <c r="B563" s="24">
        <f t="shared" ref="B563:B626" si="41">LN(A563)</f>
        <v>-2.9957322735539909</v>
      </c>
      <c r="C563" s="96">
        <f>'019'!C13</f>
        <v>10.02</v>
      </c>
      <c r="D563" s="24">
        <f t="shared" si="40"/>
        <v>2.3045830956567186</v>
      </c>
      <c r="F563" s="96">
        <f>'019'!F13</f>
        <v>0.39</v>
      </c>
      <c r="G563">
        <f t="shared" si="37"/>
        <v>-0.94160853985844495</v>
      </c>
      <c r="H563" s="96">
        <f>'019'!H13</f>
        <v>9.9999999999999995E-7</v>
      </c>
      <c r="I563">
        <f t="shared" si="38"/>
        <v>-13.815510557964274</v>
      </c>
    </row>
    <row r="564" spans="1:9" x14ac:dyDescent="0.3">
      <c r="A564" s="96">
        <f>'019'!A14</f>
        <v>5.44</v>
      </c>
      <c r="B564" s="24">
        <f t="shared" si="41"/>
        <v>1.6937790608678513</v>
      </c>
      <c r="C564" s="96">
        <f>'019'!C14</f>
        <v>9.08</v>
      </c>
      <c r="D564" s="24">
        <f t="shared" si="40"/>
        <v>2.2060741926132019</v>
      </c>
      <c r="F564" s="96">
        <f>'019'!F14</f>
        <v>0.18</v>
      </c>
      <c r="G564">
        <f t="shared" si="37"/>
        <v>-1.7147984280919266</v>
      </c>
      <c r="H564" s="96">
        <f>'019'!H14</f>
        <v>41.23</v>
      </c>
      <c r="I564">
        <f t="shared" si="38"/>
        <v>3.7191661467188086</v>
      </c>
    </row>
    <row r="565" spans="1:9" x14ac:dyDescent="0.3">
      <c r="A565" s="96">
        <f>'019'!A15</f>
        <v>0.02</v>
      </c>
      <c r="B565" s="24">
        <f t="shared" si="41"/>
        <v>-3.912023005428146</v>
      </c>
      <c r="C565" s="96">
        <f>'019'!C15</f>
        <v>0.05</v>
      </c>
      <c r="D565" s="24">
        <f t="shared" si="40"/>
        <v>-2.9957322735539909</v>
      </c>
      <c r="F565" s="96">
        <f>'019'!F15</f>
        <v>12.14</v>
      </c>
      <c r="G565">
        <f t="shared" ref="G565:G599" si="42">LN(F565)</f>
        <v>2.4965057856313524</v>
      </c>
      <c r="H565" s="96">
        <f>'019'!H15</f>
        <v>0.41</v>
      </c>
      <c r="I565">
        <f t="shared" si="38"/>
        <v>-0.89159811928378363</v>
      </c>
    </row>
    <row r="566" spans="1:9" x14ac:dyDescent="0.3">
      <c r="A566" s="96">
        <f>'019'!A16</f>
        <v>3.53</v>
      </c>
      <c r="B566" s="24">
        <f t="shared" si="41"/>
        <v>1.2612978709452054</v>
      </c>
      <c r="C566" s="96">
        <f>'019'!C16</f>
        <v>1.1200000000000001</v>
      </c>
      <c r="D566" s="24">
        <f t="shared" si="40"/>
        <v>0.11332868530700327</v>
      </c>
      <c r="F566" s="96">
        <f>'019'!F16</f>
        <v>8.4700000000000006</v>
      </c>
      <c r="G566">
        <f t="shared" si="42"/>
        <v>2.136530508663963</v>
      </c>
      <c r="H566" s="96">
        <f>'019'!H16</f>
        <v>0.08</v>
      </c>
      <c r="I566">
        <f t="shared" si="38"/>
        <v>-2.5257286443082556</v>
      </c>
    </row>
    <row r="567" spans="1:9" x14ac:dyDescent="0.3">
      <c r="A567" s="96">
        <f>'019'!A17</f>
        <v>5.0199999999999996</v>
      </c>
      <c r="B567" s="24">
        <f t="shared" si="41"/>
        <v>1.6134299337036377</v>
      </c>
      <c r="C567" s="96">
        <f>'019'!C17</f>
        <v>7.67</v>
      </c>
      <c r="D567" s="24">
        <f t="shared" si="40"/>
        <v>2.0373166153791646</v>
      </c>
      <c r="F567" s="96">
        <f>'019'!F17</f>
        <v>0.26</v>
      </c>
      <c r="G567">
        <f t="shared" si="42"/>
        <v>-1.3470736479666092</v>
      </c>
      <c r="H567" s="96">
        <f>'019'!H17</f>
        <v>0.71</v>
      </c>
      <c r="I567">
        <f t="shared" si="38"/>
        <v>-0.34249030894677601</v>
      </c>
    </row>
    <row r="568" spans="1:9" x14ac:dyDescent="0.3">
      <c r="A568" s="96">
        <f>'019'!A18</f>
        <v>10.68</v>
      </c>
      <c r="B568" s="24">
        <f t="shared" si="41"/>
        <v>2.3683728335320486</v>
      </c>
      <c r="C568" s="96">
        <f>'019'!C18</f>
        <v>0.04</v>
      </c>
      <c r="D568" s="24">
        <f t="shared" si="40"/>
        <v>-3.2188758248682006</v>
      </c>
      <c r="F568" s="96">
        <f>'019'!F18</f>
        <v>0.91</v>
      </c>
      <c r="G568">
        <f t="shared" si="42"/>
        <v>-9.431067947124129E-2</v>
      </c>
      <c r="H568" s="96">
        <f>'019'!H18</f>
        <v>21.46</v>
      </c>
      <c r="I568">
        <f t="shared" si="38"/>
        <v>3.0661907372025525</v>
      </c>
    </row>
    <row r="569" spans="1:9" x14ac:dyDescent="0.3">
      <c r="A569" s="96">
        <f>'019'!A19</f>
        <v>18.7</v>
      </c>
      <c r="B569" s="24">
        <f t="shared" si="41"/>
        <v>2.9285235238605409</v>
      </c>
      <c r="C569" s="96">
        <f>'019'!C19</f>
        <v>1.43</v>
      </c>
      <c r="D569" s="24">
        <f t="shared" si="40"/>
        <v>0.35767444427181588</v>
      </c>
      <c r="F569" s="96">
        <f>'019'!F19</f>
        <v>13.28</v>
      </c>
      <c r="G569">
        <f t="shared" si="42"/>
        <v>2.5862591440482876</v>
      </c>
      <c r="H569" s="96">
        <f>'019'!H19</f>
        <v>11.18</v>
      </c>
      <c r="I569">
        <f t="shared" si="38"/>
        <v>2.4141264677269532</v>
      </c>
    </row>
    <row r="570" spans="1:9" x14ac:dyDescent="0.3">
      <c r="A570" s="96">
        <f>'019'!A20</f>
        <v>5.0999999999999996</v>
      </c>
      <c r="B570" s="24">
        <f t="shared" si="41"/>
        <v>1.62924053973028</v>
      </c>
      <c r="C570" s="96">
        <f>'019'!C20</f>
        <v>9.9999999999999995E-7</v>
      </c>
      <c r="D570" s="24">
        <f t="shared" si="40"/>
        <v>-13.815510557964274</v>
      </c>
      <c r="F570" s="96">
        <f>'019'!F20</f>
        <v>9.9999999999999995E-7</v>
      </c>
      <c r="G570">
        <f t="shared" si="42"/>
        <v>-13.815510557964274</v>
      </c>
      <c r="H570" s="96">
        <f>'019'!H20</f>
        <v>0.01</v>
      </c>
      <c r="I570">
        <f t="shared" si="38"/>
        <v>-4.6051701859880909</v>
      </c>
    </row>
    <row r="571" spans="1:9" x14ac:dyDescent="0.3">
      <c r="A571" s="96">
        <f>'019'!A21</f>
        <v>10.43</v>
      </c>
      <c r="B571" s="24">
        <f t="shared" si="41"/>
        <v>2.3446862690126808</v>
      </c>
      <c r="C571" s="96">
        <f>'019'!C21</f>
        <v>20.72</v>
      </c>
      <c r="D571" s="24">
        <f t="shared" si="40"/>
        <v>3.0310994173912822</v>
      </c>
      <c r="F571" s="96">
        <f>'019'!F21</f>
        <v>0.25</v>
      </c>
      <c r="G571">
        <f t="shared" si="42"/>
        <v>-1.3862943611198906</v>
      </c>
      <c r="H571" s="96">
        <f>'019'!H21</f>
        <v>29.77</v>
      </c>
      <c r="I571">
        <f t="shared" ref="I571:I634" si="43">LN(H571)</f>
        <v>3.3935011750276849</v>
      </c>
    </row>
    <row r="572" spans="1:9" x14ac:dyDescent="0.3">
      <c r="A572" s="96">
        <f>'019'!A22</f>
        <v>19.489999999999998</v>
      </c>
      <c r="B572" s="24">
        <f t="shared" si="41"/>
        <v>2.9699015135194693</v>
      </c>
      <c r="C572" s="96">
        <f>'019'!C22</f>
        <v>0.41</v>
      </c>
      <c r="D572" s="24">
        <f t="shared" si="40"/>
        <v>-0.89159811928378363</v>
      </c>
      <c r="F572" s="96">
        <f>'019'!F22</f>
        <v>9.9999999999999995E-7</v>
      </c>
      <c r="G572">
        <f t="shared" si="42"/>
        <v>-13.815510557964274</v>
      </c>
      <c r="H572" s="96">
        <f>'019'!H22</f>
        <v>0.39</v>
      </c>
      <c r="I572">
        <f t="shared" si="43"/>
        <v>-0.94160853985844495</v>
      </c>
    </row>
    <row r="573" spans="1:9" x14ac:dyDescent="0.3">
      <c r="A573" s="96">
        <f>'019'!A23</f>
        <v>0.28000000000000003</v>
      </c>
      <c r="B573" s="24">
        <f t="shared" si="41"/>
        <v>-1.2729656758128873</v>
      </c>
      <c r="C573" s="96">
        <f>'019'!C23</f>
        <v>9.9999999999999995E-7</v>
      </c>
      <c r="D573" s="24">
        <f t="shared" si="40"/>
        <v>-13.815510557964274</v>
      </c>
      <c r="F573" s="96">
        <f>'019'!F23</f>
        <v>2.2999999999999998</v>
      </c>
      <c r="G573">
        <f t="shared" si="42"/>
        <v>0.83290912293510388</v>
      </c>
      <c r="H573" s="96">
        <f>'019'!H23</f>
        <v>0.34</v>
      </c>
      <c r="I573">
        <f t="shared" si="43"/>
        <v>-1.0788096613719298</v>
      </c>
    </row>
    <row r="574" spans="1:9" x14ac:dyDescent="0.3">
      <c r="A574" s="96">
        <f>'019'!A24</f>
        <v>6.28</v>
      </c>
      <c r="B574" s="24">
        <f t="shared" si="41"/>
        <v>1.8373699804801074</v>
      </c>
      <c r="C574" s="96">
        <f>'019'!C24</f>
        <v>1.71</v>
      </c>
      <c r="D574" s="24">
        <f t="shared" si="40"/>
        <v>0.53649337051456847</v>
      </c>
      <c r="F574" s="96">
        <f>'019'!F24</f>
        <v>8.5399999999999991</v>
      </c>
      <c r="G574">
        <f t="shared" si="42"/>
        <v>2.1447610078004784</v>
      </c>
      <c r="H574" s="96">
        <f>'019'!H24</f>
        <v>0.66</v>
      </c>
      <c r="I574">
        <f t="shared" si="43"/>
        <v>-0.41551544396166579</v>
      </c>
    </row>
    <row r="575" spans="1:9" x14ac:dyDescent="0.3">
      <c r="A575" s="96">
        <f>'019'!A25</f>
        <v>0.68</v>
      </c>
      <c r="B575" s="24">
        <f t="shared" si="41"/>
        <v>-0.38566248081198462</v>
      </c>
      <c r="C575" s="96">
        <f>'019'!C25</f>
        <v>0.6</v>
      </c>
      <c r="D575" s="24">
        <f t="shared" si="40"/>
        <v>-0.51082562376599072</v>
      </c>
      <c r="F575" s="96">
        <f>'019'!F25</f>
        <v>1.45</v>
      </c>
      <c r="G575">
        <f t="shared" si="42"/>
        <v>0.37156355643248301</v>
      </c>
      <c r="H575" s="96">
        <f>'019'!H25</f>
        <v>7.25</v>
      </c>
      <c r="I575">
        <f t="shared" si="43"/>
        <v>1.9810014688665833</v>
      </c>
    </row>
    <row r="576" spans="1:9" x14ac:dyDescent="0.3">
      <c r="A576" s="96">
        <f>'019'!A26</f>
        <v>13.86</v>
      </c>
      <c r="B576" s="24">
        <f t="shared" si="41"/>
        <v>2.6290069937617573</v>
      </c>
      <c r="C576" s="96">
        <f>'019'!C26</f>
        <v>0.04</v>
      </c>
      <c r="D576" s="24">
        <f t="shared" si="40"/>
        <v>-3.2188758248682006</v>
      </c>
      <c r="F576" s="96">
        <f>'019'!F26</f>
        <v>21.62</v>
      </c>
      <c r="G576">
        <f t="shared" si="42"/>
        <v>3.0736188122110621</v>
      </c>
      <c r="H576" s="96">
        <f>'019'!H26</f>
        <v>8.85</v>
      </c>
      <c r="I576">
        <f t="shared" si="43"/>
        <v>2.180417459019838</v>
      </c>
    </row>
    <row r="577" spans="1:9" x14ac:dyDescent="0.3">
      <c r="A577" s="96">
        <f>'019'!A27</f>
        <v>10.17</v>
      </c>
      <c r="B577" s="24">
        <f t="shared" si="41"/>
        <v>2.3194422100604686</v>
      </c>
      <c r="C577" s="96">
        <f>'019'!C27</f>
        <v>3.58</v>
      </c>
      <c r="D577" s="24">
        <f t="shared" si="40"/>
        <v>1.275362800412609</v>
      </c>
      <c r="F577" s="96">
        <f>'019'!F27</f>
        <v>5.07</v>
      </c>
      <c r="G577">
        <f t="shared" si="42"/>
        <v>1.6233408176030919</v>
      </c>
      <c r="H577" s="96">
        <f>'019'!H27</f>
        <v>3.2</v>
      </c>
      <c r="I577">
        <f t="shared" si="43"/>
        <v>1.1631508098056809</v>
      </c>
    </row>
    <row r="578" spans="1:9" x14ac:dyDescent="0.3">
      <c r="A578" s="96">
        <f>'019'!A28</f>
        <v>16.2</v>
      </c>
      <c r="B578" s="24">
        <f t="shared" si="41"/>
        <v>2.7850112422383382</v>
      </c>
      <c r="C578" s="96">
        <f>'019'!C28</f>
        <v>9.9999999999999995E-7</v>
      </c>
      <c r="D578" s="24">
        <f t="shared" si="40"/>
        <v>-13.815510557964274</v>
      </c>
      <c r="F578" s="96">
        <f>'019'!F28</f>
        <v>0.1</v>
      </c>
      <c r="G578">
        <f t="shared" si="42"/>
        <v>-2.3025850929940455</v>
      </c>
      <c r="H578" s="96">
        <f>'019'!H28</f>
        <v>12.01</v>
      </c>
      <c r="I578">
        <f t="shared" si="43"/>
        <v>2.4857396360918922</v>
      </c>
    </row>
    <row r="579" spans="1:9" x14ac:dyDescent="0.3">
      <c r="A579" s="96">
        <f>'019'!A29</f>
        <v>10.37</v>
      </c>
      <c r="B579" s="24">
        <f t="shared" si="41"/>
        <v>2.3389170222414357</v>
      </c>
      <c r="C579" s="96">
        <f>'019'!C29</f>
        <v>0.15</v>
      </c>
      <c r="D579" s="24">
        <f t="shared" si="40"/>
        <v>-1.8971199848858813</v>
      </c>
      <c r="F579" s="96">
        <f>'019'!F29</f>
        <v>10.58</v>
      </c>
      <c r="G579">
        <f t="shared" si="42"/>
        <v>2.3589654264301534</v>
      </c>
      <c r="H579" s="96">
        <f>'019'!H29</f>
        <v>1.63</v>
      </c>
      <c r="I579">
        <f t="shared" si="43"/>
        <v>0.48858001481867092</v>
      </c>
    </row>
    <row r="580" spans="1:9" x14ac:dyDescent="0.3">
      <c r="A580" s="96">
        <f>'019'!A30</f>
        <v>9.9999999999999995E-7</v>
      </c>
      <c r="B580" s="24">
        <f t="shared" si="41"/>
        <v>-13.815510557964274</v>
      </c>
      <c r="C580" s="96">
        <f>'019'!C30</f>
        <v>5.09</v>
      </c>
      <c r="D580" s="24">
        <f t="shared" si="40"/>
        <v>1.6272778305624314</v>
      </c>
      <c r="F580" s="96">
        <f>'019'!F30</f>
        <v>22.87</v>
      </c>
      <c r="G580">
        <f t="shared" si="42"/>
        <v>3.1298260080346898</v>
      </c>
      <c r="H580" s="96">
        <f>'019'!H30</f>
        <v>1.43</v>
      </c>
      <c r="I580">
        <f t="shared" si="43"/>
        <v>0.35767444427181588</v>
      </c>
    </row>
    <row r="581" spans="1:9" x14ac:dyDescent="0.3">
      <c r="A581" s="96">
        <f>'019'!A31</f>
        <v>0.82</v>
      </c>
      <c r="B581" s="24">
        <f t="shared" si="41"/>
        <v>-0.19845093872383832</v>
      </c>
      <c r="C581" s="96">
        <f>'019'!C31</f>
        <v>12.15</v>
      </c>
      <c r="D581" s="24">
        <f t="shared" si="40"/>
        <v>2.4973291697865574</v>
      </c>
      <c r="F581" s="96">
        <f>'019'!F31</f>
        <v>0.05</v>
      </c>
      <c r="G581">
        <f t="shared" si="42"/>
        <v>-2.9957322735539909</v>
      </c>
      <c r="H581" s="96">
        <f>'019'!H31</f>
        <v>3.96</v>
      </c>
      <c r="I581">
        <f t="shared" si="43"/>
        <v>1.3762440252663892</v>
      </c>
    </row>
    <row r="582" spans="1:9" x14ac:dyDescent="0.3">
      <c r="A582" s="96">
        <f>'019'!A32</f>
        <v>0.86</v>
      </c>
      <c r="B582" s="24">
        <f t="shared" si="41"/>
        <v>-0.15082288973458366</v>
      </c>
      <c r="C582" s="96">
        <f>'019'!C32</f>
        <v>6.75</v>
      </c>
      <c r="D582" s="24">
        <f t="shared" si="40"/>
        <v>1.9095425048844386</v>
      </c>
      <c r="F582" s="96">
        <f>'019'!F32</f>
        <v>13.07</v>
      </c>
      <c r="G582">
        <f t="shared" si="42"/>
        <v>2.5703195276361308</v>
      </c>
      <c r="H582" s="96">
        <f>'019'!H32</f>
        <v>16.71</v>
      </c>
      <c r="I582">
        <f t="shared" si="43"/>
        <v>2.8160073426073025</v>
      </c>
    </row>
    <row r="583" spans="1:9" x14ac:dyDescent="0.3">
      <c r="A583" s="96">
        <f>'019'!A33</f>
        <v>0.18</v>
      </c>
      <c r="B583" s="24">
        <f t="shared" si="41"/>
        <v>-1.7147984280919266</v>
      </c>
      <c r="C583" s="96">
        <f>'019'!C33</f>
        <v>0.95</v>
      </c>
      <c r="D583" s="24">
        <f t="shared" si="40"/>
        <v>-5.1293294387550578E-2</v>
      </c>
      <c r="F583" s="96">
        <f>'019'!F33</f>
        <v>2.2999999999999998</v>
      </c>
      <c r="G583">
        <f t="shared" si="42"/>
        <v>0.83290912293510388</v>
      </c>
      <c r="H583" s="96">
        <f>'019'!H33</f>
        <v>9.9999999999999995E-7</v>
      </c>
      <c r="I583">
        <f t="shared" si="43"/>
        <v>-13.815510557964274</v>
      </c>
    </row>
    <row r="584" spans="1:9" x14ac:dyDescent="0.3">
      <c r="A584" s="96">
        <f>'019'!A34</f>
        <v>3.56</v>
      </c>
      <c r="B584" s="24">
        <f t="shared" si="41"/>
        <v>1.2697605448639391</v>
      </c>
      <c r="C584" s="96">
        <f>'019'!C34</f>
        <v>0.17</v>
      </c>
      <c r="D584" s="24">
        <f t="shared" si="40"/>
        <v>-1.7719568419318752</v>
      </c>
      <c r="F584" s="96">
        <f>'019'!F34</f>
        <v>4.57</v>
      </c>
      <c r="G584">
        <f t="shared" si="42"/>
        <v>1.5195132049061133</v>
      </c>
      <c r="H584" s="96">
        <f>'019'!H34</f>
        <v>28.14</v>
      </c>
      <c r="I584">
        <f t="shared" si="43"/>
        <v>3.3371920516862432</v>
      </c>
    </row>
    <row r="585" spans="1:9" x14ac:dyDescent="0.3">
      <c r="A585" s="96">
        <f>'019'!A35</f>
        <v>0.96</v>
      </c>
      <c r="B585" s="24">
        <f t="shared" si="41"/>
        <v>-4.0821994520255166E-2</v>
      </c>
      <c r="C585" s="96">
        <f>'019'!C35</f>
        <v>0.2</v>
      </c>
      <c r="D585" s="24">
        <f t="shared" si="40"/>
        <v>-1.6094379124341003</v>
      </c>
      <c r="F585" s="96">
        <f>'019'!F35</f>
        <v>18.47</v>
      </c>
      <c r="G585">
        <f t="shared" si="42"/>
        <v>2.9161477942111484</v>
      </c>
      <c r="H585" s="96">
        <f>'019'!H35</f>
        <v>3.55</v>
      </c>
      <c r="I585">
        <f t="shared" si="43"/>
        <v>1.2669476034873244</v>
      </c>
    </row>
    <row r="586" spans="1:9" x14ac:dyDescent="0.3">
      <c r="A586" s="96">
        <f>'019'!A36</f>
        <v>2.17</v>
      </c>
      <c r="B586" s="24">
        <f t="shared" si="41"/>
        <v>0.77472716755236815</v>
      </c>
      <c r="C586" s="96">
        <f>'019'!C36</f>
        <v>2.81</v>
      </c>
      <c r="D586" s="24">
        <f t="shared" si="40"/>
        <v>1.0331844833456545</v>
      </c>
      <c r="F586" s="96">
        <f>'019'!F36</f>
        <v>8.7899999999999991</v>
      </c>
      <c r="G586">
        <f t="shared" si="42"/>
        <v>2.1736147116970854</v>
      </c>
      <c r="H586" s="96">
        <f>'019'!H36</f>
        <v>11.53</v>
      </c>
      <c r="I586">
        <f t="shared" si="43"/>
        <v>2.4449523342809676</v>
      </c>
    </row>
    <row r="587" spans="1:9" x14ac:dyDescent="0.3">
      <c r="A587" s="96">
        <f>'019'!A37</f>
        <v>1.75</v>
      </c>
      <c r="B587" s="24">
        <f t="shared" si="41"/>
        <v>0.55961578793542266</v>
      </c>
      <c r="C587" s="96">
        <f>'019'!C37</f>
        <v>3.09</v>
      </c>
      <c r="D587" s="24">
        <f t="shared" si="40"/>
        <v>1.1281710909096541</v>
      </c>
      <c r="F587" s="96">
        <f>'019'!F37</f>
        <v>0.48</v>
      </c>
      <c r="G587">
        <f t="shared" si="42"/>
        <v>-0.73396917508020043</v>
      </c>
      <c r="H587" s="96">
        <f>'019'!H37</f>
        <v>20.12</v>
      </c>
      <c r="I587">
        <f t="shared" si="43"/>
        <v>3.0017143452315387</v>
      </c>
    </row>
    <row r="588" spans="1:9" x14ac:dyDescent="0.3">
      <c r="A588" s="96">
        <f>'019'!A38</f>
        <v>0.03</v>
      </c>
      <c r="B588" s="24">
        <f t="shared" si="41"/>
        <v>-3.5065578973199818</v>
      </c>
      <c r="C588" s="96">
        <f>'019'!C38</f>
        <v>0.03</v>
      </c>
      <c r="D588" s="24">
        <f t="shared" si="40"/>
        <v>-3.5065578973199818</v>
      </c>
      <c r="F588" s="96">
        <f>'019'!F38</f>
        <v>16.57</v>
      </c>
      <c r="G588">
        <f t="shared" si="42"/>
        <v>2.8075938314384716</v>
      </c>
      <c r="H588" s="96">
        <f>'019'!H38</f>
        <v>3.61</v>
      </c>
      <c r="I588">
        <f t="shared" si="43"/>
        <v>1.2837077723447896</v>
      </c>
    </row>
    <row r="589" spans="1:9" x14ac:dyDescent="0.3">
      <c r="A589" s="96">
        <f>'019'!A39</f>
        <v>10.97</v>
      </c>
      <c r="B589" s="24">
        <f t="shared" si="41"/>
        <v>2.3951642742871391</v>
      </c>
      <c r="C589" s="96">
        <f>'019'!C39</f>
        <v>2.39</v>
      </c>
      <c r="D589" s="24">
        <f t="shared" si="40"/>
        <v>0.87129336594341933</v>
      </c>
      <c r="F589" s="96">
        <f>'019'!F39</f>
        <v>8.8699999999999992</v>
      </c>
      <c r="G589">
        <f t="shared" si="42"/>
        <v>2.1826747963214879</v>
      </c>
      <c r="H589" s="96">
        <f>'019'!H39</f>
        <v>2.65</v>
      </c>
      <c r="I589">
        <f t="shared" si="43"/>
        <v>0.97455963999813078</v>
      </c>
    </row>
    <row r="590" spans="1:9" x14ac:dyDescent="0.3">
      <c r="A590" s="96">
        <f>'019'!A40</f>
        <v>0.16</v>
      </c>
      <c r="B590" s="24">
        <f t="shared" si="41"/>
        <v>-1.8325814637483102</v>
      </c>
      <c r="C590" s="96">
        <f>'019'!C40</f>
        <v>0.16</v>
      </c>
      <c r="D590" s="24">
        <f t="shared" si="40"/>
        <v>-1.8325814637483102</v>
      </c>
      <c r="F590" s="96">
        <f>'019'!F40</f>
        <v>12.39</v>
      </c>
      <c r="G590">
        <f t="shared" si="42"/>
        <v>2.5168896956410509</v>
      </c>
      <c r="H590" s="96">
        <f>'019'!H40</f>
        <v>3.67</v>
      </c>
      <c r="I590">
        <f t="shared" si="43"/>
        <v>1.3001916620664788</v>
      </c>
    </row>
    <row r="591" spans="1:9" x14ac:dyDescent="0.3">
      <c r="A591" s="96">
        <f>'019'!A41</f>
        <v>9.9999999999999995E-7</v>
      </c>
      <c r="B591" s="24">
        <f t="shared" si="41"/>
        <v>-13.815510557964274</v>
      </c>
      <c r="C591" s="96">
        <f>'019'!C41</f>
        <v>0.6</v>
      </c>
      <c r="D591" s="24">
        <f t="shared" si="40"/>
        <v>-0.51082562376599072</v>
      </c>
      <c r="F591" s="96">
        <f>'019'!F41</f>
        <v>0.15</v>
      </c>
      <c r="G591">
        <f t="shared" si="42"/>
        <v>-1.8971199848858813</v>
      </c>
      <c r="H591" s="96">
        <f>'019'!H41</f>
        <v>24.31</v>
      </c>
      <c r="I591">
        <f t="shared" si="43"/>
        <v>3.1908877883280318</v>
      </c>
    </row>
    <row r="592" spans="1:9" x14ac:dyDescent="0.3">
      <c r="A592" s="96">
        <f>'019'!A42</f>
        <v>3.18</v>
      </c>
      <c r="B592" s="24">
        <f t="shared" si="41"/>
        <v>1.1568811967920856</v>
      </c>
      <c r="C592" s="96">
        <f>'019'!C42</f>
        <v>0.63</v>
      </c>
      <c r="D592" s="24">
        <f t="shared" si="40"/>
        <v>-0.46203545959655867</v>
      </c>
      <c r="F592" s="96">
        <f>'019'!F42</f>
        <v>11.98</v>
      </c>
      <c r="G592">
        <f t="shared" si="42"/>
        <v>2.4832385926873033</v>
      </c>
      <c r="H592" s="96">
        <f>'019'!H42</f>
        <v>21.95</v>
      </c>
      <c r="I592">
        <f t="shared" si="43"/>
        <v>3.0887671395211802</v>
      </c>
    </row>
    <row r="593" spans="1:9" x14ac:dyDescent="0.3">
      <c r="A593" s="96">
        <f>'019'!A43</f>
        <v>9.9999999999999995E-7</v>
      </c>
      <c r="B593" s="24">
        <f t="shared" si="41"/>
        <v>-13.815510557964274</v>
      </c>
      <c r="C593" s="96">
        <f>'019'!C43</f>
        <v>11.5</v>
      </c>
      <c r="D593" s="24">
        <f t="shared" si="40"/>
        <v>2.4423470353692043</v>
      </c>
      <c r="F593" s="96">
        <f>'019'!F43</f>
        <v>2.81</v>
      </c>
      <c r="G593">
        <f t="shared" si="42"/>
        <v>1.0331844833456545</v>
      </c>
      <c r="H593" s="96">
        <f>'019'!H43</f>
        <v>9.9999999999999995E-7</v>
      </c>
      <c r="I593">
        <f t="shared" si="43"/>
        <v>-13.815510557964274</v>
      </c>
    </row>
    <row r="594" spans="1:9" x14ac:dyDescent="0.3">
      <c r="A594" s="96">
        <f>'019'!A44</f>
        <v>1.99</v>
      </c>
      <c r="B594" s="24">
        <f t="shared" si="41"/>
        <v>0.68813463873640102</v>
      </c>
      <c r="C594" s="96">
        <f>'019'!C44</f>
        <v>9.9999999999999995E-7</v>
      </c>
      <c r="D594" s="24">
        <f t="shared" si="40"/>
        <v>-13.815510557964274</v>
      </c>
      <c r="F594" s="96">
        <f>'019'!F44</f>
        <v>0.25</v>
      </c>
      <c r="G594">
        <f t="shared" si="42"/>
        <v>-1.3862943611198906</v>
      </c>
      <c r="H594" s="96">
        <f>'019'!H44</f>
        <v>0.5</v>
      </c>
      <c r="I594">
        <f t="shared" si="43"/>
        <v>-0.69314718055994529</v>
      </c>
    </row>
    <row r="595" spans="1:9" x14ac:dyDescent="0.3">
      <c r="A595" s="96">
        <f>'019'!A45</f>
        <v>29.12</v>
      </c>
      <c r="B595" s="24">
        <f t="shared" si="41"/>
        <v>3.3714252233284854</v>
      </c>
      <c r="C595" s="96">
        <f>'019'!C45</f>
        <v>5.63</v>
      </c>
      <c r="D595" s="24">
        <f t="shared" si="40"/>
        <v>1.728109442151599</v>
      </c>
      <c r="F595" s="96">
        <f>'019'!F45</f>
        <v>18.43</v>
      </c>
      <c r="G595">
        <f t="shared" si="42"/>
        <v>2.9139797716817317</v>
      </c>
      <c r="H595" s="96">
        <f>'019'!H45</f>
        <v>16.21</v>
      </c>
      <c r="I595">
        <f t="shared" si="43"/>
        <v>2.7856283357475848</v>
      </c>
    </row>
    <row r="596" spans="1:9" x14ac:dyDescent="0.3">
      <c r="A596" s="96">
        <f>'019'!A46</f>
        <v>0.33</v>
      </c>
      <c r="B596" s="24">
        <f t="shared" si="41"/>
        <v>-1.1086626245216111</v>
      </c>
      <c r="C596" s="96">
        <f>'019'!C46</f>
        <v>23.39</v>
      </c>
      <c r="D596" s="24">
        <f t="shared" si="40"/>
        <v>3.1523085805960878</v>
      </c>
      <c r="F596" s="96">
        <f>'019'!F46</f>
        <v>12.28</v>
      </c>
      <c r="G596">
        <f t="shared" si="42"/>
        <v>2.5079719227189963</v>
      </c>
      <c r="H596" s="96">
        <f>'019'!H46</f>
        <v>0.01</v>
      </c>
      <c r="I596">
        <f t="shared" si="43"/>
        <v>-4.6051701859880909</v>
      </c>
    </row>
    <row r="597" spans="1:9" x14ac:dyDescent="0.3">
      <c r="A597" s="96">
        <f>'019'!A47</f>
        <v>8.82</v>
      </c>
      <c r="B597" s="24">
        <f t="shared" si="41"/>
        <v>2.1770218700187001</v>
      </c>
      <c r="C597" s="96">
        <f>'019'!C47</f>
        <v>0.87</v>
      </c>
      <c r="D597" s="24">
        <f t="shared" si="40"/>
        <v>-0.13926206733350766</v>
      </c>
      <c r="F597" s="96">
        <f>'019'!F47</f>
        <v>0.38</v>
      </c>
      <c r="G597">
        <f t="shared" si="42"/>
        <v>-0.96758402626170559</v>
      </c>
      <c r="H597" s="96">
        <f>'019'!H47</f>
        <v>0.23</v>
      </c>
      <c r="I597">
        <f t="shared" si="43"/>
        <v>-1.4696759700589417</v>
      </c>
    </row>
    <row r="598" spans="1:9" x14ac:dyDescent="0.3">
      <c r="A598" s="96">
        <f>'019'!A48</f>
        <v>0.09</v>
      </c>
      <c r="B598" s="24">
        <f t="shared" si="41"/>
        <v>-2.4079456086518722</v>
      </c>
      <c r="C598" s="96">
        <f>'019'!C48</f>
        <v>5.85</v>
      </c>
      <c r="D598" s="24">
        <f t="shared" si="40"/>
        <v>1.766441661243765</v>
      </c>
      <c r="F598" s="96">
        <f>'019'!F48</f>
        <v>21.6</v>
      </c>
      <c r="G598">
        <f t="shared" si="42"/>
        <v>3.0726933146901194</v>
      </c>
      <c r="H598" s="96">
        <f>'019'!H48</f>
        <v>5.69</v>
      </c>
      <c r="I598">
        <f t="shared" si="43"/>
        <v>1.7387102481382397</v>
      </c>
    </row>
    <row r="599" spans="1:9" x14ac:dyDescent="0.3">
      <c r="A599" s="96">
        <f>'019'!A49</f>
        <v>35.44</v>
      </c>
      <c r="B599" s="24">
        <f t="shared" si="41"/>
        <v>3.5678411257368801</v>
      </c>
      <c r="C599" s="96">
        <f>'019'!C49</f>
        <v>0.19</v>
      </c>
      <c r="D599" s="24">
        <f t="shared" si="40"/>
        <v>-1.6607312068216509</v>
      </c>
      <c r="F599" s="96">
        <f>'019'!F49</f>
        <v>20.85</v>
      </c>
      <c r="G599">
        <f t="shared" si="42"/>
        <v>3.0373539482448106</v>
      </c>
      <c r="H599" s="96">
        <f>'019'!H49</f>
        <v>17.02</v>
      </c>
      <c r="I599">
        <f t="shared" si="43"/>
        <v>2.8343891231452281</v>
      </c>
    </row>
    <row r="600" spans="1:9" x14ac:dyDescent="0.3">
      <c r="A600" s="96">
        <f>'019'!A50</f>
        <v>9.9999999999999995E-7</v>
      </c>
      <c r="B600" s="24">
        <f t="shared" si="41"/>
        <v>-13.815510557964274</v>
      </c>
      <c r="C600" s="96">
        <f>'019'!C50</f>
        <v>0.01</v>
      </c>
      <c r="D600" s="24">
        <f t="shared" si="40"/>
        <v>-4.6051701859880909</v>
      </c>
      <c r="F600" s="96">
        <f>'019'!F50</f>
        <v>15.19</v>
      </c>
      <c r="G600">
        <f>LN(F600)</f>
        <v>2.7206373166076814</v>
      </c>
      <c r="H600" s="96">
        <f>'019'!H50</f>
        <v>0.57999999999999996</v>
      </c>
      <c r="I600">
        <f t="shared" si="43"/>
        <v>-0.54472717544167215</v>
      </c>
    </row>
    <row r="601" spans="1:9" x14ac:dyDescent="0.3">
      <c r="A601" s="96">
        <f>'019'!A51</f>
        <v>9.9999999999999995E-7</v>
      </c>
      <c r="B601" s="24">
        <f t="shared" si="41"/>
        <v>-13.815510557964274</v>
      </c>
      <c r="C601" s="96">
        <f>'019'!C51</f>
        <v>7.22</v>
      </c>
      <c r="D601" s="24">
        <f t="shared" si="40"/>
        <v>1.9768549529047348</v>
      </c>
      <c r="F601" s="96">
        <f>'019'!F51</f>
        <v>25.15</v>
      </c>
      <c r="G601">
        <f t="shared" ref="G601:G664" si="44">LN(F601)</f>
        <v>3.2248578965457479</v>
      </c>
      <c r="H601" s="96">
        <f>'019'!H51</f>
        <v>3.92</v>
      </c>
      <c r="I601">
        <f t="shared" si="43"/>
        <v>1.3660916538023711</v>
      </c>
    </row>
    <row r="602" spans="1:9" x14ac:dyDescent="0.3">
      <c r="A602" s="96">
        <f>'019'!A52</f>
        <v>8.01</v>
      </c>
      <c r="B602" s="24">
        <f t="shared" si="41"/>
        <v>2.0806907610802678</v>
      </c>
      <c r="C602" s="96">
        <f>'019'!C52</f>
        <v>0.01</v>
      </c>
      <c r="D602" s="24">
        <f t="shared" si="40"/>
        <v>-4.6051701859880909</v>
      </c>
      <c r="F602" s="96">
        <f>'019'!F52</f>
        <v>18.84</v>
      </c>
      <c r="G602">
        <f t="shared" si="44"/>
        <v>2.9359822691482171</v>
      </c>
      <c r="H602" s="96">
        <f>'019'!H52</f>
        <v>27.2</v>
      </c>
      <c r="I602">
        <f t="shared" si="43"/>
        <v>3.3032169733019514</v>
      </c>
    </row>
    <row r="603" spans="1:9" x14ac:dyDescent="0.3">
      <c r="A603" s="97">
        <f>'021'!A3</f>
        <v>0.02</v>
      </c>
      <c r="B603" s="24">
        <f t="shared" si="41"/>
        <v>-3.912023005428146</v>
      </c>
      <c r="C603" s="97">
        <f>'021'!C3</f>
        <v>5.2</v>
      </c>
      <c r="D603" s="24">
        <f t="shared" si="40"/>
        <v>1.6486586255873816</v>
      </c>
      <c r="F603" s="97">
        <f>'021'!F3</f>
        <v>17.899999999999999</v>
      </c>
      <c r="G603">
        <f t="shared" si="44"/>
        <v>2.884800712846709</v>
      </c>
      <c r="H603" s="97">
        <f>'021'!H3</f>
        <v>26.55</v>
      </c>
      <c r="I603">
        <f t="shared" si="43"/>
        <v>3.279029747687948</v>
      </c>
    </row>
    <row r="604" spans="1:9" x14ac:dyDescent="0.3">
      <c r="A604" s="97">
        <f>'021'!A4</f>
        <v>0.31</v>
      </c>
      <c r="B604" s="24">
        <f t="shared" si="41"/>
        <v>-1.1711829815029451</v>
      </c>
      <c r="C604" s="97">
        <f>'021'!C4</f>
        <v>3.31</v>
      </c>
      <c r="D604" s="24">
        <f t="shared" si="40"/>
        <v>1.1969481893889715</v>
      </c>
      <c r="F604" s="97">
        <f>'021'!F4</f>
        <v>2.4700000000000002</v>
      </c>
      <c r="G604">
        <f t="shared" si="44"/>
        <v>0.90421815063988586</v>
      </c>
      <c r="H604" s="97">
        <f>'021'!H4</f>
        <v>15.05</v>
      </c>
      <c r="I604">
        <f t="shared" si="43"/>
        <v>2.711377991194885</v>
      </c>
    </row>
    <row r="605" spans="1:9" x14ac:dyDescent="0.3">
      <c r="A605" s="97">
        <f>'021'!A5</f>
        <v>0.74</v>
      </c>
      <c r="B605" s="24">
        <f t="shared" si="41"/>
        <v>-0.30110509278392161</v>
      </c>
      <c r="C605" s="97">
        <f>'021'!C5</f>
        <v>9.9999999999999995E-7</v>
      </c>
      <c r="D605" s="24">
        <f t="shared" si="40"/>
        <v>-13.815510557964274</v>
      </c>
      <c r="F605" s="97">
        <f>'021'!F5</f>
        <v>21.14</v>
      </c>
      <c r="G605">
        <f t="shared" si="44"/>
        <v>3.0511669804420918</v>
      </c>
      <c r="H605" s="97">
        <f>'021'!H5</f>
        <v>9.19</v>
      </c>
      <c r="I605">
        <f t="shared" si="43"/>
        <v>2.2181159363675955</v>
      </c>
    </row>
    <row r="606" spans="1:9" x14ac:dyDescent="0.3">
      <c r="A606" s="97">
        <f>'021'!A6</f>
        <v>22.65</v>
      </c>
      <c r="B606" s="24">
        <f t="shared" si="41"/>
        <v>3.120159851929043</v>
      </c>
      <c r="C606" s="97">
        <f>'021'!C6</f>
        <v>2.44</v>
      </c>
      <c r="D606" s="24">
        <f t="shared" si="40"/>
        <v>0.89199803930511046</v>
      </c>
      <c r="F606" s="97">
        <f>'021'!F6</f>
        <v>15.41</v>
      </c>
      <c r="G606">
        <f t="shared" si="44"/>
        <v>2.7350166493320245</v>
      </c>
      <c r="H606" s="97">
        <f>'021'!H6</f>
        <v>7.35</v>
      </c>
      <c r="I606">
        <f t="shared" si="43"/>
        <v>1.9947003132247452</v>
      </c>
    </row>
    <row r="607" spans="1:9" x14ac:dyDescent="0.3">
      <c r="A607" s="97">
        <f>'021'!A7</f>
        <v>0.02</v>
      </c>
      <c r="B607" s="24">
        <f t="shared" si="41"/>
        <v>-3.912023005428146</v>
      </c>
      <c r="C607" s="97">
        <f>'021'!C7</f>
        <v>1.54</v>
      </c>
      <c r="D607" s="24">
        <f t="shared" si="40"/>
        <v>0.43178241642553783</v>
      </c>
      <c r="F607" s="97">
        <f>'021'!F7</f>
        <v>9.81</v>
      </c>
      <c r="G607">
        <f t="shared" si="44"/>
        <v>2.2834022735772717</v>
      </c>
      <c r="H607" s="97">
        <f>'021'!H7</f>
        <v>6.99</v>
      </c>
      <c r="I607">
        <f t="shared" si="43"/>
        <v>1.944480556245719</v>
      </c>
    </row>
    <row r="608" spans="1:9" x14ac:dyDescent="0.3">
      <c r="A608" s="97">
        <f>'021'!A8</f>
        <v>0.01</v>
      </c>
      <c r="B608" s="24">
        <f t="shared" si="41"/>
        <v>-4.6051701859880909</v>
      </c>
      <c r="C608" s="97">
        <f>'021'!C8</f>
        <v>12.51</v>
      </c>
      <c r="D608" s="24">
        <f t="shared" si="40"/>
        <v>2.5265283244788197</v>
      </c>
      <c r="F608" s="97">
        <f>'021'!F8</f>
        <v>8.5299999999999994</v>
      </c>
      <c r="G608">
        <f t="shared" si="44"/>
        <v>2.1435893615035875</v>
      </c>
      <c r="H608" s="97">
        <f>'021'!H8</f>
        <v>28.72</v>
      </c>
      <c r="I608">
        <f t="shared" si="43"/>
        <v>3.3575937441800234</v>
      </c>
    </row>
    <row r="609" spans="1:9" x14ac:dyDescent="0.3">
      <c r="A609" s="97">
        <f>'021'!A9</f>
        <v>1.76</v>
      </c>
      <c r="B609" s="24">
        <f t="shared" si="41"/>
        <v>0.56531380905006046</v>
      </c>
      <c r="C609" s="97">
        <f>'021'!C9</f>
        <v>0.35</v>
      </c>
      <c r="D609" s="24">
        <f t="shared" si="40"/>
        <v>-1.0498221244986778</v>
      </c>
      <c r="F609" s="97">
        <f>'021'!F9</f>
        <v>17.399999999999999</v>
      </c>
      <c r="G609">
        <f t="shared" si="44"/>
        <v>2.8564702062204832</v>
      </c>
      <c r="H609" s="97">
        <f>'021'!H9</f>
        <v>0.55000000000000004</v>
      </c>
      <c r="I609">
        <f t="shared" si="43"/>
        <v>-0.59783700075562041</v>
      </c>
    </row>
    <row r="610" spans="1:9" x14ac:dyDescent="0.3">
      <c r="A610" s="97">
        <f>'021'!A10</f>
        <v>3.21</v>
      </c>
      <c r="B610" s="24">
        <f t="shared" si="41"/>
        <v>1.1662709371419244</v>
      </c>
      <c r="C610" s="97">
        <f>'021'!C10</f>
        <v>10.96</v>
      </c>
      <c r="D610" s="24">
        <f t="shared" si="40"/>
        <v>2.3942522815198695</v>
      </c>
      <c r="F610" s="97">
        <f>'021'!F10</f>
        <v>23.45</v>
      </c>
      <c r="G610">
        <f t="shared" si="44"/>
        <v>3.1548704948922883</v>
      </c>
      <c r="H610" s="97">
        <f>'021'!H10</f>
        <v>0.01</v>
      </c>
      <c r="I610">
        <f t="shared" si="43"/>
        <v>-4.6051701859880909</v>
      </c>
    </row>
    <row r="611" spans="1:9" x14ac:dyDescent="0.3">
      <c r="A611" s="97">
        <f>'021'!A11</f>
        <v>18.399999999999999</v>
      </c>
      <c r="B611" s="24">
        <f t="shared" si="41"/>
        <v>2.91235066461494</v>
      </c>
      <c r="C611" s="97">
        <f>'021'!C11</f>
        <v>9.9999999999999995E-7</v>
      </c>
      <c r="D611" s="24">
        <f t="shared" si="40"/>
        <v>-13.815510557964274</v>
      </c>
      <c r="F611" s="97">
        <f>'021'!F11</f>
        <v>0.18</v>
      </c>
      <c r="G611">
        <f t="shared" si="44"/>
        <v>-1.7147984280919266</v>
      </c>
      <c r="H611" s="97">
        <f>'021'!H11</f>
        <v>9.9999999999999995E-7</v>
      </c>
      <c r="I611">
        <f t="shared" si="43"/>
        <v>-13.815510557964274</v>
      </c>
    </row>
    <row r="612" spans="1:9" x14ac:dyDescent="0.3">
      <c r="A612" s="97">
        <f>'021'!A12</f>
        <v>6.82</v>
      </c>
      <c r="B612" s="24">
        <f t="shared" si="41"/>
        <v>1.9198594718553708</v>
      </c>
      <c r="C612" s="97">
        <f>'021'!C12</f>
        <v>4.95</v>
      </c>
      <c r="D612" s="24">
        <f t="shared" si="40"/>
        <v>1.5993875765805989</v>
      </c>
      <c r="F612" s="97">
        <f>'021'!F12</f>
        <v>5</v>
      </c>
      <c r="G612">
        <f t="shared" si="44"/>
        <v>1.6094379124341003</v>
      </c>
      <c r="H612" s="97">
        <f>'021'!H12</f>
        <v>7.29</v>
      </c>
      <c r="I612">
        <f t="shared" si="43"/>
        <v>1.9865035460205669</v>
      </c>
    </row>
    <row r="613" spans="1:9" x14ac:dyDescent="0.3">
      <c r="A613" s="97">
        <f>'021'!A13</f>
        <v>0.28000000000000003</v>
      </c>
      <c r="B613" s="24">
        <f t="shared" si="41"/>
        <v>-1.2729656758128873</v>
      </c>
      <c r="C613" s="97">
        <f>'021'!C13</f>
        <v>0.01</v>
      </c>
      <c r="D613" s="24">
        <f t="shared" si="40"/>
        <v>-4.6051701859880909</v>
      </c>
      <c r="F613" s="97">
        <f>'021'!F13</f>
        <v>0.04</v>
      </c>
      <c r="G613">
        <f t="shared" si="44"/>
        <v>-3.2188758248682006</v>
      </c>
      <c r="H613" s="97">
        <f>'021'!H13</f>
        <v>9.67</v>
      </c>
      <c r="I613">
        <f t="shared" si="43"/>
        <v>2.2690283094652028</v>
      </c>
    </row>
    <row r="614" spans="1:9" x14ac:dyDescent="0.3">
      <c r="A614" s="97">
        <f>'021'!A14</f>
        <v>0.19</v>
      </c>
      <c r="B614" s="24">
        <f t="shared" si="41"/>
        <v>-1.6607312068216509</v>
      </c>
      <c r="C614" s="97">
        <f>'021'!C14</f>
        <v>2.12</v>
      </c>
      <c r="D614" s="24">
        <f t="shared" si="40"/>
        <v>0.75141608868392118</v>
      </c>
      <c r="F614" s="97">
        <f>'021'!F14</f>
        <v>12.89</v>
      </c>
      <c r="G614">
        <f t="shared" si="44"/>
        <v>2.5564518169510961</v>
      </c>
      <c r="H614" s="97">
        <f>'021'!H14</f>
        <v>10.61</v>
      </c>
      <c r="I614">
        <f t="shared" si="43"/>
        <v>2.3617969526258915</v>
      </c>
    </row>
    <row r="615" spans="1:9" x14ac:dyDescent="0.3">
      <c r="A615" s="97">
        <f>'021'!A15</f>
        <v>0.28999999999999998</v>
      </c>
      <c r="B615" s="24">
        <f t="shared" si="41"/>
        <v>-1.2378743560016174</v>
      </c>
      <c r="C615" s="97">
        <f>'021'!C15</f>
        <v>1.35</v>
      </c>
      <c r="D615" s="24">
        <f t="shared" ref="D615:D678" si="45">LN(C615)</f>
        <v>0.30010459245033816</v>
      </c>
      <c r="F615" s="97">
        <f>'021'!F15</f>
        <v>0.42</v>
      </c>
      <c r="G615">
        <f t="shared" si="44"/>
        <v>-0.86750056770472306</v>
      </c>
      <c r="H615" s="97">
        <f>'021'!H15</f>
        <v>0.32</v>
      </c>
      <c r="I615">
        <f t="shared" si="43"/>
        <v>-1.1394342831883648</v>
      </c>
    </row>
    <row r="616" spans="1:9" x14ac:dyDescent="0.3">
      <c r="A616" s="97">
        <f>'021'!A16</f>
        <v>0.11</v>
      </c>
      <c r="B616" s="24">
        <f t="shared" si="41"/>
        <v>-2.2072749131897207</v>
      </c>
      <c r="C616" s="97">
        <f>'021'!C16</f>
        <v>6.08</v>
      </c>
      <c r="D616" s="24">
        <f t="shared" si="45"/>
        <v>1.8050046959780757</v>
      </c>
      <c r="F616" s="97">
        <f>'021'!F16</f>
        <v>14.76</v>
      </c>
      <c r="G616">
        <f t="shared" si="44"/>
        <v>2.6919208191723265</v>
      </c>
      <c r="H616" s="97">
        <f>'021'!H16</f>
        <v>0.14000000000000001</v>
      </c>
      <c r="I616">
        <f t="shared" si="43"/>
        <v>-1.9661128563728327</v>
      </c>
    </row>
    <row r="617" spans="1:9" x14ac:dyDescent="0.3">
      <c r="A617" s="97">
        <f>'021'!A17</f>
        <v>0.09</v>
      </c>
      <c r="B617" s="24">
        <f t="shared" si="41"/>
        <v>-2.4079456086518722</v>
      </c>
      <c r="C617" s="97">
        <f>'021'!C17</f>
        <v>0.02</v>
      </c>
      <c r="D617" s="24">
        <f t="shared" si="45"/>
        <v>-3.912023005428146</v>
      </c>
      <c r="F617" s="97">
        <f>'021'!F17</f>
        <v>1.21</v>
      </c>
      <c r="G617">
        <f t="shared" si="44"/>
        <v>0.1906203596086497</v>
      </c>
      <c r="H617" s="97">
        <f>'021'!H17</f>
        <v>5.29</v>
      </c>
      <c r="I617">
        <f t="shared" si="43"/>
        <v>1.665818245870208</v>
      </c>
    </row>
    <row r="618" spans="1:9" x14ac:dyDescent="0.3">
      <c r="A618" s="97">
        <f>'021'!A18</f>
        <v>2.23</v>
      </c>
      <c r="B618" s="24">
        <f t="shared" si="41"/>
        <v>0.80200158547202738</v>
      </c>
      <c r="C618" s="97">
        <f>'021'!C18</f>
        <v>0.74</v>
      </c>
      <c r="D618" s="24">
        <f t="shared" si="45"/>
        <v>-0.30110509278392161</v>
      </c>
      <c r="F618" s="97">
        <f>'021'!F18</f>
        <v>0.03</v>
      </c>
      <c r="G618">
        <f t="shared" si="44"/>
        <v>-3.5065578973199818</v>
      </c>
      <c r="H618" s="97">
        <f>'021'!H18</f>
        <v>7.86</v>
      </c>
      <c r="I618">
        <f t="shared" si="43"/>
        <v>2.0617866064411152</v>
      </c>
    </row>
    <row r="619" spans="1:9" x14ac:dyDescent="0.3">
      <c r="A619" s="97">
        <f>'021'!A19</f>
        <v>0.09</v>
      </c>
      <c r="B619" s="24">
        <f t="shared" si="41"/>
        <v>-2.4079456086518722</v>
      </c>
      <c r="C619" s="97">
        <f>'021'!C19</f>
        <v>10.64</v>
      </c>
      <c r="D619" s="24">
        <f t="shared" si="45"/>
        <v>2.3646204839134985</v>
      </c>
      <c r="F619" s="97">
        <f>'021'!F19</f>
        <v>1.39</v>
      </c>
      <c r="G619">
        <f t="shared" si="44"/>
        <v>0.3293037471426003</v>
      </c>
      <c r="H619" s="97">
        <f>'021'!H19</f>
        <v>3.92</v>
      </c>
      <c r="I619">
        <f t="shared" si="43"/>
        <v>1.3660916538023711</v>
      </c>
    </row>
    <row r="620" spans="1:9" x14ac:dyDescent="0.3">
      <c r="A620" s="97">
        <f>'021'!A20</f>
        <v>10.75</v>
      </c>
      <c r="B620" s="24">
        <f t="shared" si="41"/>
        <v>2.3749057545736716</v>
      </c>
      <c r="C620" s="97">
        <f>'021'!C20</f>
        <v>0.46</v>
      </c>
      <c r="D620" s="24">
        <f t="shared" si="45"/>
        <v>-0.77652878949899629</v>
      </c>
      <c r="F620" s="97">
        <f>'021'!F20</f>
        <v>13.6</v>
      </c>
      <c r="G620">
        <f t="shared" si="44"/>
        <v>2.6100697927420065</v>
      </c>
      <c r="H620" s="97">
        <f>'021'!H20</f>
        <v>0.18</v>
      </c>
      <c r="I620">
        <f t="shared" si="43"/>
        <v>-1.7147984280919266</v>
      </c>
    </row>
    <row r="621" spans="1:9" x14ac:dyDescent="0.3">
      <c r="A621" s="97">
        <f>'021'!A21</f>
        <v>2.98</v>
      </c>
      <c r="B621" s="24">
        <f t="shared" si="41"/>
        <v>1.091923300517313</v>
      </c>
      <c r="C621" s="97">
        <f>'021'!C21</f>
        <v>0.02</v>
      </c>
      <c r="D621" s="24">
        <f t="shared" si="45"/>
        <v>-3.912023005428146</v>
      </c>
      <c r="F621" s="97">
        <f>'021'!F21</f>
        <v>3.36</v>
      </c>
      <c r="G621">
        <f t="shared" si="44"/>
        <v>1.2119409739751128</v>
      </c>
      <c r="H621" s="97">
        <f>'021'!H21</f>
        <v>2.9</v>
      </c>
      <c r="I621">
        <f t="shared" si="43"/>
        <v>1.0647107369924282</v>
      </c>
    </row>
    <row r="622" spans="1:9" x14ac:dyDescent="0.3">
      <c r="A622" s="97">
        <f>'021'!A22</f>
        <v>2.44</v>
      </c>
      <c r="B622" s="24">
        <f t="shared" si="41"/>
        <v>0.89199803930511046</v>
      </c>
      <c r="C622" s="97">
        <f>'021'!C22</f>
        <v>0.24</v>
      </c>
      <c r="D622" s="24">
        <f t="shared" si="45"/>
        <v>-1.4271163556401458</v>
      </c>
      <c r="F622" s="97">
        <f>'021'!F22</f>
        <v>0.46</v>
      </c>
      <c r="G622">
        <f t="shared" si="44"/>
        <v>-0.77652878949899629</v>
      </c>
      <c r="H622" s="97">
        <f>'021'!H22</f>
        <v>0.02</v>
      </c>
      <c r="I622">
        <f t="shared" si="43"/>
        <v>-3.912023005428146</v>
      </c>
    </row>
    <row r="623" spans="1:9" x14ac:dyDescent="0.3">
      <c r="A623" s="97">
        <f>'021'!A23</f>
        <v>0.16</v>
      </c>
      <c r="B623" s="24">
        <f t="shared" si="41"/>
        <v>-1.8325814637483102</v>
      </c>
      <c r="C623" s="97">
        <f>'021'!C23</f>
        <v>3.65</v>
      </c>
      <c r="D623" s="24">
        <f t="shared" si="45"/>
        <v>1.2947271675944001</v>
      </c>
      <c r="F623" s="97">
        <f>'021'!F23</f>
        <v>3.77</v>
      </c>
      <c r="G623">
        <f t="shared" si="44"/>
        <v>1.3270750014599193</v>
      </c>
      <c r="H623" s="97">
        <f>'021'!H23</f>
        <v>13.54</v>
      </c>
      <c r="I623">
        <f t="shared" si="43"/>
        <v>2.605648267484129</v>
      </c>
    </row>
    <row r="624" spans="1:9" x14ac:dyDescent="0.3">
      <c r="A624" s="97">
        <f>'021'!A24</f>
        <v>0.12</v>
      </c>
      <c r="B624" s="24">
        <f t="shared" si="41"/>
        <v>-2.120263536200091</v>
      </c>
      <c r="C624" s="97">
        <f>'021'!C24</f>
        <v>15.71</v>
      </c>
      <c r="D624" s="24">
        <f t="shared" si="45"/>
        <v>2.7542974522675299</v>
      </c>
      <c r="F624" s="97">
        <f>'021'!F24</f>
        <v>0.23</v>
      </c>
      <c r="G624">
        <f t="shared" si="44"/>
        <v>-1.4696759700589417</v>
      </c>
      <c r="H624" s="97">
        <f>'021'!H24</f>
        <v>16.34</v>
      </c>
      <c r="I624">
        <f t="shared" si="43"/>
        <v>2.7936160894318567</v>
      </c>
    </row>
    <row r="625" spans="1:9" x14ac:dyDescent="0.3">
      <c r="A625" s="97">
        <f>'021'!A25</f>
        <v>3.95</v>
      </c>
      <c r="B625" s="24">
        <f t="shared" si="41"/>
        <v>1.3737155789130306</v>
      </c>
      <c r="C625" s="97">
        <f>'021'!C25</f>
        <v>4.22</v>
      </c>
      <c r="D625" s="24">
        <f t="shared" si="45"/>
        <v>1.4398351280479205</v>
      </c>
      <c r="F625" s="97">
        <f>'021'!F25</f>
        <v>0.41</v>
      </c>
      <c r="G625">
        <f t="shared" si="44"/>
        <v>-0.89159811928378363</v>
      </c>
      <c r="H625" s="97">
        <f>'021'!H25</f>
        <v>0.94</v>
      </c>
      <c r="I625">
        <f t="shared" si="43"/>
        <v>-6.1875403718087529E-2</v>
      </c>
    </row>
    <row r="626" spans="1:9" x14ac:dyDescent="0.3">
      <c r="A626" s="97">
        <f>'021'!A26</f>
        <v>8.01</v>
      </c>
      <c r="B626" s="24">
        <f t="shared" si="41"/>
        <v>2.0806907610802678</v>
      </c>
      <c r="C626" s="97">
        <f>'021'!C26</f>
        <v>0.43</v>
      </c>
      <c r="D626" s="24">
        <f t="shared" si="45"/>
        <v>-0.84397007029452897</v>
      </c>
      <c r="F626" s="97">
        <f>'021'!F26</f>
        <v>0.02</v>
      </c>
      <c r="G626">
        <f t="shared" si="44"/>
        <v>-3.912023005428146</v>
      </c>
      <c r="H626" s="97">
        <f>'021'!H26</f>
        <v>0.23</v>
      </c>
      <c r="I626">
        <f t="shared" si="43"/>
        <v>-1.4696759700589417</v>
      </c>
    </row>
    <row r="627" spans="1:9" x14ac:dyDescent="0.3">
      <c r="A627" s="97">
        <f>'021'!A27</f>
        <v>0.42</v>
      </c>
      <c r="B627" s="24">
        <f t="shared" ref="B627:B690" si="46">LN(A627)</f>
        <v>-0.86750056770472306</v>
      </c>
      <c r="C627" s="97">
        <f>'021'!C27</f>
        <v>17.309999999999999</v>
      </c>
      <c r="D627" s="24">
        <f t="shared" si="45"/>
        <v>2.851284369188118</v>
      </c>
      <c r="F627" s="97">
        <f>'021'!F27</f>
        <v>0.41</v>
      </c>
      <c r="G627">
        <f t="shared" si="44"/>
        <v>-0.89159811928378363</v>
      </c>
      <c r="H627" s="97">
        <f>'021'!H27</f>
        <v>9.9999999999999995E-7</v>
      </c>
      <c r="I627">
        <f t="shared" si="43"/>
        <v>-13.815510557964274</v>
      </c>
    </row>
    <row r="628" spans="1:9" x14ac:dyDescent="0.3">
      <c r="A628" s="97">
        <f>'021'!A28</f>
        <v>0.55000000000000004</v>
      </c>
      <c r="B628" s="24">
        <f t="shared" si="46"/>
        <v>-0.59783700075562041</v>
      </c>
      <c r="C628" s="97">
        <f>'021'!C28</f>
        <v>18.309999999999999</v>
      </c>
      <c r="D628" s="24">
        <f t="shared" si="45"/>
        <v>2.9074473586864191</v>
      </c>
      <c r="F628" s="97">
        <f>'021'!F28</f>
        <v>6.63</v>
      </c>
      <c r="G628">
        <f t="shared" si="44"/>
        <v>1.8916048041977711</v>
      </c>
      <c r="H628" s="97">
        <f>'021'!H28</f>
        <v>0.7</v>
      </c>
      <c r="I628">
        <f t="shared" si="43"/>
        <v>-0.35667494393873245</v>
      </c>
    </row>
    <row r="629" spans="1:9" x14ac:dyDescent="0.3">
      <c r="A629" s="97">
        <f>'021'!A29</f>
        <v>9.9999999999999995E-7</v>
      </c>
      <c r="B629" s="24">
        <f t="shared" si="46"/>
        <v>-13.815510557964274</v>
      </c>
      <c r="C629" s="97">
        <f>'021'!C29</f>
        <v>9.9999999999999995E-7</v>
      </c>
      <c r="D629" s="24">
        <f t="shared" si="45"/>
        <v>-13.815510557964274</v>
      </c>
      <c r="F629" s="97">
        <f>'021'!F29</f>
        <v>0.25</v>
      </c>
      <c r="G629">
        <f t="shared" si="44"/>
        <v>-1.3862943611198906</v>
      </c>
      <c r="H629" s="97">
        <f>'021'!H29</f>
        <v>8.0299999999999994</v>
      </c>
      <c r="I629">
        <f t="shared" si="43"/>
        <v>2.0831845279586703</v>
      </c>
    </row>
    <row r="630" spans="1:9" x14ac:dyDescent="0.3">
      <c r="A630" s="97">
        <f>'021'!A30</f>
        <v>3.08</v>
      </c>
      <c r="B630" s="24">
        <f t="shared" si="46"/>
        <v>1.1249295969854831</v>
      </c>
      <c r="C630" s="97">
        <f>'021'!C30</f>
        <v>0.63</v>
      </c>
      <c r="D630" s="24">
        <f t="shared" si="45"/>
        <v>-0.46203545959655867</v>
      </c>
      <c r="F630" s="97">
        <f>'021'!F30</f>
        <v>13.79</v>
      </c>
      <c r="G630">
        <f t="shared" si="44"/>
        <v>2.6239436918052106</v>
      </c>
      <c r="H630" s="97">
        <f>'021'!H30</f>
        <v>13.11</v>
      </c>
      <c r="I630">
        <f t="shared" si="43"/>
        <v>2.5733752977756086</v>
      </c>
    </row>
    <row r="631" spans="1:9" x14ac:dyDescent="0.3">
      <c r="A631" s="97">
        <f>'021'!A31</f>
        <v>23.82</v>
      </c>
      <c r="B631" s="24">
        <f t="shared" si="46"/>
        <v>3.1705255639271539</v>
      </c>
      <c r="C631" s="97">
        <f>'021'!C31</f>
        <v>1.45</v>
      </c>
      <c r="D631" s="24">
        <f t="shared" si="45"/>
        <v>0.37156355643248301</v>
      </c>
      <c r="F631" s="97">
        <f>'021'!F31</f>
        <v>1.23</v>
      </c>
      <c r="G631">
        <f t="shared" si="44"/>
        <v>0.20701416938432612</v>
      </c>
      <c r="H631" s="97">
        <f>'021'!H31</f>
        <v>15.09</v>
      </c>
      <c r="I631">
        <f t="shared" si="43"/>
        <v>2.7140322727797574</v>
      </c>
    </row>
    <row r="632" spans="1:9" x14ac:dyDescent="0.3">
      <c r="A632" s="97">
        <f>'021'!A32</f>
        <v>9.66</v>
      </c>
      <c r="B632" s="24">
        <f t="shared" si="46"/>
        <v>2.2679936482244267</v>
      </c>
      <c r="C632" s="97">
        <f>'021'!C32</f>
        <v>9.75</v>
      </c>
      <c r="D632" s="24">
        <f t="shared" si="45"/>
        <v>2.2772672850097559</v>
      </c>
      <c r="F632" s="97">
        <f>'021'!F32</f>
        <v>0.01</v>
      </c>
      <c r="G632">
        <f t="shared" si="44"/>
        <v>-4.6051701859880909</v>
      </c>
      <c r="H632" s="97">
        <f>'021'!H32</f>
        <v>9.9999999999999995E-7</v>
      </c>
      <c r="I632">
        <f t="shared" si="43"/>
        <v>-13.815510557964274</v>
      </c>
    </row>
    <row r="633" spans="1:9" x14ac:dyDescent="0.3">
      <c r="A633" s="97">
        <f>'021'!A33</f>
        <v>1.18</v>
      </c>
      <c r="B633" s="24">
        <f t="shared" si="46"/>
        <v>0.16551443847757333</v>
      </c>
      <c r="C633" s="97">
        <f>'021'!C33</f>
        <v>10.94</v>
      </c>
      <c r="D633" s="24">
        <f t="shared" si="45"/>
        <v>2.3924257969938352</v>
      </c>
      <c r="F633" s="97">
        <f>'021'!F33</f>
        <v>12.42</v>
      </c>
      <c r="G633">
        <f t="shared" si="44"/>
        <v>2.5193080765053328</v>
      </c>
      <c r="H633" s="97">
        <f>'021'!H33</f>
        <v>2.06</v>
      </c>
      <c r="I633">
        <f t="shared" si="43"/>
        <v>0.72270598280148979</v>
      </c>
    </row>
    <row r="634" spans="1:9" x14ac:dyDescent="0.3">
      <c r="A634" s="97">
        <f>'021'!A34</f>
        <v>1.1499999999999999</v>
      </c>
      <c r="B634" s="24">
        <f t="shared" si="46"/>
        <v>0.13976194237515863</v>
      </c>
      <c r="C634" s="97">
        <f>'021'!C34</f>
        <v>3.12</v>
      </c>
      <c r="D634" s="24">
        <f t="shared" si="45"/>
        <v>1.1378330018213911</v>
      </c>
      <c r="F634" s="97">
        <f>'021'!F34</f>
        <v>16.38</v>
      </c>
      <c r="G634">
        <f t="shared" si="44"/>
        <v>2.7960610784249234</v>
      </c>
      <c r="H634" s="97">
        <f>'021'!H34</f>
        <v>9.9999999999999995E-7</v>
      </c>
      <c r="I634">
        <f t="shared" si="43"/>
        <v>-13.815510557964274</v>
      </c>
    </row>
    <row r="635" spans="1:9" x14ac:dyDescent="0.3">
      <c r="A635" s="97">
        <f>'021'!A35</f>
        <v>3.32</v>
      </c>
      <c r="B635" s="24">
        <f t="shared" si="46"/>
        <v>1.199964782928397</v>
      </c>
      <c r="C635" s="97">
        <f>'021'!C35</f>
        <v>22.35</v>
      </c>
      <c r="D635" s="24">
        <f t="shared" si="45"/>
        <v>3.1068263210595779</v>
      </c>
      <c r="F635" s="97">
        <f>'021'!F35</f>
        <v>0.24</v>
      </c>
      <c r="G635">
        <f t="shared" si="44"/>
        <v>-1.4271163556401458</v>
      </c>
      <c r="H635" s="97">
        <f>'021'!H35</f>
        <v>14.86</v>
      </c>
      <c r="I635">
        <f t="shared" ref="I635:I698" si="47">LN(H635)</f>
        <v>2.6986730392896132</v>
      </c>
    </row>
    <row r="636" spans="1:9" x14ac:dyDescent="0.3">
      <c r="A636" s="97">
        <f>'021'!A36</f>
        <v>8.77</v>
      </c>
      <c r="B636" s="24">
        <f t="shared" si="46"/>
        <v>2.1713368063840917</v>
      </c>
      <c r="C636" s="97">
        <f>'021'!C36</f>
        <v>0.69</v>
      </c>
      <c r="D636" s="24">
        <f t="shared" si="45"/>
        <v>-0.37106368139083207</v>
      </c>
      <c r="F636" s="97">
        <f>'021'!F36</f>
        <v>0.1</v>
      </c>
      <c r="G636">
        <f t="shared" si="44"/>
        <v>-2.3025850929940455</v>
      </c>
      <c r="H636" s="97">
        <f>'021'!H36</f>
        <v>0.01</v>
      </c>
      <c r="I636">
        <f t="shared" si="47"/>
        <v>-4.6051701859880909</v>
      </c>
    </row>
    <row r="637" spans="1:9" x14ac:dyDescent="0.3">
      <c r="A637" s="97">
        <f>'021'!A37</f>
        <v>0.11</v>
      </c>
      <c r="B637" s="24">
        <f t="shared" si="46"/>
        <v>-2.2072749131897207</v>
      </c>
      <c r="C637" s="97">
        <f>'021'!C37</f>
        <v>4.93</v>
      </c>
      <c r="D637" s="24">
        <f t="shared" si="45"/>
        <v>1.5953389880545987</v>
      </c>
      <c r="F637" s="97">
        <f>'021'!F37</f>
        <v>3.51</v>
      </c>
      <c r="G637">
        <f t="shared" si="44"/>
        <v>1.2556160374777743</v>
      </c>
      <c r="H637" s="97">
        <f>'021'!H37</f>
        <v>0.14000000000000001</v>
      </c>
      <c r="I637">
        <f t="shared" si="47"/>
        <v>-1.9661128563728327</v>
      </c>
    </row>
    <row r="638" spans="1:9" x14ac:dyDescent="0.3">
      <c r="A638" s="97">
        <f>'021'!A38</f>
        <v>20.309999999999999</v>
      </c>
      <c r="B638" s="24">
        <f t="shared" si="46"/>
        <v>3.0111133755922932</v>
      </c>
      <c r="C638" s="97">
        <f>'021'!C38</f>
        <v>2.97</v>
      </c>
      <c r="D638" s="24">
        <f t="shared" si="45"/>
        <v>1.0885619528146082</v>
      </c>
      <c r="F638" s="97">
        <f>'021'!F38</f>
        <v>9.9999999999999995E-7</v>
      </c>
      <c r="G638">
        <f t="shared" si="44"/>
        <v>-13.815510557964274</v>
      </c>
      <c r="H638" s="97">
        <f>'021'!H38</f>
        <v>0.77</v>
      </c>
      <c r="I638">
        <f t="shared" si="47"/>
        <v>-0.26136476413440751</v>
      </c>
    </row>
    <row r="639" spans="1:9" x14ac:dyDescent="0.3">
      <c r="A639" s="97">
        <f>'021'!A39</f>
        <v>0.52</v>
      </c>
      <c r="B639" s="24">
        <f t="shared" si="46"/>
        <v>-0.65392646740666394</v>
      </c>
      <c r="C639" s="97">
        <f>'021'!C39</f>
        <v>3.92</v>
      </c>
      <c r="D639" s="24">
        <f t="shared" si="45"/>
        <v>1.3660916538023711</v>
      </c>
      <c r="F639" s="97">
        <f>'021'!F39</f>
        <v>19.920000000000002</v>
      </c>
      <c r="G639">
        <f t="shared" si="44"/>
        <v>2.9917242521564522</v>
      </c>
      <c r="H639" s="97">
        <f>'021'!H39</f>
        <v>1.29</v>
      </c>
      <c r="I639">
        <f t="shared" si="47"/>
        <v>0.25464221837358075</v>
      </c>
    </row>
    <row r="640" spans="1:9" x14ac:dyDescent="0.3">
      <c r="A640" s="97">
        <f>'021'!A40</f>
        <v>0.64</v>
      </c>
      <c r="B640" s="24">
        <f t="shared" si="46"/>
        <v>-0.44628710262841947</v>
      </c>
      <c r="C640" s="97">
        <f>'021'!C40</f>
        <v>0.15</v>
      </c>
      <c r="D640" s="24">
        <f t="shared" si="45"/>
        <v>-1.8971199848858813</v>
      </c>
      <c r="F640" s="97">
        <f>'021'!F40</f>
        <v>4.54</v>
      </c>
      <c r="G640">
        <f t="shared" si="44"/>
        <v>1.5129270120532565</v>
      </c>
      <c r="H640" s="97">
        <f>'021'!H40</f>
        <v>0.01</v>
      </c>
      <c r="I640">
        <f t="shared" si="47"/>
        <v>-4.6051701859880909</v>
      </c>
    </row>
    <row r="641" spans="1:9" x14ac:dyDescent="0.3">
      <c r="A641" s="97">
        <f>'021'!A41</f>
        <v>8.81</v>
      </c>
      <c r="B641" s="24">
        <f t="shared" si="46"/>
        <v>2.1758874399480881</v>
      </c>
      <c r="C641" s="97">
        <f>'021'!C41</f>
        <v>9.7799999999999994</v>
      </c>
      <c r="D641" s="24">
        <f t="shared" si="45"/>
        <v>2.2803394840467259</v>
      </c>
      <c r="F641" s="97">
        <f>'021'!F41</f>
        <v>3.15</v>
      </c>
      <c r="G641">
        <f t="shared" si="44"/>
        <v>1.1474024528375417</v>
      </c>
      <c r="H641" s="97">
        <f>'021'!H41</f>
        <v>0.22</v>
      </c>
      <c r="I641">
        <f t="shared" si="47"/>
        <v>-1.5141277326297755</v>
      </c>
    </row>
    <row r="642" spans="1:9" x14ac:dyDescent="0.3">
      <c r="A642" s="97">
        <f>'021'!A42</f>
        <v>0.1</v>
      </c>
      <c r="B642" s="24">
        <f t="shared" si="46"/>
        <v>-2.3025850929940455</v>
      </c>
      <c r="C642" s="97">
        <f>'021'!C42</f>
        <v>12.22</v>
      </c>
      <c r="D642" s="24">
        <f t="shared" si="45"/>
        <v>2.5030739537434492</v>
      </c>
      <c r="F642" s="97">
        <f>'021'!F42</f>
        <v>9.9999999999999995E-7</v>
      </c>
      <c r="G642">
        <f t="shared" si="44"/>
        <v>-13.815510557964274</v>
      </c>
      <c r="H642" s="97">
        <f>'021'!H42</f>
        <v>22.55</v>
      </c>
      <c r="I642">
        <f t="shared" si="47"/>
        <v>3.1157350659486873</v>
      </c>
    </row>
    <row r="643" spans="1:9" x14ac:dyDescent="0.3">
      <c r="A643" s="97">
        <f>'021'!A43</f>
        <v>2.5099999999999998</v>
      </c>
      <c r="B643" s="24">
        <f t="shared" si="46"/>
        <v>0.92028275314369246</v>
      </c>
      <c r="C643" s="97">
        <f>'021'!C43</f>
        <v>11.11</v>
      </c>
      <c r="D643" s="24">
        <f t="shared" si="45"/>
        <v>2.4078456036515385</v>
      </c>
      <c r="F643" s="97">
        <f>'021'!F43</f>
        <v>2.3199999999999998</v>
      </c>
      <c r="G643">
        <f t="shared" si="44"/>
        <v>0.84156718567821853</v>
      </c>
      <c r="H643" s="97">
        <f>'021'!H43</f>
        <v>0.2</v>
      </c>
      <c r="I643">
        <f t="shared" si="47"/>
        <v>-1.6094379124341003</v>
      </c>
    </row>
    <row r="644" spans="1:9" x14ac:dyDescent="0.3">
      <c r="A644" s="97">
        <f>'021'!A44</f>
        <v>5.31</v>
      </c>
      <c r="B644" s="24">
        <f t="shared" si="46"/>
        <v>1.6695918352538475</v>
      </c>
      <c r="C644" s="97">
        <f>'021'!C44</f>
        <v>20.02</v>
      </c>
      <c r="D644" s="24">
        <f t="shared" si="45"/>
        <v>2.9967317738870745</v>
      </c>
      <c r="F644" s="97">
        <f>'021'!F44</f>
        <v>20.88</v>
      </c>
      <c r="G644">
        <f t="shared" si="44"/>
        <v>3.0387917630144381</v>
      </c>
      <c r="H644" s="97">
        <f>'021'!H44</f>
        <v>1.1000000000000001</v>
      </c>
      <c r="I644">
        <f t="shared" si="47"/>
        <v>9.5310179804324935E-2</v>
      </c>
    </row>
    <row r="645" spans="1:9" x14ac:dyDescent="0.3">
      <c r="A645" s="97">
        <f>'021'!A45</f>
        <v>11.23</v>
      </c>
      <c r="B645" s="24">
        <f t="shared" si="46"/>
        <v>2.418588768750352</v>
      </c>
      <c r="C645" s="97">
        <f>'021'!C45</f>
        <v>8.5</v>
      </c>
      <c r="D645" s="24">
        <f t="shared" si="45"/>
        <v>2.1400661634962708</v>
      </c>
      <c r="F645" s="97">
        <f>'021'!F45</f>
        <v>2.11</v>
      </c>
      <c r="G645">
        <f t="shared" si="44"/>
        <v>0.74668794748797507</v>
      </c>
      <c r="H645" s="97">
        <f>'021'!H45</f>
        <v>0.65</v>
      </c>
      <c r="I645">
        <f t="shared" si="47"/>
        <v>-0.43078291609245423</v>
      </c>
    </row>
    <row r="646" spans="1:9" x14ac:dyDescent="0.3">
      <c r="A646" s="97">
        <f>'021'!A46</f>
        <v>0.4</v>
      </c>
      <c r="B646" s="24">
        <f t="shared" si="46"/>
        <v>-0.916290731874155</v>
      </c>
      <c r="C646" s="97">
        <f>'021'!C46</f>
        <v>0.44</v>
      </c>
      <c r="D646" s="24">
        <f t="shared" si="45"/>
        <v>-0.82098055206983023</v>
      </c>
      <c r="F646" s="97">
        <f>'021'!F46</f>
        <v>9.9999999999999995E-7</v>
      </c>
      <c r="G646">
        <f t="shared" si="44"/>
        <v>-13.815510557964274</v>
      </c>
      <c r="H646" s="97">
        <f>'021'!H46</f>
        <v>3.21</v>
      </c>
      <c r="I646">
        <f t="shared" si="47"/>
        <v>1.1662709371419244</v>
      </c>
    </row>
    <row r="647" spans="1:9" x14ac:dyDescent="0.3">
      <c r="A647" s="97">
        <f>'021'!A47</f>
        <v>11.98</v>
      </c>
      <c r="B647" s="24">
        <f t="shared" si="46"/>
        <v>2.4832385926873033</v>
      </c>
      <c r="C647" s="97">
        <f>'021'!C47</f>
        <v>0.02</v>
      </c>
      <c r="D647" s="24">
        <f t="shared" si="45"/>
        <v>-3.912023005428146</v>
      </c>
      <c r="F647" s="97">
        <f>'021'!F47</f>
        <v>1.04</v>
      </c>
      <c r="G647">
        <f t="shared" si="44"/>
        <v>3.9220713153281329E-2</v>
      </c>
      <c r="H647" s="97">
        <f>'021'!H47</f>
        <v>9.9999999999999995E-7</v>
      </c>
      <c r="I647">
        <f t="shared" si="47"/>
        <v>-13.815510557964274</v>
      </c>
    </row>
    <row r="648" spans="1:9" x14ac:dyDescent="0.3">
      <c r="A648" s="97">
        <f>'021'!A48</f>
        <v>25.71</v>
      </c>
      <c r="B648" s="24">
        <f t="shared" si="46"/>
        <v>3.2468800212777982</v>
      </c>
      <c r="C648" s="97">
        <f>'021'!C48</f>
        <v>4.41</v>
      </c>
      <c r="D648" s="24">
        <f t="shared" si="45"/>
        <v>1.4838746894587547</v>
      </c>
      <c r="F648" s="97">
        <f>'021'!F48</f>
        <v>0.3</v>
      </c>
      <c r="G648">
        <f t="shared" si="44"/>
        <v>-1.2039728043259361</v>
      </c>
      <c r="H648" s="97">
        <f>'021'!H48</f>
        <v>23.21</v>
      </c>
      <c r="I648">
        <f t="shared" si="47"/>
        <v>3.1445832202863455</v>
      </c>
    </row>
    <row r="649" spans="1:9" x14ac:dyDescent="0.3">
      <c r="A649" s="97">
        <f>'021'!A49</f>
        <v>0.3</v>
      </c>
      <c r="B649" s="24">
        <f t="shared" si="46"/>
        <v>-1.2039728043259361</v>
      </c>
      <c r="C649" s="97">
        <f>'021'!C49</f>
        <v>2.65</v>
      </c>
      <c r="D649" s="24">
        <f t="shared" si="45"/>
        <v>0.97455963999813078</v>
      </c>
      <c r="F649" s="97">
        <f>'021'!F49</f>
        <v>26.19</v>
      </c>
      <c r="G649">
        <f t="shared" si="44"/>
        <v>3.2653776585196206</v>
      </c>
      <c r="H649" s="97">
        <f>'021'!H49</f>
        <v>0.44</v>
      </c>
      <c r="I649">
        <f t="shared" si="47"/>
        <v>-0.82098055206983023</v>
      </c>
    </row>
    <row r="650" spans="1:9" x14ac:dyDescent="0.3">
      <c r="A650" s="97">
        <f>'021'!A50</f>
        <v>0.6</v>
      </c>
      <c r="B650" s="24">
        <f t="shared" si="46"/>
        <v>-0.51082562376599072</v>
      </c>
      <c r="C650" s="97">
        <f>'021'!C50</f>
        <v>0.34</v>
      </c>
      <c r="D650" s="24">
        <f t="shared" si="45"/>
        <v>-1.0788096613719298</v>
      </c>
      <c r="F650" s="97">
        <f>'021'!F50</f>
        <v>9.9999999999999995E-7</v>
      </c>
      <c r="G650">
        <f t="shared" si="44"/>
        <v>-13.815510557964274</v>
      </c>
      <c r="H650" s="97">
        <f>'021'!H50</f>
        <v>5.6</v>
      </c>
      <c r="I650">
        <f t="shared" si="47"/>
        <v>1.7227665977411035</v>
      </c>
    </row>
    <row r="651" spans="1:9" x14ac:dyDescent="0.3">
      <c r="A651" s="97">
        <f>'021'!A51</f>
        <v>9.9999999999999995E-7</v>
      </c>
      <c r="B651" s="24">
        <f t="shared" si="46"/>
        <v>-13.815510557964274</v>
      </c>
      <c r="C651" s="97">
        <f>'021'!C51</f>
        <v>2.37</v>
      </c>
      <c r="D651" s="24">
        <f t="shared" si="45"/>
        <v>0.86288995514703981</v>
      </c>
      <c r="F651" s="97">
        <f>'021'!F51</f>
        <v>0.01</v>
      </c>
      <c r="G651">
        <f t="shared" si="44"/>
        <v>-4.6051701859880909</v>
      </c>
      <c r="H651" s="97">
        <f>'021'!H51</f>
        <v>0.24</v>
      </c>
      <c r="I651">
        <f t="shared" si="47"/>
        <v>-1.4271163556401458</v>
      </c>
    </row>
    <row r="652" spans="1:9" x14ac:dyDescent="0.3">
      <c r="A652" s="97">
        <f>'021'!A52</f>
        <v>1.96</v>
      </c>
      <c r="B652" s="24">
        <f t="shared" si="46"/>
        <v>0.67294447324242579</v>
      </c>
      <c r="C652" s="97">
        <f>'021'!C52</f>
        <v>6.24</v>
      </c>
      <c r="D652" s="24">
        <f t="shared" si="45"/>
        <v>1.8309801823813363</v>
      </c>
      <c r="F652" s="97">
        <f>'021'!F52</f>
        <v>0.03</v>
      </c>
      <c r="G652">
        <f t="shared" si="44"/>
        <v>-3.5065578973199818</v>
      </c>
      <c r="H652" s="97">
        <f>'021'!H52</f>
        <v>11.7</v>
      </c>
      <c r="I652">
        <f t="shared" si="47"/>
        <v>2.4595888418037104</v>
      </c>
    </row>
    <row r="653" spans="1:9" x14ac:dyDescent="0.3">
      <c r="A653" s="96">
        <f>'022'!A3</f>
        <v>0.13</v>
      </c>
      <c r="B653" s="24">
        <f t="shared" si="46"/>
        <v>-2.0402208285265546</v>
      </c>
      <c r="C653" s="96">
        <f>'022'!C3</f>
        <v>2.2400000000000002</v>
      </c>
      <c r="D653" s="24">
        <f t="shared" si="45"/>
        <v>0.80647586586694853</v>
      </c>
      <c r="F653" s="96">
        <f>'022'!F3</f>
        <v>10</v>
      </c>
      <c r="G653">
        <f t="shared" si="44"/>
        <v>2.3025850929940459</v>
      </c>
      <c r="H653" s="96">
        <f>'022'!H3</f>
        <v>13.51</v>
      </c>
      <c r="I653">
        <f t="shared" si="47"/>
        <v>2.6034301519721073</v>
      </c>
    </row>
    <row r="654" spans="1:9" x14ac:dyDescent="0.3">
      <c r="A654" s="96">
        <f>'022'!A4</f>
        <v>0.03</v>
      </c>
      <c r="B654" s="24">
        <f t="shared" si="46"/>
        <v>-3.5065578973199818</v>
      </c>
      <c r="C654" s="96">
        <f>'022'!C4</f>
        <v>9.9999999999999995E-7</v>
      </c>
      <c r="D654" s="24">
        <f t="shared" si="45"/>
        <v>-13.815510557964274</v>
      </c>
      <c r="F654" s="96">
        <f>'022'!F4</f>
        <v>2.83</v>
      </c>
      <c r="G654">
        <f t="shared" si="44"/>
        <v>1.0402767116551463</v>
      </c>
      <c r="H654" s="96">
        <f>'022'!H4</f>
        <v>30.06</v>
      </c>
      <c r="I654">
        <f t="shared" si="47"/>
        <v>3.4031953843248286</v>
      </c>
    </row>
    <row r="655" spans="1:9" x14ac:dyDescent="0.3">
      <c r="A655" s="96">
        <f>'022'!A5</f>
        <v>7.0000000000000007E-2</v>
      </c>
      <c r="B655" s="24">
        <f t="shared" si="46"/>
        <v>-2.6592600369327779</v>
      </c>
      <c r="C655" s="96">
        <f>'022'!C5</f>
        <v>0.18</v>
      </c>
      <c r="D655" s="24">
        <f t="shared" si="45"/>
        <v>-1.7147984280919266</v>
      </c>
      <c r="F655" s="96">
        <f>'022'!F5</f>
        <v>9.9999999999999995E-7</v>
      </c>
      <c r="G655">
        <f t="shared" si="44"/>
        <v>-13.815510557964274</v>
      </c>
      <c r="H655" s="96">
        <f>'022'!H5</f>
        <v>0.38</v>
      </c>
      <c r="I655">
        <f t="shared" si="47"/>
        <v>-0.96758402626170559</v>
      </c>
    </row>
    <row r="656" spans="1:9" x14ac:dyDescent="0.3">
      <c r="A656" s="96">
        <f>'022'!A6</f>
        <v>19.489999999999998</v>
      </c>
      <c r="B656" s="24">
        <f t="shared" si="46"/>
        <v>2.9699015135194693</v>
      </c>
      <c r="C656" s="96">
        <f>'022'!C6</f>
        <v>9.9999999999999995E-7</v>
      </c>
      <c r="D656" s="24">
        <f t="shared" si="45"/>
        <v>-13.815510557964274</v>
      </c>
      <c r="F656" s="96">
        <f>'022'!F6</f>
        <v>0.31</v>
      </c>
      <c r="G656">
        <f t="shared" si="44"/>
        <v>-1.1711829815029451</v>
      </c>
      <c r="H656" s="96">
        <f>'022'!H6</f>
        <v>8.06</v>
      </c>
      <c r="I656">
        <f t="shared" si="47"/>
        <v>2.086913556518537</v>
      </c>
    </row>
    <row r="657" spans="1:9" x14ac:dyDescent="0.3">
      <c r="A657" s="96">
        <f>'022'!A7</f>
        <v>0.2</v>
      </c>
      <c r="B657" s="24">
        <f t="shared" si="46"/>
        <v>-1.6094379124341003</v>
      </c>
      <c r="C657" s="96">
        <f>'022'!C7</f>
        <v>9.09</v>
      </c>
      <c r="D657" s="24">
        <f t="shared" si="45"/>
        <v>2.2071749081893874</v>
      </c>
      <c r="F657" s="96">
        <f>'022'!F7</f>
        <v>0.56000000000000005</v>
      </c>
      <c r="G657">
        <f t="shared" si="44"/>
        <v>-0.57981849525294205</v>
      </c>
      <c r="H657" s="96">
        <f>'022'!H7</f>
        <v>14.24</v>
      </c>
      <c r="I657">
        <f t="shared" si="47"/>
        <v>2.6560549059838299</v>
      </c>
    </row>
    <row r="658" spans="1:9" x14ac:dyDescent="0.3">
      <c r="A658" s="96">
        <f>'022'!A8</f>
        <v>9.9999999999999995E-7</v>
      </c>
      <c r="B658" s="24">
        <f t="shared" si="46"/>
        <v>-13.815510557964274</v>
      </c>
      <c r="C658" s="96">
        <f>'022'!C8</f>
        <v>9.9999999999999995E-7</v>
      </c>
      <c r="D658" s="24">
        <f t="shared" si="45"/>
        <v>-13.815510557964274</v>
      </c>
      <c r="F658" s="96">
        <f>'022'!F8</f>
        <v>8.94</v>
      </c>
      <c r="G658">
        <f t="shared" si="44"/>
        <v>2.1905355891854228</v>
      </c>
      <c r="H658" s="96">
        <f>'022'!H8</f>
        <v>16.48</v>
      </c>
      <c r="I658">
        <f t="shared" si="47"/>
        <v>2.8021475244813256</v>
      </c>
    </row>
    <row r="659" spans="1:9" x14ac:dyDescent="0.3">
      <c r="A659" s="96">
        <f>'022'!A9</f>
        <v>10.87</v>
      </c>
      <c r="B659" s="24">
        <f t="shared" si="46"/>
        <v>2.3860067011331179</v>
      </c>
      <c r="C659" s="96">
        <f>'022'!C9</f>
        <v>2.82</v>
      </c>
      <c r="D659" s="24">
        <f t="shared" si="45"/>
        <v>1.0367368849500223</v>
      </c>
      <c r="F659" s="96">
        <f>'022'!F9</f>
        <v>27.04</v>
      </c>
      <c r="G659">
        <f t="shared" si="44"/>
        <v>3.2973172511747633</v>
      </c>
      <c r="H659" s="96">
        <f>'022'!H9</f>
        <v>21.01</v>
      </c>
      <c r="I659">
        <f t="shared" si="47"/>
        <v>3.0449985148569092</v>
      </c>
    </row>
    <row r="660" spans="1:9" x14ac:dyDescent="0.3">
      <c r="A660" s="96">
        <f>'022'!A10</f>
        <v>9.9999999999999995E-7</v>
      </c>
      <c r="B660" s="24">
        <f t="shared" si="46"/>
        <v>-13.815510557964274</v>
      </c>
      <c r="C660" s="96">
        <f>'022'!C10</f>
        <v>0.56999999999999995</v>
      </c>
      <c r="D660" s="24">
        <f t="shared" si="45"/>
        <v>-0.56211891815354131</v>
      </c>
      <c r="F660" s="96">
        <f>'022'!F10</f>
        <v>15.46</v>
      </c>
      <c r="G660">
        <f t="shared" si="44"/>
        <v>2.738256043159276</v>
      </c>
      <c r="H660" s="96">
        <f>'022'!H10</f>
        <v>0.04</v>
      </c>
      <c r="I660">
        <f t="shared" si="47"/>
        <v>-3.2188758248682006</v>
      </c>
    </row>
    <row r="661" spans="1:9" x14ac:dyDescent="0.3">
      <c r="A661" s="96">
        <f>'022'!A11</f>
        <v>13.17</v>
      </c>
      <c r="B661" s="24">
        <f t="shared" si="46"/>
        <v>2.5779415157551897</v>
      </c>
      <c r="C661" s="96">
        <f>'022'!C11</f>
        <v>6.79</v>
      </c>
      <c r="D661" s="24">
        <f t="shared" si="45"/>
        <v>1.9154509415706047</v>
      </c>
      <c r="F661" s="96">
        <f>'022'!F11</f>
        <v>7.68</v>
      </c>
      <c r="G661">
        <f t="shared" si="44"/>
        <v>2.0386195471595809</v>
      </c>
      <c r="H661" s="96">
        <f>'022'!H11</f>
        <v>3.62</v>
      </c>
      <c r="I661">
        <f t="shared" si="47"/>
        <v>1.2864740258376797</v>
      </c>
    </row>
    <row r="662" spans="1:9" x14ac:dyDescent="0.3">
      <c r="A662" s="96">
        <f>'022'!A12</f>
        <v>0.52</v>
      </c>
      <c r="B662" s="24">
        <f t="shared" si="46"/>
        <v>-0.65392646740666394</v>
      </c>
      <c r="C662" s="96">
        <f>'022'!C12</f>
        <v>0.16</v>
      </c>
      <c r="D662" s="24">
        <f t="shared" si="45"/>
        <v>-1.8325814637483102</v>
      </c>
      <c r="F662" s="96">
        <f>'022'!F12</f>
        <v>0.41</v>
      </c>
      <c r="G662">
        <f t="shared" si="44"/>
        <v>-0.89159811928378363</v>
      </c>
      <c r="H662" s="96">
        <f>'022'!H12</f>
        <v>0.04</v>
      </c>
      <c r="I662">
        <f t="shared" si="47"/>
        <v>-3.2188758248682006</v>
      </c>
    </row>
    <row r="663" spans="1:9" x14ac:dyDescent="0.3">
      <c r="A663" s="96">
        <f>'022'!A13</f>
        <v>0.17</v>
      </c>
      <c r="B663" s="24">
        <f t="shared" si="46"/>
        <v>-1.7719568419318752</v>
      </c>
      <c r="C663" s="96">
        <f>'022'!C13</f>
        <v>7.0000000000000007E-2</v>
      </c>
      <c r="D663" s="24">
        <f t="shared" si="45"/>
        <v>-2.6592600369327779</v>
      </c>
      <c r="F663" s="96">
        <f>'022'!F13</f>
        <v>15.55</v>
      </c>
      <c r="G663">
        <f t="shared" si="44"/>
        <v>2.7440606386252431</v>
      </c>
      <c r="H663" s="96">
        <f>'022'!H13</f>
        <v>9.9999999999999995E-7</v>
      </c>
      <c r="I663">
        <f t="shared" si="47"/>
        <v>-13.815510557964274</v>
      </c>
    </row>
    <row r="664" spans="1:9" x14ac:dyDescent="0.3">
      <c r="A664" s="96">
        <f>'022'!A14</f>
        <v>1.05</v>
      </c>
      <c r="B664" s="24">
        <f t="shared" si="46"/>
        <v>4.8790164169432049E-2</v>
      </c>
      <c r="C664" s="96">
        <f>'022'!C14</f>
        <v>0.57999999999999996</v>
      </c>
      <c r="D664" s="24">
        <f t="shared" si="45"/>
        <v>-0.54472717544167215</v>
      </c>
      <c r="F664" s="96">
        <f>'022'!F14</f>
        <v>0.13</v>
      </c>
      <c r="G664">
        <f t="shared" si="44"/>
        <v>-2.0402208285265546</v>
      </c>
      <c r="H664" s="96">
        <f>'022'!H14</f>
        <v>12.33</v>
      </c>
      <c r="I664">
        <f t="shared" si="47"/>
        <v>2.5120353171762528</v>
      </c>
    </row>
    <row r="665" spans="1:9" x14ac:dyDescent="0.3">
      <c r="A665" s="96">
        <f>'022'!A15</f>
        <v>0.05</v>
      </c>
      <c r="B665" s="24">
        <f t="shared" si="46"/>
        <v>-2.9957322735539909</v>
      </c>
      <c r="C665" s="96">
        <f>'022'!C15</f>
        <v>9.9999999999999995E-7</v>
      </c>
      <c r="D665" s="24">
        <f t="shared" si="45"/>
        <v>-13.815510557964274</v>
      </c>
      <c r="F665" s="96">
        <f>'022'!F15</f>
        <v>36.68</v>
      </c>
      <c r="G665">
        <f t="shared" ref="G665:G699" si="48">LN(F665)</f>
        <v>3.6022316473882641</v>
      </c>
      <c r="H665" s="96">
        <f>'022'!H15</f>
        <v>5.56</v>
      </c>
      <c r="I665">
        <f t="shared" si="47"/>
        <v>1.7155981082624909</v>
      </c>
    </row>
    <row r="666" spans="1:9" x14ac:dyDescent="0.3">
      <c r="A666" s="96">
        <f>'022'!A16</f>
        <v>4.18</v>
      </c>
      <c r="B666" s="24">
        <f t="shared" si="46"/>
        <v>1.430311246536665</v>
      </c>
      <c r="C666" s="96">
        <f>'022'!C16</f>
        <v>2.4300000000000002</v>
      </c>
      <c r="D666" s="24">
        <f t="shared" si="45"/>
        <v>0.88789125735245711</v>
      </c>
      <c r="F666" s="96">
        <f>'022'!F16</f>
        <v>3.49</v>
      </c>
      <c r="G666">
        <f t="shared" si="48"/>
        <v>1.2499017362143359</v>
      </c>
      <c r="H666" s="96">
        <f>'022'!H16</f>
        <v>0.18</v>
      </c>
      <c r="I666">
        <f t="shared" si="47"/>
        <v>-1.7147984280919266</v>
      </c>
    </row>
    <row r="667" spans="1:9" x14ac:dyDescent="0.3">
      <c r="A667" s="96">
        <f>'022'!A17</f>
        <v>0.36</v>
      </c>
      <c r="B667" s="24">
        <f t="shared" si="46"/>
        <v>-1.0216512475319814</v>
      </c>
      <c r="C667" s="96">
        <f>'022'!C17</f>
        <v>0.19</v>
      </c>
      <c r="D667" s="24">
        <f t="shared" si="45"/>
        <v>-1.6607312068216509</v>
      </c>
      <c r="F667" s="96">
        <f>'022'!F17</f>
        <v>3.28</v>
      </c>
      <c r="G667">
        <f t="shared" si="48"/>
        <v>1.1878434223960523</v>
      </c>
      <c r="H667" s="96">
        <f>'022'!H17</f>
        <v>1.17</v>
      </c>
      <c r="I667">
        <f t="shared" si="47"/>
        <v>0.15700374880966469</v>
      </c>
    </row>
    <row r="668" spans="1:9" x14ac:dyDescent="0.3">
      <c r="A668" s="96">
        <f>'022'!A18</f>
        <v>2.16</v>
      </c>
      <c r="B668" s="24">
        <f t="shared" si="46"/>
        <v>0.77010822169607374</v>
      </c>
      <c r="C668" s="96">
        <f>'022'!C18</f>
        <v>12.24</v>
      </c>
      <c r="D668" s="24">
        <f t="shared" si="45"/>
        <v>2.5047092770841801</v>
      </c>
      <c r="F668" s="96">
        <f>'022'!F18</f>
        <v>0.08</v>
      </c>
      <c r="G668">
        <f t="shared" si="48"/>
        <v>-2.5257286443082556</v>
      </c>
      <c r="H668" s="96">
        <f>'022'!H18</f>
        <v>0.34</v>
      </c>
      <c r="I668">
        <f t="shared" si="47"/>
        <v>-1.0788096613719298</v>
      </c>
    </row>
    <row r="669" spans="1:9" x14ac:dyDescent="0.3">
      <c r="A669" s="96">
        <f>'022'!A19</f>
        <v>8.41</v>
      </c>
      <c r="B669" s="24">
        <f t="shared" si="46"/>
        <v>2.1294214739848565</v>
      </c>
      <c r="C669" s="96">
        <f>'022'!C19</f>
        <v>1.1299999999999999</v>
      </c>
      <c r="D669" s="24">
        <f t="shared" si="45"/>
        <v>0.12221763272424911</v>
      </c>
      <c r="F669" s="96">
        <f>'022'!F19</f>
        <v>22.58</v>
      </c>
      <c r="G669">
        <f t="shared" si="48"/>
        <v>3.1170645587215158</v>
      </c>
      <c r="H669" s="96">
        <f>'022'!H19</f>
        <v>0.34</v>
      </c>
      <c r="I669">
        <f t="shared" si="47"/>
        <v>-1.0788096613719298</v>
      </c>
    </row>
    <row r="670" spans="1:9" x14ac:dyDescent="0.3">
      <c r="A670" s="96">
        <f>'022'!A20</f>
        <v>14.04</v>
      </c>
      <c r="B670" s="24">
        <f t="shared" si="46"/>
        <v>2.6419103985976649</v>
      </c>
      <c r="C670" s="96">
        <f>'022'!C20</f>
        <v>1.93</v>
      </c>
      <c r="D670" s="24">
        <f t="shared" si="45"/>
        <v>0.65752000291679413</v>
      </c>
      <c r="F670" s="96">
        <f>'022'!F20</f>
        <v>12.7</v>
      </c>
      <c r="G670">
        <f t="shared" si="48"/>
        <v>2.5416019934645457</v>
      </c>
      <c r="H670" s="96">
        <f>'022'!H20</f>
        <v>6.38</v>
      </c>
      <c r="I670">
        <f t="shared" si="47"/>
        <v>1.8531680973566984</v>
      </c>
    </row>
    <row r="671" spans="1:9" x14ac:dyDescent="0.3">
      <c r="A671" s="96">
        <f>'022'!A21</f>
        <v>6.63</v>
      </c>
      <c r="B671" s="24">
        <f t="shared" si="46"/>
        <v>1.8916048041977711</v>
      </c>
      <c r="C671" s="96">
        <f>'022'!C21</f>
        <v>0.3</v>
      </c>
      <c r="D671" s="24">
        <f t="shared" si="45"/>
        <v>-1.2039728043259361</v>
      </c>
      <c r="F671" s="96">
        <f>'022'!F21</f>
        <v>0.7</v>
      </c>
      <c r="G671">
        <f t="shared" si="48"/>
        <v>-0.35667494393873245</v>
      </c>
      <c r="H671" s="96">
        <f>'022'!H21</f>
        <v>0.02</v>
      </c>
      <c r="I671">
        <f t="shared" si="47"/>
        <v>-3.912023005428146</v>
      </c>
    </row>
    <row r="672" spans="1:9" x14ac:dyDescent="0.3">
      <c r="A672" s="96">
        <f>'022'!A22</f>
        <v>9.91</v>
      </c>
      <c r="B672" s="24">
        <f t="shared" si="46"/>
        <v>2.2935443483418965</v>
      </c>
      <c r="C672" s="96">
        <f>'022'!C22</f>
        <v>2.08</v>
      </c>
      <c r="D672" s="24">
        <f t="shared" si="45"/>
        <v>0.73236789371322664</v>
      </c>
      <c r="F672" s="96">
        <f>'022'!F22</f>
        <v>9.61</v>
      </c>
      <c r="G672">
        <f t="shared" si="48"/>
        <v>2.2628042229822012</v>
      </c>
      <c r="H672" s="96">
        <f>'022'!H22</f>
        <v>22.21</v>
      </c>
      <c r="I672">
        <f t="shared" si="47"/>
        <v>3.1005426379063361</v>
      </c>
    </row>
    <row r="673" spans="1:9" x14ac:dyDescent="0.3">
      <c r="A673" s="96">
        <f>'022'!A23</f>
        <v>0.01</v>
      </c>
      <c r="B673" s="24">
        <f t="shared" si="46"/>
        <v>-4.6051701859880909</v>
      </c>
      <c r="C673" s="96">
        <f>'022'!C23</f>
        <v>17.41</v>
      </c>
      <c r="D673" s="24">
        <f t="shared" si="45"/>
        <v>2.8570447537800976</v>
      </c>
      <c r="F673" s="96">
        <f>'022'!F23</f>
        <v>2.16</v>
      </c>
      <c r="G673">
        <f t="shared" si="48"/>
        <v>0.77010822169607374</v>
      </c>
      <c r="H673" s="96">
        <f>'022'!H23</f>
        <v>11.75</v>
      </c>
      <c r="I673">
        <f t="shared" si="47"/>
        <v>2.4638532405901681</v>
      </c>
    </row>
    <row r="674" spans="1:9" x14ac:dyDescent="0.3">
      <c r="A674" s="96">
        <f>'022'!A24</f>
        <v>0.24</v>
      </c>
      <c r="B674" s="24">
        <f t="shared" si="46"/>
        <v>-1.4271163556401458</v>
      </c>
      <c r="C674" s="96">
        <f>'022'!C24</f>
        <v>11.65</v>
      </c>
      <c r="D674" s="24">
        <f t="shared" si="45"/>
        <v>2.4553061800117097</v>
      </c>
      <c r="F674" s="96">
        <f>'022'!F24</f>
        <v>1.06</v>
      </c>
      <c r="G674">
        <f t="shared" si="48"/>
        <v>5.8268908123975824E-2</v>
      </c>
      <c r="H674" s="96">
        <f>'022'!H24</f>
        <v>9.9999999999999995E-7</v>
      </c>
      <c r="I674">
        <f t="shared" si="47"/>
        <v>-13.815510557964274</v>
      </c>
    </row>
    <row r="675" spans="1:9" x14ac:dyDescent="0.3">
      <c r="A675" s="96">
        <f>'022'!A25</f>
        <v>0.05</v>
      </c>
      <c r="B675" s="24">
        <f t="shared" si="46"/>
        <v>-2.9957322735539909</v>
      </c>
      <c r="C675" s="96">
        <f>'022'!C25</f>
        <v>0.13</v>
      </c>
      <c r="D675" s="24">
        <f t="shared" si="45"/>
        <v>-2.0402208285265546</v>
      </c>
      <c r="F675" s="96">
        <f>'022'!F25</f>
        <v>0.17</v>
      </c>
      <c r="G675">
        <f t="shared" si="48"/>
        <v>-1.7719568419318752</v>
      </c>
      <c r="H675" s="96">
        <f>'022'!H25</f>
        <v>0.65</v>
      </c>
      <c r="I675">
        <f t="shared" si="47"/>
        <v>-0.43078291609245423</v>
      </c>
    </row>
    <row r="676" spans="1:9" x14ac:dyDescent="0.3">
      <c r="A676" s="96">
        <f>'022'!A26</f>
        <v>0.72</v>
      </c>
      <c r="B676" s="24">
        <f t="shared" si="46"/>
        <v>-0.3285040669720361</v>
      </c>
      <c r="C676" s="96">
        <f>'022'!C26</f>
        <v>9.92</v>
      </c>
      <c r="D676" s="24">
        <f t="shared" si="45"/>
        <v>2.2945529212967815</v>
      </c>
      <c r="F676" s="96">
        <f>'022'!F26</f>
        <v>0.86</v>
      </c>
      <c r="G676">
        <f t="shared" si="48"/>
        <v>-0.15082288973458366</v>
      </c>
      <c r="H676" s="96">
        <f>'022'!H26</f>
        <v>9.06</v>
      </c>
      <c r="I676">
        <f t="shared" si="47"/>
        <v>2.2038691200548879</v>
      </c>
    </row>
    <row r="677" spans="1:9" x14ac:dyDescent="0.3">
      <c r="A677" s="96">
        <f>'022'!A27</f>
        <v>7.63</v>
      </c>
      <c r="B677" s="24">
        <f t="shared" si="46"/>
        <v>2.0320878452963655</v>
      </c>
      <c r="C677" s="96">
        <f>'022'!C27</f>
        <v>7.75</v>
      </c>
      <c r="D677" s="24">
        <f t="shared" si="45"/>
        <v>2.0476928433652555</v>
      </c>
      <c r="F677" s="96">
        <f>'022'!F27</f>
        <v>8.4</v>
      </c>
      <c r="G677">
        <f t="shared" si="48"/>
        <v>2.1282317058492679</v>
      </c>
      <c r="H677" s="96">
        <f>'022'!H27</f>
        <v>1.0900000000000001</v>
      </c>
      <c r="I677">
        <f t="shared" si="47"/>
        <v>8.6177696241052412E-2</v>
      </c>
    </row>
    <row r="678" spans="1:9" x14ac:dyDescent="0.3">
      <c r="A678" s="96">
        <f>'022'!A28</f>
        <v>4.67</v>
      </c>
      <c r="B678" s="24">
        <f t="shared" si="46"/>
        <v>1.5411590716808059</v>
      </c>
      <c r="C678" s="96">
        <f>'022'!C28</f>
        <v>3.34</v>
      </c>
      <c r="D678" s="24">
        <f t="shared" si="45"/>
        <v>1.205970806988609</v>
      </c>
      <c r="F678" s="96">
        <f>'022'!F28</f>
        <v>1.61</v>
      </c>
      <c r="G678">
        <f t="shared" si="48"/>
        <v>0.47623417899637172</v>
      </c>
      <c r="H678" s="96">
        <f>'022'!H28</f>
        <v>0.3</v>
      </c>
      <c r="I678">
        <f t="shared" si="47"/>
        <v>-1.2039728043259361</v>
      </c>
    </row>
    <row r="679" spans="1:9" x14ac:dyDescent="0.3">
      <c r="A679" s="96">
        <f>'022'!A29</f>
        <v>7.12</v>
      </c>
      <c r="B679" s="24">
        <f t="shared" si="46"/>
        <v>1.9629077254238845</v>
      </c>
      <c r="C679" s="96">
        <f>'022'!C29</f>
        <v>2.54</v>
      </c>
      <c r="D679" s="24">
        <f t="shared" ref="D679:D699" si="49">LN(C679)</f>
        <v>0.93216408103044524</v>
      </c>
      <c r="F679" s="96">
        <f>'022'!F29</f>
        <v>0.27</v>
      </c>
      <c r="G679">
        <f t="shared" si="48"/>
        <v>-1.3093333199837622</v>
      </c>
      <c r="H679" s="96">
        <f>'022'!H29</f>
        <v>0.75</v>
      </c>
      <c r="I679">
        <f t="shared" si="47"/>
        <v>-0.2876820724517809</v>
      </c>
    </row>
    <row r="680" spans="1:9" x14ac:dyDescent="0.3">
      <c r="A680" s="96">
        <f>'022'!A30</f>
        <v>10.53</v>
      </c>
      <c r="B680" s="24">
        <f t="shared" si="46"/>
        <v>2.3542283261458841</v>
      </c>
      <c r="C680" s="96">
        <f>'022'!C30</f>
        <v>0.05</v>
      </c>
      <c r="D680" s="24">
        <f t="shared" si="49"/>
        <v>-2.9957322735539909</v>
      </c>
      <c r="F680" s="96">
        <f>'022'!F30</f>
        <v>8.4600000000000009</v>
      </c>
      <c r="G680">
        <f t="shared" si="48"/>
        <v>2.135349173618132</v>
      </c>
      <c r="H680" s="96">
        <f>'022'!H30</f>
        <v>9.7899999999999991</v>
      </c>
      <c r="I680">
        <f t="shared" si="47"/>
        <v>2.281361456542419</v>
      </c>
    </row>
    <row r="681" spans="1:9" x14ac:dyDescent="0.3">
      <c r="A681" s="96">
        <f>'022'!A31</f>
        <v>0.05</v>
      </c>
      <c r="B681" s="24">
        <f t="shared" si="46"/>
        <v>-2.9957322735539909</v>
      </c>
      <c r="C681" s="96">
        <f>'022'!C31</f>
        <v>6.03</v>
      </c>
      <c r="D681" s="24">
        <f t="shared" si="49"/>
        <v>1.7967470107390942</v>
      </c>
      <c r="F681" s="96">
        <f>'022'!F31</f>
        <v>0.28000000000000003</v>
      </c>
      <c r="G681">
        <f t="shared" si="48"/>
        <v>-1.2729656758128873</v>
      </c>
      <c r="H681" s="96">
        <f>'022'!H31</f>
        <v>5.01</v>
      </c>
      <c r="I681">
        <f t="shared" si="47"/>
        <v>1.6114359150967734</v>
      </c>
    </row>
    <row r="682" spans="1:9" x14ac:dyDescent="0.3">
      <c r="A682" s="96">
        <f>'022'!A32</f>
        <v>0.11</v>
      </c>
      <c r="B682" s="24">
        <f t="shared" si="46"/>
        <v>-2.2072749131897207</v>
      </c>
      <c r="C682" s="96">
        <f>'022'!C32</f>
        <v>10</v>
      </c>
      <c r="D682" s="24">
        <f t="shared" si="49"/>
        <v>2.3025850929940459</v>
      </c>
      <c r="F682" s="96">
        <f>'022'!F32</f>
        <v>0.14000000000000001</v>
      </c>
      <c r="G682">
        <f t="shared" si="48"/>
        <v>-1.9661128563728327</v>
      </c>
      <c r="H682" s="96">
        <f>'022'!H32</f>
        <v>11.41</v>
      </c>
      <c r="I682">
        <f t="shared" si="47"/>
        <v>2.4344901638739844</v>
      </c>
    </row>
    <row r="683" spans="1:9" x14ac:dyDescent="0.3">
      <c r="A683" s="96">
        <f>'022'!A33</f>
        <v>9.9999999999999995E-7</v>
      </c>
      <c r="B683" s="24">
        <f t="shared" si="46"/>
        <v>-13.815510557964274</v>
      </c>
      <c r="C683" s="96">
        <f>'022'!C33</f>
        <v>4.37</v>
      </c>
      <c r="D683" s="24">
        <f t="shared" si="49"/>
        <v>1.4747630091074988</v>
      </c>
      <c r="F683" s="96">
        <f>'022'!F33</f>
        <v>3.54</v>
      </c>
      <c r="G683">
        <f t="shared" si="48"/>
        <v>1.2641267271456831</v>
      </c>
      <c r="H683" s="96">
        <f>'022'!H33</f>
        <v>1.83</v>
      </c>
      <c r="I683">
        <f t="shared" si="47"/>
        <v>0.60431596685332956</v>
      </c>
    </row>
    <row r="684" spans="1:9" x14ac:dyDescent="0.3">
      <c r="A684" s="96">
        <f>'022'!A34</f>
        <v>3.28</v>
      </c>
      <c r="B684" s="24">
        <f t="shared" si="46"/>
        <v>1.1878434223960523</v>
      </c>
      <c r="C684" s="96">
        <f>'022'!C34</f>
        <v>0.14000000000000001</v>
      </c>
      <c r="D684" s="24">
        <f t="shared" si="49"/>
        <v>-1.9661128563728327</v>
      </c>
      <c r="F684" s="96">
        <f>'022'!F34</f>
        <v>9.9999999999999995E-7</v>
      </c>
      <c r="G684">
        <f t="shared" si="48"/>
        <v>-13.815510557964274</v>
      </c>
      <c r="H684" s="96">
        <f>'022'!H34</f>
        <v>4.6100000000000003</v>
      </c>
      <c r="I684">
        <f t="shared" si="47"/>
        <v>1.5282278570085572</v>
      </c>
    </row>
    <row r="685" spans="1:9" x14ac:dyDescent="0.3">
      <c r="A685" s="96">
        <f>'022'!A35</f>
        <v>16.47</v>
      </c>
      <c r="B685" s="24">
        <f t="shared" si="46"/>
        <v>2.8015405441895487</v>
      </c>
      <c r="C685" s="96">
        <f>'022'!C35</f>
        <v>3.11</v>
      </c>
      <c r="D685" s="24">
        <f t="shared" si="49"/>
        <v>1.1346227261911428</v>
      </c>
      <c r="F685" s="96">
        <f>'022'!F35</f>
        <v>5.42</v>
      </c>
      <c r="G685">
        <f t="shared" si="48"/>
        <v>1.6900958154515549</v>
      </c>
      <c r="H685" s="96">
        <f>'022'!H35</f>
        <v>0.51</v>
      </c>
      <c r="I685">
        <f t="shared" si="47"/>
        <v>-0.67334455326376563</v>
      </c>
    </row>
    <row r="686" spans="1:9" x14ac:dyDescent="0.3">
      <c r="A686" s="96">
        <f>'022'!A36</f>
        <v>9.89</v>
      </c>
      <c r="B686" s="24">
        <f t="shared" si="46"/>
        <v>2.2915241456346207</v>
      </c>
      <c r="C686" s="96">
        <f>'022'!C36</f>
        <v>1.38</v>
      </c>
      <c r="D686" s="24">
        <f t="shared" si="49"/>
        <v>0.32208349916911322</v>
      </c>
      <c r="F686" s="96">
        <f>'022'!F36</f>
        <v>0.21</v>
      </c>
      <c r="G686">
        <f t="shared" si="48"/>
        <v>-1.5606477482646683</v>
      </c>
      <c r="H686" s="96">
        <f>'022'!H36</f>
        <v>15.09</v>
      </c>
      <c r="I686">
        <f t="shared" si="47"/>
        <v>2.7140322727797574</v>
      </c>
    </row>
    <row r="687" spans="1:9" x14ac:dyDescent="0.3">
      <c r="A687" s="96">
        <f>'022'!A37</f>
        <v>5.25</v>
      </c>
      <c r="B687" s="24">
        <f t="shared" si="46"/>
        <v>1.6582280766035324</v>
      </c>
      <c r="C687" s="96">
        <f>'022'!C37</f>
        <v>9.9999999999999995E-7</v>
      </c>
      <c r="D687" s="24">
        <f t="shared" si="49"/>
        <v>-13.815510557964274</v>
      </c>
      <c r="F687" s="96">
        <f>'022'!F37</f>
        <v>8.5299999999999994</v>
      </c>
      <c r="G687">
        <f t="shared" si="48"/>
        <v>2.1435893615035875</v>
      </c>
      <c r="H687" s="96">
        <f>'022'!H37</f>
        <v>0.92</v>
      </c>
      <c r="I687">
        <f t="shared" si="47"/>
        <v>-8.3381608939051013E-2</v>
      </c>
    </row>
    <row r="688" spans="1:9" x14ac:dyDescent="0.3">
      <c r="A688" s="96">
        <f>'022'!A38</f>
        <v>3.28</v>
      </c>
      <c r="B688" s="24">
        <f t="shared" si="46"/>
        <v>1.1878434223960523</v>
      </c>
      <c r="C688" s="96">
        <f>'022'!C38</f>
        <v>7.25</v>
      </c>
      <c r="D688" s="24">
        <f t="shared" si="49"/>
        <v>1.9810014688665833</v>
      </c>
      <c r="F688" s="96">
        <f>'022'!F38</f>
        <v>0.01</v>
      </c>
      <c r="G688">
        <f t="shared" si="48"/>
        <v>-4.6051701859880909</v>
      </c>
      <c r="H688" s="96">
        <f>'022'!H38</f>
        <v>16.91</v>
      </c>
      <c r="I688">
        <f t="shared" si="47"/>
        <v>2.827905162910489</v>
      </c>
    </row>
    <row r="689" spans="1:9" x14ac:dyDescent="0.3">
      <c r="A689" s="96">
        <f>'022'!A39</f>
        <v>19.86</v>
      </c>
      <c r="B689" s="24">
        <f t="shared" si="46"/>
        <v>2.9887076586170265</v>
      </c>
      <c r="C689" s="96">
        <f>'022'!C39</f>
        <v>1.71</v>
      </c>
      <c r="D689" s="24">
        <f t="shared" si="49"/>
        <v>0.53649337051456847</v>
      </c>
      <c r="F689" s="96">
        <f>'022'!F39</f>
        <v>7.45</v>
      </c>
      <c r="G689">
        <f t="shared" si="48"/>
        <v>2.0082140323914683</v>
      </c>
      <c r="H689" s="96">
        <f>'022'!H39</f>
        <v>21.26</v>
      </c>
      <c r="I689">
        <f t="shared" si="47"/>
        <v>3.0568273729138018</v>
      </c>
    </row>
    <row r="690" spans="1:9" x14ac:dyDescent="0.3">
      <c r="A690" s="96">
        <f>'022'!A40</f>
        <v>0.24</v>
      </c>
      <c r="B690" s="24">
        <f t="shared" si="46"/>
        <v>-1.4271163556401458</v>
      </c>
      <c r="C690" s="96">
        <f>'022'!C40</f>
        <v>0.41</v>
      </c>
      <c r="D690" s="24">
        <f t="shared" si="49"/>
        <v>-0.89159811928378363</v>
      </c>
      <c r="F690" s="96">
        <f>'022'!F40</f>
        <v>0.59</v>
      </c>
      <c r="G690">
        <f t="shared" si="48"/>
        <v>-0.52763274208237199</v>
      </c>
      <c r="H690" s="96">
        <f>'022'!H40</f>
        <v>1.3</v>
      </c>
      <c r="I690">
        <f t="shared" si="47"/>
        <v>0.26236426446749106</v>
      </c>
    </row>
    <row r="691" spans="1:9" x14ac:dyDescent="0.3">
      <c r="A691" s="96">
        <f>'022'!A41</f>
        <v>13.55</v>
      </c>
      <c r="B691" s="24">
        <f t="shared" ref="B691:B699" si="50">LN(A691)</f>
        <v>2.6063865473257102</v>
      </c>
      <c r="C691" s="96">
        <f>'022'!C41</f>
        <v>9.8000000000000007</v>
      </c>
      <c r="D691" s="24">
        <f t="shared" si="49"/>
        <v>2.2823823856765264</v>
      </c>
      <c r="F691" s="96">
        <f>'022'!F41</f>
        <v>0.48</v>
      </c>
      <c r="G691">
        <f t="shared" si="48"/>
        <v>-0.73396917508020043</v>
      </c>
      <c r="H691" s="96">
        <f>'022'!H41</f>
        <v>9.01</v>
      </c>
      <c r="I691">
        <f t="shared" si="47"/>
        <v>2.1983350716202463</v>
      </c>
    </row>
    <row r="692" spans="1:9" x14ac:dyDescent="0.3">
      <c r="A692" s="96">
        <f>'022'!A42</f>
        <v>1.69</v>
      </c>
      <c r="B692" s="24">
        <f t="shared" si="50"/>
        <v>0.52472852893498212</v>
      </c>
      <c r="C692" s="96">
        <f>'022'!C42</f>
        <v>26.08</v>
      </c>
      <c r="D692" s="24">
        <f t="shared" si="49"/>
        <v>3.2611687370584521</v>
      </c>
      <c r="F692" s="96">
        <f>'022'!F42</f>
        <v>5.5</v>
      </c>
      <c r="G692">
        <f t="shared" si="48"/>
        <v>1.7047480922384253</v>
      </c>
      <c r="H692" s="96">
        <f>'022'!H42</f>
        <v>0.01</v>
      </c>
      <c r="I692">
        <f t="shared" si="47"/>
        <v>-4.6051701859880909</v>
      </c>
    </row>
    <row r="693" spans="1:9" x14ac:dyDescent="0.3">
      <c r="A693" s="96">
        <f>'022'!A43</f>
        <v>0.59</v>
      </c>
      <c r="B693" s="24">
        <f t="shared" si="50"/>
        <v>-0.52763274208237199</v>
      </c>
      <c r="C693" s="96">
        <f>'022'!C43</f>
        <v>0.11</v>
      </c>
      <c r="D693" s="24">
        <f t="shared" si="49"/>
        <v>-2.2072749131897207</v>
      </c>
      <c r="F693" s="96">
        <f>'022'!F43</f>
        <v>14.48</v>
      </c>
      <c r="G693">
        <f t="shared" si="48"/>
        <v>2.6727683869575705</v>
      </c>
      <c r="H693" s="96">
        <f>'022'!H43</f>
        <v>0.31</v>
      </c>
      <c r="I693">
        <f t="shared" si="47"/>
        <v>-1.1711829815029451</v>
      </c>
    </row>
    <row r="694" spans="1:9" x14ac:dyDescent="0.3">
      <c r="A694" s="96">
        <f>'022'!A44</f>
        <v>0.11</v>
      </c>
      <c r="B694" s="24">
        <f t="shared" si="50"/>
        <v>-2.2072749131897207</v>
      </c>
      <c r="C694" s="96">
        <f>'022'!C44</f>
        <v>8.57</v>
      </c>
      <c r="D694" s="24">
        <f t="shared" si="49"/>
        <v>2.1482677326096886</v>
      </c>
      <c r="F694" s="96">
        <f>'022'!F44</f>
        <v>0.51</v>
      </c>
      <c r="G694">
        <f t="shared" si="48"/>
        <v>-0.67334455326376563</v>
      </c>
      <c r="H694" s="96">
        <f>'022'!H44</f>
        <v>3.7</v>
      </c>
      <c r="I694">
        <f t="shared" si="47"/>
        <v>1.3083328196501789</v>
      </c>
    </row>
    <row r="695" spans="1:9" x14ac:dyDescent="0.3">
      <c r="A695" s="96">
        <f>'022'!A45</f>
        <v>9.58</v>
      </c>
      <c r="B695" s="24">
        <f t="shared" si="50"/>
        <v>2.259677591982769</v>
      </c>
      <c r="C695" s="96">
        <f>'022'!C45</f>
        <v>19.350000000000001</v>
      </c>
      <c r="D695" s="24">
        <f t="shared" si="49"/>
        <v>2.9626924194757911</v>
      </c>
      <c r="F695" s="96">
        <f>'022'!F45</f>
        <v>2.66</v>
      </c>
      <c r="G695">
        <f t="shared" si="48"/>
        <v>0.97832612279360776</v>
      </c>
      <c r="H695" s="96">
        <f>'022'!H45</f>
        <v>2.83</v>
      </c>
      <c r="I695">
        <f t="shared" si="47"/>
        <v>1.0402767116551463</v>
      </c>
    </row>
    <row r="696" spans="1:9" x14ac:dyDescent="0.3">
      <c r="A696" s="96">
        <f>'022'!A46</f>
        <v>15.78</v>
      </c>
      <c r="B696" s="24">
        <f t="shared" si="50"/>
        <v>2.7587433154177283</v>
      </c>
      <c r="C696" s="96">
        <f>'022'!C46</f>
        <v>0.45</v>
      </c>
      <c r="D696" s="24">
        <f t="shared" si="49"/>
        <v>-0.79850769621777162</v>
      </c>
      <c r="F696" s="96">
        <f>'022'!F46</f>
        <v>1.85</v>
      </c>
      <c r="G696">
        <f t="shared" si="48"/>
        <v>0.61518563909023349</v>
      </c>
      <c r="H696" s="96">
        <f>'022'!H46</f>
        <v>34.11</v>
      </c>
      <c r="I696">
        <f t="shared" si="47"/>
        <v>3.5295905964305545</v>
      </c>
    </row>
    <row r="697" spans="1:9" x14ac:dyDescent="0.3">
      <c r="A697" s="96">
        <f>'022'!A47</f>
        <v>1.1499999999999999</v>
      </c>
      <c r="B697" s="24">
        <f t="shared" si="50"/>
        <v>0.13976194237515863</v>
      </c>
      <c r="C697" s="96">
        <f>'022'!C47</f>
        <v>1.43</v>
      </c>
      <c r="D697" s="24">
        <f t="shared" si="49"/>
        <v>0.35767444427181588</v>
      </c>
      <c r="F697" s="96">
        <f>'022'!F47</f>
        <v>25.85</v>
      </c>
      <c r="G697">
        <f t="shared" si="48"/>
        <v>3.2523106009544382</v>
      </c>
      <c r="H697" s="96">
        <f>'022'!H47</f>
        <v>1.2</v>
      </c>
      <c r="I697">
        <f t="shared" si="47"/>
        <v>0.18232155679395459</v>
      </c>
    </row>
    <row r="698" spans="1:9" x14ac:dyDescent="0.3">
      <c r="A698" s="96">
        <f>'022'!A48</f>
        <v>3.8</v>
      </c>
      <c r="B698" s="24">
        <f t="shared" si="50"/>
        <v>1.33500106673234</v>
      </c>
      <c r="C698" s="96">
        <f>'022'!C48</f>
        <v>11.49</v>
      </c>
      <c r="D698" s="24">
        <f t="shared" si="49"/>
        <v>2.4414770918606643</v>
      </c>
      <c r="F698" s="96">
        <f>'022'!F48</f>
        <v>28.82</v>
      </c>
      <c r="G698">
        <f t="shared" si="48"/>
        <v>3.3610695905713759</v>
      </c>
      <c r="H698" s="96">
        <f>'022'!H48</f>
        <v>11.52</v>
      </c>
      <c r="I698">
        <f t="shared" si="47"/>
        <v>2.4440846552677451</v>
      </c>
    </row>
    <row r="699" spans="1:9" x14ac:dyDescent="0.3">
      <c r="A699" s="96">
        <f>'022'!A49</f>
        <v>0.16</v>
      </c>
      <c r="B699" s="24">
        <f t="shared" si="50"/>
        <v>-1.8325814637483102</v>
      </c>
      <c r="C699" s="96">
        <f>'022'!C49</f>
        <v>16.63</v>
      </c>
      <c r="D699" s="24">
        <f t="shared" si="49"/>
        <v>2.8112082932048361</v>
      </c>
      <c r="F699" s="96">
        <f>'022'!F49</f>
        <v>6.54</v>
      </c>
      <c r="G699">
        <f t="shared" si="48"/>
        <v>1.8779371654691073</v>
      </c>
      <c r="H699" s="96">
        <f>'022'!H49</f>
        <v>14.06</v>
      </c>
      <c r="I699">
        <f t="shared" ref="I699" si="51">LN(H699)</f>
        <v>2.6433338863825191</v>
      </c>
    </row>
    <row r="700" spans="1:9" x14ac:dyDescent="0.3">
      <c r="A700" s="96">
        <f>'022'!A50</f>
        <v>4.1399999999999997</v>
      </c>
      <c r="B700" s="24">
        <f t="shared" ref="B700:B763" si="52">LN(A700)</f>
        <v>1.4206957878372228</v>
      </c>
      <c r="C700" s="96">
        <f>'022'!C50</f>
        <v>0.22</v>
      </c>
      <c r="D700" s="24">
        <f>LN(C700)</f>
        <v>-1.5141277326297755</v>
      </c>
      <c r="F700" s="96">
        <f>'022'!F50</f>
        <v>0.6</v>
      </c>
      <c r="G700">
        <f t="shared" ref="G700:G763" si="53">LN(F700)</f>
        <v>-0.51082562376599072</v>
      </c>
      <c r="H700" s="96">
        <f>'022'!H50</f>
        <v>0.54</v>
      </c>
      <c r="I700">
        <f t="shared" ref="I700:I763" si="54">LN(H700)</f>
        <v>-0.61618613942381695</v>
      </c>
    </row>
    <row r="701" spans="1:9" x14ac:dyDescent="0.3">
      <c r="A701" s="96">
        <f>'022'!A51</f>
        <v>15.26</v>
      </c>
      <c r="B701" s="24">
        <f t="shared" si="52"/>
        <v>2.7252350258563109</v>
      </c>
      <c r="C701" s="96">
        <f>'022'!C51</f>
        <v>2.92</v>
      </c>
      <c r="D701" s="24">
        <f t="shared" ref="D701:D749" si="55">LN(C701)</f>
        <v>1.0715836162801904</v>
      </c>
      <c r="F701" s="96">
        <f>'022'!F51</f>
        <v>4.8600000000000003</v>
      </c>
      <c r="G701">
        <f t="shared" si="53"/>
        <v>1.5810384379124025</v>
      </c>
      <c r="H701" s="96">
        <f>'022'!H51</f>
        <v>25.07</v>
      </c>
      <c r="I701">
        <f t="shared" si="54"/>
        <v>3.2216719121702022</v>
      </c>
    </row>
    <row r="702" spans="1:9" x14ac:dyDescent="0.3">
      <c r="A702" s="96">
        <f>'022'!A52</f>
        <v>12.85</v>
      </c>
      <c r="B702" s="24">
        <f t="shared" si="52"/>
        <v>2.5533438113412288</v>
      </c>
      <c r="C702" s="96">
        <f>'022'!C52</f>
        <v>2.8</v>
      </c>
      <c r="D702" s="24">
        <f t="shared" si="55"/>
        <v>1.0296194171811581</v>
      </c>
      <c r="F702" s="96">
        <f>'022'!F52</f>
        <v>1.69</v>
      </c>
      <c r="G702">
        <f t="shared" si="53"/>
        <v>0.52472852893498212</v>
      </c>
      <c r="H702" s="96">
        <f>'022'!H52</f>
        <v>24.94</v>
      </c>
      <c r="I702">
        <f t="shared" si="54"/>
        <v>3.2164729402518906</v>
      </c>
    </row>
    <row r="703" spans="1:9" x14ac:dyDescent="0.3">
      <c r="A703" s="101">
        <f>'023'!A3</f>
        <v>3.17</v>
      </c>
      <c r="B703" s="24">
        <f t="shared" si="52"/>
        <v>1.1537315878891892</v>
      </c>
      <c r="C703" s="101">
        <f>'023'!C3</f>
        <v>0.25</v>
      </c>
      <c r="D703" s="24">
        <f t="shared" si="55"/>
        <v>-1.3862943611198906</v>
      </c>
      <c r="F703" s="101">
        <f>'023'!F3</f>
        <v>0.26</v>
      </c>
      <c r="G703">
        <f t="shared" si="53"/>
        <v>-1.3470736479666092</v>
      </c>
      <c r="H703" s="101">
        <f>'023'!H3</f>
        <v>0.87</v>
      </c>
      <c r="I703">
        <f t="shared" si="54"/>
        <v>-0.13926206733350766</v>
      </c>
    </row>
    <row r="704" spans="1:9" x14ac:dyDescent="0.3">
      <c r="A704" s="101">
        <f>'023'!A4</f>
        <v>0.43</v>
      </c>
      <c r="B704" s="24">
        <f t="shared" si="52"/>
        <v>-0.84397007029452897</v>
      </c>
      <c r="C704" s="101">
        <f>'023'!C4</f>
        <v>9.9999999999999995E-7</v>
      </c>
      <c r="D704" s="24">
        <f t="shared" si="55"/>
        <v>-13.815510557964274</v>
      </c>
      <c r="F704" s="101">
        <f>'023'!F4</f>
        <v>0.16</v>
      </c>
      <c r="G704">
        <f t="shared" si="53"/>
        <v>-1.8325814637483102</v>
      </c>
      <c r="H704" s="101">
        <f>'023'!H4</f>
        <v>4.96</v>
      </c>
      <c r="I704">
        <f t="shared" si="54"/>
        <v>1.6014057407368361</v>
      </c>
    </row>
    <row r="705" spans="1:9" x14ac:dyDescent="0.3">
      <c r="A705" s="101">
        <f>'023'!A5</f>
        <v>7.86</v>
      </c>
      <c r="B705" s="24">
        <f t="shared" si="52"/>
        <v>2.0617866064411152</v>
      </c>
      <c r="C705" s="101">
        <f>'023'!C5</f>
        <v>20.329999999999998</v>
      </c>
      <c r="D705" s="24">
        <f t="shared" si="55"/>
        <v>3.0120976276402551</v>
      </c>
      <c r="F705" s="101">
        <f>'023'!F5</f>
        <v>41.65</v>
      </c>
      <c r="G705">
        <f t="shared" si="53"/>
        <v>3.7293013686128518</v>
      </c>
      <c r="H705" s="101">
        <f>'023'!H5</f>
        <v>16.32</v>
      </c>
      <c r="I705">
        <f t="shared" si="54"/>
        <v>2.7923913495359609</v>
      </c>
    </row>
    <row r="706" spans="1:9" x14ac:dyDescent="0.3">
      <c r="A706" s="101">
        <f>'023'!A6</f>
        <v>4.29</v>
      </c>
      <c r="B706" s="24">
        <f t="shared" si="52"/>
        <v>1.4562867329399256</v>
      </c>
      <c r="C706" s="101">
        <f>'023'!C6</f>
        <v>14.89</v>
      </c>
      <c r="D706" s="24">
        <f t="shared" si="55"/>
        <v>2.7006898466959175</v>
      </c>
      <c r="F706" s="101">
        <f>'023'!F6</f>
        <v>9.9999999999999995E-7</v>
      </c>
      <c r="G706">
        <f t="shared" si="53"/>
        <v>-13.815510557964274</v>
      </c>
      <c r="H706" s="101">
        <f>'023'!H6</f>
        <v>4.99</v>
      </c>
      <c r="I706">
        <f t="shared" si="54"/>
        <v>1.6074359097634274</v>
      </c>
    </row>
    <row r="707" spans="1:9" x14ac:dyDescent="0.3">
      <c r="A707" s="101">
        <f>'023'!A7</f>
        <v>1.39</v>
      </c>
      <c r="B707" s="24">
        <f t="shared" si="52"/>
        <v>0.3293037471426003</v>
      </c>
      <c r="C707" s="101">
        <f>'023'!C7</f>
        <v>0.16</v>
      </c>
      <c r="D707" s="24">
        <f t="shared" si="55"/>
        <v>-1.8325814637483102</v>
      </c>
      <c r="F707" s="101">
        <f>'023'!F7</f>
        <v>0.34</v>
      </c>
      <c r="G707">
        <f t="shared" si="53"/>
        <v>-1.0788096613719298</v>
      </c>
      <c r="H707" s="101">
        <f>'023'!H7</f>
        <v>0.3</v>
      </c>
      <c r="I707">
        <f t="shared" si="54"/>
        <v>-1.2039728043259361</v>
      </c>
    </row>
    <row r="708" spans="1:9" x14ac:dyDescent="0.3">
      <c r="A708" s="101">
        <f>'023'!A8</f>
        <v>2.16</v>
      </c>
      <c r="B708" s="24">
        <f t="shared" si="52"/>
        <v>0.77010822169607374</v>
      </c>
      <c r="C708" s="101">
        <f>'023'!C8</f>
        <v>13.19</v>
      </c>
      <c r="D708" s="24">
        <f t="shared" si="55"/>
        <v>2.5794589667292231</v>
      </c>
      <c r="F708" s="101">
        <f>'023'!F8</f>
        <v>17.46</v>
      </c>
      <c r="G708">
        <f t="shared" si="53"/>
        <v>2.859912550411456</v>
      </c>
      <c r="H708" s="101">
        <f>'023'!H8</f>
        <v>14.8</v>
      </c>
      <c r="I708">
        <f t="shared" si="54"/>
        <v>2.6946271807700692</v>
      </c>
    </row>
    <row r="709" spans="1:9" x14ac:dyDescent="0.3">
      <c r="A709" s="101">
        <f>'023'!A9</f>
        <v>3.69</v>
      </c>
      <c r="B709" s="24">
        <f t="shared" si="52"/>
        <v>1.3056264580524357</v>
      </c>
      <c r="C709" s="101">
        <f>'023'!C9</f>
        <v>16.28</v>
      </c>
      <c r="D709" s="24">
        <f t="shared" si="55"/>
        <v>2.7899373605743945</v>
      </c>
      <c r="F709" s="101">
        <f>'023'!F9</f>
        <v>2.62</v>
      </c>
      <c r="G709">
        <f t="shared" si="53"/>
        <v>0.96317431777300555</v>
      </c>
      <c r="H709" s="101">
        <f>'023'!H9</f>
        <v>14.88</v>
      </c>
      <c r="I709">
        <f t="shared" si="54"/>
        <v>2.7000180294049461</v>
      </c>
    </row>
    <row r="710" spans="1:9" x14ac:dyDescent="0.3">
      <c r="A710" s="101">
        <f>'023'!A10</f>
        <v>6.54</v>
      </c>
      <c r="B710" s="24">
        <f t="shared" si="52"/>
        <v>1.8779371654691073</v>
      </c>
      <c r="C710" s="101">
        <f>'023'!C10</f>
        <v>0.01</v>
      </c>
      <c r="D710" s="24">
        <f t="shared" si="55"/>
        <v>-4.6051701859880909</v>
      </c>
      <c r="F710" s="101">
        <f>'023'!F10</f>
        <v>0.28000000000000003</v>
      </c>
      <c r="G710">
        <f t="shared" si="53"/>
        <v>-1.2729656758128873</v>
      </c>
      <c r="H710" s="101">
        <f>'023'!H10</f>
        <v>22.41</v>
      </c>
      <c r="I710">
        <f t="shared" si="54"/>
        <v>3.1095072878128356</v>
      </c>
    </row>
    <row r="711" spans="1:9" x14ac:dyDescent="0.3">
      <c r="A711" s="101">
        <f>'023'!A11</f>
        <v>5.84</v>
      </c>
      <c r="B711" s="24">
        <f t="shared" si="52"/>
        <v>1.7647307968401356</v>
      </c>
      <c r="C711" s="101">
        <f>'023'!C11</f>
        <v>0.38</v>
      </c>
      <c r="D711" s="24">
        <f t="shared" si="55"/>
        <v>-0.96758402626170559</v>
      </c>
      <c r="F711" s="101">
        <f>'023'!F11</f>
        <v>0.92</v>
      </c>
      <c r="G711">
        <f t="shared" si="53"/>
        <v>-8.3381608939051013E-2</v>
      </c>
      <c r="H711" s="101">
        <f>'023'!H11</f>
        <v>13.7</v>
      </c>
      <c r="I711">
        <f t="shared" si="54"/>
        <v>2.6173958328340792</v>
      </c>
    </row>
    <row r="712" spans="1:9" x14ac:dyDescent="0.3">
      <c r="A712" s="101">
        <f>'023'!A12</f>
        <v>0.13</v>
      </c>
      <c r="B712" s="24">
        <f t="shared" si="52"/>
        <v>-2.0402208285265546</v>
      </c>
      <c r="C712" s="101">
        <f>'023'!C12</f>
        <v>2.0299999999999998</v>
      </c>
      <c r="D712" s="24">
        <f t="shared" si="55"/>
        <v>0.70803579305369591</v>
      </c>
      <c r="F712" s="101">
        <f>'023'!F12</f>
        <v>0.3</v>
      </c>
      <c r="G712">
        <f t="shared" si="53"/>
        <v>-1.2039728043259361</v>
      </c>
      <c r="H712" s="101">
        <f>'023'!H12</f>
        <v>0.68</v>
      </c>
      <c r="I712">
        <f t="shared" si="54"/>
        <v>-0.38566248081198462</v>
      </c>
    </row>
    <row r="713" spans="1:9" x14ac:dyDescent="0.3">
      <c r="A713" s="101">
        <f>'023'!A13</f>
        <v>0.98</v>
      </c>
      <c r="B713" s="24">
        <f t="shared" si="52"/>
        <v>-2.0202707317519466E-2</v>
      </c>
      <c r="C713" s="101">
        <f>'023'!C13</f>
        <v>9.02</v>
      </c>
      <c r="D713" s="24">
        <f t="shared" si="55"/>
        <v>2.1994443340745322</v>
      </c>
      <c r="F713" s="101">
        <f>'023'!F13</f>
        <v>13.08</v>
      </c>
      <c r="G713">
        <f t="shared" si="53"/>
        <v>2.5710843460290524</v>
      </c>
      <c r="H713" s="101">
        <f>'023'!H13</f>
        <v>5.25</v>
      </c>
      <c r="I713">
        <f t="shared" si="54"/>
        <v>1.6582280766035324</v>
      </c>
    </row>
    <row r="714" spans="1:9" x14ac:dyDescent="0.3">
      <c r="A714" s="101">
        <f>'023'!A14</f>
        <v>2.71</v>
      </c>
      <c r="B714" s="24">
        <f t="shared" si="52"/>
        <v>0.99694863489160956</v>
      </c>
      <c r="C714" s="101">
        <f>'023'!C14</f>
        <v>0.18</v>
      </c>
      <c r="D714" s="24">
        <f t="shared" si="55"/>
        <v>-1.7147984280919266</v>
      </c>
      <c r="F714" s="101">
        <f>'023'!F14</f>
        <v>3.01</v>
      </c>
      <c r="G714">
        <f t="shared" si="53"/>
        <v>1.1019400787607843</v>
      </c>
      <c r="H714" s="101">
        <f>'023'!H14</f>
        <v>0.01</v>
      </c>
      <c r="I714">
        <f t="shared" si="54"/>
        <v>-4.6051701859880909</v>
      </c>
    </row>
    <row r="715" spans="1:9" x14ac:dyDescent="0.3">
      <c r="A715" s="101">
        <f>'023'!A15</f>
        <v>0.55000000000000004</v>
      </c>
      <c r="B715" s="24">
        <f t="shared" si="52"/>
        <v>-0.59783700075562041</v>
      </c>
      <c r="C715" s="101">
        <f>'023'!C15</f>
        <v>2.3199999999999998</v>
      </c>
      <c r="D715" s="24">
        <f t="shared" si="55"/>
        <v>0.84156718567821853</v>
      </c>
      <c r="F715" s="101">
        <f>'023'!F15</f>
        <v>23.88</v>
      </c>
      <c r="G715">
        <f t="shared" si="53"/>
        <v>3.1730412885244013</v>
      </c>
      <c r="H715" s="101">
        <f>'023'!H15</f>
        <v>7.86</v>
      </c>
      <c r="I715">
        <f t="shared" si="54"/>
        <v>2.0617866064411152</v>
      </c>
    </row>
    <row r="716" spans="1:9" x14ac:dyDescent="0.3">
      <c r="A716" s="101">
        <f>'023'!A16</f>
        <v>2.72</v>
      </c>
      <c r="B716" s="24">
        <f t="shared" si="52"/>
        <v>1.000631880307906</v>
      </c>
      <c r="C716" s="101">
        <f>'023'!C16</f>
        <v>2.98</v>
      </c>
      <c r="D716" s="24">
        <f t="shared" si="55"/>
        <v>1.091923300517313</v>
      </c>
      <c r="F716" s="101">
        <f>'023'!F16</f>
        <v>0.42</v>
      </c>
      <c r="G716">
        <f t="shared" si="53"/>
        <v>-0.86750056770472306</v>
      </c>
      <c r="H716" s="101">
        <f>'023'!H16</f>
        <v>0.9</v>
      </c>
      <c r="I716">
        <f t="shared" si="54"/>
        <v>-0.10536051565782628</v>
      </c>
    </row>
    <row r="717" spans="1:9" x14ac:dyDescent="0.3">
      <c r="A717" s="101">
        <f>'023'!A17</f>
        <v>9.24</v>
      </c>
      <c r="B717" s="24">
        <f t="shared" si="52"/>
        <v>2.2235418856535927</v>
      </c>
      <c r="C717" s="101">
        <f>'023'!C17</f>
        <v>3.18</v>
      </c>
      <c r="D717" s="24">
        <f t="shared" si="55"/>
        <v>1.1568811967920856</v>
      </c>
      <c r="F717" s="101">
        <f>'023'!F17</f>
        <v>9.9999999999999995E-7</v>
      </c>
      <c r="G717">
        <f t="shared" si="53"/>
        <v>-13.815510557964274</v>
      </c>
      <c r="H717" s="101">
        <f>'023'!H17</f>
        <v>3.22</v>
      </c>
      <c r="I717">
        <f t="shared" si="54"/>
        <v>1.1693813595563169</v>
      </c>
    </row>
    <row r="718" spans="1:9" x14ac:dyDescent="0.3">
      <c r="A718" s="101">
        <f>'023'!A18</f>
        <v>7.0000000000000007E-2</v>
      </c>
      <c r="B718" s="24">
        <f t="shared" si="52"/>
        <v>-2.6592600369327779</v>
      </c>
      <c r="C718" s="101">
        <f>'023'!C18</f>
        <v>0.13</v>
      </c>
      <c r="D718" s="24">
        <f t="shared" si="55"/>
        <v>-2.0402208285265546</v>
      </c>
      <c r="F718" s="101">
        <f>'023'!F18</f>
        <v>1.61</v>
      </c>
      <c r="G718">
        <f t="shared" si="53"/>
        <v>0.47623417899637172</v>
      </c>
      <c r="H718" s="101">
        <f>'023'!H18</f>
        <v>9.9999999999999995E-7</v>
      </c>
      <c r="I718">
        <f t="shared" si="54"/>
        <v>-13.815510557964274</v>
      </c>
    </row>
    <row r="719" spans="1:9" x14ac:dyDescent="0.3">
      <c r="A719" s="101">
        <f>'023'!A19</f>
        <v>14.71</v>
      </c>
      <c r="B719" s="24">
        <f t="shared" si="52"/>
        <v>2.6885275346133461</v>
      </c>
      <c r="C719" s="101">
        <f>'023'!C19</f>
        <v>11.43</v>
      </c>
      <c r="D719" s="24">
        <f t="shared" si="55"/>
        <v>2.4362414778067194</v>
      </c>
      <c r="F719" s="101">
        <f>'023'!F19</f>
        <v>18.66</v>
      </c>
      <c r="G719">
        <f t="shared" si="53"/>
        <v>2.926382195419198</v>
      </c>
      <c r="H719" s="101">
        <f>'023'!H19</f>
        <v>12.62</v>
      </c>
      <c r="I719">
        <f t="shared" si="54"/>
        <v>2.5352828571130672</v>
      </c>
    </row>
    <row r="720" spans="1:9" x14ac:dyDescent="0.3">
      <c r="A720" s="101">
        <f>'023'!A20</f>
        <v>0.2</v>
      </c>
      <c r="B720" s="24">
        <f t="shared" si="52"/>
        <v>-1.6094379124341003</v>
      </c>
      <c r="C720" s="101">
        <f>'023'!C20</f>
        <v>9.6</v>
      </c>
      <c r="D720" s="24">
        <f t="shared" si="55"/>
        <v>2.2617630984737906</v>
      </c>
      <c r="F720" s="101">
        <f>'023'!F20</f>
        <v>0.56999999999999995</v>
      </c>
      <c r="G720">
        <f t="shared" si="53"/>
        <v>-0.56211891815354131</v>
      </c>
      <c r="H720" s="101">
        <f>'023'!H20</f>
        <v>13.37</v>
      </c>
      <c r="I720">
        <f t="shared" si="54"/>
        <v>2.5930133911138515</v>
      </c>
    </row>
    <row r="721" spans="1:9" x14ac:dyDescent="0.3">
      <c r="A721" s="101">
        <f>'023'!A21</f>
        <v>13.06</v>
      </c>
      <c r="B721" s="24">
        <f t="shared" si="52"/>
        <v>2.5695541238482851</v>
      </c>
      <c r="C721" s="101">
        <f>'023'!C21</f>
        <v>11.23</v>
      </c>
      <c r="D721" s="24">
        <f t="shared" si="55"/>
        <v>2.418588768750352</v>
      </c>
      <c r="F721" s="101">
        <f>'023'!F21</f>
        <v>0.27</v>
      </c>
      <c r="G721">
        <f t="shared" si="53"/>
        <v>-1.3093333199837622</v>
      </c>
      <c r="H721" s="101">
        <f>'023'!H21</f>
        <v>16.170000000000002</v>
      </c>
      <c r="I721">
        <f t="shared" si="54"/>
        <v>2.7831576735890158</v>
      </c>
    </row>
    <row r="722" spans="1:9" x14ac:dyDescent="0.3">
      <c r="A722" s="101">
        <f>'023'!A22</f>
        <v>0.44</v>
      </c>
      <c r="B722" s="24">
        <f t="shared" si="52"/>
        <v>-0.82098055206983023</v>
      </c>
      <c r="C722" s="101">
        <f>'023'!C22</f>
        <v>9.9999999999999995E-7</v>
      </c>
      <c r="D722" s="24">
        <f t="shared" si="55"/>
        <v>-13.815510557964274</v>
      </c>
      <c r="F722" s="101">
        <f>'023'!F22</f>
        <v>0.88</v>
      </c>
      <c r="G722">
        <f t="shared" si="53"/>
        <v>-0.12783337150988489</v>
      </c>
      <c r="H722" s="101">
        <f>'023'!H22</f>
        <v>24.93</v>
      </c>
      <c r="I722">
        <f t="shared" si="54"/>
        <v>3.2160718975354663</v>
      </c>
    </row>
    <row r="723" spans="1:9" x14ac:dyDescent="0.3">
      <c r="A723" s="101">
        <f>'023'!A23</f>
        <v>4.3</v>
      </c>
      <c r="B723" s="24">
        <f t="shared" si="52"/>
        <v>1.4586150226995167</v>
      </c>
      <c r="C723" s="101">
        <f>'023'!C23</f>
        <v>9.61</v>
      </c>
      <c r="D723" s="24">
        <f t="shared" si="55"/>
        <v>2.2628042229822012</v>
      </c>
      <c r="F723" s="101">
        <f>'023'!F23</f>
        <v>0.99</v>
      </c>
      <c r="G723">
        <f t="shared" si="53"/>
        <v>-1.0050335853501451E-2</v>
      </c>
      <c r="H723" s="101">
        <f>'023'!H23</f>
        <v>2</v>
      </c>
      <c r="I723">
        <f t="shared" si="54"/>
        <v>0.69314718055994529</v>
      </c>
    </row>
    <row r="724" spans="1:9" x14ac:dyDescent="0.3">
      <c r="A724" s="101">
        <f>'023'!A24</f>
        <v>0.1</v>
      </c>
      <c r="B724" s="24">
        <f t="shared" si="52"/>
        <v>-2.3025850929940455</v>
      </c>
      <c r="C724" s="101">
        <f>'023'!C24</f>
        <v>5.16</v>
      </c>
      <c r="D724" s="24">
        <f t="shared" si="55"/>
        <v>1.6409365794934714</v>
      </c>
      <c r="F724" s="101">
        <f>'023'!F24</f>
        <v>0.13</v>
      </c>
      <c r="G724">
        <f t="shared" si="53"/>
        <v>-2.0402208285265546</v>
      </c>
      <c r="H724" s="101">
        <f>'023'!H24</f>
        <v>15.04</v>
      </c>
      <c r="I724">
        <f t="shared" si="54"/>
        <v>2.7107133185216936</v>
      </c>
    </row>
    <row r="725" spans="1:9" x14ac:dyDescent="0.3">
      <c r="A725" s="101">
        <f>'023'!A25</f>
        <v>9.9700000000000006</v>
      </c>
      <c r="B725" s="24">
        <f t="shared" si="52"/>
        <v>2.2995805839737469</v>
      </c>
      <c r="C725" s="101">
        <f>'023'!C25</f>
        <v>17.149999999999999</v>
      </c>
      <c r="D725" s="24">
        <f t="shared" si="55"/>
        <v>2.8419981736119486</v>
      </c>
      <c r="F725" s="101">
        <f>'023'!F25</f>
        <v>6.15</v>
      </c>
      <c r="G725">
        <f t="shared" si="53"/>
        <v>1.8164520818184267</v>
      </c>
      <c r="H725" s="101">
        <f>'023'!H25</f>
        <v>1.43</v>
      </c>
      <c r="I725">
        <f t="shared" si="54"/>
        <v>0.35767444427181588</v>
      </c>
    </row>
    <row r="726" spans="1:9" x14ac:dyDescent="0.3">
      <c r="A726" s="101">
        <f>'023'!A26</f>
        <v>9.9999999999999995E-7</v>
      </c>
      <c r="B726" s="24">
        <f t="shared" si="52"/>
        <v>-13.815510557964274</v>
      </c>
      <c r="C726" s="101">
        <f>'023'!C26</f>
        <v>0.1</v>
      </c>
      <c r="D726" s="24">
        <f t="shared" si="55"/>
        <v>-2.3025850929940455</v>
      </c>
      <c r="F726" s="101">
        <f>'023'!F26</f>
        <v>0.11</v>
      </c>
      <c r="G726">
        <f t="shared" si="53"/>
        <v>-2.2072749131897207</v>
      </c>
      <c r="H726" s="101">
        <f>'023'!H26</f>
        <v>4.5599999999999996</v>
      </c>
      <c r="I726">
        <f t="shared" si="54"/>
        <v>1.5173226235262947</v>
      </c>
    </row>
    <row r="727" spans="1:9" x14ac:dyDescent="0.3">
      <c r="A727" s="101">
        <f>'023'!A27</f>
        <v>1.56</v>
      </c>
      <c r="B727" s="24">
        <f t="shared" si="52"/>
        <v>0.44468582126144574</v>
      </c>
      <c r="C727" s="101">
        <f>'023'!C27</f>
        <v>9.9999999999999995E-7</v>
      </c>
      <c r="D727" s="24">
        <f t="shared" si="55"/>
        <v>-13.815510557964274</v>
      </c>
      <c r="F727" s="101">
        <f>'023'!F27</f>
        <v>7.02</v>
      </c>
      <c r="G727">
        <f t="shared" si="53"/>
        <v>1.9487632180377197</v>
      </c>
      <c r="H727" s="101">
        <f>'023'!H27</f>
        <v>6.52</v>
      </c>
      <c r="I727">
        <f t="shared" si="54"/>
        <v>1.8748743759385615</v>
      </c>
    </row>
    <row r="728" spans="1:9" x14ac:dyDescent="0.3">
      <c r="A728" s="101">
        <f>'023'!A28</f>
        <v>9.56</v>
      </c>
      <c r="B728" s="24">
        <f t="shared" si="52"/>
        <v>2.25758772706331</v>
      </c>
      <c r="C728" s="101">
        <f>'023'!C28</f>
        <v>1.26</v>
      </c>
      <c r="D728" s="24">
        <f t="shared" si="55"/>
        <v>0.23111172096338664</v>
      </c>
      <c r="F728" s="101">
        <f>'023'!F28</f>
        <v>0.25</v>
      </c>
      <c r="G728">
        <f t="shared" si="53"/>
        <v>-1.3862943611198906</v>
      </c>
      <c r="H728" s="101">
        <f>'023'!H28</f>
        <v>0.01</v>
      </c>
      <c r="I728">
        <f t="shared" si="54"/>
        <v>-4.6051701859880909</v>
      </c>
    </row>
    <row r="729" spans="1:9" x14ac:dyDescent="0.3">
      <c r="A729" s="101">
        <f>'023'!A29</f>
        <v>5.39</v>
      </c>
      <c r="B729" s="24">
        <f t="shared" si="52"/>
        <v>1.6845453849209058</v>
      </c>
      <c r="C729" s="101">
        <f>'023'!C29</f>
        <v>1.23</v>
      </c>
      <c r="D729" s="24">
        <f t="shared" si="55"/>
        <v>0.20701416938432612</v>
      </c>
      <c r="F729" s="101">
        <f>'023'!F29</f>
        <v>9.9999999999999995E-7</v>
      </c>
      <c r="G729">
        <f t="shared" si="53"/>
        <v>-13.815510557964274</v>
      </c>
      <c r="H729" s="101">
        <f>'023'!H29</f>
        <v>13.28</v>
      </c>
      <c r="I729">
        <f t="shared" si="54"/>
        <v>2.5862591440482876</v>
      </c>
    </row>
    <row r="730" spans="1:9" x14ac:dyDescent="0.3">
      <c r="A730" s="101">
        <f>'023'!A30</f>
        <v>0.01</v>
      </c>
      <c r="B730" s="24">
        <f t="shared" si="52"/>
        <v>-4.6051701859880909</v>
      </c>
      <c r="C730" s="101">
        <f>'023'!C30</f>
        <v>0.05</v>
      </c>
      <c r="D730" s="24">
        <f t="shared" si="55"/>
        <v>-2.9957322735539909</v>
      </c>
      <c r="F730" s="101">
        <f>'023'!F30</f>
        <v>23.94</v>
      </c>
      <c r="G730">
        <f t="shared" si="53"/>
        <v>3.1755507001298273</v>
      </c>
      <c r="H730" s="101">
        <f>'023'!H30</f>
        <v>0.36</v>
      </c>
      <c r="I730">
        <f t="shared" si="54"/>
        <v>-1.0216512475319814</v>
      </c>
    </row>
    <row r="731" spans="1:9" x14ac:dyDescent="0.3">
      <c r="A731" s="101">
        <f>'023'!A31</f>
        <v>10.35</v>
      </c>
      <c r="B731" s="24">
        <f t="shared" si="52"/>
        <v>2.3369865197113779</v>
      </c>
      <c r="C731" s="101">
        <f>'023'!C31</f>
        <v>15.27</v>
      </c>
      <c r="D731" s="24">
        <f t="shared" si="55"/>
        <v>2.7258901192305411</v>
      </c>
      <c r="F731" s="101">
        <f>'023'!F31</f>
        <v>0.46</v>
      </c>
      <c r="G731">
        <f t="shared" si="53"/>
        <v>-0.77652878949899629</v>
      </c>
      <c r="H731" s="101">
        <f>'023'!H31</f>
        <v>16.62</v>
      </c>
      <c r="I731">
        <f t="shared" si="54"/>
        <v>2.8106067894273021</v>
      </c>
    </row>
    <row r="732" spans="1:9" x14ac:dyDescent="0.3">
      <c r="A732" s="101">
        <f>'023'!A32</f>
        <v>6.77</v>
      </c>
      <c r="B732" s="24">
        <f t="shared" si="52"/>
        <v>1.9125010869241836</v>
      </c>
      <c r="C732" s="101">
        <f>'023'!C32</f>
        <v>0.08</v>
      </c>
      <c r="D732" s="24">
        <f t="shared" si="55"/>
        <v>-2.5257286443082556</v>
      </c>
      <c r="F732" s="101">
        <f>'023'!F32</f>
        <v>0.04</v>
      </c>
      <c r="G732">
        <f t="shared" si="53"/>
        <v>-3.2188758248682006</v>
      </c>
      <c r="H732" s="101">
        <f>'023'!H32</f>
        <v>11.38</v>
      </c>
      <c r="I732">
        <f t="shared" si="54"/>
        <v>2.4318574286981849</v>
      </c>
    </row>
    <row r="733" spans="1:9" x14ac:dyDescent="0.3">
      <c r="A733" s="101">
        <f>'023'!A33</f>
        <v>2.14</v>
      </c>
      <c r="B733" s="24">
        <f t="shared" si="52"/>
        <v>0.76080582903376015</v>
      </c>
      <c r="C733" s="101">
        <f>'023'!C33</f>
        <v>0.17</v>
      </c>
      <c r="D733" s="24">
        <f t="shared" si="55"/>
        <v>-1.7719568419318752</v>
      </c>
      <c r="F733" s="101">
        <f>'023'!F33</f>
        <v>10.3</v>
      </c>
      <c r="G733">
        <f t="shared" si="53"/>
        <v>2.33214389523559</v>
      </c>
      <c r="H733" s="101">
        <f>'023'!H33</f>
        <v>1.64</v>
      </c>
      <c r="I733">
        <f t="shared" si="54"/>
        <v>0.494696241836107</v>
      </c>
    </row>
    <row r="734" spans="1:9" x14ac:dyDescent="0.3">
      <c r="A734" s="101">
        <f>'023'!A34</f>
        <v>3.65</v>
      </c>
      <c r="B734" s="24">
        <f t="shared" si="52"/>
        <v>1.2947271675944001</v>
      </c>
      <c r="C734" s="101">
        <f>'023'!C34</f>
        <v>6.54</v>
      </c>
      <c r="D734" s="24">
        <f t="shared" si="55"/>
        <v>1.8779371654691073</v>
      </c>
      <c r="F734" s="101">
        <f>'023'!F34</f>
        <v>7.94</v>
      </c>
      <c r="G734">
        <f t="shared" si="53"/>
        <v>2.0719132752590443</v>
      </c>
      <c r="H734" s="101">
        <f>'023'!H34</f>
        <v>1.76</v>
      </c>
      <c r="I734">
        <f t="shared" si="54"/>
        <v>0.56531380905006046</v>
      </c>
    </row>
    <row r="735" spans="1:9" x14ac:dyDescent="0.3">
      <c r="A735" s="101">
        <f>'023'!A35</f>
        <v>7.33</v>
      </c>
      <c r="B735" s="24">
        <f t="shared" si="52"/>
        <v>1.9919755158985601</v>
      </c>
      <c r="C735" s="101">
        <f>'023'!C35</f>
        <v>22.19</v>
      </c>
      <c r="D735" s="24">
        <f t="shared" si="55"/>
        <v>3.0996417369445024</v>
      </c>
      <c r="F735" s="101">
        <f>'023'!F35</f>
        <v>0.52</v>
      </c>
      <c r="G735">
        <f t="shared" si="53"/>
        <v>-0.65392646740666394</v>
      </c>
      <c r="H735" s="101">
        <f>'023'!H35</f>
        <v>1.02</v>
      </c>
      <c r="I735">
        <f t="shared" si="54"/>
        <v>1.980262729617973E-2</v>
      </c>
    </row>
    <row r="736" spans="1:9" x14ac:dyDescent="0.3">
      <c r="A736" s="101">
        <f>'023'!A36</f>
        <v>2.52</v>
      </c>
      <c r="B736" s="24">
        <f t="shared" si="52"/>
        <v>0.9242589015233319</v>
      </c>
      <c r="C736" s="101">
        <f>'023'!C36</f>
        <v>0.16</v>
      </c>
      <c r="D736" s="24">
        <f t="shared" si="55"/>
        <v>-1.8325814637483102</v>
      </c>
      <c r="F736" s="101">
        <f>'023'!F36</f>
        <v>0.08</v>
      </c>
      <c r="G736">
        <f t="shared" si="53"/>
        <v>-2.5257286443082556</v>
      </c>
      <c r="H736" s="101">
        <f>'023'!H36</f>
        <v>0.02</v>
      </c>
      <c r="I736">
        <f t="shared" si="54"/>
        <v>-3.912023005428146</v>
      </c>
    </row>
    <row r="737" spans="1:9" x14ac:dyDescent="0.3">
      <c r="A737" s="101">
        <f>'023'!A37</f>
        <v>4.6399999999999997</v>
      </c>
      <c r="B737" s="24">
        <f t="shared" si="52"/>
        <v>1.5347143662381639</v>
      </c>
      <c r="C737" s="101">
        <f>'023'!C37</f>
        <v>9.9999999999999995E-7</v>
      </c>
      <c r="D737" s="24">
        <f t="shared" si="55"/>
        <v>-13.815510557964274</v>
      </c>
      <c r="F737" s="101">
        <f>'023'!F37</f>
        <v>6.4</v>
      </c>
      <c r="G737">
        <f t="shared" si="53"/>
        <v>1.8562979903656263</v>
      </c>
      <c r="H737" s="101">
        <f>'023'!H37</f>
        <v>0.1</v>
      </c>
      <c r="I737">
        <f t="shared" si="54"/>
        <v>-2.3025850929940455</v>
      </c>
    </row>
    <row r="738" spans="1:9" x14ac:dyDescent="0.3">
      <c r="A738" s="101">
        <f>'023'!A38</f>
        <v>4.13</v>
      </c>
      <c r="B738" s="24">
        <f t="shared" si="52"/>
        <v>1.4182774069729414</v>
      </c>
      <c r="C738" s="101">
        <f>'023'!C38</f>
        <v>10.44</v>
      </c>
      <c r="D738" s="24">
        <f t="shared" si="55"/>
        <v>2.3456445824544927</v>
      </c>
      <c r="F738" s="101">
        <f>'023'!F38</f>
        <v>9.77</v>
      </c>
      <c r="G738">
        <f t="shared" si="53"/>
        <v>2.2793164660546914</v>
      </c>
      <c r="H738" s="101">
        <f>'023'!H38</f>
        <v>0.67</v>
      </c>
      <c r="I738">
        <f t="shared" si="54"/>
        <v>-0.40047756659712525</v>
      </c>
    </row>
    <row r="739" spans="1:9" x14ac:dyDescent="0.3">
      <c r="A739" s="101">
        <f>'023'!A39</f>
        <v>14.81</v>
      </c>
      <c r="B739" s="24">
        <f t="shared" si="52"/>
        <v>2.6953026282797072</v>
      </c>
      <c r="C739" s="101">
        <f>'023'!C39</f>
        <v>0.1</v>
      </c>
      <c r="D739" s="24">
        <f t="shared" si="55"/>
        <v>-2.3025850929940455</v>
      </c>
      <c r="F739" s="101">
        <f>'023'!F39</f>
        <v>22.71</v>
      </c>
      <c r="G739">
        <f t="shared" si="53"/>
        <v>3.1228053561174671</v>
      </c>
      <c r="H739" s="101">
        <f>'023'!H39</f>
        <v>2.25</v>
      </c>
      <c r="I739">
        <f t="shared" si="54"/>
        <v>0.81093021621632877</v>
      </c>
    </row>
    <row r="740" spans="1:9" x14ac:dyDescent="0.3">
      <c r="A740" s="101">
        <f>'023'!A40</f>
        <v>0.13</v>
      </c>
      <c r="B740" s="24">
        <f t="shared" si="52"/>
        <v>-2.0402208285265546</v>
      </c>
      <c r="C740" s="101">
        <f>'023'!C40</f>
        <v>2.73</v>
      </c>
      <c r="D740" s="24">
        <f t="shared" si="55"/>
        <v>1.0043016091968684</v>
      </c>
      <c r="F740" s="101">
        <f>'023'!F40</f>
        <v>15.36</v>
      </c>
      <c r="G740">
        <f t="shared" si="53"/>
        <v>2.7317667277195259</v>
      </c>
      <c r="H740" s="101">
        <f>'023'!H40</f>
        <v>9.9999999999999995E-7</v>
      </c>
      <c r="I740">
        <f t="shared" si="54"/>
        <v>-13.815510557964274</v>
      </c>
    </row>
    <row r="741" spans="1:9" x14ac:dyDescent="0.3">
      <c r="A741" s="101">
        <f>'023'!A41</f>
        <v>7.0000000000000007E-2</v>
      </c>
      <c r="B741" s="24">
        <f t="shared" si="52"/>
        <v>-2.6592600369327779</v>
      </c>
      <c r="C741" s="101">
        <f>'023'!C41</f>
        <v>33.950000000000003</v>
      </c>
      <c r="D741" s="24">
        <f t="shared" si="55"/>
        <v>3.5248888540047054</v>
      </c>
      <c r="F741" s="101">
        <f>'023'!F41</f>
        <v>7.91</v>
      </c>
      <c r="G741">
        <f t="shared" si="53"/>
        <v>2.0681277817795625</v>
      </c>
      <c r="H741" s="101">
        <f>'023'!H41</f>
        <v>0.1</v>
      </c>
      <c r="I741">
        <f t="shared" si="54"/>
        <v>-2.3025850929940455</v>
      </c>
    </row>
    <row r="742" spans="1:9" x14ac:dyDescent="0.3">
      <c r="A742" s="101">
        <f>'023'!A42</f>
        <v>8.36</v>
      </c>
      <c r="B742" s="24">
        <f t="shared" si="52"/>
        <v>2.1234584270966104</v>
      </c>
      <c r="C742" s="101">
        <f>'023'!C42</f>
        <v>0.14000000000000001</v>
      </c>
      <c r="D742" s="24">
        <f t="shared" si="55"/>
        <v>-1.9661128563728327</v>
      </c>
      <c r="F742" s="101">
        <f>'023'!F42</f>
        <v>10.45</v>
      </c>
      <c r="G742">
        <f t="shared" si="53"/>
        <v>2.3466019784108201</v>
      </c>
      <c r="H742" s="101">
        <f>'023'!H42</f>
        <v>1.38</v>
      </c>
      <c r="I742">
        <f t="shared" si="54"/>
        <v>0.32208349916911322</v>
      </c>
    </row>
    <row r="743" spans="1:9" x14ac:dyDescent="0.3">
      <c r="A743" s="101">
        <f>'023'!A43</f>
        <v>4.67</v>
      </c>
      <c r="B743" s="24">
        <f t="shared" si="52"/>
        <v>1.5411590716808059</v>
      </c>
      <c r="C743" s="101">
        <f>'023'!C43</f>
        <v>0.98</v>
      </c>
      <c r="D743" s="24">
        <f t="shared" si="55"/>
        <v>-2.0202707317519466E-2</v>
      </c>
      <c r="F743" s="101">
        <f>'023'!F43</f>
        <v>0.02</v>
      </c>
      <c r="G743">
        <f t="shared" si="53"/>
        <v>-3.912023005428146</v>
      </c>
      <c r="H743" s="101">
        <f>'023'!H43</f>
        <v>9.9999999999999995E-7</v>
      </c>
      <c r="I743">
        <f t="shared" si="54"/>
        <v>-13.815510557964274</v>
      </c>
    </row>
    <row r="744" spans="1:9" x14ac:dyDescent="0.3">
      <c r="A744" s="101">
        <f>'023'!A44</f>
        <v>14.7</v>
      </c>
      <c r="B744" s="24">
        <f t="shared" si="52"/>
        <v>2.6878474937846906</v>
      </c>
      <c r="C744" s="101">
        <f>'023'!C44</f>
        <v>0.01</v>
      </c>
      <c r="D744" s="24">
        <f t="shared" si="55"/>
        <v>-4.6051701859880909</v>
      </c>
      <c r="F744" s="101">
        <f>'023'!F44</f>
        <v>15.36</v>
      </c>
      <c r="G744">
        <f t="shared" si="53"/>
        <v>2.7317667277195259</v>
      </c>
      <c r="H744" s="101">
        <f>'023'!H44</f>
        <v>17.84</v>
      </c>
      <c r="I744">
        <f t="shared" si="54"/>
        <v>2.8814431271518632</v>
      </c>
    </row>
    <row r="745" spans="1:9" x14ac:dyDescent="0.3">
      <c r="A745" s="101">
        <f>'023'!A45</f>
        <v>0.38</v>
      </c>
      <c r="B745" s="24">
        <f t="shared" si="52"/>
        <v>-0.96758402626170559</v>
      </c>
      <c r="C745" s="101">
        <f>'023'!C45</f>
        <v>0.11</v>
      </c>
      <c r="D745" s="24">
        <f t="shared" si="55"/>
        <v>-2.2072749131897207</v>
      </c>
      <c r="F745" s="101">
        <f>'023'!F45</f>
        <v>5.26</v>
      </c>
      <c r="G745">
        <f t="shared" si="53"/>
        <v>1.6601310267496185</v>
      </c>
      <c r="H745" s="101">
        <f>'023'!H45</f>
        <v>0.37</v>
      </c>
      <c r="I745">
        <f t="shared" si="54"/>
        <v>-0.9942522733438669</v>
      </c>
    </row>
    <row r="746" spans="1:9" x14ac:dyDescent="0.3">
      <c r="A746" s="101">
        <f>'023'!A46</f>
        <v>2.9</v>
      </c>
      <c r="B746" s="24">
        <f t="shared" si="52"/>
        <v>1.0647107369924282</v>
      </c>
      <c r="C746" s="101">
        <f>'023'!C46</f>
        <v>0.15</v>
      </c>
      <c r="D746" s="24">
        <f t="shared" si="55"/>
        <v>-1.8971199848858813</v>
      </c>
      <c r="F746" s="101">
        <f>'023'!F46</f>
        <v>10.59</v>
      </c>
      <c r="G746">
        <f t="shared" si="53"/>
        <v>2.3599101596133152</v>
      </c>
      <c r="H746" s="101">
        <f>'023'!H46</f>
        <v>0.61</v>
      </c>
      <c r="I746">
        <f t="shared" si="54"/>
        <v>-0.49429632181478012</v>
      </c>
    </row>
    <row r="747" spans="1:9" x14ac:dyDescent="0.3">
      <c r="A747" s="101">
        <f>'023'!A47</f>
        <v>0.95</v>
      </c>
      <c r="B747" s="24">
        <f t="shared" si="52"/>
        <v>-5.1293294387550578E-2</v>
      </c>
      <c r="C747" s="101">
        <f>'023'!C47</f>
        <v>9.5</v>
      </c>
      <c r="D747" s="24">
        <f t="shared" si="55"/>
        <v>2.2512917986064953</v>
      </c>
      <c r="F747" s="101">
        <f>'023'!F47</f>
        <v>0.02</v>
      </c>
      <c r="G747">
        <f t="shared" si="53"/>
        <v>-3.912023005428146</v>
      </c>
      <c r="H747" s="101">
        <f>'023'!H47</f>
        <v>0.02</v>
      </c>
      <c r="I747">
        <f t="shared" si="54"/>
        <v>-3.912023005428146</v>
      </c>
    </row>
    <row r="748" spans="1:9" x14ac:dyDescent="0.3">
      <c r="A748" s="101">
        <f>'023'!A48</f>
        <v>6.86</v>
      </c>
      <c r="B748" s="24">
        <f t="shared" si="52"/>
        <v>1.925707441737794</v>
      </c>
      <c r="C748" s="101">
        <f>'023'!C48</f>
        <v>0.02</v>
      </c>
      <c r="D748" s="24">
        <f t="shared" si="55"/>
        <v>-3.912023005428146</v>
      </c>
      <c r="F748" s="101">
        <f>'023'!F48</f>
        <v>0.14000000000000001</v>
      </c>
      <c r="G748">
        <f t="shared" si="53"/>
        <v>-1.9661128563728327</v>
      </c>
      <c r="H748" s="101">
        <f>'023'!H48</f>
        <v>11.75</v>
      </c>
      <c r="I748">
        <f t="shared" si="54"/>
        <v>2.4638532405901681</v>
      </c>
    </row>
    <row r="749" spans="1:9" x14ac:dyDescent="0.3">
      <c r="A749" s="101">
        <f>'023'!A49</f>
        <v>0.17</v>
      </c>
      <c r="B749" s="24">
        <f t="shared" si="52"/>
        <v>-1.7719568419318752</v>
      </c>
      <c r="C749" s="101">
        <f>'023'!C49</f>
        <v>0.42</v>
      </c>
      <c r="D749" s="24">
        <f t="shared" si="55"/>
        <v>-0.86750056770472306</v>
      </c>
      <c r="F749" s="101">
        <f>'023'!F49</f>
        <v>15.46</v>
      </c>
      <c r="G749">
        <f t="shared" si="53"/>
        <v>2.738256043159276</v>
      </c>
      <c r="H749" s="101">
        <f>'023'!H49</f>
        <v>3.67</v>
      </c>
      <c r="I749">
        <f t="shared" si="54"/>
        <v>1.3001916620664788</v>
      </c>
    </row>
    <row r="750" spans="1:9" x14ac:dyDescent="0.3">
      <c r="A750" s="101">
        <f>'023'!A50</f>
        <v>3.39</v>
      </c>
      <c r="B750" s="24">
        <f t="shared" si="52"/>
        <v>1.220829921392359</v>
      </c>
      <c r="C750" s="101">
        <f>'023'!C50</f>
        <v>0.09</v>
      </c>
      <c r="D750" s="24">
        <f>LN(C750)</f>
        <v>-2.4079456086518722</v>
      </c>
      <c r="F750" s="101">
        <f>'023'!F50</f>
        <v>12.34</v>
      </c>
      <c r="G750">
        <f t="shared" si="53"/>
        <v>2.5128460184772416</v>
      </c>
      <c r="H750" s="101">
        <f>'023'!H50</f>
        <v>7.67</v>
      </c>
      <c r="I750">
        <f t="shared" si="54"/>
        <v>2.0373166153791646</v>
      </c>
    </row>
    <row r="751" spans="1:9" x14ac:dyDescent="0.3">
      <c r="A751" s="101">
        <f>'023'!A51</f>
        <v>0.19</v>
      </c>
      <c r="B751" s="24">
        <f t="shared" si="52"/>
        <v>-1.6607312068216509</v>
      </c>
      <c r="C751" s="101">
        <f>'023'!C51</f>
        <v>21.03</v>
      </c>
      <c r="D751" s="24">
        <f t="shared" ref="D751:D799" si="56">LN(C751)</f>
        <v>3.0459499897146083</v>
      </c>
      <c r="F751" s="101">
        <f>'023'!F51</f>
        <v>0.09</v>
      </c>
      <c r="G751">
        <f t="shared" si="53"/>
        <v>-2.4079456086518722</v>
      </c>
      <c r="H751" s="101">
        <f>'023'!H51</f>
        <v>0.68</v>
      </c>
      <c r="I751">
        <f t="shared" si="54"/>
        <v>-0.38566248081198462</v>
      </c>
    </row>
    <row r="752" spans="1:9" x14ac:dyDescent="0.3">
      <c r="A752" s="101">
        <f>'023'!A52</f>
        <v>10.24</v>
      </c>
      <c r="B752" s="24">
        <f t="shared" si="52"/>
        <v>2.3263016196113617</v>
      </c>
      <c r="C752" s="101">
        <f>'023'!C52</f>
        <v>7.0000000000000007E-2</v>
      </c>
      <c r="D752" s="24">
        <f t="shared" si="56"/>
        <v>-2.6592600369327779</v>
      </c>
      <c r="F752" s="101">
        <f>'023'!F52</f>
        <v>8.43</v>
      </c>
      <c r="G752">
        <f t="shared" si="53"/>
        <v>2.1317967720137641</v>
      </c>
      <c r="H752" s="101">
        <f>'023'!H52</f>
        <v>0.36</v>
      </c>
      <c r="I752">
        <f t="shared" si="54"/>
        <v>-1.0216512475319814</v>
      </c>
    </row>
    <row r="753" spans="1:9" x14ac:dyDescent="0.3">
      <c r="A753" s="104">
        <f>'024'!A3</f>
        <v>1.61</v>
      </c>
      <c r="B753" s="24">
        <f t="shared" si="52"/>
        <v>0.47623417899637172</v>
      </c>
      <c r="C753" s="104">
        <f>'024'!C3</f>
        <v>29.71</v>
      </c>
      <c r="D753" s="24">
        <f t="shared" si="56"/>
        <v>3.3914836894745162</v>
      </c>
      <c r="F753" s="104">
        <f>'024'!F3</f>
        <v>0.05</v>
      </c>
      <c r="G753">
        <f t="shared" si="53"/>
        <v>-2.9957322735539909</v>
      </c>
      <c r="H753" s="104">
        <f>'024'!H3</f>
        <v>0.44</v>
      </c>
      <c r="I753">
        <f t="shared" si="54"/>
        <v>-0.82098055206983023</v>
      </c>
    </row>
    <row r="754" spans="1:9" x14ac:dyDescent="0.3">
      <c r="A754" s="104">
        <f>'024'!A4</f>
        <v>3.5</v>
      </c>
      <c r="B754" s="24">
        <f t="shared" si="52"/>
        <v>1.2527629684953681</v>
      </c>
      <c r="C754" s="104">
        <f>'024'!C4</f>
        <v>1.39</v>
      </c>
      <c r="D754" s="24">
        <f t="shared" si="56"/>
        <v>0.3293037471426003</v>
      </c>
      <c r="F754" s="104">
        <f>'024'!F4</f>
        <v>4.33</v>
      </c>
      <c r="G754">
        <f t="shared" si="53"/>
        <v>1.4655675420143985</v>
      </c>
      <c r="H754" s="104">
        <f>'024'!H4</f>
        <v>0.35</v>
      </c>
      <c r="I754">
        <f t="shared" si="54"/>
        <v>-1.0498221244986778</v>
      </c>
    </row>
    <row r="755" spans="1:9" x14ac:dyDescent="0.3">
      <c r="A755" s="104">
        <f>'024'!A5</f>
        <v>20.52</v>
      </c>
      <c r="B755" s="24">
        <f t="shared" si="52"/>
        <v>3.0214000203025688</v>
      </c>
      <c r="C755" s="104">
        <f>'024'!C5</f>
        <v>12.69</v>
      </c>
      <c r="D755" s="24">
        <f t="shared" si="56"/>
        <v>2.5408142817262962</v>
      </c>
      <c r="F755" s="104">
        <f>'024'!F5</f>
        <v>12.03</v>
      </c>
      <c r="G755">
        <f t="shared" si="53"/>
        <v>2.4874035299865875</v>
      </c>
      <c r="H755" s="104">
        <f>'024'!H5</f>
        <v>0.05</v>
      </c>
      <c r="I755">
        <f t="shared" si="54"/>
        <v>-2.9957322735539909</v>
      </c>
    </row>
    <row r="756" spans="1:9" x14ac:dyDescent="0.3">
      <c r="A756" s="104">
        <f>'024'!A6</f>
        <v>0.39</v>
      </c>
      <c r="B756" s="24">
        <f t="shared" si="52"/>
        <v>-0.94160853985844495</v>
      </c>
      <c r="C756" s="104">
        <f>'024'!C6</f>
        <v>2.12</v>
      </c>
      <c r="D756" s="24">
        <f t="shared" si="56"/>
        <v>0.75141608868392118</v>
      </c>
      <c r="F756" s="104">
        <f>'024'!F6</f>
        <v>27.17</v>
      </c>
      <c r="G756">
        <f t="shared" si="53"/>
        <v>3.3021134234382563</v>
      </c>
      <c r="H756" s="104">
        <f>'024'!H6</f>
        <v>0.09</v>
      </c>
      <c r="I756">
        <f t="shared" si="54"/>
        <v>-2.4079456086518722</v>
      </c>
    </row>
    <row r="757" spans="1:9" x14ac:dyDescent="0.3">
      <c r="A757" s="104">
        <f>'024'!A7</f>
        <v>16.48</v>
      </c>
      <c r="B757" s="24">
        <f t="shared" si="52"/>
        <v>2.8021475244813256</v>
      </c>
      <c r="C757" s="104">
        <f>'024'!C7</f>
        <v>0.39</v>
      </c>
      <c r="D757" s="24">
        <f t="shared" si="56"/>
        <v>-0.94160853985844495</v>
      </c>
      <c r="F757" s="104">
        <f>'024'!F7</f>
        <v>14.02</v>
      </c>
      <c r="G757">
        <f t="shared" si="53"/>
        <v>2.6404848816064441</v>
      </c>
      <c r="H757" s="104">
        <f>'024'!H7</f>
        <v>0.01</v>
      </c>
      <c r="I757">
        <f t="shared" si="54"/>
        <v>-4.6051701859880909</v>
      </c>
    </row>
    <row r="758" spans="1:9" x14ac:dyDescent="0.3">
      <c r="A758" s="104">
        <f>'024'!A8</f>
        <v>9.9999999999999995E-7</v>
      </c>
      <c r="B758" s="24">
        <f t="shared" si="52"/>
        <v>-13.815510557964274</v>
      </c>
      <c r="C758" s="104">
        <f>'024'!C8</f>
        <v>23.18</v>
      </c>
      <c r="D758" s="24">
        <f t="shared" si="56"/>
        <v>3.1432898379116057</v>
      </c>
      <c r="F758" s="104">
        <f>'024'!F8</f>
        <v>24.71</v>
      </c>
      <c r="G758">
        <f t="shared" si="53"/>
        <v>3.2072080200005186</v>
      </c>
      <c r="H758" s="104">
        <f>'024'!H8</f>
        <v>14.73</v>
      </c>
      <c r="I758">
        <f t="shared" si="54"/>
        <v>2.689886230474539</v>
      </c>
    </row>
    <row r="759" spans="1:9" x14ac:dyDescent="0.3">
      <c r="A759" s="104">
        <f>'024'!A9</f>
        <v>0.64</v>
      </c>
      <c r="B759" s="24">
        <f t="shared" si="52"/>
        <v>-0.44628710262841947</v>
      </c>
      <c r="C759" s="104">
        <f>'024'!C9</f>
        <v>34.299999999999997</v>
      </c>
      <c r="D759" s="24">
        <f t="shared" si="56"/>
        <v>3.535145354171894</v>
      </c>
      <c r="F759" s="104">
        <f>'024'!F9</f>
        <v>0.91</v>
      </c>
      <c r="G759">
        <f t="shared" si="53"/>
        <v>-9.431067947124129E-2</v>
      </c>
      <c r="H759" s="104">
        <f>'024'!H9</f>
        <v>0.38</v>
      </c>
      <c r="I759">
        <f t="shared" si="54"/>
        <v>-0.96758402626170559</v>
      </c>
    </row>
    <row r="760" spans="1:9" x14ac:dyDescent="0.3">
      <c r="A760" s="104">
        <f>'024'!A10</f>
        <v>7.64</v>
      </c>
      <c r="B760" s="24">
        <f t="shared" si="52"/>
        <v>2.0333976031784289</v>
      </c>
      <c r="C760" s="104">
        <f>'024'!C10</f>
        <v>2.98</v>
      </c>
      <c r="D760" s="24">
        <f t="shared" si="56"/>
        <v>1.091923300517313</v>
      </c>
      <c r="F760" s="104">
        <f>'024'!F10</f>
        <v>1.81</v>
      </c>
      <c r="G760">
        <f t="shared" si="53"/>
        <v>0.59332684527773438</v>
      </c>
      <c r="H760" s="104">
        <f>'024'!H10</f>
        <v>4.07</v>
      </c>
      <c r="I760">
        <f t="shared" si="54"/>
        <v>1.4036429994545037</v>
      </c>
    </row>
    <row r="761" spans="1:9" x14ac:dyDescent="0.3">
      <c r="A761" s="104">
        <f>'024'!A11</f>
        <v>0.6</v>
      </c>
      <c r="B761" s="24">
        <f t="shared" si="52"/>
        <v>-0.51082562376599072</v>
      </c>
      <c r="C761" s="104">
        <f>'024'!C11</f>
        <v>9.9999999999999995E-7</v>
      </c>
      <c r="D761" s="24">
        <f t="shared" si="56"/>
        <v>-13.815510557964274</v>
      </c>
      <c r="F761" s="104">
        <f>'024'!F11</f>
        <v>3.01</v>
      </c>
      <c r="G761">
        <f t="shared" si="53"/>
        <v>1.1019400787607843</v>
      </c>
      <c r="H761" s="104">
        <f>'024'!H11</f>
        <v>0.23</v>
      </c>
      <c r="I761">
        <f t="shared" si="54"/>
        <v>-1.4696759700589417</v>
      </c>
    </row>
    <row r="762" spans="1:9" x14ac:dyDescent="0.3">
      <c r="A762" s="104">
        <f>'024'!A12</f>
        <v>29.14</v>
      </c>
      <c r="B762" s="24">
        <f t="shared" si="52"/>
        <v>3.3721118007670587</v>
      </c>
      <c r="C762" s="104">
        <f>'024'!C12</f>
        <v>0.35</v>
      </c>
      <c r="D762" s="24">
        <f t="shared" si="56"/>
        <v>-1.0498221244986778</v>
      </c>
      <c r="F762" s="104">
        <f>'024'!F12</f>
        <v>1.48</v>
      </c>
      <c r="G762">
        <f t="shared" si="53"/>
        <v>0.39204208777602367</v>
      </c>
      <c r="H762" s="104">
        <f>'024'!H12</f>
        <v>16.66</v>
      </c>
      <c r="I762">
        <f t="shared" si="54"/>
        <v>2.8130106367386967</v>
      </c>
    </row>
    <row r="763" spans="1:9" x14ac:dyDescent="0.3">
      <c r="A763" s="104">
        <f>'024'!A13</f>
        <v>0.36</v>
      </c>
      <c r="B763" s="24">
        <f t="shared" si="52"/>
        <v>-1.0216512475319814</v>
      </c>
      <c r="C763" s="104">
        <f>'024'!C13</f>
        <v>9.9999999999999995E-7</v>
      </c>
      <c r="D763" s="24">
        <f t="shared" si="56"/>
        <v>-13.815510557964274</v>
      </c>
      <c r="F763" s="104">
        <f>'024'!F13</f>
        <v>9.2100000000000009</v>
      </c>
      <c r="G763">
        <f t="shared" si="53"/>
        <v>2.2202898502672155</v>
      </c>
      <c r="H763" s="104">
        <f>'024'!H13</f>
        <v>9.9999999999999995E-7</v>
      </c>
      <c r="I763">
        <f t="shared" si="54"/>
        <v>-13.815510557964274</v>
      </c>
    </row>
    <row r="764" spans="1:9" x14ac:dyDescent="0.3">
      <c r="A764" s="104">
        <f>'024'!A14</f>
        <v>4.75</v>
      </c>
      <c r="B764" s="24">
        <f t="shared" ref="B764:B827" si="57">LN(A764)</f>
        <v>1.5581446180465499</v>
      </c>
      <c r="C764" s="104">
        <f>'024'!C14</f>
        <v>9.9999999999999995E-7</v>
      </c>
      <c r="D764" s="24">
        <f t="shared" si="56"/>
        <v>-13.815510557964274</v>
      </c>
      <c r="F764" s="104">
        <f>'024'!F14</f>
        <v>19.29</v>
      </c>
      <c r="G764">
        <f t="shared" ref="G764:G827" si="58">LN(F764)</f>
        <v>2.9595868269176377</v>
      </c>
      <c r="H764" s="104">
        <f>'024'!H14</f>
        <v>3.62</v>
      </c>
      <c r="I764">
        <f t="shared" ref="I764:I827" si="59">LN(H764)</f>
        <v>1.2864740258376797</v>
      </c>
    </row>
    <row r="765" spans="1:9" x14ac:dyDescent="0.3">
      <c r="A765" s="104">
        <f>'024'!A15</f>
        <v>3.3</v>
      </c>
      <c r="B765" s="24">
        <f t="shared" si="57"/>
        <v>1.1939224684724346</v>
      </c>
      <c r="C765" s="104">
        <f>'024'!C15</f>
        <v>0.61</v>
      </c>
      <c r="D765" s="24">
        <f t="shared" si="56"/>
        <v>-0.49429632181478012</v>
      </c>
      <c r="F765" s="104">
        <f>'024'!F15</f>
        <v>3.26</v>
      </c>
      <c r="G765">
        <f t="shared" si="58"/>
        <v>1.1817271953786161</v>
      </c>
      <c r="H765" s="104">
        <f>'024'!H15</f>
        <v>4.34</v>
      </c>
      <c r="I765">
        <f t="shared" si="59"/>
        <v>1.4678743481123135</v>
      </c>
    </row>
    <row r="766" spans="1:9" x14ac:dyDescent="0.3">
      <c r="A766" s="104">
        <f>'024'!A16</f>
        <v>1.7</v>
      </c>
      <c r="B766" s="24">
        <f t="shared" si="57"/>
        <v>0.53062825106217038</v>
      </c>
      <c r="C766" s="104">
        <f>'024'!C16</f>
        <v>9.9999999999999995E-7</v>
      </c>
      <c r="D766" s="24">
        <f t="shared" si="56"/>
        <v>-13.815510557964274</v>
      </c>
      <c r="F766" s="104">
        <f>'024'!F16</f>
        <v>9.64</v>
      </c>
      <c r="G766">
        <f t="shared" si="58"/>
        <v>2.2659211086224542</v>
      </c>
      <c r="H766" s="104">
        <f>'024'!H16</f>
        <v>2.06</v>
      </c>
      <c r="I766">
        <f t="shared" si="59"/>
        <v>0.72270598280148979</v>
      </c>
    </row>
    <row r="767" spans="1:9" x14ac:dyDescent="0.3">
      <c r="A767" s="104">
        <f>'024'!A17</f>
        <v>0.85</v>
      </c>
      <c r="B767" s="24">
        <f t="shared" si="57"/>
        <v>-0.16251892949777494</v>
      </c>
      <c r="C767" s="104">
        <f>'024'!C17</f>
        <v>10.97</v>
      </c>
      <c r="D767" s="24">
        <f t="shared" si="56"/>
        <v>2.3951642742871391</v>
      </c>
      <c r="F767" s="104">
        <f>'024'!F17</f>
        <v>1.1399999999999999</v>
      </c>
      <c r="G767">
        <f t="shared" si="58"/>
        <v>0.131028262406404</v>
      </c>
      <c r="H767" s="104">
        <f>'024'!H17</f>
        <v>2.97</v>
      </c>
      <c r="I767">
        <f t="shared" si="59"/>
        <v>1.0885619528146082</v>
      </c>
    </row>
    <row r="768" spans="1:9" x14ac:dyDescent="0.3">
      <c r="A768" s="104">
        <f>'024'!A18</f>
        <v>0.14000000000000001</v>
      </c>
      <c r="B768" s="24">
        <f t="shared" si="57"/>
        <v>-1.9661128563728327</v>
      </c>
      <c r="C768" s="104">
        <f>'024'!C18</f>
        <v>5.87</v>
      </c>
      <c r="D768" s="24">
        <f t="shared" si="56"/>
        <v>1.7698546338400052</v>
      </c>
      <c r="F768" s="104">
        <f>'024'!F18</f>
        <v>0.11</v>
      </c>
      <c r="G768">
        <f t="shared" si="58"/>
        <v>-2.2072749131897207</v>
      </c>
      <c r="H768" s="104">
        <f>'024'!H18</f>
        <v>5.14</v>
      </c>
      <c r="I768">
        <f t="shared" si="59"/>
        <v>1.6370530794670737</v>
      </c>
    </row>
    <row r="769" spans="1:9" x14ac:dyDescent="0.3">
      <c r="A769" s="104">
        <f>'024'!A19</f>
        <v>15.77</v>
      </c>
      <c r="B769" s="24">
        <f t="shared" si="57"/>
        <v>2.7581094009749472</v>
      </c>
      <c r="C769" s="104">
        <f>'024'!C19</f>
        <v>16.16</v>
      </c>
      <c r="D769" s="24">
        <f t="shared" si="56"/>
        <v>2.7825390530929495</v>
      </c>
      <c r="F769" s="104">
        <f>'024'!F19</f>
        <v>0.01</v>
      </c>
      <c r="G769">
        <f t="shared" si="58"/>
        <v>-4.6051701859880909</v>
      </c>
      <c r="H769" s="104">
        <f>'024'!H19</f>
        <v>11.74</v>
      </c>
      <c r="I769">
        <f t="shared" si="59"/>
        <v>2.4630018143999504</v>
      </c>
    </row>
    <row r="770" spans="1:9" x14ac:dyDescent="0.3">
      <c r="A770" s="104">
        <f>'024'!A20</f>
        <v>0.22</v>
      </c>
      <c r="B770" s="24">
        <f t="shared" si="57"/>
        <v>-1.5141277326297755</v>
      </c>
      <c r="C770" s="104">
        <f>'024'!C20</f>
        <v>0.02</v>
      </c>
      <c r="D770" s="24">
        <f t="shared" si="56"/>
        <v>-3.912023005428146</v>
      </c>
      <c r="F770" s="104">
        <f>'024'!F20</f>
        <v>0.54</v>
      </c>
      <c r="G770">
        <f t="shared" si="58"/>
        <v>-0.61618613942381695</v>
      </c>
      <c r="H770" s="104">
        <f>'024'!H20</f>
        <v>0.98</v>
      </c>
      <c r="I770">
        <f t="shared" si="59"/>
        <v>-2.0202707317519466E-2</v>
      </c>
    </row>
    <row r="771" spans="1:9" x14ac:dyDescent="0.3">
      <c r="A771" s="104">
        <f>'024'!A21</f>
        <v>2.04</v>
      </c>
      <c r="B771" s="24">
        <f t="shared" si="57"/>
        <v>0.71294980785612505</v>
      </c>
      <c r="C771" s="104">
        <f>'024'!C21</f>
        <v>8.15</v>
      </c>
      <c r="D771" s="24">
        <f t="shared" si="56"/>
        <v>2.0980179272527715</v>
      </c>
      <c r="F771" s="104">
        <f>'024'!F21</f>
        <v>9.9999999999999995E-7</v>
      </c>
      <c r="G771">
        <f t="shared" si="58"/>
        <v>-13.815510557964274</v>
      </c>
      <c r="H771" s="104">
        <f>'024'!H21</f>
        <v>5.19</v>
      </c>
      <c r="I771">
        <f t="shared" si="59"/>
        <v>1.6467336971777973</v>
      </c>
    </row>
    <row r="772" spans="1:9" x14ac:dyDescent="0.3">
      <c r="A772" s="104">
        <f>'024'!A22</f>
        <v>0.13</v>
      </c>
      <c r="B772" s="24">
        <f t="shared" si="57"/>
        <v>-2.0402208285265546</v>
      </c>
      <c r="C772" s="104">
        <f>'024'!C22</f>
        <v>0.44</v>
      </c>
      <c r="D772" s="24">
        <f t="shared" si="56"/>
        <v>-0.82098055206983023</v>
      </c>
      <c r="F772" s="104">
        <f>'024'!F22</f>
        <v>10.78</v>
      </c>
      <c r="G772">
        <f t="shared" si="58"/>
        <v>2.3776925654808512</v>
      </c>
      <c r="H772" s="104">
        <f>'024'!H22</f>
        <v>12.46</v>
      </c>
      <c r="I772">
        <f t="shared" si="59"/>
        <v>2.5225235133593071</v>
      </c>
    </row>
    <row r="773" spans="1:9" x14ac:dyDescent="0.3">
      <c r="A773" s="104">
        <f>'024'!A23</f>
        <v>12.71</v>
      </c>
      <c r="B773" s="24">
        <f t="shared" si="57"/>
        <v>2.5423890852013629</v>
      </c>
      <c r="C773" s="104">
        <f>'024'!C23</f>
        <v>42.42</v>
      </c>
      <c r="D773" s="24">
        <f t="shared" si="56"/>
        <v>3.7476199491365363</v>
      </c>
      <c r="F773" s="104">
        <f>'024'!F23</f>
        <v>0.51</v>
      </c>
      <c r="G773">
        <f t="shared" si="58"/>
        <v>-0.67334455326376563</v>
      </c>
      <c r="H773" s="104">
        <f>'024'!H23</f>
        <v>0.52</v>
      </c>
      <c r="I773">
        <f t="shared" si="59"/>
        <v>-0.65392646740666394</v>
      </c>
    </row>
    <row r="774" spans="1:9" x14ac:dyDescent="0.3">
      <c r="A774" s="104">
        <f>'024'!A24</f>
        <v>0.61</v>
      </c>
      <c r="B774" s="24">
        <f t="shared" si="57"/>
        <v>-0.49429632181478012</v>
      </c>
      <c r="C774" s="104">
        <f>'024'!C24</f>
        <v>9.9999999999999995E-7</v>
      </c>
      <c r="D774" s="24">
        <f t="shared" si="56"/>
        <v>-13.815510557964274</v>
      </c>
      <c r="F774" s="104">
        <f>'024'!F24</f>
        <v>17.07</v>
      </c>
      <c r="G774">
        <f t="shared" si="58"/>
        <v>2.837322536806349</v>
      </c>
      <c r="H774" s="104">
        <f>'024'!H24</f>
        <v>9.19</v>
      </c>
      <c r="I774">
        <f t="shared" si="59"/>
        <v>2.2181159363675955</v>
      </c>
    </row>
    <row r="775" spans="1:9" x14ac:dyDescent="0.3">
      <c r="A775" s="104">
        <f>'024'!A25</f>
        <v>0.12</v>
      </c>
      <c r="B775" s="24">
        <f t="shared" si="57"/>
        <v>-2.120263536200091</v>
      </c>
      <c r="C775" s="104">
        <f>'024'!C25</f>
        <v>0.03</v>
      </c>
      <c r="D775" s="24">
        <f t="shared" si="56"/>
        <v>-3.5065578973199818</v>
      </c>
      <c r="F775" s="104">
        <f>'024'!F25</f>
        <v>12.99</v>
      </c>
      <c r="G775">
        <f t="shared" si="58"/>
        <v>2.5641798306825083</v>
      </c>
      <c r="H775" s="104">
        <f>'024'!H25</f>
        <v>3.08</v>
      </c>
      <c r="I775">
        <f t="shared" si="59"/>
        <v>1.1249295969854831</v>
      </c>
    </row>
    <row r="776" spans="1:9" x14ac:dyDescent="0.3">
      <c r="A776" s="104">
        <f>'024'!A26</f>
        <v>6.92</v>
      </c>
      <c r="B776" s="24">
        <f t="shared" si="57"/>
        <v>1.9344157696295783</v>
      </c>
      <c r="C776" s="104">
        <f>'024'!C26</f>
        <v>0.08</v>
      </c>
      <c r="D776" s="24">
        <f t="shared" si="56"/>
        <v>-2.5257286443082556</v>
      </c>
      <c r="F776" s="104">
        <f>'024'!F26</f>
        <v>20.66</v>
      </c>
      <c r="G776">
        <f t="shared" si="58"/>
        <v>3.0281994636914926</v>
      </c>
      <c r="H776" s="104">
        <f>'024'!H26</f>
        <v>2.37</v>
      </c>
      <c r="I776">
        <f t="shared" si="59"/>
        <v>0.86288995514703981</v>
      </c>
    </row>
    <row r="777" spans="1:9" x14ac:dyDescent="0.3">
      <c r="A777" s="104">
        <f>'024'!A27</f>
        <v>4.3499999999999996</v>
      </c>
      <c r="B777" s="24">
        <f t="shared" si="57"/>
        <v>1.4701758451005926</v>
      </c>
      <c r="C777" s="104">
        <f>'024'!C27</f>
        <v>0.28999999999999998</v>
      </c>
      <c r="D777" s="24">
        <f t="shared" si="56"/>
        <v>-1.2378743560016174</v>
      </c>
      <c r="F777" s="104">
        <f>'024'!F27</f>
        <v>0.03</v>
      </c>
      <c r="G777">
        <f t="shared" si="58"/>
        <v>-3.5065578973199818</v>
      </c>
      <c r="H777" s="104">
        <f>'024'!H27</f>
        <v>0.49</v>
      </c>
      <c r="I777">
        <f t="shared" si="59"/>
        <v>-0.71334988787746478</v>
      </c>
    </row>
    <row r="778" spans="1:9" x14ac:dyDescent="0.3">
      <c r="A778" s="104">
        <f>'024'!A28</f>
        <v>0.28000000000000003</v>
      </c>
      <c r="B778" s="24">
        <f t="shared" si="57"/>
        <v>-1.2729656758128873</v>
      </c>
      <c r="C778" s="104">
        <f>'024'!C28</f>
        <v>0.01</v>
      </c>
      <c r="D778" s="24">
        <f t="shared" si="56"/>
        <v>-4.6051701859880909</v>
      </c>
      <c r="F778" s="104">
        <f>'024'!F28</f>
        <v>0.18</v>
      </c>
      <c r="G778">
        <f t="shared" si="58"/>
        <v>-1.7147984280919266</v>
      </c>
      <c r="H778" s="104">
        <f>'024'!H28</f>
        <v>0.18</v>
      </c>
      <c r="I778">
        <f t="shared" si="59"/>
        <v>-1.7147984280919266</v>
      </c>
    </row>
    <row r="779" spans="1:9" x14ac:dyDescent="0.3">
      <c r="A779" s="104">
        <f>'024'!A29</f>
        <v>19.52</v>
      </c>
      <c r="B779" s="24">
        <f t="shared" si="57"/>
        <v>2.9714395809849465</v>
      </c>
      <c r="C779" s="104">
        <f>'024'!C29</f>
        <v>26.99</v>
      </c>
      <c r="D779" s="24">
        <f t="shared" si="56"/>
        <v>3.2954664270299134</v>
      </c>
      <c r="F779" s="104">
        <f>'024'!F29</f>
        <v>23.4</v>
      </c>
      <c r="G779">
        <f t="shared" si="58"/>
        <v>3.1527360223636558</v>
      </c>
      <c r="H779" s="104">
        <f>'024'!H29</f>
        <v>7.53</v>
      </c>
      <c r="I779">
        <f t="shared" si="59"/>
        <v>2.0188950418118021</v>
      </c>
    </row>
    <row r="780" spans="1:9" x14ac:dyDescent="0.3">
      <c r="A780" s="104">
        <f>'024'!A30</f>
        <v>0.14000000000000001</v>
      </c>
      <c r="B780" s="24">
        <f t="shared" si="57"/>
        <v>-1.9661128563728327</v>
      </c>
      <c r="C780" s="104">
        <f>'024'!C30</f>
        <v>0.49</v>
      </c>
      <c r="D780" s="24">
        <f t="shared" si="56"/>
        <v>-0.71334988787746478</v>
      </c>
      <c r="F780" s="104">
        <f>'024'!F30</f>
        <v>0.32</v>
      </c>
      <c r="G780">
        <f t="shared" si="58"/>
        <v>-1.1394342831883648</v>
      </c>
      <c r="H780" s="104">
        <f>'024'!H30</f>
        <v>0.71</v>
      </c>
      <c r="I780">
        <f t="shared" si="59"/>
        <v>-0.34249030894677601</v>
      </c>
    </row>
    <row r="781" spans="1:9" x14ac:dyDescent="0.3">
      <c r="A781" s="104">
        <f>'024'!A31</f>
        <v>7.96</v>
      </c>
      <c r="B781" s="24">
        <f t="shared" si="57"/>
        <v>2.0744289998562917</v>
      </c>
      <c r="C781" s="104">
        <f>'024'!C31</f>
        <v>38.17</v>
      </c>
      <c r="D781" s="24">
        <f t="shared" si="56"/>
        <v>3.6420498667571386</v>
      </c>
      <c r="F781" s="104">
        <f>'024'!F31</f>
        <v>9.26</v>
      </c>
      <c r="G781">
        <f t="shared" si="58"/>
        <v>2.2257040486580881</v>
      </c>
      <c r="H781" s="104">
        <f>'024'!H31</f>
        <v>2.75</v>
      </c>
      <c r="I781">
        <f t="shared" si="59"/>
        <v>1.0116009116784799</v>
      </c>
    </row>
    <row r="782" spans="1:9" x14ac:dyDescent="0.3">
      <c r="A782" s="104">
        <f>'024'!A32</f>
        <v>5.74</v>
      </c>
      <c r="B782" s="24">
        <f t="shared" si="57"/>
        <v>1.747459210331475</v>
      </c>
      <c r="C782" s="104">
        <f>'024'!C32</f>
        <v>6</v>
      </c>
      <c r="D782" s="24">
        <f t="shared" si="56"/>
        <v>1.791759469228055</v>
      </c>
      <c r="F782" s="104">
        <f>'024'!F32</f>
        <v>0.85</v>
      </c>
      <c r="G782">
        <f t="shared" si="58"/>
        <v>-0.16251892949777494</v>
      </c>
      <c r="H782" s="104">
        <f>'024'!H32</f>
        <v>4.4400000000000004</v>
      </c>
      <c r="I782">
        <f t="shared" si="59"/>
        <v>1.4906543764441336</v>
      </c>
    </row>
    <row r="783" spans="1:9" x14ac:dyDescent="0.3">
      <c r="A783" s="104">
        <f>'024'!A33</f>
        <v>6.06</v>
      </c>
      <c r="B783" s="24">
        <f t="shared" si="57"/>
        <v>1.8017098000812231</v>
      </c>
      <c r="C783" s="104">
        <f>'024'!C33</f>
        <v>20.02</v>
      </c>
      <c r="D783" s="24">
        <f t="shared" si="56"/>
        <v>2.9967317738870745</v>
      </c>
      <c r="F783" s="104">
        <f>'024'!F33</f>
        <v>11.87</v>
      </c>
      <c r="G783">
        <f t="shared" si="58"/>
        <v>2.4740142086215764</v>
      </c>
      <c r="H783" s="104">
        <f>'024'!H33</f>
        <v>0.16</v>
      </c>
      <c r="I783">
        <f t="shared" si="59"/>
        <v>-1.8325814637483102</v>
      </c>
    </row>
    <row r="784" spans="1:9" x14ac:dyDescent="0.3">
      <c r="A784" s="104">
        <f>'024'!A34</f>
        <v>1.08</v>
      </c>
      <c r="B784" s="24">
        <f t="shared" si="57"/>
        <v>7.6961041136128394E-2</v>
      </c>
      <c r="C784" s="104">
        <f>'024'!C34</f>
        <v>0.47</v>
      </c>
      <c r="D784" s="24">
        <f t="shared" si="56"/>
        <v>-0.75502258427803282</v>
      </c>
      <c r="F784" s="104">
        <f>'024'!F34</f>
        <v>7.61</v>
      </c>
      <c r="G784">
        <f t="shared" si="58"/>
        <v>2.0294631718735947</v>
      </c>
      <c r="H784" s="104">
        <f>'024'!H34</f>
        <v>16.29</v>
      </c>
      <c r="I784">
        <f t="shared" si="59"/>
        <v>2.7905514226139538</v>
      </c>
    </row>
    <row r="785" spans="1:9" x14ac:dyDescent="0.3">
      <c r="A785" s="104">
        <f>'024'!A35</f>
        <v>10.47</v>
      </c>
      <c r="B785" s="24">
        <f t="shared" si="57"/>
        <v>2.3485140248824456</v>
      </c>
      <c r="C785" s="104">
        <f>'024'!C35</f>
        <v>6.63</v>
      </c>
      <c r="D785" s="24">
        <f t="shared" si="56"/>
        <v>1.8916048041977711</v>
      </c>
      <c r="F785" s="104">
        <f>'024'!F35</f>
        <v>16.21</v>
      </c>
      <c r="G785">
        <f t="shared" si="58"/>
        <v>2.7856283357475848</v>
      </c>
      <c r="H785" s="104">
        <f>'024'!H35</f>
        <v>4.32</v>
      </c>
      <c r="I785">
        <f t="shared" si="59"/>
        <v>1.4632554022560189</v>
      </c>
    </row>
    <row r="786" spans="1:9" x14ac:dyDescent="0.3">
      <c r="A786" s="104">
        <f>'024'!A36</f>
        <v>10.69</v>
      </c>
      <c r="B786" s="24">
        <f t="shared" si="57"/>
        <v>2.3693087250369538</v>
      </c>
      <c r="C786" s="104">
        <f>'024'!C36</f>
        <v>0.03</v>
      </c>
      <c r="D786" s="24">
        <f t="shared" si="56"/>
        <v>-3.5065578973199818</v>
      </c>
      <c r="F786" s="104">
        <f>'024'!F36</f>
        <v>0.03</v>
      </c>
      <c r="G786">
        <f t="shared" si="58"/>
        <v>-3.5065578973199818</v>
      </c>
      <c r="H786" s="104">
        <f>'024'!H36</f>
        <v>16.25</v>
      </c>
      <c r="I786">
        <f t="shared" si="59"/>
        <v>2.7880929087757464</v>
      </c>
    </row>
    <row r="787" spans="1:9" x14ac:dyDescent="0.3">
      <c r="A787" s="104">
        <f>'024'!A37</f>
        <v>0.52</v>
      </c>
      <c r="B787" s="24">
        <f t="shared" si="57"/>
        <v>-0.65392646740666394</v>
      </c>
      <c r="C787" s="104">
        <f>'024'!C37</f>
        <v>0.08</v>
      </c>
      <c r="D787" s="24">
        <f t="shared" si="56"/>
        <v>-2.5257286443082556</v>
      </c>
      <c r="F787" s="104">
        <f>'024'!F37</f>
        <v>0.19</v>
      </c>
      <c r="G787">
        <f t="shared" si="58"/>
        <v>-1.6607312068216509</v>
      </c>
      <c r="H787" s="104">
        <f>'024'!H37</f>
        <v>0.04</v>
      </c>
      <c r="I787">
        <f t="shared" si="59"/>
        <v>-3.2188758248682006</v>
      </c>
    </row>
    <row r="788" spans="1:9" x14ac:dyDescent="0.3">
      <c r="A788" s="104">
        <f>'024'!A38</f>
        <v>15.11</v>
      </c>
      <c r="B788" s="24">
        <f t="shared" si="57"/>
        <v>2.715356776284648</v>
      </c>
      <c r="C788" s="104">
        <f>'024'!C38</f>
        <v>9.9999999999999995E-7</v>
      </c>
      <c r="D788" s="24">
        <f t="shared" si="56"/>
        <v>-13.815510557964274</v>
      </c>
      <c r="F788" s="104">
        <f>'024'!F38</f>
        <v>0.02</v>
      </c>
      <c r="G788">
        <f t="shared" si="58"/>
        <v>-3.912023005428146</v>
      </c>
      <c r="H788" s="104">
        <f>'024'!H38</f>
        <v>0.72</v>
      </c>
      <c r="I788">
        <f t="shared" si="59"/>
        <v>-0.3285040669720361</v>
      </c>
    </row>
    <row r="789" spans="1:9" x14ac:dyDescent="0.3">
      <c r="A789" s="104">
        <f>'024'!A39</f>
        <v>0.6</v>
      </c>
      <c r="B789" s="24">
        <f t="shared" si="57"/>
        <v>-0.51082562376599072</v>
      </c>
      <c r="C789" s="104">
        <f>'024'!C39</f>
        <v>7.87</v>
      </c>
      <c r="D789" s="24">
        <f t="shared" si="56"/>
        <v>2.0630580624293118</v>
      </c>
      <c r="F789" s="104">
        <f>'024'!F39</f>
        <v>0.8</v>
      </c>
      <c r="G789">
        <f t="shared" si="58"/>
        <v>-0.22314355131420971</v>
      </c>
      <c r="H789" s="104">
        <f>'024'!H39</f>
        <v>3.14</v>
      </c>
      <c r="I789">
        <f t="shared" si="59"/>
        <v>1.144222799920162</v>
      </c>
    </row>
    <row r="790" spans="1:9" x14ac:dyDescent="0.3">
      <c r="A790" s="104">
        <f>'024'!A40</f>
        <v>4.76</v>
      </c>
      <c r="B790" s="24">
        <f t="shared" si="57"/>
        <v>1.5602476682433286</v>
      </c>
      <c r="C790" s="104">
        <f>'024'!C40</f>
        <v>4.01</v>
      </c>
      <c r="D790" s="24">
        <f t="shared" si="56"/>
        <v>1.3887912413184778</v>
      </c>
      <c r="F790" s="104">
        <f>'024'!F40</f>
        <v>0.01</v>
      </c>
      <c r="G790">
        <f t="shared" si="58"/>
        <v>-4.6051701859880909</v>
      </c>
      <c r="H790" s="104">
        <f>'024'!H40</f>
        <v>0.4</v>
      </c>
      <c r="I790">
        <f t="shared" si="59"/>
        <v>-0.916290731874155</v>
      </c>
    </row>
    <row r="791" spans="1:9" x14ac:dyDescent="0.3">
      <c r="A791" s="104">
        <f>'024'!A41</f>
        <v>7.63</v>
      </c>
      <c r="B791" s="24">
        <f t="shared" si="57"/>
        <v>2.0320878452963655</v>
      </c>
      <c r="C791" s="104">
        <f>'024'!C41</f>
        <v>3.82</v>
      </c>
      <c r="D791" s="24">
        <f t="shared" si="56"/>
        <v>1.3402504226184837</v>
      </c>
      <c r="F791" s="104">
        <f>'024'!F41</f>
        <v>0.04</v>
      </c>
      <c r="G791">
        <f t="shared" si="58"/>
        <v>-3.2188758248682006</v>
      </c>
      <c r="H791" s="104">
        <f>'024'!H41</f>
        <v>11.35</v>
      </c>
      <c r="I791">
        <f t="shared" si="59"/>
        <v>2.4292177439274116</v>
      </c>
    </row>
    <row r="792" spans="1:9" x14ac:dyDescent="0.3">
      <c r="A792" s="104">
        <f>'024'!A42</f>
        <v>1.96</v>
      </c>
      <c r="B792" s="24">
        <f t="shared" si="57"/>
        <v>0.67294447324242579</v>
      </c>
      <c r="C792" s="104">
        <f>'024'!C42</f>
        <v>31.18</v>
      </c>
      <c r="D792" s="24">
        <f t="shared" si="56"/>
        <v>3.4397768636296306</v>
      </c>
      <c r="F792" s="104">
        <f>'024'!F42</f>
        <v>0.28000000000000003</v>
      </c>
      <c r="G792">
        <f t="shared" si="58"/>
        <v>-1.2729656758128873</v>
      </c>
      <c r="H792" s="104">
        <f>'024'!H42</f>
        <v>16.73</v>
      </c>
      <c r="I792">
        <f t="shared" si="59"/>
        <v>2.8172035149987327</v>
      </c>
    </row>
    <row r="793" spans="1:9" x14ac:dyDescent="0.3">
      <c r="A793" s="104">
        <f>'024'!A43</f>
        <v>5.25</v>
      </c>
      <c r="B793" s="24">
        <f t="shared" si="57"/>
        <v>1.6582280766035324</v>
      </c>
      <c r="C793" s="104">
        <f>'024'!C43</f>
        <v>5.64</v>
      </c>
      <c r="D793" s="24">
        <f t="shared" si="56"/>
        <v>1.7298840655099674</v>
      </c>
      <c r="F793" s="104">
        <f>'024'!F43</f>
        <v>0.18</v>
      </c>
      <c r="G793">
        <f t="shared" si="58"/>
        <v>-1.7147984280919266</v>
      </c>
      <c r="H793" s="104">
        <f>'024'!H43</f>
        <v>0.44</v>
      </c>
      <c r="I793">
        <f t="shared" si="59"/>
        <v>-0.82098055206983023</v>
      </c>
    </row>
    <row r="794" spans="1:9" x14ac:dyDescent="0.3">
      <c r="A794" s="104">
        <f>'024'!A44</f>
        <v>0.57999999999999996</v>
      </c>
      <c r="B794" s="24">
        <f t="shared" si="57"/>
        <v>-0.54472717544167215</v>
      </c>
      <c r="C794" s="104">
        <f>'024'!C44</f>
        <v>9.68</v>
      </c>
      <c r="D794" s="24">
        <f t="shared" si="56"/>
        <v>2.2700619012884857</v>
      </c>
      <c r="F794" s="104">
        <f>'024'!F44</f>
        <v>3.06</v>
      </c>
      <c r="G794">
        <f t="shared" si="58"/>
        <v>1.1184149159642893</v>
      </c>
      <c r="H794" s="104">
        <f>'024'!H44</f>
        <v>5.15</v>
      </c>
      <c r="I794">
        <f t="shared" si="59"/>
        <v>1.6389967146756448</v>
      </c>
    </row>
    <row r="795" spans="1:9" x14ac:dyDescent="0.3">
      <c r="A795" s="104">
        <f>'024'!A45</f>
        <v>0.39</v>
      </c>
      <c r="B795" s="24">
        <f t="shared" si="57"/>
        <v>-0.94160853985844495</v>
      </c>
      <c r="C795" s="104">
        <f>'024'!C45</f>
        <v>5.4</v>
      </c>
      <c r="D795" s="24">
        <f t="shared" si="56"/>
        <v>1.6863989535702288</v>
      </c>
      <c r="F795" s="104">
        <f>'024'!F45</f>
        <v>0.34</v>
      </c>
      <c r="G795">
        <f t="shared" si="58"/>
        <v>-1.0788096613719298</v>
      </c>
      <c r="H795" s="104">
        <f>'024'!H45</f>
        <v>0.31</v>
      </c>
      <c r="I795">
        <f t="shared" si="59"/>
        <v>-1.1711829815029451</v>
      </c>
    </row>
    <row r="796" spans="1:9" x14ac:dyDescent="0.3">
      <c r="A796" s="104">
        <f>'024'!A46</f>
        <v>2.19</v>
      </c>
      <c r="B796" s="24">
        <f t="shared" si="57"/>
        <v>0.78390154382840938</v>
      </c>
      <c r="C796" s="104">
        <f>'024'!C46</f>
        <v>0.06</v>
      </c>
      <c r="D796" s="24">
        <f t="shared" si="56"/>
        <v>-2.8134107167600364</v>
      </c>
      <c r="F796" s="104">
        <f>'024'!F46</f>
        <v>10.59</v>
      </c>
      <c r="G796">
        <f t="shared" si="58"/>
        <v>2.3599101596133152</v>
      </c>
      <c r="H796" s="104">
        <f>'024'!H46</f>
        <v>9.9999999999999995E-7</v>
      </c>
      <c r="I796">
        <f t="shared" si="59"/>
        <v>-13.815510557964274</v>
      </c>
    </row>
    <row r="797" spans="1:9" x14ac:dyDescent="0.3">
      <c r="A797" s="104">
        <f>'024'!A47</f>
        <v>0.05</v>
      </c>
      <c r="B797" s="24">
        <f t="shared" si="57"/>
        <v>-2.9957322735539909</v>
      </c>
      <c r="C797" s="104">
        <f>'024'!C47</f>
        <v>6.22</v>
      </c>
      <c r="D797" s="24">
        <f t="shared" si="56"/>
        <v>1.827769906751088</v>
      </c>
      <c r="F797" s="104">
        <f>'024'!F47</f>
        <v>10.28</v>
      </c>
      <c r="G797">
        <f t="shared" si="58"/>
        <v>2.3302002600270191</v>
      </c>
      <c r="H797" s="104">
        <f>'024'!H47</f>
        <v>2.5099999999999998</v>
      </c>
      <c r="I797">
        <f t="shared" si="59"/>
        <v>0.92028275314369246</v>
      </c>
    </row>
    <row r="798" spans="1:9" x14ac:dyDescent="0.3">
      <c r="A798" s="104">
        <f>'024'!A48</f>
        <v>0.2</v>
      </c>
      <c r="B798" s="24">
        <f t="shared" si="57"/>
        <v>-1.6094379124341003</v>
      </c>
      <c r="C798" s="104">
        <f>'024'!C48</f>
        <v>10.54</v>
      </c>
      <c r="D798" s="24">
        <f t="shared" si="56"/>
        <v>2.355177543113216</v>
      </c>
      <c r="F798" s="104">
        <f>'024'!F48</f>
        <v>3.78</v>
      </c>
      <c r="G798">
        <f t="shared" si="58"/>
        <v>1.3297240096314962</v>
      </c>
      <c r="H798" s="104">
        <f>'024'!H48</f>
        <v>7.13</v>
      </c>
      <c r="I798">
        <f t="shared" si="59"/>
        <v>1.9643112344262046</v>
      </c>
    </row>
    <row r="799" spans="1:9" x14ac:dyDescent="0.3">
      <c r="A799" s="104">
        <f>'024'!A49</f>
        <v>0.28999999999999998</v>
      </c>
      <c r="B799" s="24">
        <f t="shared" si="57"/>
        <v>-1.2378743560016174</v>
      </c>
      <c r="C799" s="104">
        <f>'024'!C49</f>
        <v>9.9999999999999995E-7</v>
      </c>
      <c r="D799" s="24">
        <f t="shared" si="56"/>
        <v>-13.815510557964274</v>
      </c>
      <c r="F799" s="104">
        <f>'024'!F49</f>
        <v>2.58</v>
      </c>
      <c r="G799">
        <f t="shared" si="58"/>
        <v>0.94778939893352609</v>
      </c>
      <c r="H799" s="104">
        <f>'024'!H49</f>
        <v>6.69</v>
      </c>
      <c r="I799">
        <f t="shared" si="59"/>
        <v>1.900613874140137</v>
      </c>
    </row>
    <row r="800" spans="1:9" x14ac:dyDescent="0.3">
      <c r="A800" s="104">
        <f>'024'!A50</f>
        <v>0.04</v>
      </c>
      <c r="B800" s="24">
        <f t="shared" si="57"/>
        <v>-3.2188758248682006</v>
      </c>
      <c r="C800" s="104">
        <f>'024'!C50</f>
        <v>17.510000000000002</v>
      </c>
      <c r="D800" s="24">
        <f>LN(C800)</f>
        <v>2.8627721462977607</v>
      </c>
      <c r="F800" s="104">
        <f>'024'!F50</f>
        <v>10.5</v>
      </c>
      <c r="G800">
        <f t="shared" si="58"/>
        <v>2.3513752571634776</v>
      </c>
      <c r="H800" s="104">
        <f>'024'!H50</f>
        <v>1.51</v>
      </c>
      <c r="I800">
        <f t="shared" si="59"/>
        <v>0.41210965082683298</v>
      </c>
    </row>
    <row r="801" spans="1:9" x14ac:dyDescent="0.3">
      <c r="A801" s="104">
        <f>'024'!A51</f>
        <v>4.67</v>
      </c>
      <c r="B801" s="24">
        <f t="shared" si="57"/>
        <v>1.5411590716808059</v>
      </c>
      <c r="C801" s="104">
        <f>'024'!C51</f>
        <v>14.53</v>
      </c>
      <c r="D801" s="24">
        <f t="shared" ref="D801:D849" si="60">LN(C801)</f>
        <v>2.6762154775821916</v>
      </c>
      <c r="F801" s="104">
        <f>'024'!F51</f>
        <v>0.81</v>
      </c>
      <c r="G801">
        <f t="shared" si="58"/>
        <v>-0.21072103131565253</v>
      </c>
      <c r="H801" s="104">
        <f>'024'!H51</f>
        <v>0.28999999999999998</v>
      </c>
      <c r="I801">
        <f t="shared" si="59"/>
        <v>-1.2378743560016174</v>
      </c>
    </row>
    <row r="802" spans="1:9" x14ac:dyDescent="0.3">
      <c r="A802" s="104">
        <f>'024'!A52</f>
        <v>4.68</v>
      </c>
      <c r="B802" s="24">
        <f t="shared" si="57"/>
        <v>1.5432981099295553</v>
      </c>
      <c r="C802" s="104">
        <f>'024'!C52</f>
        <v>0.81</v>
      </c>
      <c r="D802" s="24">
        <f t="shared" si="60"/>
        <v>-0.21072103131565253</v>
      </c>
      <c r="F802" s="104">
        <f>'024'!F52</f>
        <v>0.12</v>
      </c>
      <c r="G802">
        <f t="shared" si="58"/>
        <v>-2.120263536200091</v>
      </c>
      <c r="H802" s="104">
        <f>'024'!H52</f>
        <v>8.5399999999999991</v>
      </c>
      <c r="I802">
        <f t="shared" si="59"/>
        <v>2.1447610078004784</v>
      </c>
    </row>
    <row r="803" spans="1:9" x14ac:dyDescent="0.3">
      <c r="A803" s="102">
        <f>'025'!A3</f>
        <v>12.15</v>
      </c>
      <c r="B803" s="24">
        <f t="shared" si="57"/>
        <v>2.4973291697865574</v>
      </c>
      <c r="C803" s="102">
        <f>'025'!C3</f>
        <v>9.9999999999999995E-7</v>
      </c>
      <c r="D803" s="24">
        <f t="shared" si="60"/>
        <v>-13.815510557964274</v>
      </c>
      <c r="F803" s="102">
        <f>'025'!F3</f>
        <v>1.63</v>
      </c>
      <c r="G803">
        <f t="shared" si="58"/>
        <v>0.48858001481867092</v>
      </c>
      <c r="H803" s="102">
        <f>'025'!H3</f>
        <v>17.89</v>
      </c>
      <c r="I803">
        <f t="shared" si="59"/>
        <v>2.8842418975206279</v>
      </c>
    </row>
    <row r="804" spans="1:9" x14ac:dyDescent="0.3">
      <c r="A804" s="102">
        <f>'025'!A4</f>
        <v>4.1100000000000003</v>
      </c>
      <c r="B804" s="24">
        <f t="shared" si="57"/>
        <v>1.4134230285081433</v>
      </c>
      <c r="C804" s="102">
        <f>'025'!C4</f>
        <v>4.3</v>
      </c>
      <c r="D804" s="24">
        <f t="shared" si="60"/>
        <v>1.4586150226995167</v>
      </c>
      <c r="F804" s="102">
        <f>'025'!F4</f>
        <v>0.34</v>
      </c>
      <c r="G804">
        <f t="shared" si="58"/>
        <v>-1.0788096613719298</v>
      </c>
      <c r="H804" s="102">
        <f>'025'!H4</f>
        <v>15.64</v>
      </c>
      <c r="I804">
        <f t="shared" si="59"/>
        <v>2.7498317351171653</v>
      </c>
    </row>
    <row r="805" spans="1:9" x14ac:dyDescent="0.3">
      <c r="A805" s="102">
        <f>'025'!A5</f>
        <v>0.01</v>
      </c>
      <c r="B805" s="24">
        <f t="shared" si="57"/>
        <v>-4.6051701859880909</v>
      </c>
      <c r="C805" s="102">
        <f>'025'!C5</f>
        <v>0.04</v>
      </c>
      <c r="D805" s="24">
        <f t="shared" si="60"/>
        <v>-3.2188758248682006</v>
      </c>
      <c r="F805" s="102">
        <f>'025'!F5</f>
        <v>0.06</v>
      </c>
      <c r="G805">
        <f t="shared" si="58"/>
        <v>-2.8134107167600364</v>
      </c>
      <c r="H805" s="102">
        <f>'025'!H5</f>
        <v>10.56</v>
      </c>
      <c r="I805">
        <f t="shared" si="59"/>
        <v>2.3570732782781154</v>
      </c>
    </row>
    <row r="806" spans="1:9" x14ac:dyDescent="0.3">
      <c r="A806" s="102">
        <f>'025'!A6</f>
        <v>1.34</v>
      </c>
      <c r="B806" s="24">
        <f t="shared" si="57"/>
        <v>0.29266961396282004</v>
      </c>
      <c r="C806" s="102">
        <f>'025'!C6</f>
        <v>0.03</v>
      </c>
      <c r="D806" s="24">
        <f t="shared" si="60"/>
        <v>-3.5065578973199818</v>
      </c>
      <c r="F806" s="102">
        <f>'025'!F6</f>
        <v>2.35</v>
      </c>
      <c r="G806">
        <f t="shared" si="58"/>
        <v>0.85441532815606758</v>
      </c>
      <c r="H806" s="102">
        <f>'025'!H6</f>
        <v>15.35</v>
      </c>
      <c r="I806">
        <f t="shared" si="59"/>
        <v>2.731115474033206</v>
      </c>
    </row>
    <row r="807" spans="1:9" x14ac:dyDescent="0.3">
      <c r="A807" s="102">
        <f>'025'!A7</f>
        <v>30.16</v>
      </c>
      <c r="B807" s="24">
        <f t="shared" si="57"/>
        <v>3.4065165431397553</v>
      </c>
      <c r="C807" s="102">
        <f>'025'!C7</f>
        <v>14.09</v>
      </c>
      <c r="D807" s="24">
        <f t="shared" si="60"/>
        <v>2.6454653259105889</v>
      </c>
      <c r="F807" s="102">
        <f>'025'!F7</f>
        <v>9.9999999999999995E-7</v>
      </c>
      <c r="G807">
        <f t="shared" si="58"/>
        <v>-13.815510557964274</v>
      </c>
      <c r="H807" s="102">
        <f>'025'!H7</f>
        <v>5.7</v>
      </c>
      <c r="I807">
        <f t="shared" si="59"/>
        <v>1.7404661748405046</v>
      </c>
    </row>
    <row r="808" spans="1:9" x14ac:dyDescent="0.3">
      <c r="A808" s="102">
        <f>'025'!A8</f>
        <v>12.77</v>
      </c>
      <c r="B808" s="24">
        <f t="shared" si="57"/>
        <v>2.547098670044448</v>
      </c>
      <c r="C808" s="102">
        <f>'025'!C8</f>
        <v>4.7300000000000004</v>
      </c>
      <c r="D808" s="24">
        <f t="shared" si="60"/>
        <v>1.5539252025038417</v>
      </c>
      <c r="F808" s="102">
        <f>'025'!F8</f>
        <v>0.01</v>
      </c>
      <c r="G808">
        <f t="shared" si="58"/>
        <v>-4.6051701859880909</v>
      </c>
      <c r="H808" s="102">
        <f>'025'!H8</f>
        <v>18.78</v>
      </c>
      <c r="I808">
        <f t="shared" si="59"/>
        <v>2.932792473780117</v>
      </c>
    </row>
    <row r="809" spans="1:9" x14ac:dyDescent="0.3">
      <c r="A809" s="102">
        <f>'025'!A9</f>
        <v>17.95</v>
      </c>
      <c r="B809" s="24">
        <f t="shared" si="57"/>
        <v>2.8875901149342877</v>
      </c>
      <c r="C809" s="102">
        <f>'025'!C9</f>
        <v>0.04</v>
      </c>
      <c r="D809" s="24">
        <f t="shared" si="60"/>
        <v>-3.2188758248682006</v>
      </c>
      <c r="F809" s="102">
        <f>'025'!F9</f>
        <v>0.37</v>
      </c>
      <c r="G809">
        <f t="shared" si="58"/>
        <v>-0.9942522733438669</v>
      </c>
      <c r="H809" s="102">
        <f>'025'!H9</f>
        <v>0.75</v>
      </c>
      <c r="I809">
        <f t="shared" si="59"/>
        <v>-0.2876820724517809</v>
      </c>
    </row>
    <row r="810" spans="1:9" x14ac:dyDescent="0.3">
      <c r="A810" s="102">
        <f>'025'!A10</f>
        <v>0.02</v>
      </c>
      <c r="B810" s="24">
        <f t="shared" si="57"/>
        <v>-3.912023005428146</v>
      </c>
      <c r="C810" s="102">
        <f>'025'!C10</f>
        <v>13.66</v>
      </c>
      <c r="D810" s="24">
        <f t="shared" si="60"/>
        <v>2.6144718541426442</v>
      </c>
      <c r="F810" s="102">
        <f>'025'!F10</f>
        <v>0.12</v>
      </c>
      <c r="G810">
        <f t="shared" si="58"/>
        <v>-2.120263536200091</v>
      </c>
      <c r="H810" s="102">
        <f>'025'!H10</f>
        <v>7.36</v>
      </c>
      <c r="I810">
        <f t="shared" si="59"/>
        <v>1.9960599327407849</v>
      </c>
    </row>
    <row r="811" spans="1:9" x14ac:dyDescent="0.3">
      <c r="A811" s="102">
        <f>'025'!A11</f>
        <v>3.44</v>
      </c>
      <c r="B811" s="24">
        <f t="shared" si="57"/>
        <v>1.235471471385307</v>
      </c>
      <c r="C811" s="102">
        <f>'025'!C11</f>
        <v>21.86</v>
      </c>
      <c r="D811" s="24">
        <f t="shared" si="60"/>
        <v>3.0846584827483925</v>
      </c>
      <c r="F811" s="102">
        <f>'025'!F11</f>
        <v>0.02</v>
      </c>
      <c r="G811">
        <f t="shared" si="58"/>
        <v>-3.912023005428146</v>
      </c>
      <c r="H811" s="102">
        <f>'025'!H11</f>
        <v>11.07</v>
      </c>
      <c r="I811">
        <f t="shared" si="59"/>
        <v>2.4042387467205457</v>
      </c>
    </row>
    <row r="812" spans="1:9" x14ac:dyDescent="0.3">
      <c r="A812" s="102">
        <f>'025'!A12</f>
        <v>0.27</v>
      </c>
      <c r="B812" s="24">
        <f t="shared" si="57"/>
        <v>-1.3093333199837622</v>
      </c>
      <c r="C812" s="102">
        <f>'025'!C12</f>
        <v>0.59</v>
      </c>
      <c r="D812" s="24">
        <f t="shared" si="60"/>
        <v>-0.52763274208237199</v>
      </c>
      <c r="F812" s="102">
        <f>'025'!F12</f>
        <v>1.88</v>
      </c>
      <c r="G812">
        <f t="shared" si="58"/>
        <v>0.63127177684185776</v>
      </c>
      <c r="H812" s="102">
        <f>'025'!H12</f>
        <v>17.16</v>
      </c>
      <c r="I812">
        <f t="shared" si="59"/>
        <v>2.8425810940598164</v>
      </c>
    </row>
    <row r="813" spans="1:9" x14ac:dyDescent="0.3">
      <c r="A813" s="102">
        <f>'025'!A13</f>
        <v>7.0000000000000007E-2</v>
      </c>
      <c r="B813" s="24">
        <f t="shared" si="57"/>
        <v>-2.6592600369327779</v>
      </c>
      <c r="C813" s="102">
        <f>'025'!C13</f>
        <v>22.01</v>
      </c>
      <c r="D813" s="24">
        <f t="shared" si="60"/>
        <v>3.0914968955383704</v>
      </c>
      <c r="F813" s="102">
        <f>'025'!F13</f>
        <v>23.6</v>
      </c>
      <c r="G813">
        <f t="shared" si="58"/>
        <v>3.1612467120315646</v>
      </c>
      <c r="H813" s="102">
        <f>'025'!H13</f>
        <v>10.49</v>
      </c>
      <c r="I813">
        <f t="shared" si="59"/>
        <v>2.3504224224082058</v>
      </c>
    </row>
    <row r="814" spans="1:9" x14ac:dyDescent="0.3">
      <c r="A814" s="102">
        <f>'025'!A14</f>
        <v>1.19</v>
      </c>
      <c r="B814" s="24">
        <f t="shared" si="57"/>
        <v>0.17395330712343798</v>
      </c>
      <c r="C814" s="102">
        <f>'025'!C14</f>
        <v>0.01</v>
      </c>
      <c r="D814" s="24">
        <f t="shared" si="60"/>
        <v>-4.6051701859880909</v>
      </c>
      <c r="F814" s="102">
        <f>'025'!F14</f>
        <v>0.27</v>
      </c>
      <c r="G814">
        <f t="shared" si="58"/>
        <v>-1.3093333199837622</v>
      </c>
      <c r="H814" s="102">
        <f>'025'!H14</f>
        <v>10.6</v>
      </c>
      <c r="I814">
        <f t="shared" si="59"/>
        <v>2.3608540011180215</v>
      </c>
    </row>
    <row r="815" spans="1:9" x14ac:dyDescent="0.3">
      <c r="A815" s="102">
        <f>'025'!A15</f>
        <v>0.11</v>
      </c>
      <c r="B815" s="24">
        <f t="shared" si="57"/>
        <v>-2.2072749131897207</v>
      </c>
      <c r="C815" s="102">
        <f>'025'!C15</f>
        <v>2.12</v>
      </c>
      <c r="D815" s="24">
        <f t="shared" si="60"/>
        <v>0.75141608868392118</v>
      </c>
      <c r="F815" s="102">
        <f>'025'!F15</f>
        <v>0.14000000000000001</v>
      </c>
      <c r="G815">
        <f t="shared" si="58"/>
        <v>-1.9661128563728327</v>
      </c>
      <c r="H815" s="102">
        <f>'025'!H15</f>
        <v>0.31</v>
      </c>
      <c r="I815">
        <f t="shared" si="59"/>
        <v>-1.1711829815029451</v>
      </c>
    </row>
    <row r="816" spans="1:9" x14ac:dyDescent="0.3">
      <c r="A816" s="102">
        <f>'025'!A16</f>
        <v>9.9999999999999995E-7</v>
      </c>
      <c r="B816" s="24">
        <f t="shared" si="57"/>
        <v>-13.815510557964274</v>
      </c>
      <c r="C816" s="102">
        <f>'025'!C16</f>
        <v>0.04</v>
      </c>
      <c r="D816" s="24">
        <f t="shared" si="60"/>
        <v>-3.2188758248682006</v>
      </c>
      <c r="F816" s="102">
        <f>'025'!F16</f>
        <v>1.18</v>
      </c>
      <c r="G816">
        <f t="shared" si="58"/>
        <v>0.16551443847757333</v>
      </c>
      <c r="H816" s="102">
        <f>'025'!H16</f>
        <v>0.3</v>
      </c>
      <c r="I816">
        <f t="shared" si="59"/>
        <v>-1.2039728043259361</v>
      </c>
    </row>
    <row r="817" spans="1:9" x14ac:dyDescent="0.3">
      <c r="A817" s="102">
        <f>'025'!A17</f>
        <v>9.8699999999999992</v>
      </c>
      <c r="B817" s="24">
        <f t="shared" si="57"/>
        <v>2.2894998534453901</v>
      </c>
      <c r="C817" s="102">
        <f>'025'!C17</f>
        <v>0.03</v>
      </c>
      <c r="D817" s="24">
        <f t="shared" si="60"/>
        <v>-3.5065578973199818</v>
      </c>
      <c r="F817" s="102">
        <f>'025'!F17</f>
        <v>0.8</v>
      </c>
      <c r="G817">
        <f t="shared" si="58"/>
        <v>-0.22314355131420971</v>
      </c>
      <c r="H817" s="102">
        <f>'025'!H17</f>
        <v>0.1</v>
      </c>
      <c r="I817">
        <f t="shared" si="59"/>
        <v>-2.3025850929940455</v>
      </c>
    </row>
    <row r="818" spans="1:9" x14ac:dyDescent="0.3">
      <c r="A818" s="102">
        <f>'025'!A18</f>
        <v>9.9999999999999995E-7</v>
      </c>
      <c r="B818" s="24">
        <f t="shared" si="57"/>
        <v>-13.815510557964274</v>
      </c>
      <c r="C818" s="102">
        <f>'025'!C18</f>
        <v>0.5</v>
      </c>
      <c r="D818" s="24">
        <f t="shared" si="60"/>
        <v>-0.69314718055994529</v>
      </c>
      <c r="F818" s="102">
        <f>'025'!F18</f>
        <v>0.22</v>
      </c>
      <c r="G818">
        <f t="shared" si="58"/>
        <v>-1.5141277326297755</v>
      </c>
      <c r="H818" s="102">
        <f>'025'!H18</f>
        <v>0.05</v>
      </c>
      <c r="I818">
        <f t="shared" si="59"/>
        <v>-2.9957322735539909</v>
      </c>
    </row>
    <row r="819" spans="1:9" x14ac:dyDescent="0.3">
      <c r="A819" s="102">
        <f>'025'!A19</f>
        <v>0.05</v>
      </c>
      <c r="B819" s="24">
        <f t="shared" si="57"/>
        <v>-2.9957322735539909</v>
      </c>
      <c r="C819" s="102">
        <f>'025'!C19</f>
        <v>4.95</v>
      </c>
      <c r="D819" s="24">
        <f t="shared" si="60"/>
        <v>1.5993875765805989</v>
      </c>
      <c r="F819" s="102">
        <f>'025'!F19</f>
        <v>9.8699999999999992</v>
      </c>
      <c r="G819">
        <f t="shared" si="58"/>
        <v>2.2894998534453901</v>
      </c>
      <c r="H819" s="102">
        <f>'025'!H19</f>
        <v>13.43</v>
      </c>
      <c r="I819">
        <f t="shared" si="59"/>
        <v>2.5974910105351463</v>
      </c>
    </row>
    <row r="820" spans="1:9" x14ac:dyDescent="0.3">
      <c r="A820" s="102">
        <f>'025'!A20</f>
        <v>9.59</v>
      </c>
      <c r="B820" s="24">
        <f t="shared" si="57"/>
        <v>2.2607208888953467</v>
      </c>
      <c r="C820" s="102">
        <f>'025'!C20</f>
        <v>9.9999999999999995E-7</v>
      </c>
      <c r="D820" s="24">
        <f t="shared" si="60"/>
        <v>-13.815510557964274</v>
      </c>
      <c r="F820" s="102">
        <f>'025'!F20</f>
        <v>0.27</v>
      </c>
      <c r="G820">
        <f t="shared" si="58"/>
        <v>-1.3093333199837622</v>
      </c>
      <c r="H820" s="102">
        <f>'025'!H20</f>
        <v>14.91</v>
      </c>
      <c r="I820">
        <f t="shared" si="59"/>
        <v>2.7020321287766471</v>
      </c>
    </row>
    <row r="821" spans="1:9" x14ac:dyDescent="0.3">
      <c r="A821" s="102">
        <f>'025'!A21</f>
        <v>8.0299999999999994</v>
      </c>
      <c r="B821" s="24">
        <f t="shared" si="57"/>
        <v>2.0831845279586703</v>
      </c>
      <c r="C821" s="102">
        <f>'025'!C21</f>
        <v>7.29</v>
      </c>
      <c r="D821" s="24">
        <f t="shared" si="60"/>
        <v>1.9865035460205669</v>
      </c>
      <c r="F821" s="102">
        <f>'025'!F21</f>
        <v>0.73</v>
      </c>
      <c r="G821">
        <f t="shared" si="58"/>
        <v>-0.31471074483970024</v>
      </c>
      <c r="H821" s="102">
        <f>'025'!H21</f>
        <v>3.51</v>
      </c>
      <c r="I821">
        <f t="shared" si="59"/>
        <v>1.2556160374777743</v>
      </c>
    </row>
    <row r="822" spans="1:9" x14ac:dyDescent="0.3">
      <c r="A822" s="102">
        <f>'025'!A22</f>
        <v>3.52</v>
      </c>
      <c r="B822" s="24">
        <f t="shared" si="57"/>
        <v>1.2584609896100056</v>
      </c>
      <c r="C822" s="102">
        <f>'025'!C22</f>
        <v>9.9999999999999995E-7</v>
      </c>
      <c r="D822" s="24">
        <f t="shared" si="60"/>
        <v>-13.815510557964274</v>
      </c>
      <c r="F822" s="102">
        <f>'025'!F22</f>
        <v>1.31</v>
      </c>
      <c r="G822">
        <f t="shared" si="58"/>
        <v>0.27002713721306021</v>
      </c>
      <c r="H822" s="102">
        <f>'025'!H22</f>
        <v>20.39</v>
      </c>
      <c r="I822">
        <f t="shared" si="59"/>
        <v>3.0150445845863638</v>
      </c>
    </row>
    <row r="823" spans="1:9" x14ac:dyDescent="0.3">
      <c r="A823" s="102">
        <f>'025'!A23</f>
        <v>2.68</v>
      </c>
      <c r="B823" s="24">
        <f t="shared" si="57"/>
        <v>0.98581679452276538</v>
      </c>
      <c r="C823" s="102">
        <f>'025'!C23</f>
        <v>11.35</v>
      </c>
      <c r="D823" s="24">
        <f t="shared" si="60"/>
        <v>2.4292177439274116</v>
      </c>
      <c r="F823" s="102">
        <f>'025'!F23</f>
        <v>0.2</v>
      </c>
      <c r="G823">
        <f t="shared" si="58"/>
        <v>-1.6094379124341003</v>
      </c>
      <c r="H823" s="102">
        <f>'025'!H23</f>
        <v>1.2</v>
      </c>
      <c r="I823">
        <f t="shared" si="59"/>
        <v>0.18232155679395459</v>
      </c>
    </row>
    <row r="824" spans="1:9" x14ac:dyDescent="0.3">
      <c r="A824" s="102">
        <f>'025'!A24</f>
        <v>32.369999999999997</v>
      </c>
      <c r="B824" s="24">
        <f t="shared" si="57"/>
        <v>3.4772320679381528</v>
      </c>
      <c r="C824" s="102">
        <f>'025'!C24</f>
        <v>0.16</v>
      </c>
      <c r="D824" s="24">
        <f t="shared" si="60"/>
        <v>-1.8325814637483102</v>
      </c>
      <c r="F824" s="102">
        <f>'025'!F24</f>
        <v>11.05</v>
      </c>
      <c r="G824">
        <f t="shared" si="58"/>
        <v>2.402430427963762</v>
      </c>
      <c r="H824" s="102">
        <f>'025'!H24</f>
        <v>6.73</v>
      </c>
      <c r="I824">
        <f t="shared" si="59"/>
        <v>1.9065751436566365</v>
      </c>
    </row>
    <row r="825" spans="1:9" x14ac:dyDescent="0.3">
      <c r="A825" s="102">
        <f>'025'!A25</f>
        <v>4.28</v>
      </c>
      <c r="B825" s="24">
        <f t="shared" si="57"/>
        <v>1.4539530095937054</v>
      </c>
      <c r="C825" s="102">
        <f>'025'!C25</f>
        <v>15.01</v>
      </c>
      <c r="D825" s="24">
        <f t="shared" si="60"/>
        <v>2.7087166456453704</v>
      </c>
      <c r="F825" s="102">
        <f>'025'!F25</f>
        <v>7.89</v>
      </c>
      <c r="G825">
        <f t="shared" si="58"/>
        <v>2.0655961348577829</v>
      </c>
      <c r="H825" s="102">
        <f>'025'!H25</f>
        <v>5.69</v>
      </c>
      <c r="I825">
        <f t="shared" si="59"/>
        <v>1.7387102481382397</v>
      </c>
    </row>
    <row r="826" spans="1:9" x14ac:dyDescent="0.3">
      <c r="A826" s="102">
        <f>'025'!A26</f>
        <v>0.26</v>
      </c>
      <c r="B826" s="24">
        <f t="shared" si="57"/>
        <v>-1.3470736479666092</v>
      </c>
      <c r="C826" s="102">
        <f>'025'!C26</f>
        <v>11.98</v>
      </c>
      <c r="D826" s="24">
        <f t="shared" si="60"/>
        <v>2.4832385926873033</v>
      </c>
      <c r="F826" s="102">
        <f>'025'!F26</f>
        <v>8.74</v>
      </c>
      <c r="G826">
        <f t="shared" si="58"/>
        <v>2.167910189667444</v>
      </c>
      <c r="H826" s="102">
        <f>'025'!H26</f>
        <v>0.12</v>
      </c>
      <c r="I826">
        <f t="shared" si="59"/>
        <v>-2.120263536200091</v>
      </c>
    </row>
    <row r="827" spans="1:9" x14ac:dyDescent="0.3">
      <c r="A827" s="102">
        <f>'025'!A27</f>
        <v>0.62</v>
      </c>
      <c r="B827" s="24">
        <f t="shared" si="57"/>
        <v>-0.4780358009429998</v>
      </c>
      <c r="C827" s="102">
        <f>'025'!C27</f>
        <v>4.4800000000000004</v>
      </c>
      <c r="D827" s="24">
        <f t="shared" si="60"/>
        <v>1.4996230464268938</v>
      </c>
      <c r="F827" s="102">
        <f>'025'!F27</f>
        <v>1.47</v>
      </c>
      <c r="G827">
        <f t="shared" si="58"/>
        <v>0.38526240079064489</v>
      </c>
      <c r="H827" s="102">
        <f>'025'!H27</f>
        <v>0.08</v>
      </c>
      <c r="I827">
        <f t="shared" si="59"/>
        <v>-2.5257286443082556</v>
      </c>
    </row>
    <row r="828" spans="1:9" x14ac:dyDescent="0.3">
      <c r="A828" s="102">
        <f>'025'!A28</f>
        <v>0.18</v>
      </c>
      <c r="B828" s="24">
        <f t="shared" ref="B828:B891" si="61">LN(A828)</f>
        <v>-1.7147984280919266</v>
      </c>
      <c r="C828" s="102">
        <f>'025'!C28</f>
        <v>2.17</v>
      </c>
      <c r="D828" s="24">
        <f t="shared" si="60"/>
        <v>0.77472716755236815</v>
      </c>
      <c r="F828" s="102">
        <f>'025'!F28</f>
        <v>12.16</v>
      </c>
      <c r="G828">
        <f t="shared" ref="G828:G891" si="62">LN(F828)</f>
        <v>2.4981518765380208</v>
      </c>
      <c r="H828" s="102">
        <f>'025'!H28</f>
        <v>0.03</v>
      </c>
      <c r="I828">
        <f t="shared" ref="I828:I891" si="63">LN(H828)</f>
        <v>-3.5065578973199818</v>
      </c>
    </row>
    <row r="829" spans="1:9" x14ac:dyDescent="0.3">
      <c r="A829" s="102">
        <f>'025'!A29</f>
        <v>12.7</v>
      </c>
      <c r="B829" s="24">
        <f t="shared" si="61"/>
        <v>2.5416019934645457</v>
      </c>
      <c r="C829" s="102">
        <f>'025'!C29</f>
        <v>0.02</v>
      </c>
      <c r="D829" s="24">
        <f t="shared" si="60"/>
        <v>-3.912023005428146</v>
      </c>
      <c r="F829" s="102">
        <f>'025'!F29</f>
        <v>0.02</v>
      </c>
      <c r="G829">
        <f t="shared" si="62"/>
        <v>-3.912023005428146</v>
      </c>
      <c r="H829" s="102">
        <f>'025'!H29</f>
        <v>17.920000000000002</v>
      </c>
      <c r="I829">
        <f t="shared" si="63"/>
        <v>2.8859174075467844</v>
      </c>
    </row>
    <row r="830" spans="1:9" x14ac:dyDescent="0.3">
      <c r="A830" s="102">
        <f>'025'!A30</f>
        <v>0.34</v>
      </c>
      <c r="B830" s="24">
        <f t="shared" si="61"/>
        <v>-1.0788096613719298</v>
      </c>
      <c r="C830" s="102">
        <f>'025'!C30</f>
        <v>0.6</v>
      </c>
      <c r="D830" s="24">
        <f t="shared" si="60"/>
        <v>-0.51082562376599072</v>
      </c>
      <c r="F830" s="102">
        <f>'025'!F30</f>
        <v>0.55000000000000004</v>
      </c>
      <c r="G830">
        <f t="shared" si="62"/>
        <v>-0.59783700075562041</v>
      </c>
      <c r="H830" s="102">
        <f>'025'!H30</f>
        <v>0.02</v>
      </c>
      <c r="I830">
        <f t="shared" si="63"/>
        <v>-3.912023005428146</v>
      </c>
    </row>
    <row r="831" spans="1:9" x14ac:dyDescent="0.3">
      <c r="A831" s="102">
        <f>'025'!A31</f>
        <v>5.62</v>
      </c>
      <c r="B831" s="24">
        <f t="shared" si="61"/>
        <v>1.7263316639055997</v>
      </c>
      <c r="C831" s="102">
        <f>'025'!C31</f>
        <v>3.28</v>
      </c>
      <c r="D831" s="24">
        <f t="shared" si="60"/>
        <v>1.1878434223960523</v>
      </c>
      <c r="F831" s="102">
        <f>'025'!F31</f>
        <v>9.9999999999999995E-7</v>
      </c>
      <c r="G831">
        <f t="shared" si="62"/>
        <v>-13.815510557964274</v>
      </c>
      <c r="H831" s="102">
        <f>'025'!H31</f>
        <v>9.9999999999999995E-7</v>
      </c>
      <c r="I831">
        <f t="shared" si="63"/>
        <v>-13.815510557964274</v>
      </c>
    </row>
    <row r="832" spans="1:9" x14ac:dyDescent="0.3">
      <c r="A832" s="102">
        <f>'025'!A32</f>
        <v>0.48</v>
      </c>
      <c r="B832" s="24">
        <f t="shared" si="61"/>
        <v>-0.73396917508020043</v>
      </c>
      <c r="C832" s="102">
        <f>'025'!C32</f>
        <v>6.8</v>
      </c>
      <c r="D832" s="24">
        <f t="shared" si="60"/>
        <v>1.9169226121820611</v>
      </c>
      <c r="F832" s="102">
        <f>'025'!F32</f>
        <v>0.41</v>
      </c>
      <c r="G832">
        <f t="shared" si="62"/>
        <v>-0.89159811928378363</v>
      </c>
      <c r="H832" s="102">
        <f>'025'!H32</f>
        <v>0.97</v>
      </c>
      <c r="I832">
        <f t="shared" si="63"/>
        <v>-3.0459207484708574E-2</v>
      </c>
    </row>
    <row r="833" spans="1:9" x14ac:dyDescent="0.3">
      <c r="A833" s="102">
        <f>'025'!A33</f>
        <v>0.06</v>
      </c>
      <c r="B833" s="24">
        <f t="shared" si="61"/>
        <v>-2.8134107167600364</v>
      </c>
      <c r="C833" s="102">
        <f>'025'!C33</f>
        <v>10.57</v>
      </c>
      <c r="D833" s="24">
        <f t="shared" si="60"/>
        <v>2.3580197998821464</v>
      </c>
      <c r="F833" s="102">
        <f>'025'!F33</f>
        <v>2.84</v>
      </c>
      <c r="G833">
        <f t="shared" si="62"/>
        <v>1.0438040521731147</v>
      </c>
      <c r="H833" s="102">
        <f>'025'!H33</f>
        <v>9.9999999999999995E-7</v>
      </c>
      <c r="I833">
        <f t="shared" si="63"/>
        <v>-13.815510557964274</v>
      </c>
    </row>
    <row r="834" spans="1:9" x14ac:dyDescent="0.3">
      <c r="A834" s="102">
        <f>'025'!A34</f>
        <v>0.26</v>
      </c>
      <c r="B834" s="24">
        <f t="shared" si="61"/>
        <v>-1.3470736479666092</v>
      </c>
      <c r="C834" s="102">
        <f>'025'!C34</f>
        <v>1.53</v>
      </c>
      <c r="D834" s="24">
        <f t="shared" si="60"/>
        <v>0.42526773540434409</v>
      </c>
      <c r="F834" s="102">
        <f>'025'!F34</f>
        <v>18.05</v>
      </c>
      <c r="G834">
        <f t="shared" si="62"/>
        <v>2.8931456847788901</v>
      </c>
      <c r="H834" s="102">
        <f>'025'!H34</f>
        <v>0.81</v>
      </c>
      <c r="I834">
        <f t="shared" si="63"/>
        <v>-0.21072103131565253</v>
      </c>
    </row>
    <row r="835" spans="1:9" x14ac:dyDescent="0.3">
      <c r="A835" s="102">
        <f>'025'!A35</f>
        <v>0.54</v>
      </c>
      <c r="B835" s="24">
        <f t="shared" si="61"/>
        <v>-0.61618613942381695</v>
      </c>
      <c r="C835" s="102">
        <f>'025'!C35</f>
        <v>7.15</v>
      </c>
      <c r="D835" s="24">
        <f t="shared" si="60"/>
        <v>1.9671123567059163</v>
      </c>
      <c r="F835" s="102">
        <f>'025'!F35</f>
        <v>46.95</v>
      </c>
      <c r="G835">
        <f t="shared" si="62"/>
        <v>3.8490832056542721</v>
      </c>
      <c r="H835" s="102">
        <f>'025'!H35</f>
        <v>0.28000000000000003</v>
      </c>
      <c r="I835">
        <f t="shared" si="63"/>
        <v>-1.2729656758128873</v>
      </c>
    </row>
    <row r="836" spans="1:9" x14ac:dyDescent="0.3">
      <c r="A836" s="102">
        <f>'025'!A36</f>
        <v>0.04</v>
      </c>
      <c r="B836" s="24">
        <f t="shared" si="61"/>
        <v>-3.2188758248682006</v>
      </c>
      <c r="C836" s="102">
        <f>'025'!C36</f>
        <v>0.06</v>
      </c>
      <c r="D836" s="24">
        <f t="shared" si="60"/>
        <v>-2.8134107167600364</v>
      </c>
      <c r="F836" s="102">
        <f>'025'!F36</f>
        <v>8.49</v>
      </c>
      <c r="G836">
        <f t="shared" si="62"/>
        <v>2.1388890003232559</v>
      </c>
      <c r="H836" s="102">
        <f>'025'!H36</f>
        <v>4.04</v>
      </c>
      <c r="I836">
        <f t="shared" si="63"/>
        <v>1.3962446919730587</v>
      </c>
    </row>
    <row r="837" spans="1:9" x14ac:dyDescent="0.3">
      <c r="A837" s="102">
        <f>'025'!A37</f>
        <v>25.95</v>
      </c>
      <c r="B837" s="24">
        <f t="shared" si="61"/>
        <v>3.2561716096118976</v>
      </c>
      <c r="C837" s="102">
        <f>'025'!C37</f>
        <v>12.32</v>
      </c>
      <c r="D837" s="24">
        <f t="shared" si="60"/>
        <v>2.5112239581053739</v>
      </c>
      <c r="F837" s="102">
        <f>'025'!F37</f>
        <v>1.1100000000000001</v>
      </c>
      <c r="G837">
        <f t="shared" si="62"/>
        <v>0.10436001532424286</v>
      </c>
      <c r="H837" s="102">
        <f>'025'!H37</f>
        <v>6.98</v>
      </c>
      <c r="I837">
        <f t="shared" si="63"/>
        <v>1.9430489167742813</v>
      </c>
    </row>
    <row r="838" spans="1:9" x14ac:dyDescent="0.3">
      <c r="A838" s="102">
        <f>'025'!A38</f>
        <v>6.87</v>
      </c>
      <c r="B838" s="24">
        <f t="shared" si="61"/>
        <v>1.9271641062342579</v>
      </c>
      <c r="C838" s="102">
        <f>'025'!C38</f>
        <v>10.68</v>
      </c>
      <c r="D838" s="24">
        <f t="shared" si="60"/>
        <v>2.3683728335320486</v>
      </c>
      <c r="F838" s="102">
        <f>'025'!F38</f>
        <v>10.79</v>
      </c>
      <c r="G838">
        <f t="shared" si="62"/>
        <v>2.3786197792700432</v>
      </c>
      <c r="H838" s="102">
        <f>'025'!H38</f>
        <v>1.33</v>
      </c>
      <c r="I838">
        <f t="shared" si="63"/>
        <v>0.28517894223366247</v>
      </c>
    </row>
    <row r="839" spans="1:9" x14ac:dyDescent="0.3">
      <c r="A839" s="102">
        <f>'025'!A39</f>
        <v>2.96</v>
      </c>
      <c r="B839" s="24">
        <f t="shared" si="61"/>
        <v>1.085189268335969</v>
      </c>
      <c r="C839" s="102">
        <f>'025'!C39</f>
        <v>0.86</v>
      </c>
      <c r="D839" s="24">
        <f t="shared" si="60"/>
        <v>-0.15082288973458366</v>
      </c>
      <c r="F839" s="102">
        <f>'025'!F39</f>
        <v>8.61</v>
      </c>
      <c r="G839">
        <f t="shared" si="62"/>
        <v>2.1529243184396392</v>
      </c>
      <c r="H839" s="102">
        <f>'025'!H39</f>
        <v>0.03</v>
      </c>
      <c r="I839">
        <f t="shared" si="63"/>
        <v>-3.5065578973199818</v>
      </c>
    </row>
    <row r="840" spans="1:9" x14ac:dyDescent="0.3">
      <c r="A840" s="102">
        <f>'025'!A40</f>
        <v>28.46</v>
      </c>
      <c r="B840" s="24">
        <f t="shared" si="61"/>
        <v>3.3484995926617063</v>
      </c>
      <c r="C840" s="102">
        <f>'025'!C40</f>
        <v>0.48</v>
      </c>
      <c r="D840" s="24">
        <f t="shared" si="60"/>
        <v>-0.73396917508020043</v>
      </c>
      <c r="F840" s="102">
        <f>'025'!F40</f>
        <v>29.84</v>
      </c>
      <c r="G840">
        <f t="shared" si="62"/>
        <v>3.3958497753355603</v>
      </c>
      <c r="H840" s="102">
        <f>'025'!H40</f>
        <v>35.119999999999997</v>
      </c>
      <c r="I840">
        <f t="shared" si="63"/>
        <v>3.5587707687669159</v>
      </c>
    </row>
    <row r="841" spans="1:9" x14ac:dyDescent="0.3">
      <c r="A841" s="102">
        <f>'025'!A41</f>
        <v>0.87</v>
      </c>
      <c r="B841" s="24">
        <f t="shared" si="61"/>
        <v>-0.13926206733350766</v>
      </c>
      <c r="C841" s="102">
        <f>'025'!C41</f>
        <v>9.32</v>
      </c>
      <c r="D841" s="24">
        <f t="shared" si="60"/>
        <v>2.2321626286975</v>
      </c>
      <c r="F841" s="102">
        <f>'025'!F41</f>
        <v>0.4</v>
      </c>
      <c r="G841">
        <f t="shared" si="62"/>
        <v>-0.916290731874155</v>
      </c>
      <c r="H841" s="102">
        <f>'025'!H41</f>
        <v>3.33</v>
      </c>
      <c r="I841">
        <f t="shared" si="63"/>
        <v>1.2029723039923526</v>
      </c>
    </row>
    <row r="842" spans="1:9" x14ac:dyDescent="0.3">
      <c r="A842" s="102">
        <f>'025'!A42</f>
        <v>1.2</v>
      </c>
      <c r="B842" s="24">
        <f t="shared" si="61"/>
        <v>0.18232155679395459</v>
      </c>
      <c r="C842" s="102">
        <f>'025'!C42</f>
        <v>0.03</v>
      </c>
      <c r="D842" s="24">
        <f t="shared" si="60"/>
        <v>-3.5065578973199818</v>
      </c>
      <c r="F842" s="102">
        <f>'025'!F42</f>
        <v>9.9999999999999995E-7</v>
      </c>
      <c r="G842">
        <f t="shared" si="62"/>
        <v>-13.815510557964274</v>
      </c>
      <c r="H842" s="102">
        <f>'025'!H42</f>
        <v>0.09</v>
      </c>
      <c r="I842">
        <f t="shared" si="63"/>
        <v>-2.4079456086518722</v>
      </c>
    </row>
    <row r="843" spans="1:9" x14ac:dyDescent="0.3">
      <c r="A843" s="102">
        <f>'025'!A43</f>
        <v>4.22</v>
      </c>
      <c r="B843" s="24">
        <f t="shared" si="61"/>
        <v>1.4398351280479205</v>
      </c>
      <c r="C843" s="102">
        <f>'025'!C43</f>
        <v>0.2</v>
      </c>
      <c r="D843" s="24">
        <f t="shared" si="60"/>
        <v>-1.6094379124341003</v>
      </c>
      <c r="F843" s="102">
        <f>'025'!F43</f>
        <v>13.16</v>
      </c>
      <c r="G843">
        <f t="shared" si="62"/>
        <v>2.5771819258971713</v>
      </c>
      <c r="H843" s="102">
        <f>'025'!H43</f>
        <v>0.08</v>
      </c>
      <c r="I843">
        <f t="shared" si="63"/>
        <v>-2.5257286443082556</v>
      </c>
    </row>
    <row r="844" spans="1:9" x14ac:dyDescent="0.3">
      <c r="A844" s="102">
        <f>'025'!A44</f>
        <v>8.7799999999999994</v>
      </c>
      <c r="B844" s="24">
        <f t="shared" si="61"/>
        <v>2.1724764076470251</v>
      </c>
      <c r="C844" s="102">
        <f>'025'!C44</f>
        <v>16.510000000000002</v>
      </c>
      <c r="D844" s="24">
        <f t="shared" si="60"/>
        <v>2.8039662579320366</v>
      </c>
      <c r="F844" s="102">
        <f>'025'!F44</f>
        <v>1.07</v>
      </c>
      <c r="G844">
        <f t="shared" si="62"/>
        <v>6.7658648473814864E-2</v>
      </c>
      <c r="H844" s="102">
        <f>'025'!H44</f>
        <v>0.85</v>
      </c>
      <c r="I844">
        <f t="shared" si="63"/>
        <v>-0.16251892949777494</v>
      </c>
    </row>
    <row r="845" spans="1:9" x14ac:dyDescent="0.3">
      <c r="A845" s="102">
        <f>'025'!A45</f>
        <v>2.67</v>
      </c>
      <c r="B845" s="24">
        <f t="shared" si="61"/>
        <v>0.98207847241215818</v>
      </c>
      <c r="C845" s="102">
        <f>'025'!C45</f>
        <v>0.11</v>
      </c>
      <c r="D845" s="24">
        <f t="shared" si="60"/>
        <v>-2.2072749131897207</v>
      </c>
      <c r="F845" s="102">
        <f>'025'!F45</f>
        <v>18.27</v>
      </c>
      <c r="G845">
        <f t="shared" si="62"/>
        <v>2.9052603703899154</v>
      </c>
      <c r="H845" s="102">
        <f>'025'!H45</f>
        <v>15</v>
      </c>
      <c r="I845">
        <f t="shared" si="63"/>
        <v>2.7080502011022101</v>
      </c>
    </row>
    <row r="846" spans="1:9" x14ac:dyDescent="0.3">
      <c r="A846" s="102">
        <f>'025'!A46</f>
        <v>17.64</v>
      </c>
      <c r="B846" s="24">
        <f t="shared" si="61"/>
        <v>2.8701690505786455</v>
      </c>
      <c r="C846" s="102">
        <f>'025'!C46</f>
        <v>20.64</v>
      </c>
      <c r="D846" s="24">
        <f t="shared" si="60"/>
        <v>3.0272309406133622</v>
      </c>
      <c r="F846" s="102">
        <f>'025'!F46</f>
        <v>9.9999999999999995E-7</v>
      </c>
      <c r="G846">
        <f t="shared" si="62"/>
        <v>-13.815510557964274</v>
      </c>
      <c r="H846" s="102">
        <f>'025'!H46</f>
        <v>8.14</v>
      </c>
      <c r="I846">
        <f t="shared" si="63"/>
        <v>2.0967901800144491</v>
      </c>
    </row>
    <row r="847" spans="1:9" x14ac:dyDescent="0.3">
      <c r="A847" s="102">
        <f>'025'!A47</f>
        <v>0.15</v>
      </c>
      <c r="B847" s="24">
        <f t="shared" si="61"/>
        <v>-1.8971199848858813</v>
      </c>
      <c r="C847" s="102">
        <f>'025'!C47</f>
        <v>0.01</v>
      </c>
      <c r="D847" s="24">
        <f t="shared" si="60"/>
        <v>-4.6051701859880909</v>
      </c>
      <c r="F847" s="102">
        <f>'025'!F47</f>
        <v>0.71</v>
      </c>
      <c r="G847">
        <f t="shared" si="62"/>
        <v>-0.34249030894677601</v>
      </c>
      <c r="H847" s="102">
        <f>'025'!H47</f>
        <v>38.53</v>
      </c>
      <c r="I847">
        <f t="shared" si="63"/>
        <v>3.6514371586380663</v>
      </c>
    </row>
    <row r="848" spans="1:9" x14ac:dyDescent="0.3">
      <c r="A848" s="102">
        <f>'025'!A48</f>
        <v>8.44</v>
      </c>
      <c r="B848" s="24">
        <f t="shared" si="61"/>
        <v>2.1329823086078656</v>
      </c>
      <c r="C848" s="102">
        <f>'025'!C48</f>
        <v>32.65</v>
      </c>
      <c r="D848" s="24">
        <f t="shared" si="60"/>
        <v>3.4858448557224402</v>
      </c>
      <c r="F848" s="102">
        <f>'025'!F48</f>
        <v>3.48</v>
      </c>
      <c r="G848">
        <f t="shared" si="62"/>
        <v>1.2470322937863829</v>
      </c>
      <c r="H848" s="102">
        <f>'025'!H48</f>
        <v>0.19</v>
      </c>
      <c r="I848">
        <f t="shared" si="63"/>
        <v>-1.6607312068216509</v>
      </c>
    </row>
    <row r="849" spans="1:9" x14ac:dyDescent="0.3">
      <c r="A849" s="102">
        <f>'025'!A49</f>
        <v>7.01</v>
      </c>
      <c r="B849" s="24">
        <f t="shared" si="61"/>
        <v>1.9473377010464987</v>
      </c>
      <c r="C849" s="102">
        <f>'025'!C49</f>
        <v>0.68</v>
      </c>
      <c r="D849" s="24">
        <f t="shared" si="60"/>
        <v>-0.38566248081198462</v>
      </c>
      <c r="F849" s="102">
        <f>'025'!F49</f>
        <v>11.61</v>
      </c>
      <c r="G849">
        <f t="shared" si="62"/>
        <v>2.4518667957098002</v>
      </c>
      <c r="H849" s="102">
        <f>'025'!H49</f>
        <v>1.17</v>
      </c>
      <c r="I849">
        <f t="shared" si="63"/>
        <v>0.15700374880966469</v>
      </c>
    </row>
    <row r="850" spans="1:9" x14ac:dyDescent="0.3">
      <c r="A850" s="102">
        <f>'025'!A50</f>
        <v>7.36</v>
      </c>
      <c r="B850" s="24">
        <f t="shared" si="61"/>
        <v>1.9960599327407849</v>
      </c>
      <c r="C850" s="102">
        <f>'025'!C50</f>
        <v>17.11</v>
      </c>
      <c r="D850" s="24">
        <f>LN(C850)</f>
        <v>2.839663087904102</v>
      </c>
      <c r="F850" s="102">
        <f>'025'!F50</f>
        <v>11.6</v>
      </c>
      <c r="G850">
        <f t="shared" si="62"/>
        <v>2.451005098112319</v>
      </c>
      <c r="H850" s="102">
        <f>'025'!H50</f>
        <v>0.32</v>
      </c>
      <c r="I850">
        <f t="shared" si="63"/>
        <v>-1.1394342831883648</v>
      </c>
    </row>
    <row r="851" spans="1:9" x14ac:dyDescent="0.3">
      <c r="A851" s="102">
        <f>'025'!A51</f>
        <v>9.9999999999999995E-7</v>
      </c>
      <c r="B851" s="24">
        <f t="shared" si="61"/>
        <v>-13.815510557964274</v>
      </c>
      <c r="C851" s="102">
        <f>'025'!C51</f>
        <v>10.9</v>
      </c>
      <c r="D851" s="24">
        <f t="shared" ref="D851:D899" si="64">LN(C851)</f>
        <v>2.388762789235098</v>
      </c>
      <c r="F851" s="102">
        <f>'025'!F51</f>
        <v>0.36</v>
      </c>
      <c r="G851">
        <f t="shared" si="62"/>
        <v>-1.0216512475319814</v>
      </c>
      <c r="H851" s="102">
        <f>'025'!H51</f>
        <v>1.33</v>
      </c>
      <c r="I851">
        <f t="shared" si="63"/>
        <v>0.28517894223366247</v>
      </c>
    </row>
    <row r="852" spans="1:9" x14ac:dyDescent="0.3">
      <c r="A852" s="102">
        <f>'025'!A52</f>
        <v>13.03</v>
      </c>
      <c r="B852" s="24">
        <f t="shared" si="61"/>
        <v>2.5672543911367538</v>
      </c>
      <c r="C852" s="102">
        <f>'025'!C52</f>
        <v>0.09</v>
      </c>
      <c r="D852" s="24">
        <f t="shared" si="64"/>
        <v>-2.4079456086518722</v>
      </c>
      <c r="F852" s="102">
        <f>'025'!F52</f>
        <v>9.9999999999999995E-7</v>
      </c>
      <c r="G852">
        <f t="shared" si="62"/>
        <v>-13.815510557964274</v>
      </c>
      <c r="H852" s="102">
        <f>'025'!H52</f>
        <v>2.58</v>
      </c>
      <c r="I852">
        <f t="shared" si="63"/>
        <v>0.94778939893352609</v>
      </c>
    </row>
    <row r="853" spans="1:9" x14ac:dyDescent="0.3">
      <c r="A853" s="103">
        <f>'026'!A3</f>
        <v>0.01</v>
      </c>
      <c r="B853" s="24">
        <f t="shared" si="61"/>
        <v>-4.6051701859880909</v>
      </c>
      <c r="C853" s="103">
        <f>'026'!C3</f>
        <v>1.03</v>
      </c>
      <c r="D853" s="24">
        <f t="shared" si="64"/>
        <v>2.9558802241544429E-2</v>
      </c>
      <c r="F853" s="103">
        <f>'026'!F3</f>
        <v>9.9999999999999995E-7</v>
      </c>
      <c r="G853">
        <f t="shared" si="62"/>
        <v>-13.815510557964274</v>
      </c>
      <c r="H853" s="103">
        <f>'026'!H3</f>
        <v>1.39</v>
      </c>
      <c r="I853">
        <f t="shared" si="63"/>
        <v>0.3293037471426003</v>
      </c>
    </row>
    <row r="854" spans="1:9" x14ac:dyDescent="0.3">
      <c r="A854" s="103">
        <f>'026'!A4</f>
        <v>21.17</v>
      </c>
      <c r="B854" s="24">
        <f t="shared" si="61"/>
        <v>3.0525850851467737</v>
      </c>
      <c r="C854" s="103">
        <f>'026'!C4</f>
        <v>9.9999999999999995E-7</v>
      </c>
      <c r="D854" s="24">
        <f t="shared" si="64"/>
        <v>-13.815510557964274</v>
      </c>
      <c r="F854" s="103">
        <f>'026'!F4</f>
        <v>0.02</v>
      </c>
      <c r="G854">
        <f t="shared" si="62"/>
        <v>-3.912023005428146</v>
      </c>
      <c r="H854" s="103">
        <f>'026'!H4</f>
        <v>30.79</v>
      </c>
      <c r="I854">
        <f t="shared" si="63"/>
        <v>3.427189961936409</v>
      </c>
    </row>
    <row r="855" spans="1:9" x14ac:dyDescent="0.3">
      <c r="A855" s="103">
        <f>'026'!A5</f>
        <v>17.87</v>
      </c>
      <c r="B855" s="24">
        <f t="shared" si="61"/>
        <v>2.8831233291713367</v>
      </c>
      <c r="C855" s="103">
        <f>'026'!C5</f>
        <v>7.0000000000000007E-2</v>
      </c>
      <c r="D855" s="24">
        <f t="shared" si="64"/>
        <v>-2.6592600369327779</v>
      </c>
      <c r="F855" s="103">
        <f>'026'!F5</f>
        <v>3.26</v>
      </c>
      <c r="G855">
        <f t="shared" si="62"/>
        <v>1.1817271953786161</v>
      </c>
      <c r="H855" s="103">
        <f>'026'!H5</f>
        <v>0.26</v>
      </c>
      <c r="I855">
        <f t="shared" si="63"/>
        <v>-1.3470736479666092</v>
      </c>
    </row>
    <row r="856" spans="1:9" x14ac:dyDescent="0.3">
      <c r="A856" s="103">
        <f>'026'!A6</f>
        <v>9.86</v>
      </c>
      <c r="B856" s="24">
        <f t="shared" si="61"/>
        <v>2.2884861686145439</v>
      </c>
      <c r="C856" s="103">
        <f>'026'!C6</f>
        <v>14.41</v>
      </c>
      <c r="D856" s="24">
        <f t="shared" si="64"/>
        <v>2.6679224100114309</v>
      </c>
      <c r="F856" s="103">
        <f>'026'!F6</f>
        <v>9.65</v>
      </c>
      <c r="G856">
        <f t="shared" si="62"/>
        <v>2.2669579153508947</v>
      </c>
      <c r="H856" s="103">
        <f>'026'!H6</f>
        <v>0.08</v>
      </c>
      <c r="I856">
        <f t="shared" si="63"/>
        <v>-2.5257286443082556</v>
      </c>
    </row>
    <row r="857" spans="1:9" x14ac:dyDescent="0.3">
      <c r="A857" s="103">
        <f>'026'!A7</f>
        <v>0.05</v>
      </c>
      <c r="B857" s="24">
        <f t="shared" si="61"/>
        <v>-2.9957322735539909</v>
      </c>
      <c r="C857" s="103">
        <f>'026'!C7</f>
        <v>9.9999999999999995E-7</v>
      </c>
      <c r="D857" s="24">
        <f t="shared" si="64"/>
        <v>-13.815510557964274</v>
      </c>
      <c r="F857" s="103">
        <f>'026'!F7</f>
        <v>0.1</v>
      </c>
      <c r="G857">
        <f t="shared" si="62"/>
        <v>-2.3025850929940455</v>
      </c>
      <c r="H857" s="103">
        <f>'026'!H7</f>
        <v>0.11</v>
      </c>
      <c r="I857">
        <f t="shared" si="63"/>
        <v>-2.2072749131897207</v>
      </c>
    </row>
    <row r="858" spans="1:9" x14ac:dyDescent="0.3">
      <c r="A858" s="103">
        <f>'026'!A8</f>
        <v>6.33</v>
      </c>
      <c r="B858" s="24">
        <f t="shared" si="61"/>
        <v>1.8453002361560848</v>
      </c>
      <c r="C858" s="103">
        <f>'026'!C8</f>
        <v>16.77</v>
      </c>
      <c r="D858" s="24">
        <f t="shared" si="64"/>
        <v>2.8195915758351173</v>
      </c>
      <c r="F858" s="103">
        <f>'026'!F8</f>
        <v>4.1900000000000004</v>
      </c>
      <c r="G858">
        <f t="shared" si="62"/>
        <v>1.4327007339340465</v>
      </c>
      <c r="H858" s="103">
        <f>'026'!H8</f>
        <v>25.03</v>
      </c>
      <c r="I858">
        <f t="shared" si="63"/>
        <v>3.2200751054436827</v>
      </c>
    </row>
    <row r="859" spans="1:9" x14ac:dyDescent="0.3">
      <c r="A859" s="103">
        <f>'026'!A9</f>
        <v>5.29</v>
      </c>
      <c r="B859" s="24">
        <f t="shared" si="61"/>
        <v>1.665818245870208</v>
      </c>
      <c r="C859" s="103">
        <f>'026'!C9</f>
        <v>9.9999999999999995E-7</v>
      </c>
      <c r="D859" s="24">
        <f t="shared" si="64"/>
        <v>-13.815510557964274</v>
      </c>
      <c r="F859" s="103">
        <f>'026'!F9</f>
        <v>9.9999999999999995E-7</v>
      </c>
      <c r="G859">
        <f t="shared" si="62"/>
        <v>-13.815510557964274</v>
      </c>
      <c r="H859" s="103">
        <f>'026'!H9</f>
        <v>0.12</v>
      </c>
      <c r="I859">
        <f t="shared" si="63"/>
        <v>-2.120263536200091</v>
      </c>
    </row>
    <row r="860" spans="1:9" x14ac:dyDescent="0.3">
      <c r="A860" s="103">
        <f>'026'!A10</f>
        <v>45.05</v>
      </c>
      <c r="B860" s="24">
        <f t="shared" si="61"/>
        <v>3.8077729840543468</v>
      </c>
      <c r="C860" s="103">
        <f>'026'!C10</f>
        <v>5.87</v>
      </c>
      <c r="D860" s="24">
        <f t="shared" si="64"/>
        <v>1.7698546338400052</v>
      </c>
      <c r="F860" s="103">
        <f>'026'!F10</f>
        <v>6.33</v>
      </c>
      <c r="G860">
        <f t="shared" si="62"/>
        <v>1.8453002361560848</v>
      </c>
      <c r="H860" s="103">
        <f>'026'!H10</f>
        <v>0.15</v>
      </c>
      <c r="I860">
        <f t="shared" si="63"/>
        <v>-1.8971199848858813</v>
      </c>
    </row>
    <row r="861" spans="1:9" x14ac:dyDescent="0.3">
      <c r="A861" s="103">
        <f>'026'!A11</f>
        <v>5.54</v>
      </c>
      <c r="B861" s="24">
        <f t="shared" si="61"/>
        <v>1.7119945007591924</v>
      </c>
      <c r="C861" s="103">
        <f>'026'!C11</f>
        <v>1.98</v>
      </c>
      <c r="D861" s="24">
        <f t="shared" si="64"/>
        <v>0.68309684470644383</v>
      </c>
      <c r="F861" s="103">
        <f>'026'!F11</f>
        <v>0.76</v>
      </c>
      <c r="G861">
        <f t="shared" si="62"/>
        <v>-0.2744368457017603</v>
      </c>
      <c r="H861" s="103">
        <f>'026'!H11</f>
        <v>5.39</v>
      </c>
      <c r="I861">
        <f t="shared" si="63"/>
        <v>1.6845453849209058</v>
      </c>
    </row>
    <row r="862" spans="1:9" x14ac:dyDescent="0.3">
      <c r="A862" s="103">
        <f>'026'!A12</f>
        <v>8.52</v>
      </c>
      <c r="B862" s="24">
        <f t="shared" si="61"/>
        <v>2.1424163408412245</v>
      </c>
      <c r="C862" s="103">
        <f>'026'!C12</f>
        <v>6.28</v>
      </c>
      <c r="D862" s="24">
        <f t="shared" si="64"/>
        <v>1.8373699804801074</v>
      </c>
      <c r="F862" s="103">
        <f>'026'!F12</f>
        <v>0.18</v>
      </c>
      <c r="G862">
        <f t="shared" si="62"/>
        <v>-1.7147984280919266</v>
      </c>
      <c r="H862" s="103">
        <f>'026'!H12</f>
        <v>0.75</v>
      </c>
      <c r="I862">
        <f t="shared" si="63"/>
        <v>-0.2876820724517809</v>
      </c>
    </row>
    <row r="863" spans="1:9" x14ac:dyDescent="0.3">
      <c r="A863" s="103">
        <f>'026'!A13</f>
        <v>6.02</v>
      </c>
      <c r="B863" s="24">
        <f t="shared" si="61"/>
        <v>1.7950872593207297</v>
      </c>
      <c r="C863" s="103">
        <f>'026'!C13</f>
        <v>3.11</v>
      </c>
      <c r="D863" s="24">
        <f t="shared" si="64"/>
        <v>1.1346227261911428</v>
      </c>
      <c r="F863" s="103">
        <f>'026'!F13</f>
        <v>0.14000000000000001</v>
      </c>
      <c r="G863">
        <f t="shared" si="62"/>
        <v>-1.9661128563728327</v>
      </c>
      <c r="H863" s="103">
        <f>'026'!H13</f>
        <v>10.58</v>
      </c>
      <c r="I863">
        <f t="shared" si="63"/>
        <v>2.3589654264301534</v>
      </c>
    </row>
    <row r="864" spans="1:9" x14ac:dyDescent="0.3">
      <c r="A864" s="103">
        <f>'026'!A14</f>
        <v>2.73</v>
      </c>
      <c r="B864" s="24">
        <f t="shared" si="61"/>
        <v>1.0043016091968684</v>
      </c>
      <c r="C864" s="103">
        <f>'026'!C14</f>
        <v>5.5</v>
      </c>
      <c r="D864" s="24">
        <f t="shared" si="64"/>
        <v>1.7047480922384253</v>
      </c>
      <c r="F864" s="103">
        <f>'026'!F14</f>
        <v>0.02</v>
      </c>
      <c r="G864">
        <f t="shared" si="62"/>
        <v>-3.912023005428146</v>
      </c>
      <c r="H864" s="103">
        <f>'026'!H14</f>
        <v>1.26</v>
      </c>
      <c r="I864">
        <f t="shared" si="63"/>
        <v>0.23111172096338664</v>
      </c>
    </row>
    <row r="865" spans="1:9" x14ac:dyDescent="0.3">
      <c r="A865" s="103">
        <f>'026'!A15</f>
        <v>1.35</v>
      </c>
      <c r="B865" s="24">
        <f t="shared" si="61"/>
        <v>0.30010459245033816</v>
      </c>
      <c r="C865" s="103">
        <f>'026'!C15</f>
        <v>8.23</v>
      </c>
      <c r="D865" s="24">
        <f t="shared" si="64"/>
        <v>2.1077860146889784</v>
      </c>
      <c r="F865" s="103">
        <f>'026'!F15</f>
        <v>0.91</v>
      </c>
      <c r="G865">
        <f t="shared" si="62"/>
        <v>-9.431067947124129E-2</v>
      </c>
      <c r="H865" s="103">
        <f>'026'!H15</f>
        <v>8.6999999999999993</v>
      </c>
      <c r="I865">
        <f t="shared" si="63"/>
        <v>2.1633230256605378</v>
      </c>
    </row>
    <row r="866" spans="1:9" x14ac:dyDescent="0.3">
      <c r="A866" s="103">
        <f>'026'!A16</f>
        <v>3.11</v>
      </c>
      <c r="B866" s="24">
        <f t="shared" si="61"/>
        <v>1.1346227261911428</v>
      </c>
      <c r="C866" s="103">
        <f>'026'!C16</f>
        <v>7.36</v>
      </c>
      <c r="D866" s="24">
        <f t="shared" si="64"/>
        <v>1.9960599327407849</v>
      </c>
      <c r="F866" s="103">
        <f>'026'!F16</f>
        <v>11.54</v>
      </c>
      <c r="G866">
        <f t="shared" si="62"/>
        <v>2.4458192610799534</v>
      </c>
      <c r="H866" s="103">
        <f>'026'!H16</f>
        <v>3.33</v>
      </c>
      <c r="I866">
        <f t="shared" si="63"/>
        <v>1.2029723039923526</v>
      </c>
    </row>
    <row r="867" spans="1:9" x14ac:dyDescent="0.3">
      <c r="A867" s="103">
        <f>'026'!A17</f>
        <v>0.12</v>
      </c>
      <c r="B867" s="24">
        <f t="shared" si="61"/>
        <v>-2.120263536200091</v>
      </c>
      <c r="C867" s="103">
        <f>'026'!C17</f>
        <v>4.3</v>
      </c>
      <c r="D867" s="24">
        <f t="shared" si="64"/>
        <v>1.4586150226995167</v>
      </c>
      <c r="F867" s="103">
        <f>'026'!F17</f>
        <v>7.99</v>
      </c>
      <c r="G867">
        <f t="shared" si="62"/>
        <v>2.0781907597781832</v>
      </c>
      <c r="H867" s="103">
        <f>'026'!H17</f>
        <v>10.71</v>
      </c>
      <c r="I867">
        <f t="shared" si="63"/>
        <v>2.3711778844596574</v>
      </c>
    </row>
    <row r="868" spans="1:9" x14ac:dyDescent="0.3">
      <c r="A868" s="103">
        <f>'026'!A18</f>
        <v>4.79</v>
      </c>
      <c r="B868" s="24">
        <f t="shared" si="61"/>
        <v>1.5665304114228238</v>
      </c>
      <c r="C868" s="103">
        <f>'026'!C18</f>
        <v>7.81</v>
      </c>
      <c r="D868" s="24">
        <f t="shared" si="64"/>
        <v>2.0554049638515948</v>
      </c>
      <c r="F868" s="103">
        <f>'026'!F18</f>
        <v>40.97</v>
      </c>
      <c r="G868">
        <f t="shared" si="62"/>
        <v>3.7128400915587796</v>
      </c>
      <c r="H868" s="103">
        <f>'026'!H18</f>
        <v>0.13</v>
      </c>
      <c r="I868">
        <f t="shared" si="63"/>
        <v>-2.0402208285265546</v>
      </c>
    </row>
    <row r="869" spans="1:9" x14ac:dyDescent="0.3">
      <c r="A869" s="103">
        <f>'026'!A19</f>
        <v>6.47</v>
      </c>
      <c r="B869" s="24">
        <f t="shared" si="61"/>
        <v>1.8671761085128091</v>
      </c>
      <c r="C869" s="103">
        <f>'026'!C19</f>
        <v>26.87</v>
      </c>
      <c r="D869" s="24">
        <f t="shared" si="64"/>
        <v>3.2910104226273997</v>
      </c>
      <c r="F869" s="103">
        <f>'026'!F19</f>
        <v>5.08</v>
      </c>
      <c r="G869">
        <f t="shared" si="62"/>
        <v>1.6253112615903906</v>
      </c>
      <c r="H869" s="103">
        <f>'026'!H19</f>
        <v>14.16</v>
      </c>
      <c r="I869">
        <f t="shared" si="63"/>
        <v>2.6504210882655737</v>
      </c>
    </row>
    <row r="870" spans="1:9" x14ac:dyDescent="0.3">
      <c r="A870" s="103">
        <f>'026'!A20</f>
        <v>22.38</v>
      </c>
      <c r="B870" s="24">
        <f t="shared" si="61"/>
        <v>3.1081677028837791</v>
      </c>
      <c r="C870" s="103">
        <f>'026'!C20</f>
        <v>3.56</v>
      </c>
      <c r="D870" s="24">
        <f t="shared" si="64"/>
        <v>1.2697605448639391</v>
      </c>
      <c r="F870" s="103">
        <f>'026'!F20</f>
        <v>5.35</v>
      </c>
      <c r="G870">
        <f t="shared" si="62"/>
        <v>1.6770965609079151</v>
      </c>
      <c r="H870" s="103">
        <f>'026'!H20</f>
        <v>9.9999999999999995E-7</v>
      </c>
      <c r="I870">
        <f t="shared" si="63"/>
        <v>-13.815510557964274</v>
      </c>
    </row>
    <row r="871" spans="1:9" x14ac:dyDescent="0.3">
      <c r="A871" s="103">
        <f>'026'!A21</f>
        <v>0.01</v>
      </c>
      <c r="B871" s="24">
        <f t="shared" si="61"/>
        <v>-4.6051701859880909</v>
      </c>
      <c r="C871" s="103">
        <f>'026'!C21</f>
        <v>0.23</v>
      </c>
      <c r="D871" s="24">
        <f t="shared" si="64"/>
        <v>-1.4696759700589417</v>
      </c>
      <c r="F871" s="103">
        <f>'026'!F21</f>
        <v>9.6999999999999993</v>
      </c>
      <c r="G871">
        <f t="shared" si="62"/>
        <v>2.2721258855093369</v>
      </c>
      <c r="H871" s="103">
        <f>'026'!H21</f>
        <v>0.63</v>
      </c>
      <c r="I871">
        <f t="shared" si="63"/>
        <v>-0.46203545959655867</v>
      </c>
    </row>
    <row r="872" spans="1:9" x14ac:dyDescent="0.3">
      <c r="A872" s="103">
        <f>'026'!A22</f>
        <v>0.32</v>
      </c>
      <c r="B872" s="24">
        <f t="shared" si="61"/>
        <v>-1.1394342831883648</v>
      </c>
      <c r="C872" s="103">
        <f>'026'!C22</f>
        <v>6.74</v>
      </c>
      <c r="D872" s="24">
        <f t="shared" si="64"/>
        <v>1.9080599249242156</v>
      </c>
      <c r="F872" s="103">
        <f>'026'!F22</f>
        <v>0.23</v>
      </c>
      <c r="G872">
        <f t="shared" si="62"/>
        <v>-1.4696759700589417</v>
      </c>
      <c r="H872" s="103">
        <f>'026'!H22</f>
        <v>2.2599999999999998</v>
      </c>
      <c r="I872">
        <f t="shared" si="63"/>
        <v>0.81536481328419441</v>
      </c>
    </row>
    <row r="873" spans="1:9" x14ac:dyDescent="0.3">
      <c r="A873" s="103">
        <f>'026'!A23</f>
        <v>1.39</v>
      </c>
      <c r="B873" s="24">
        <f t="shared" si="61"/>
        <v>0.3293037471426003</v>
      </c>
      <c r="C873" s="103">
        <f>'026'!C23</f>
        <v>0.09</v>
      </c>
      <c r="D873" s="24">
        <f t="shared" si="64"/>
        <v>-2.4079456086518722</v>
      </c>
      <c r="F873" s="103">
        <f>'026'!F23</f>
        <v>9.9999999999999995E-7</v>
      </c>
      <c r="G873">
        <f t="shared" si="62"/>
        <v>-13.815510557964274</v>
      </c>
      <c r="H873" s="103">
        <f>'026'!H23</f>
        <v>2.04</v>
      </c>
      <c r="I873">
        <f t="shared" si="63"/>
        <v>0.71294980785612505</v>
      </c>
    </row>
    <row r="874" spans="1:9" x14ac:dyDescent="0.3">
      <c r="A874" s="103">
        <f>'026'!A24</f>
        <v>16.18</v>
      </c>
      <c r="B874" s="24">
        <f t="shared" si="61"/>
        <v>2.7837759116303458</v>
      </c>
      <c r="C874" s="103">
        <f>'026'!C24</f>
        <v>8.64</v>
      </c>
      <c r="D874" s="24">
        <f t="shared" si="64"/>
        <v>2.1564025828159643</v>
      </c>
      <c r="F874" s="103">
        <f>'026'!F24</f>
        <v>0.25</v>
      </c>
      <c r="G874">
        <f t="shared" si="62"/>
        <v>-1.3862943611198906</v>
      </c>
      <c r="H874" s="103">
        <f>'026'!H24</f>
        <v>13.13</v>
      </c>
      <c r="I874">
        <f t="shared" si="63"/>
        <v>2.5748996883147051</v>
      </c>
    </row>
    <row r="875" spans="1:9" x14ac:dyDescent="0.3">
      <c r="A875" s="103">
        <f>'026'!A25</f>
        <v>25.73</v>
      </c>
      <c r="B875" s="24">
        <f t="shared" si="61"/>
        <v>3.2476576262936527</v>
      </c>
      <c r="C875" s="103">
        <f>'026'!C25</f>
        <v>1.1000000000000001</v>
      </c>
      <c r="D875" s="24">
        <f t="shared" si="64"/>
        <v>9.5310179804324935E-2</v>
      </c>
      <c r="F875" s="103">
        <f>'026'!F25</f>
        <v>6.37</v>
      </c>
      <c r="G875">
        <f t="shared" si="62"/>
        <v>1.8515994695840721</v>
      </c>
      <c r="H875" s="103">
        <f>'026'!H25</f>
        <v>9.09</v>
      </c>
      <c r="I875">
        <f t="shared" si="63"/>
        <v>2.2071749081893874</v>
      </c>
    </row>
    <row r="876" spans="1:9" x14ac:dyDescent="0.3">
      <c r="A876" s="103">
        <f>'026'!A26</f>
        <v>14.38</v>
      </c>
      <c r="B876" s="24">
        <f t="shared" si="61"/>
        <v>2.6658383522929006</v>
      </c>
      <c r="C876" s="103">
        <f>'026'!C26</f>
        <v>0.06</v>
      </c>
      <c r="D876" s="24">
        <f t="shared" si="64"/>
        <v>-2.8134107167600364</v>
      </c>
      <c r="F876" s="103">
        <f>'026'!F26</f>
        <v>22.21</v>
      </c>
      <c r="G876">
        <f t="shared" si="62"/>
        <v>3.1005426379063361</v>
      </c>
      <c r="H876" s="103">
        <f>'026'!H26</f>
        <v>0.03</v>
      </c>
      <c r="I876">
        <f t="shared" si="63"/>
        <v>-3.5065578973199818</v>
      </c>
    </row>
    <row r="877" spans="1:9" x14ac:dyDescent="0.3">
      <c r="A877" s="103">
        <f>'026'!A27</f>
        <v>9.84</v>
      </c>
      <c r="B877" s="24">
        <f t="shared" si="61"/>
        <v>2.2864557110641619</v>
      </c>
      <c r="C877" s="103">
        <f>'026'!C27</f>
        <v>0.74</v>
      </c>
      <c r="D877" s="24">
        <f t="shared" si="64"/>
        <v>-0.30110509278392161</v>
      </c>
      <c r="F877" s="103">
        <f>'026'!F27</f>
        <v>5.13</v>
      </c>
      <c r="G877">
        <f t="shared" si="62"/>
        <v>1.6351056591826783</v>
      </c>
      <c r="H877" s="103">
        <f>'026'!H27</f>
        <v>12.28</v>
      </c>
      <c r="I877">
        <f t="shared" si="63"/>
        <v>2.5079719227189963</v>
      </c>
    </row>
    <row r="878" spans="1:9" x14ac:dyDescent="0.3">
      <c r="A878" s="103">
        <f>'026'!A28</f>
        <v>4.1900000000000004</v>
      </c>
      <c r="B878" s="24">
        <f t="shared" si="61"/>
        <v>1.4327007339340465</v>
      </c>
      <c r="C878" s="103">
        <f>'026'!C28</f>
        <v>0.02</v>
      </c>
      <c r="D878" s="24">
        <f t="shared" si="64"/>
        <v>-3.912023005428146</v>
      </c>
      <c r="F878" s="103">
        <f>'026'!F28</f>
        <v>9.33</v>
      </c>
      <c r="G878">
        <f t="shared" si="62"/>
        <v>2.2332350148592526</v>
      </c>
      <c r="H878" s="103">
        <f>'026'!H28</f>
        <v>0.84</v>
      </c>
      <c r="I878">
        <f t="shared" si="63"/>
        <v>-0.1743533871447778</v>
      </c>
    </row>
    <row r="879" spans="1:9" x14ac:dyDescent="0.3">
      <c r="A879" s="103">
        <f>'026'!A29</f>
        <v>19.309999999999999</v>
      </c>
      <c r="B879" s="24">
        <f t="shared" si="61"/>
        <v>2.9606230964404232</v>
      </c>
      <c r="C879" s="103">
        <f>'026'!C29</f>
        <v>9.9999999999999995E-7</v>
      </c>
      <c r="D879" s="24">
        <f t="shared" si="64"/>
        <v>-13.815510557964274</v>
      </c>
      <c r="F879" s="103">
        <f>'026'!F29</f>
        <v>1.36</v>
      </c>
      <c r="G879">
        <f t="shared" si="62"/>
        <v>0.30748469974796072</v>
      </c>
      <c r="H879" s="103">
        <f>'026'!H29</f>
        <v>17.16</v>
      </c>
      <c r="I879">
        <f t="shared" si="63"/>
        <v>2.8425810940598164</v>
      </c>
    </row>
    <row r="880" spans="1:9" x14ac:dyDescent="0.3">
      <c r="A880" s="103">
        <f>'026'!A30</f>
        <v>9.59</v>
      </c>
      <c r="B880" s="24">
        <f t="shared" si="61"/>
        <v>2.2607208888953467</v>
      </c>
      <c r="C880" s="103">
        <f>'026'!C30</f>
        <v>9.9999999999999995E-7</v>
      </c>
      <c r="D880" s="24">
        <f t="shared" si="64"/>
        <v>-13.815510557964274</v>
      </c>
      <c r="F880" s="103">
        <f>'026'!F30</f>
        <v>10.92</v>
      </c>
      <c r="G880">
        <f t="shared" si="62"/>
        <v>2.3905959703167592</v>
      </c>
      <c r="H880" s="103">
        <f>'026'!H30</f>
        <v>10.79</v>
      </c>
      <c r="I880">
        <f t="shared" si="63"/>
        <v>2.3786197792700432</v>
      </c>
    </row>
    <row r="881" spans="1:9" x14ac:dyDescent="0.3">
      <c r="A881" s="103">
        <f>'026'!A31</f>
        <v>0.15</v>
      </c>
      <c r="B881" s="24">
        <f t="shared" si="61"/>
        <v>-1.8971199848858813</v>
      </c>
      <c r="C881" s="103">
        <f>'026'!C31</f>
        <v>1.1599999999999999</v>
      </c>
      <c r="D881" s="24">
        <f t="shared" si="64"/>
        <v>0.14842000511827322</v>
      </c>
      <c r="F881" s="103">
        <f>'026'!F31</f>
        <v>0.2</v>
      </c>
      <c r="G881">
        <f t="shared" si="62"/>
        <v>-1.6094379124341003</v>
      </c>
      <c r="H881" s="103">
        <f>'026'!H31</f>
        <v>0.06</v>
      </c>
      <c r="I881">
        <f t="shared" si="63"/>
        <v>-2.8134107167600364</v>
      </c>
    </row>
    <row r="882" spans="1:9" x14ac:dyDescent="0.3">
      <c r="A882" s="103">
        <f>'026'!A32</f>
        <v>9.9999999999999995E-7</v>
      </c>
      <c r="B882" s="24">
        <f t="shared" si="61"/>
        <v>-13.815510557964274</v>
      </c>
      <c r="C882" s="103">
        <f>'026'!C32</f>
        <v>9.9999999999999995E-7</v>
      </c>
      <c r="D882" s="24">
        <f t="shared" si="64"/>
        <v>-13.815510557964274</v>
      </c>
      <c r="F882" s="103">
        <f>'026'!F32</f>
        <v>0.02</v>
      </c>
      <c r="G882">
        <f t="shared" si="62"/>
        <v>-3.912023005428146</v>
      </c>
      <c r="H882" s="103">
        <f>'026'!H32</f>
        <v>3.07</v>
      </c>
      <c r="I882">
        <f t="shared" si="63"/>
        <v>1.1216775615991057</v>
      </c>
    </row>
    <row r="883" spans="1:9" x14ac:dyDescent="0.3">
      <c r="A883" s="103">
        <f>'026'!A33</f>
        <v>0.18</v>
      </c>
      <c r="B883" s="24">
        <f t="shared" si="61"/>
        <v>-1.7147984280919266</v>
      </c>
      <c r="C883" s="103">
        <f>'026'!C33</f>
        <v>16.71</v>
      </c>
      <c r="D883" s="24">
        <f t="shared" si="64"/>
        <v>2.8160073426073025</v>
      </c>
      <c r="F883" s="103">
        <f>'026'!F33</f>
        <v>7.62</v>
      </c>
      <c r="G883">
        <f t="shared" si="62"/>
        <v>2.0307763696985548</v>
      </c>
      <c r="H883" s="103">
        <f>'026'!H33</f>
        <v>20.2</v>
      </c>
      <c r="I883">
        <f t="shared" si="63"/>
        <v>3.0056826044071592</v>
      </c>
    </row>
    <row r="884" spans="1:9" x14ac:dyDescent="0.3">
      <c r="A884" s="103">
        <f>'026'!A34</f>
        <v>9.9999999999999995E-7</v>
      </c>
      <c r="B884" s="24">
        <f t="shared" si="61"/>
        <v>-13.815510557964274</v>
      </c>
      <c r="C884" s="103">
        <f>'026'!C34</f>
        <v>4.79</v>
      </c>
      <c r="D884" s="24">
        <f t="shared" si="64"/>
        <v>1.5665304114228238</v>
      </c>
      <c r="F884" s="103">
        <f>'026'!F34</f>
        <v>0.28999999999999998</v>
      </c>
      <c r="G884">
        <f t="shared" si="62"/>
        <v>-1.2378743560016174</v>
      </c>
      <c r="H884" s="103">
        <f>'026'!H34</f>
        <v>1.95</v>
      </c>
      <c r="I884">
        <f t="shared" si="63"/>
        <v>0.66782937257565544</v>
      </c>
    </row>
    <row r="885" spans="1:9" x14ac:dyDescent="0.3">
      <c r="A885" s="103">
        <f>'026'!A35</f>
        <v>19.350000000000001</v>
      </c>
      <c r="B885" s="24">
        <f t="shared" si="61"/>
        <v>2.9626924194757911</v>
      </c>
      <c r="C885" s="103">
        <f>'026'!C35</f>
        <v>16.239999999999998</v>
      </c>
      <c r="D885" s="24">
        <f t="shared" si="64"/>
        <v>2.787477334733532</v>
      </c>
      <c r="F885" s="103">
        <f>'026'!F35</f>
        <v>1.53</v>
      </c>
      <c r="G885">
        <f t="shared" si="62"/>
        <v>0.42526773540434409</v>
      </c>
      <c r="H885" s="103">
        <f>'026'!H35</f>
        <v>9.9999999999999995E-7</v>
      </c>
      <c r="I885">
        <f t="shared" si="63"/>
        <v>-13.815510557964274</v>
      </c>
    </row>
    <row r="886" spans="1:9" x14ac:dyDescent="0.3">
      <c r="A886" s="103">
        <f>'026'!A36</f>
        <v>0.25</v>
      </c>
      <c r="B886" s="24">
        <f t="shared" si="61"/>
        <v>-1.3862943611198906</v>
      </c>
      <c r="C886" s="103">
        <f>'026'!C36</f>
        <v>0.56999999999999995</v>
      </c>
      <c r="D886" s="24">
        <f t="shared" si="64"/>
        <v>-0.56211891815354131</v>
      </c>
      <c r="F886" s="103">
        <f>'026'!F36</f>
        <v>0.62</v>
      </c>
      <c r="G886">
        <f t="shared" si="62"/>
        <v>-0.4780358009429998</v>
      </c>
      <c r="H886" s="103">
        <f>'026'!H36</f>
        <v>5.72</v>
      </c>
      <c r="I886">
        <f t="shared" si="63"/>
        <v>1.7439688053917064</v>
      </c>
    </row>
    <row r="887" spans="1:9" x14ac:dyDescent="0.3">
      <c r="A887" s="103">
        <f>'026'!A37</f>
        <v>0.46</v>
      </c>
      <c r="B887" s="24">
        <f t="shared" si="61"/>
        <v>-0.77652878949899629</v>
      </c>
      <c r="C887" s="103">
        <f>'026'!C37</f>
        <v>0.16</v>
      </c>
      <c r="D887" s="24">
        <f t="shared" si="64"/>
        <v>-1.8325814637483102</v>
      </c>
      <c r="F887" s="103">
        <f>'026'!F37</f>
        <v>0.42</v>
      </c>
      <c r="G887">
        <f t="shared" si="62"/>
        <v>-0.86750056770472306</v>
      </c>
      <c r="H887" s="103">
        <f>'026'!H37</f>
        <v>7.91</v>
      </c>
      <c r="I887">
        <f t="shared" si="63"/>
        <v>2.0681277817795625</v>
      </c>
    </row>
    <row r="888" spans="1:9" x14ac:dyDescent="0.3">
      <c r="A888" s="103">
        <f>'026'!A38</f>
        <v>13.03</v>
      </c>
      <c r="B888" s="24">
        <f t="shared" si="61"/>
        <v>2.5672543911367538</v>
      </c>
      <c r="C888" s="103">
        <f>'026'!C38</f>
        <v>3.21</v>
      </c>
      <c r="D888" s="24">
        <f t="shared" si="64"/>
        <v>1.1662709371419244</v>
      </c>
      <c r="F888" s="103">
        <f>'026'!F38</f>
        <v>4.87</v>
      </c>
      <c r="G888">
        <f t="shared" si="62"/>
        <v>1.5830939370944985</v>
      </c>
      <c r="H888" s="103">
        <f>'026'!H38</f>
        <v>2.99</v>
      </c>
      <c r="I888">
        <f t="shared" si="63"/>
        <v>1.0952733874025951</v>
      </c>
    </row>
    <row r="889" spans="1:9" x14ac:dyDescent="0.3">
      <c r="A889" s="103">
        <f>'026'!A39</f>
        <v>0.01</v>
      </c>
      <c r="B889" s="24">
        <f t="shared" si="61"/>
        <v>-4.6051701859880909</v>
      </c>
      <c r="C889" s="103">
        <f>'026'!C39</f>
        <v>16.61</v>
      </c>
      <c r="D889" s="24">
        <f t="shared" si="64"/>
        <v>2.8100049236252036</v>
      </c>
      <c r="F889" s="103">
        <f>'026'!F39</f>
        <v>4.17</v>
      </c>
      <c r="G889">
        <f t="shared" si="62"/>
        <v>1.4279160358107101</v>
      </c>
      <c r="H889" s="103">
        <f>'026'!H39</f>
        <v>1.1200000000000001</v>
      </c>
      <c r="I889">
        <f t="shared" si="63"/>
        <v>0.11332868530700327</v>
      </c>
    </row>
    <row r="890" spans="1:9" x14ac:dyDescent="0.3">
      <c r="A890" s="103">
        <f>'026'!A40</f>
        <v>6.83</v>
      </c>
      <c r="B890" s="24">
        <f t="shared" si="61"/>
        <v>1.9213246735826988</v>
      </c>
      <c r="C890" s="103">
        <f>'026'!C40</f>
        <v>2.64</v>
      </c>
      <c r="D890" s="24">
        <f t="shared" si="64"/>
        <v>0.97077891715822484</v>
      </c>
      <c r="F890" s="103">
        <f>'026'!F40</f>
        <v>8.6300000000000008</v>
      </c>
      <c r="G890">
        <f t="shared" si="62"/>
        <v>2.1552445050953368</v>
      </c>
      <c r="H890" s="103">
        <f>'026'!H40</f>
        <v>0.17</v>
      </c>
      <c r="I890">
        <f t="shared" si="63"/>
        <v>-1.7719568419318752</v>
      </c>
    </row>
    <row r="891" spans="1:9" x14ac:dyDescent="0.3">
      <c r="A891" s="103">
        <f>'026'!A41</f>
        <v>8.85</v>
      </c>
      <c r="B891" s="24">
        <f t="shared" si="61"/>
        <v>2.180417459019838</v>
      </c>
      <c r="C891" s="103">
        <f>'026'!C41</f>
        <v>30.53</v>
      </c>
      <c r="D891" s="24">
        <f t="shared" si="64"/>
        <v>3.4187098067467865</v>
      </c>
      <c r="F891" s="103">
        <f>'026'!F41</f>
        <v>4.09</v>
      </c>
      <c r="G891">
        <f t="shared" si="62"/>
        <v>1.4085449700547104</v>
      </c>
      <c r="H891" s="103">
        <f>'026'!H41</f>
        <v>0.05</v>
      </c>
      <c r="I891">
        <f t="shared" si="63"/>
        <v>-2.9957322735539909</v>
      </c>
    </row>
    <row r="892" spans="1:9" x14ac:dyDescent="0.3">
      <c r="A892" s="103">
        <f>'026'!A42</f>
        <v>3.66</v>
      </c>
      <c r="B892" s="24">
        <f t="shared" ref="B892:B955" si="65">LN(A892)</f>
        <v>1.297463147413275</v>
      </c>
      <c r="C892" s="103">
        <f>'026'!C42</f>
        <v>8.2200000000000006</v>
      </c>
      <c r="D892" s="24">
        <f t="shared" si="64"/>
        <v>2.1065702090680887</v>
      </c>
      <c r="F892" s="103">
        <f>'026'!F42</f>
        <v>11.6</v>
      </c>
      <c r="G892">
        <f t="shared" ref="G892:G955" si="66">LN(F892)</f>
        <v>2.451005098112319</v>
      </c>
      <c r="H892" s="103">
        <f>'026'!H42</f>
        <v>9.9999999999999995E-7</v>
      </c>
      <c r="I892">
        <f t="shared" ref="I892:I955" si="67">LN(H892)</f>
        <v>-13.815510557964274</v>
      </c>
    </row>
    <row r="893" spans="1:9" x14ac:dyDescent="0.3">
      <c r="A893" s="103">
        <f>'026'!A43</f>
        <v>0.02</v>
      </c>
      <c r="B893" s="24">
        <f t="shared" si="65"/>
        <v>-3.912023005428146</v>
      </c>
      <c r="C893" s="103">
        <f>'026'!C43</f>
        <v>19.5</v>
      </c>
      <c r="D893" s="24">
        <f t="shared" si="64"/>
        <v>2.9704144655697009</v>
      </c>
      <c r="F893" s="103">
        <f>'026'!F43</f>
        <v>11.7</v>
      </c>
      <c r="G893">
        <f t="shared" si="66"/>
        <v>2.4595888418037104</v>
      </c>
      <c r="H893" s="103">
        <f>'026'!H43</f>
        <v>0.09</v>
      </c>
      <c r="I893">
        <f t="shared" si="67"/>
        <v>-2.4079456086518722</v>
      </c>
    </row>
    <row r="894" spans="1:9" x14ac:dyDescent="0.3">
      <c r="A894" s="103">
        <f>'026'!A44</f>
        <v>0.43</v>
      </c>
      <c r="B894" s="24">
        <f t="shared" si="65"/>
        <v>-0.84397007029452897</v>
      </c>
      <c r="C894" s="103">
        <f>'026'!C44</f>
        <v>2.2000000000000002</v>
      </c>
      <c r="D894" s="24">
        <f t="shared" si="64"/>
        <v>0.78845736036427028</v>
      </c>
      <c r="F894" s="103">
        <f>'026'!F44</f>
        <v>11.53</v>
      </c>
      <c r="G894">
        <f t="shared" si="66"/>
        <v>2.4449523342809676</v>
      </c>
      <c r="H894" s="103">
        <f>'026'!H44</f>
        <v>7.95</v>
      </c>
      <c r="I894">
        <f t="shared" si="67"/>
        <v>2.0731719286662407</v>
      </c>
    </row>
    <row r="895" spans="1:9" x14ac:dyDescent="0.3">
      <c r="A895" s="103">
        <f>'026'!A45</f>
        <v>5.82</v>
      </c>
      <c r="B895" s="24">
        <f t="shared" si="65"/>
        <v>1.7613002617433464</v>
      </c>
      <c r="C895" s="103">
        <f>'026'!C45</f>
        <v>10.49</v>
      </c>
      <c r="D895" s="24">
        <f t="shared" si="64"/>
        <v>2.3504224224082058</v>
      </c>
      <c r="F895" s="103">
        <f>'026'!F45</f>
        <v>7.94</v>
      </c>
      <c r="G895">
        <f t="shared" si="66"/>
        <v>2.0719132752590443</v>
      </c>
      <c r="H895" s="103">
        <f>'026'!H45</f>
        <v>3.01</v>
      </c>
      <c r="I895">
        <f t="shared" si="67"/>
        <v>1.1019400787607843</v>
      </c>
    </row>
    <row r="896" spans="1:9" x14ac:dyDescent="0.3">
      <c r="A896" s="103">
        <f>'026'!A46</f>
        <v>0.12</v>
      </c>
      <c r="B896" s="24">
        <f t="shared" si="65"/>
        <v>-2.120263536200091</v>
      </c>
      <c r="C896" s="103">
        <f>'026'!C46</f>
        <v>8.6300000000000008</v>
      </c>
      <c r="D896" s="24">
        <f t="shared" si="64"/>
        <v>2.1552445050953368</v>
      </c>
      <c r="F896" s="103">
        <f>'026'!F46</f>
        <v>31.18</v>
      </c>
      <c r="G896">
        <f t="shared" si="66"/>
        <v>3.4397768636296306</v>
      </c>
      <c r="H896" s="103">
        <f>'026'!H46</f>
        <v>0.71</v>
      </c>
      <c r="I896">
        <f t="shared" si="67"/>
        <v>-0.34249030894677601</v>
      </c>
    </row>
    <row r="897" spans="1:9" x14ac:dyDescent="0.3">
      <c r="A897" s="103">
        <f>'026'!A47</f>
        <v>13.42</v>
      </c>
      <c r="B897" s="24">
        <f t="shared" si="65"/>
        <v>2.5967461315435356</v>
      </c>
      <c r="C897" s="103">
        <f>'026'!C47</f>
        <v>15.73</v>
      </c>
      <c r="D897" s="24">
        <f t="shared" si="64"/>
        <v>2.7555697170701863</v>
      </c>
      <c r="F897" s="103">
        <f>'026'!F47</f>
        <v>9.9999999999999995E-7</v>
      </c>
      <c r="G897">
        <f t="shared" si="66"/>
        <v>-13.815510557964274</v>
      </c>
      <c r="H897" s="103">
        <f>'026'!H47</f>
        <v>2.13</v>
      </c>
      <c r="I897">
        <f t="shared" si="67"/>
        <v>0.75612197972133366</v>
      </c>
    </row>
    <row r="898" spans="1:9" x14ac:dyDescent="0.3">
      <c r="A898" s="103">
        <f>'026'!A48</f>
        <v>15.59</v>
      </c>
      <c r="B898" s="24">
        <f t="shared" si="65"/>
        <v>2.7466296830696852</v>
      </c>
      <c r="C898" s="103">
        <f>'026'!C48</f>
        <v>0.5</v>
      </c>
      <c r="D898" s="24">
        <f t="shared" si="64"/>
        <v>-0.69314718055994529</v>
      </c>
      <c r="F898" s="103">
        <f>'026'!F48</f>
        <v>12.93</v>
      </c>
      <c r="G898">
        <f t="shared" si="66"/>
        <v>2.5595501927837661</v>
      </c>
      <c r="H898" s="103">
        <f>'026'!H48</f>
        <v>3.43</v>
      </c>
      <c r="I898">
        <f t="shared" si="67"/>
        <v>1.2325602611778486</v>
      </c>
    </row>
    <row r="899" spans="1:9" x14ac:dyDescent="0.3">
      <c r="A899" s="103">
        <f>'026'!A49</f>
        <v>0.34</v>
      </c>
      <c r="B899" s="24">
        <f t="shared" si="65"/>
        <v>-1.0788096613719298</v>
      </c>
      <c r="C899" s="103">
        <f>'026'!C49</f>
        <v>1.81</v>
      </c>
      <c r="D899" s="24">
        <f t="shared" si="64"/>
        <v>0.59332684527773438</v>
      </c>
      <c r="F899" s="103">
        <f>'026'!F49</f>
        <v>37.19</v>
      </c>
      <c r="G899">
        <f t="shared" si="66"/>
        <v>3.6160399079369787</v>
      </c>
      <c r="H899" s="103">
        <f>'026'!H49</f>
        <v>0.98</v>
      </c>
      <c r="I899">
        <f t="shared" si="67"/>
        <v>-2.0202707317519466E-2</v>
      </c>
    </row>
    <row r="900" spans="1:9" x14ac:dyDescent="0.3">
      <c r="A900" s="103">
        <f>'026'!A50</f>
        <v>7.36</v>
      </c>
      <c r="B900" s="24">
        <f t="shared" si="65"/>
        <v>1.9960599327407849</v>
      </c>
      <c r="C900" s="103">
        <f>'026'!C50</f>
        <v>6.45</v>
      </c>
      <c r="D900" s="24">
        <f>LN(C900)</f>
        <v>1.8640801308076811</v>
      </c>
      <c r="F900" s="103">
        <f>'026'!F50</f>
        <v>11.17</v>
      </c>
      <c r="G900">
        <f t="shared" si="66"/>
        <v>2.4132316130811091</v>
      </c>
      <c r="H900" s="103">
        <f>'026'!H50</f>
        <v>9.9999999999999995E-7</v>
      </c>
      <c r="I900">
        <f t="shared" si="67"/>
        <v>-13.815510557964274</v>
      </c>
    </row>
    <row r="901" spans="1:9" x14ac:dyDescent="0.3">
      <c r="A901" s="103">
        <f>'026'!A51</f>
        <v>0.08</v>
      </c>
      <c r="B901" s="24">
        <f t="shared" si="65"/>
        <v>-2.5257286443082556</v>
      </c>
      <c r="C901" s="103">
        <f>'026'!C51</f>
        <v>2.68</v>
      </c>
      <c r="D901" s="24">
        <f t="shared" ref="D901:D949" si="68">LN(C901)</f>
        <v>0.98581679452276538</v>
      </c>
      <c r="F901" s="103">
        <f>'026'!F51</f>
        <v>0.8</v>
      </c>
      <c r="G901">
        <f t="shared" si="66"/>
        <v>-0.22314355131420971</v>
      </c>
      <c r="H901" s="103">
        <f>'026'!H51</f>
        <v>0.44</v>
      </c>
      <c r="I901">
        <f t="shared" si="67"/>
        <v>-0.82098055206983023</v>
      </c>
    </row>
    <row r="902" spans="1:9" x14ac:dyDescent="0.3">
      <c r="A902" s="103">
        <f>'026'!A52</f>
        <v>10.65</v>
      </c>
      <c r="B902" s="24">
        <f t="shared" si="65"/>
        <v>2.3655598921554342</v>
      </c>
      <c r="C902" s="103">
        <f>'026'!C52</f>
        <v>19.09</v>
      </c>
      <c r="D902" s="24">
        <f t="shared" si="68"/>
        <v>2.9491646377376561</v>
      </c>
      <c r="F902" s="103">
        <f>'026'!F52</f>
        <v>17.39</v>
      </c>
      <c r="G902">
        <f t="shared" si="66"/>
        <v>2.8558953283661919</v>
      </c>
      <c r="H902" s="103">
        <f>'026'!H52</f>
        <v>7.75</v>
      </c>
      <c r="I902">
        <f t="shared" si="67"/>
        <v>2.0476928433652555</v>
      </c>
    </row>
    <row r="903" spans="1:9" x14ac:dyDescent="0.3">
      <c r="A903" s="99">
        <f>'027'!A3</f>
        <v>6.9</v>
      </c>
      <c r="B903" s="24">
        <f t="shared" si="65"/>
        <v>1.9315214116032138</v>
      </c>
      <c r="C903" s="99">
        <f>'027'!C3</f>
        <v>0.51</v>
      </c>
      <c r="D903" s="24">
        <f t="shared" si="68"/>
        <v>-0.67334455326376563</v>
      </c>
      <c r="F903" s="99">
        <f>'027'!F3</f>
        <v>1.56</v>
      </c>
      <c r="G903">
        <f t="shared" si="66"/>
        <v>0.44468582126144574</v>
      </c>
      <c r="H903" s="99">
        <f>'027'!H3</f>
        <v>0.04</v>
      </c>
      <c r="I903">
        <f t="shared" si="67"/>
        <v>-3.2188758248682006</v>
      </c>
    </row>
    <row r="904" spans="1:9" x14ac:dyDescent="0.3">
      <c r="A904" s="99">
        <f>'027'!A4</f>
        <v>0.26</v>
      </c>
      <c r="B904" s="24">
        <f t="shared" si="65"/>
        <v>-1.3470736479666092</v>
      </c>
      <c r="C904" s="99">
        <f>'027'!C4</f>
        <v>0.39</v>
      </c>
      <c r="D904" s="24">
        <f t="shared" si="68"/>
        <v>-0.94160853985844495</v>
      </c>
      <c r="F904" s="99">
        <f>'027'!F4</f>
        <v>2.4900000000000002</v>
      </c>
      <c r="G904">
        <f t="shared" si="66"/>
        <v>0.91228271047661635</v>
      </c>
      <c r="H904" s="99">
        <f>'027'!H4</f>
        <v>11.55</v>
      </c>
      <c r="I904">
        <f t="shared" si="67"/>
        <v>2.4466854369678028</v>
      </c>
    </row>
    <row r="905" spans="1:9" x14ac:dyDescent="0.3">
      <c r="A905" s="99">
        <f>'027'!A5</f>
        <v>3.88</v>
      </c>
      <c r="B905" s="24">
        <f t="shared" si="65"/>
        <v>1.355835153635182</v>
      </c>
      <c r="C905" s="99">
        <f>'027'!C5</f>
        <v>9.1999999999999993</v>
      </c>
      <c r="D905" s="24">
        <f t="shared" si="68"/>
        <v>2.2192034840549946</v>
      </c>
      <c r="F905" s="99">
        <f>'027'!F5</f>
        <v>7.09</v>
      </c>
      <c r="G905">
        <f t="shared" si="66"/>
        <v>1.9586853405440361</v>
      </c>
      <c r="H905" s="99">
        <f>'027'!H5</f>
        <v>13.1</v>
      </c>
      <c r="I905">
        <f t="shared" si="67"/>
        <v>2.5726122302071057</v>
      </c>
    </row>
    <row r="906" spans="1:9" x14ac:dyDescent="0.3">
      <c r="A906" s="99">
        <f>'027'!A6</f>
        <v>2.2200000000000002</v>
      </c>
      <c r="B906" s="24">
        <f t="shared" si="65"/>
        <v>0.79750719588418817</v>
      </c>
      <c r="C906" s="99">
        <f>'027'!C6</f>
        <v>8.7899999999999991</v>
      </c>
      <c r="D906" s="24">
        <f t="shared" si="68"/>
        <v>2.1736147116970854</v>
      </c>
      <c r="F906" s="99">
        <f>'027'!F6</f>
        <v>0.36</v>
      </c>
      <c r="G906">
        <f t="shared" si="66"/>
        <v>-1.0216512475319814</v>
      </c>
      <c r="H906" s="99">
        <f>'027'!H6</f>
        <v>8.98</v>
      </c>
      <c r="I906">
        <f t="shared" si="67"/>
        <v>2.1949998823141081</v>
      </c>
    </row>
    <row r="907" spans="1:9" x14ac:dyDescent="0.3">
      <c r="A907" s="99">
        <f>'027'!A7</f>
        <v>9.83</v>
      </c>
      <c r="B907" s="24">
        <f t="shared" si="65"/>
        <v>2.2854389341590751</v>
      </c>
      <c r="C907" s="99">
        <f>'027'!C7</f>
        <v>2.4700000000000002</v>
      </c>
      <c r="D907" s="24">
        <f t="shared" si="68"/>
        <v>0.90421815063988586</v>
      </c>
      <c r="F907" s="99">
        <f>'027'!F7</f>
        <v>3.15</v>
      </c>
      <c r="G907">
        <f t="shared" si="66"/>
        <v>1.1474024528375417</v>
      </c>
      <c r="H907" s="99">
        <f>'027'!H7</f>
        <v>12.25</v>
      </c>
      <c r="I907">
        <f t="shared" si="67"/>
        <v>2.5055259369907361</v>
      </c>
    </row>
    <row r="908" spans="1:9" x14ac:dyDescent="0.3">
      <c r="A908" s="99">
        <f>'027'!A8</f>
        <v>9.9999999999999995E-7</v>
      </c>
      <c r="B908" s="24">
        <f t="shared" si="65"/>
        <v>-13.815510557964274</v>
      </c>
      <c r="C908" s="99">
        <f>'027'!C8</f>
        <v>13.06</v>
      </c>
      <c r="D908" s="24">
        <f t="shared" si="68"/>
        <v>2.5695541238482851</v>
      </c>
      <c r="F908" s="99">
        <f>'027'!F8</f>
        <v>8.4</v>
      </c>
      <c r="G908">
        <f t="shared" si="66"/>
        <v>2.1282317058492679</v>
      </c>
      <c r="H908" s="99">
        <f>'027'!H8</f>
        <v>12</v>
      </c>
      <c r="I908">
        <f t="shared" si="67"/>
        <v>2.4849066497880004</v>
      </c>
    </row>
    <row r="909" spans="1:9" x14ac:dyDescent="0.3">
      <c r="A909" s="99">
        <f>'027'!A9</f>
        <v>10.16</v>
      </c>
      <c r="B909" s="24">
        <f t="shared" si="65"/>
        <v>2.318458442150336</v>
      </c>
      <c r="C909" s="99">
        <f>'027'!C9</f>
        <v>10.24</v>
      </c>
      <c r="D909" s="24">
        <f t="shared" si="68"/>
        <v>2.3263016196113617</v>
      </c>
      <c r="F909" s="99">
        <f>'027'!F9</f>
        <v>19.760000000000002</v>
      </c>
      <c r="G909">
        <f t="shared" si="66"/>
        <v>2.9836596923197218</v>
      </c>
      <c r="H909" s="99">
        <f>'027'!H9</f>
        <v>8.2899999999999991</v>
      </c>
      <c r="I909">
        <f t="shared" si="67"/>
        <v>2.1150499691472033</v>
      </c>
    </row>
    <row r="910" spans="1:9" x14ac:dyDescent="0.3">
      <c r="A910" s="99">
        <f>'027'!A10</f>
        <v>0.06</v>
      </c>
      <c r="B910" s="24">
        <f t="shared" si="65"/>
        <v>-2.8134107167600364</v>
      </c>
      <c r="C910" s="99">
        <f>'027'!C10</f>
        <v>0.42</v>
      </c>
      <c r="D910" s="24">
        <f t="shared" si="68"/>
        <v>-0.86750056770472306</v>
      </c>
      <c r="F910" s="99">
        <f>'027'!F10</f>
        <v>9.9999999999999995E-7</v>
      </c>
      <c r="G910">
        <f t="shared" si="66"/>
        <v>-13.815510557964274</v>
      </c>
      <c r="H910" s="99">
        <f>'027'!H10</f>
        <v>10.77</v>
      </c>
      <c r="I910">
        <f t="shared" si="67"/>
        <v>2.3767644911682972</v>
      </c>
    </row>
    <row r="911" spans="1:9" x14ac:dyDescent="0.3">
      <c r="A911" s="99">
        <f>'027'!A11</f>
        <v>0.22</v>
      </c>
      <c r="B911" s="24">
        <f t="shared" si="65"/>
        <v>-1.5141277326297755</v>
      </c>
      <c r="C911" s="99">
        <f>'027'!C11</f>
        <v>9.9999999999999995E-7</v>
      </c>
      <c r="D911" s="24">
        <f t="shared" si="68"/>
        <v>-13.815510557964274</v>
      </c>
      <c r="F911" s="99">
        <f>'027'!F11</f>
        <v>5.66</v>
      </c>
      <c r="G911">
        <f t="shared" si="66"/>
        <v>1.7334238922150915</v>
      </c>
      <c r="H911" s="99">
        <f>'027'!H11</f>
        <v>1.56</v>
      </c>
      <c r="I911">
        <f t="shared" si="67"/>
        <v>0.44468582126144574</v>
      </c>
    </row>
    <row r="912" spans="1:9" x14ac:dyDescent="0.3">
      <c r="A912" s="99">
        <f>'027'!A12</f>
        <v>9.5500000000000007</v>
      </c>
      <c r="B912" s="24">
        <f t="shared" si="65"/>
        <v>2.256541154492639</v>
      </c>
      <c r="C912" s="99">
        <f>'027'!C12</f>
        <v>5.17</v>
      </c>
      <c r="D912" s="24">
        <f t="shared" si="68"/>
        <v>1.6428726885203377</v>
      </c>
      <c r="F912" s="99">
        <f>'027'!F12</f>
        <v>0.28999999999999998</v>
      </c>
      <c r="G912">
        <f t="shared" si="66"/>
        <v>-1.2378743560016174</v>
      </c>
      <c r="H912" s="99">
        <f>'027'!H12</f>
        <v>21.06</v>
      </c>
      <c r="I912">
        <f t="shared" si="67"/>
        <v>3.0473755067058295</v>
      </c>
    </row>
    <row r="913" spans="1:9" x14ac:dyDescent="0.3">
      <c r="A913" s="99">
        <f>'027'!A13</f>
        <v>0.68</v>
      </c>
      <c r="B913" s="24">
        <f t="shared" si="65"/>
        <v>-0.38566248081198462</v>
      </c>
      <c r="C913" s="99">
        <f>'027'!C13</f>
        <v>35.92</v>
      </c>
      <c r="D913" s="24">
        <f t="shared" si="68"/>
        <v>3.5812942434339989</v>
      </c>
      <c r="F913" s="99">
        <f>'027'!F13</f>
        <v>1.1000000000000001</v>
      </c>
      <c r="G913">
        <f t="shared" si="66"/>
        <v>9.5310179804324935E-2</v>
      </c>
      <c r="H913" s="99">
        <f>'027'!H13</f>
        <v>2.87</v>
      </c>
      <c r="I913">
        <f t="shared" si="67"/>
        <v>1.0543120297715298</v>
      </c>
    </row>
    <row r="914" spans="1:9" x14ac:dyDescent="0.3">
      <c r="A914" s="99">
        <f>'027'!A14</f>
        <v>22.88</v>
      </c>
      <c r="B914" s="24">
        <f t="shared" si="65"/>
        <v>3.1302631665115972</v>
      </c>
      <c r="C914" s="99">
        <f>'027'!C14</f>
        <v>2.71</v>
      </c>
      <c r="D914" s="24">
        <f t="shared" si="68"/>
        <v>0.99694863489160956</v>
      </c>
      <c r="F914" s="99">
        <f>'027'!F14</f>
        <v>0.16</v>
      </c>
      <c r="G914">
        <f t="shared" si="66"/>
        <v>-1.8325814637483102</v>
      </c>
      <c r="H914" s="99">
        <f>'027'!H14</f>
        <v>15.37</v>
      </c>
      <c r="I914">
        <f t="shared" si="67"/>
        <v>2.7324175575505043</v>
      </c>
    </row>
    <row r="915" spans="1:9" x14ac:dyDescent="0.3">
      <c r="A915" s="99">
        <f>'027'!A15</f>
        <v>10.7</v>
      </c>
      <c r="B915" s="24">
        <f t="shared" si="65"/>
        <v>2.3702437414678603</v>
      </c>
      <c r="C915" s="99">
        <f>'027'!C15</f>
        <v>22.61</v>
      </c>
      <c r="D915" s="24">
        <f t="shared" si="68"/>
        <v>3.1183922862898785</v>
      </c>
      <c r="F915" s="99">
        <f>'027'!F15</f>
        <v>1.24</v>
      </c>
      <c r="G915">
        <f t="shared" si="66"/>
        <v>0.21511137961694549</v>
      </c>
      <c r="H915" s="99">
        <f>'027'!H15</f>
        <v>2.4900000000000002</v>
      </c>
      <c r="I915">
        <f t="shared" si="67"/>
        <v>0.91228271047661635</v>
      </c>
    </row>
    <row r="916" spans="1:9" x14ac:dyDescent="0.3">
      <c r="A916" s="99">
        <f>'027'!A16</f>
        <v>0.16</v>
      </c>
      <c r="B916" s="24">
        <f t="shared" si="65"/>
        <v>-1.8325814637483102</v>
      </c>
      <c r="C916" s="99">
        <f>'027'!C16</f>
        <v>0.03</v>
      </c>
      <c r="D916" s="24">
        <f t="shared" si="68"/>
        <v>-3.5065578973199818</v>
      </c>
      <c r="F916" s="99">
        <f>'027'!F16</f>
        <v>15.42</v>
      </c>
      <c r="G916">
        <f t="shared" si="66"/>
        <v>2.7356653681351832</v>
      </c>
      <c r="H916" s="99">
        <f>'027'!H16</f>
        <v>8.34</v>
      </c>
      <c r="I916">
        <f t="shared" si="67"/>
        <v>2.1210632163706555</v>
      </c>
    </row>
    <row r="917" spans="1:9" x14ac:dyDescent="0.3">
      <c r="A917" s="99">
        <f>'027'!A17</f>
        <v>7.98</v>
      </c>
      <c r="B917" s="24">
        <f t="shared" si="65"/>
        <v>2.0769384114617173</v>
      </c>
      <c r="C917" s="99">
        <f>'027'!C17</f>
        <v>6.57</v>
      </c>
      <c r="D917" s="24">
        <f t="shared" si="68"/>
        <v>1.8825138324965192</v>
      </c>
      <c r="F917" s="99">
        <f>'027'!F17</f>
        <v>30.13</v>
      </c>
      <c r="G917">
        <f t="shared" si="66"/>
        <v>3.4055213531422099</v>
      </c>
      <c r="H917" s="99">
        <f>'027'!H17</f>
        <v>0.11</v>
      </c>
      <c r="I917">
        <f t="shared" si="67"/>
        <v>-2.2072749131897207</v>
      </c>
    </row>
    <row r="918" spans="1:9" x14ac:dyDescent="0.3">
      <c r="A918" s="99">
        <f>'027'!A18</f>
        <v>15.79</v>
      </c>
      <c r="B918" s="24">
        <f t="shared" si="65"/>
        <v>2.7593768282675506</v>
      </c>
      <c r="C918" s="99">
        <f>'027'!C18</f>
        <v>8.6199999999999992</v>
      </c>
      <c r="D918" s="24">
        <f t="shared" si="68"/>
        <v>2.1540850846756014</v>
      </c>
      <c r="F918" s="99">
        <f>'027'!F18</f>
        <v>1.1299999999999999</v>
      </c>
      <c r="G918">
        <f t="shared" si="66"/>
        <v>0.12221763272424911</v>
      </c>
      <c r="H918" s="99">
        <f>'027'!H18</f>
        <v>8.0399999999999991</v>
      </c>
      <c r="I918">
        <f t="shared" si="67"/>
        <v>2.0844290831908747</v>
      </c>
    </row>
    <row r="919" spans="1:9" x14ac:dyDescent="0.3">
      <c r="A919" s="99">
        <f>'027'!A19</f>
        <v>15.74</v>
      </c>
      <c r="B919" s="24">
        <f t="shared" si="65"/>
        <v>2.7562052429892572</v>
      </c>
      <c r="C919" s="99">
        <f>'027'!C19</f>
        <v>0.57999999999999996</v>
      </c>
      <c r="D919" s="24">
        <f t="shared" si="68"/>
        <v>-0.54472717544167215</v>
      </c>
      <c r="F919" s="99">
        <f>'027'!F19</f>
        <v>22.52</v>
      </c>
      <c r="G919">
        <f t="shared" si="66"/>
        <v>3.1144038032714896</v>
      </c>
      <c r="H919" s="99">
        <f>'027'!H19</f>
        <v>0.2</v>
      </c>
      <c r="I919">
        <f t="shared" si="67"/>
        <v>-1.6094379124341003</v>
      </c>
    </row>
    <row r="920" spans="1:9" x14ac:dyDescent="0.3">
      <c r="A920" s="99">
        <f>'027'!A20</f>
        <v>0.71</v>
      </c>
      <c r="B920" s="24">
        <f t="shared" si="65"/>
        <v>-0.34249030894677601</v>
      </c>
      <c r="C920" s="99">
        <f>'027'!C20</f>
        <v>3.66</v>
      </c>
      <c r="D920" s="24">
        <f t="shared" si="68"/>
        <v>1.297463147413275</v>
      </c>
      <c r="F920" s="99">
        <f>'027'!F20</f>
        <v>19.84</v>
      </c>
      <c r="G920">
        <f t="shared" si="66"/>
        <v>2.9877001018567269</v>
      </c>
      <c r="H920" s="99">
        <f>'027'!H20</f>
        <v>2.67</v>
      </c>
      <c r="I920">
        <f t="shared" si="67"/>
        <v>0.98207847241215818</v>
      </c>
    </row>
    <row r="921" spans="1:9" x14ac:dyDescent="0.3">
      <c r="A921" s="99">
        <f>'027'!A21</f>
        <v>0.2</v>
      </c>
      <c r="B921" s="24">
        <f t="shared" si="65"/>
        <v>-1.6094379124341003</v>
      </c>
      <c r="C921" s="99">
        <f>'027'!C21</f>
        <v>8.2100000000000009</v>
      </c>
      <c r="D921" s="24">
        <f t="shared" si="68"/>
        <v>2.1053529234643369</v>
      </c>
      <c r="F921" s="99">
        <f>'027'!F21</f>
        <v>6.21</v>
      </c>
      <c r="G921">
        <f t="shared" si="66"/>
        <v>1.8261608959453874</v>
      </c>
      <c r="H921" s="99">
        <f>'027'!H21</f>
        <v>0.25</v>
      </c>
      <c r="I921">
        <f t="shared" si="67"/>
        <v>-1.3862943611198906</v>
      </c>
    </row>
    <row r="922" spans="1:9" x14ac:dyDescent="0.3">
      <c r="A922" s="99">
        <f>'027'!A22</f>
        <v>0.25</v>
      </c>
      <c r="B922" s="24">
        <f t="shared" si="65"/>
        <v>-1.3862943611198906</v>
      </c>
      <c r="C922" s="99">
        <f>'027'!C22</f>
        <v>14.51</v>
      </c>
      <c r="D922" s="24">
        <f t="shared" si="68"/>
        <v>2.6748380668960965</v>
      </c>
      <c r="F922" s="99">
        <f>'027'!F22</f>
        <v>0.72</v>
      </c>
      <c r="G922">
        <f t="shared" si="66"/>
        <v>-0.3285040669720361</v>
      </c>
      <c r="H922" s="99">
        <f>'027'!H22</f>
        <v>4.32</v>
      </c>
      <c r="I922">
        <f t="shared" si="67"/>
        <v>1.4632554022560189</v>
      </c>
    </row>
    <row r="923" spans="1:9" x14ac:dyDescent="0.3">
      <c r="A923" s="99">
        <f>'027'!A23</f>
        <v>4.46</v>
      </c>
      <c r="B923" s="24">
        <f t="shared" si="65"/>
        <v>1.4951487660319727</v>
      </c>
      <c r="C923" s="99">
        <f>'027'!C23</f>
        <v>0.78</v>
      </c>
      <c r="D923" s="24">
        <f t="shared" si="68"/>
        <v>-0.24846135929849961</v>
      </c>
      <c r="F923" s="99">
        <f>'027'!F23</f>
        <v>13.6</v>
      </c>
      <c r="G923">
        <f t="shared" si="66"/>
        <v>2.6100697927420065</v>
      </c>
      <c r="H923" s="99">
        <f>'027'!H23</f>
        <v>0.09</v>
      </c>
      <c r="I923">
        <f t="shared" si="67"/>
        <v>-2.4079456086518722</v>
      </c>
    </row>
    <row r="924" spans="1:9" x14ac:dyDescent="0.3">
      <c r="A924" s="99">
        <f>'027'!A24</f>
        <v>14.64</v>
      </c>
      <c r="B924" s="24">
        <f t="shared" si="65"/>
        <v>2.6837575085331657</v>
      </c>
      <c r="C924" s="99">
        <f>'027'!C24</f>
        <v>10.09</v>
      </c>
      <c r="D924" s="24">
        <f t="shared" si="68"/>
        <v>2.3115448343655176</v>
      </c>
      <c r="F924" s="99">
        <f>'027'!F24</f>
        <v>11.36</v>
      </c>
      <c r="G924">
        <f t="shared" si="66"/>
        <v>2.4300984132930052</v>
      </c>
      <c r="H924" s="99">
        <f>'027'!H24</f>
        <v>0.02</v>
      </c>
      <c r="I924">
        <f t="shared" si="67"/>
        <v>-3.912023005428146</v>
      </c>
    </row>
    <row r="925" spans="1:9" x14ac:dyDescent="0.3">
      <c r="A925" s="99">
        <f>'027'!A25</f>
        <v>7.85</v>
      </c>
      <c r="B925" s="24">
        <f t="shared" si="65"/>
        <v>2.0605135317943168</v>
      </c>
      <c r="C925" s="99">
        <f>'027'!C25</f>
        <v>0.28000000000000003</v>
      </c>
      <c r="D925" s="24">
        <f t="shared" si="68"/>
        <v>-1.2729656758128873</v>
      </c>
      <c r="F925" s="99">
        <f>'027'!F25</f>
        <v>9.2799999999999994</v>
      </c>
      <c r="G925">
        <f t="shared" si="66"/>
        <v>2.2278615467981093</v>
      </c>
      <c r="H925" s="99">
        <f>'027'!H25</f>
        <v>10.34</v>
      </c>
      <c r="I925">
        <f t="shared" si="67"/>
        <v>2.3360198690802831</v>
      </c>
    </row>
    <row r="926" spans="1:9" x14ac:dyDescent="0.3">
      <c r="A926" s="99">
        <f>'027'!A26</f>
        <v>10.47</v>
      </c>
      <c r="B926" s="24">
        <f t="shared" si="65"/>
        <v>2.3485140248824456</v>
      </c>
      <c r="C926" s="99">
        <f>'027'!C26</f>
        <v>9.2799999999999994</v>
      </c>
      <c r="D926" s="24">
        <f t="shared" si="68"/>
        <v>2.2278615467981093</v>
      </c>
      <c r="F926" s="99">
        <f>'027'!F26</f>
        <v>12.76</v>
      </c>
      <c r="G926">
        <f t="shared" si="66"/>
        <v>2.5463152779166438</v>
      </c>
      <c r="H926" s="99">
        <f>'027'!H26</f>
        <v>8.3800000000000008</v>
      </c>
      <c r="I926">
        <f t="shared" si="67"/>
        <v>2.1258479144939919</v>
      </c>
    </row>
    <row r="927" spans="1:9" x14ac:dyDescent="0.3">
      <c r="A927" s="99">
        <f>'027'!A27</f>
        <v>0.25</v>
      </c>
      <c r="B927" s="24">
        <f t="shared" si="65"/>
        <v>-1.3862943611198906</v>
      </c>
      <c r="C927" s="99">
        <f>'027'!C27</f>
        <v>0.1</v>
      </c>
      <c r="D927" s="24">
        <f t="shared" si="68"/>
        <v>-2.3025850929940455</v>
      </c>
      <c r="F927" s="99">
        <f>'027'!F27</f>
        <v>25.63</v>
      </c>
      <c r="G927">
        <f t="shared" si="66"/>
        <v>3.2437635403759799</v>
      </c>
      <c r="H927" s="99">
        <f>'027'!H27</f>
        <v>9.9999999999999995E-7</v>
      </c>
      <c r="I927">
        <f t="shared" si="67"/>
        <v>-13.815510557964274</v>
      </c>
    </row>
    <row r="928" spans="1:9" x14ac:dyDescent="0.3">
      <c r="A928" s="99">
        <f>'027'!A28</f>
        <v>0.26</v>
      </c>
      <c r="B928" s="24">
        <f t="shared" si="65"/>
        <v>-1.3470736479666092</v>
      </c>
      <c r="C928" s="99">
        <f>'027'!C28</f>
        <v>0.54</v>
      </c>
      <c r="D928" s="24">
        <f t="shared" si="68"/>
        <v>-0.61618613942381695</v>
      </c>
      <c r="F928" s="99">
        <f>'027'!F28</f>
        <v>0.13</v>
      </c>
      <c r="G928">
        <f t="shared" si="66"/>
        <v>-2.0402208285265546</v>
      </c>
      <c r="H928" s="99">
        <f>'027'!H28</f>
        <v>3.95</v>
      </c>
      <c r="I928">
        <f t="shared" si="67"/>
        <v>1.3737155789130306</v>
      </c>
    </row>
    <row r="929" spans="1:9" x14ac:dyDescent="0.3">
      <c r="A929" s="99">
        <f>'027'!A29</f>
        <v>0.94</v>
      </c>
      <c r="B929" s="24">
        <f t="shared" si="65"/>
        <v>-6.1875403718087529E-2</v>
      </c>
      <c r="C929" s="99">
        <f>'027'!C29</f>
        <v>5.07</v>
      </c>
      <c r="D929" s="24">
        <f t="shared" si="68"/>
        <v>1.6233408176030919</v>
      </c>
      <c r="F929" s="99">
        <f>'027'!F29</f>
        <v>0.01</v>
      </c>
      <c r="G929">
        <f t="shared" si="66"/>
        <v>-4.6051701859880909</v>
      </c>
      <c r="H929" s="99">
        <f>'027'!H29</f>
        <v>0.28000000000000003</v>
      </c>
      <c r="I929">
        <f t="shared" si="67"/>
        <v>-1.2729656758128873</v>
      </c>
    </row>
    <row r="930" spans="1:9" x14ac:dyDescent="0.3">
      <c r="A930" s="99">
        <f>'027'!A30</f>
        <v>3.31</v>
      </c>
      <c r="B930" s="24">
        <f t="shared" si="65"/>
        <v>1.1969481893889715</v>
      </c>
      <c r="C930" s="99">
        <f>'027'!C30</f>
        <v>12.97</v>
      </c>
      <c r="D930" s="24">
        <f t="shared" si="68"/>
        <v>2.5626389983283526</v>
      </c>
      <c r="F930" s="99">
        <f>'027'!F30</f>
        <v>20.12</v>
      </c>
      <c r="G930">
        <f t="shared" si="66"/>
        <v>3.0017143452315387</v>
      </c>
      <c r="H930" s="99">
        <f>'027'!H30</f>
        <v>5.63</v>
      </c>
      <c r="I930">
        <f t="shared" si="67"/>
        <v>1.728109442151599</v>
      </c>
    </row>
    <row r="931" spans="1:9" x14ac:dyDescent="0.3">
      <c r="A931" s="99">
        <f>'027'!A31</f>
        <v>0.9</v>
      </c>
      <c r="B931" s="24">
        <f t="shared" si="65"/>
        <v>-0.10536051565782628</v>
      </c>
      <c r="C931" s="99">
        <f>'027'!C31</f>
        <v>0.05</v>
      </c>
      <c r="D931" s="24">
        <f t="shared" si="68"/>
        <v>-2.9957322735539909</v>
      </c>
      <c r="F931" s="99">
        <f>'027'!F31</f>
        <v>15.04</v>
      </c>
      <c r="G931">
        <f t="shared" si="66"/>
        <v>2.7107133185216936</v>
      </c>
      <c r="H931" s="99">
        <f>'027'!H31</f>
        <v>10.14</v>
      </c>
      <c r="I931">
        <f t="shared" si="67"/>
        <v>2.3164879981630371</v>
      </c>
    </row>
    <row r="932" spans="1:9" x14ac:dyDescent="0.3">
      <c r="A932" s="99">
        <f>'027'!A32</f>
        <v>5.93</v>
      </c>
      <c r="B932" s="24">
        <f t="shared" si="65"/>
        <v>1.780024213009634</v>
      </c>
      <c r="C932" s="99">
        <f>'027'!C32</f>
        <v>0.28000000000000003</v>
      </c>
      <c r="D932" s="24">
        <f t="shared" si="68"/>
        <v>-1.2729656758128873</v>
      </c>
      <c r="F932" s="99">
        <f>'027'!F32</f>
        <v>17.239999999999998</v>
      </c>
      <c r="G932">
        <f t="shared" si="66"/>
        <v>2.8472322652355468</v>
      </c>
      <c r="H932" s="99">
        <f>'027'!H32</f>
        <v>3.31</v>
      </c>
      <c r="I932">
        <f t="shared" si="67"/>
        <v>1.1969481893889715</v>
      </c>
    </row>
    <row r="933" spans="1:9" x14ac:dyDescent="0.3">
      <c r="A933" s="99">
        <f>'027'!A33</f>
        <v>5.64</v>
      </c>
      <c r="B933" s="24">
        <f t="shared" si="65"/>
        <v>1.7298840655099674</v>
      </c>
      <c r="C933" s="99">
        <f>'027'!C33</f>
        <v>0.82</v>
      </c>
      <c r="D933" s="24">
        <f t="shared" si="68"/>
        <v>-0.19845093872383832</v>
      </c>
      <c r="F933" s="99">
        <f>'027'!F33</f>
        <v>1.69</v>
      </c>
      <c r="G933">
        <f t="shared" si="66"/>
        <v>0.52472852893498212</v>
      </c>
      <c r="H933" s="99">
        <f>'027'!H33</f>
        <v>2.29</v>
      </c>
      <c r="I933">
        <f t="shared" si="67"/>
        <v>0.82855181756614826</v>
      </c>
    </row>
    <row r="934" spans="1:9" x14ac:dyDescent="0.3">
      <c r="A934" s="99">
        <f>'027'!A34</f>
        <v>7.63</v>
      </c>
      <c r="B934" s="24">
        <f t="shared" si="65"/>
        <v>2.0320878452963655</v>
      </c>
      <c r="C934" s="99">
        <f>'027'!C34</f>
        <v>11.99</v>
      </c>
      <c r="D934" s="24">
        <f t="shared" si="68"/>
        <v>2.4840729690394228</v>
      </c>
      <c r="F934" s="99">
        <f>'027'!F34</f>
        <v>0.27</v>
      </c>
      <c r="G934">
        <f t="shared" si="66"/>
        <v>-1.3093333199837622</v>
      </c>
      <c r="H934" s="99">
        <f>'027'!H34</f>
        <v>0.26</v>
      </c>
      <c r="I934">
        <f t="shared" si="67"/>
        <v>-1.3470736479666092</v>
      </c>
    </row>
    <row r="935" spans="1:9" x14ac:dyDescent="0.3">
      <c r="A935" s="99">
        <f>'027'!A35</f>
        <v>7.22</v>
      </c>
      <c r="B935" s="24">
        <f t="shared" si="65"/>
        <v>1.9768549529047348</v>
      </c>
      <c r="C935" s="99">
        <f>'027'!C35</f>
        <v>0.38</v>
      </c>
      <c r="D935" s="24">
        <f t="shared" si="68"/>
        <v>-0.96758402626170559</v>
      </c>
      <c r="F935" s="99">
        <f>'027'!F35</f>
        <v>0.27</v>
      </c>
      <c r="G935">
        <f t="shared" si="66"/>
        <v>-1.3093333199837622</v>
      </c>
      <c r="H935" s="99">
        <f>'027'!H35</f>
        <v>5.64</v>
      </c>
      <c r="I935">
        <f t="shared" si="67"/>
        <v>1.7298840655099674</v>
      </c>
    </row>
    <row r="936" spans="1:9" x14ac:dyDescent="0.3">
      <c r="A936" s="99">
        <f>'027'!A36</f>
        <v>2.63</v>
      </c>
      <c r="B936" s="24">
        <f t="shared" si="65"/>
        <v>0.96698384618967315</v>
      </c>
      <c r="C936" s="99">
        <f>'027'!C36</f>
        <v>5.85</v>
      </c>
      <c r="D936" s="24">
        <f t="shared" si="68"/>
        <v>1.766441661243765</v>
      </c>
      <c r="F936" s="99">
        <f>'027'!F36</f>
        <v>4.0999999999999996</v>
      </c>
      <c r="G936">
        <f t="shared" si="66"/>
        <v>1.410986973710262</v>
      </c>
      <c r="H936" s="99">
        <f>'027'!H36</f>
        <v>11.49</v>
      </c>
      <c r="I936">
        <f t="shared" si="67"/>
        <v>2.4414770918606643</v>
      </c>
    </row>
    <row r="937" spans="1:9" x14ac:dyDescent="0.3">
      <c r="A937" s="99">
        <f>'027'!A37</f>
        <v>1.72</v>
      </c>
      <c r="B937" s="24">
        <f t="shared" si="65"/>
        <v>0.54232429082536171</v>
      </c>
      <c r="C937" s="99">
        <f>'027'!C37</f>
        <v>2.27</v>
      </c>
      <c r="D937" s="24">
        <f t="shared" si="68"/>
        <v>0.81977983149331135</v>
      </c>
      <c r="F937" s="99">
        <f>'027'!F37</f>
        <v>0.65</v>
      </c>
      <c r="G937">
        <f t="shared" si="66"/>
        <v>-0.43078291609245423</v>
      </c>
      <c r="H937" s="99">
        <f>'027'!H37</f>
        <v>9.9999999999999995E-7</v>
      </c>
      <c r="I937">
        <f t="shared" si="67"/>
        <v>-13.815510557964274</v>
      </c>
    </row>
    <row r="938" spans="1:9" x14ac:dyDescent="0.3">
      <c r="A938" s="99">
        <f>'027'!A38</f>
        <v>0.75</v>
      </c>
      <c r="B938" s="24">
        <f t="shared" si="65"/>
        <v>-0.2876820724517809</v>
      </c>
      <c r="C938" s="99">
        <f>'027'!C38</f>
        <v>2.57</v>
      </c>
      <c r="D938" s="24">
        <f t="shared" si="68"/>
        <v>0.94390589890712839</v>
      </c>
      <c r="F938" s="99">
        <f>'027'!F38</f>
        <v>0.33</v>
      </c>
      <c r="G938">
        <f t="shared" si="66"/>
        <v>-1.1086626245216111</v>
      </c>
      <c r="H938" s="99">
        <f>'027'!H38</f>
        <v>9.9999999999999995E-7</v>
      </c>
      <c r="I938">
        <f t="shared" si="67"/>
        <v>-13.815510557964274</v>
      </c>
    </row>
    <row r="939" spans="1:9" x14ac:dyDescent="0.3">
      <c r="A939" s="99">
        <f>'027'!A39</f>
        <v>1.83</v>
      </c>
      <c r="B939" s="24">
        <f t="shared" si="65"/>
        <v>0.60431596685332956</v>
      </c>
      <c r="C939" s="99">
        <f>'027'!C39</f>
        <v>1.91</v>
      </c>
      <c r="D939" s="24">
        <f t="shared" si="68"/>
        <v>0.64710324205853842</v>
      </c>
      <c r="F939" s="99">
        <f>'027'!F39</f>
        <v>25.27</v>
      </c>
      <c r="G939">
        <f t="shared" si="66"/>
        <v>3.2296179214001026</v>
      </c>
      <c r="H939" s="99">
        <f>'027'!H39</f>
        <v>0.4</v>
      </c>
      <c r="I939">
        <f t="shared" si="67"/>
        <v>-0.916290731874155</v>
      </c>
    </row>
    <row r="940" spans="1:9" x14ac:dyDescent="0.3">
      <c r="A940" s="99">
        <f>'027'!A40</f>
        <v>2.89</v>
      </c>
      <c r="B940" s="24">
        <f t="shared" si="65"/>
        <v>1.0612565021243408</v>
      </c>
      <c r="C940" s="99">
        <f>'027'!C40</f>
        <v>11.43</v>
      </c>
      <c r="D940" s="24">
        <f t="shared" si="68"/>
        <v>2.4362414778067194</v>
      </c>
      <c r="F940" s="99">
        <f>'027'!F40</f>
        <v>0.59</v>
      </c>
      <c r="G940">
        <f t="shared" si="66"/>
        <v>-0.52763274208237199</v>
      </c>
      <c r="H940" s="99">
        <f>'027'!H40</f>
        <v>6.5</v>
      </c>
      <c r="I940">
        <f t="shared" si="67"/>
        <v>1.8718021769015913</v>
      </c>
    </row>
    <row r="941" spans="1:9" x14ac:dyDescent="0.3">
      <c r="A941" s="99">
        <f>'027'!A41</f>
        <v>0.97</v>
      </c>
      <c r="B941" s="24">
        <f t="shared" si="65"/>
        <v>-3.0459207484708574E-2</v>
      </c>
      <c r="C941" s="99">
        <f>'027'!C41</f>
        <v>15.6</v>
      </c>
      <c r="D941" s="24">
        <f t="shared" si="68"/>
        <v>2.7472709142554912</v>
      </c>
      <c r="F941" s="99">
        <f>'027'!F41</f>
        <v>0.68</v>
      </c>
      <c r="G941">
        <f t="shared" si="66"/>
        <v>-0.38566248081198462</v>
      </c>
      <c r="H941" s="99">
        <f>'027'!H41</f>
        <v>12.07</v>
      </c>
      <c r="I941">
        <f t="shared" si="67"/>
        <v>2.4907230351094403</v>
      </c>
    </row>
    <row r="942" spans="1:9" x14ac:dyDescent="0.3">
      <c r="A942" s="99">
        <f>'027'!A42</f>
        <v>15.46</v>
      </c>
      <c r="B942" s="24">
        <f t="shared" si="65"/>
        <v>2.738256043159276</v>
      </c>
      <c r="C942" s="99">
        <f>'027'!C42</f>
        <v>1.1299999999999999</v>
      </c>
      <c r="D942" s="24">
        <f t="shared" si="68"/>
        <v>0.12221763272424911</v>
      </c>
      <c r="F942" s="99">
        <f>'027'!F42</f>
        <v>0.62</v>
      </c>
      <c r="G942">
        <f t="shared" si="66"/>
        <v>-0.4780358009429998</v>
      </c>
      <c r="H942" s="99">
        <f>'027'!H42</f>
        <v>0.18</v>
      </c>
      <c r="I942">
        <f t="shared" si="67"/>
        <v>-1.7147984280919266</v>
      </c>
    </row>
    <row r="943" spans="1:9" x14ac:dyDescent="0.3">
      <c r="A943" s="99">
        <f>'027'!A43</f>
        <v>1.59</v>
      </c>
      <c r="B943" s="24">
        <f t="shared" si="65"/>
        <v>0.46373401623214022</v>
      </c>
      <c r="C943" s="99">
        <f>'027'!C43</f>
        <v>6.39</v>
      </c>
      <c r="D943" s="24">
        <f t="shared" si="68"/>
        <v>1.8547342683894434</v>
      </c>
      <c r="F943" s="99">
        <f>'027'!F43</f>
        <v>13.67</v>
      </c>
      <c r="G943">
        <f t="shared" si="66"/>
        <v>2.6152036507358583</v>
      </c>
      <c r="H943" s="99">
        <f>'027'!H43</f>
        <v>2.0499999999999998</v>
      </c>
      <c r="I943">
        <f t="shared" si="67"/>
        <v>0.71783979315031676</v>
      </c>
    </row>
    <row r="944" spans="1:9" x14ac:dyDescent="0.3">
      <c r="A944" s="99">
        <f>'027'!A44</f>
        <v>0.77</v>
      </c>
      <c r="B944" s="24">
        <f t="shared" si="65"/>
        <v>-0.26136476413440751</v>
      </c>
      <c r="C944" s="99">
        <f>'027'!C44</f>
        <v>5.17</v>
      </c>
      <c r="D944" s="24">
        <f t="shared" si="68"/>
        <v>1.6428726885203377</v>
      </c>
      <c r="F944" s="99">
        <f>'027'!F44</f>
        <v>0.01</v>
      </c>
      <c r="G944">
        <f t="shared" si="66"/>
        <v>-4.6051701859880909</v>
      </c>
      <c r="H944" s="99">
        <f>'027'!H44</f>
        <v>5.95</v>
      </c>
      <c r="I944">
        <f t="shared" si="67"/>
        <v>1.7833912195575383</v>
      </c>
    </row>
    <row r="945" spans="1:9" x14ac:dyDescent="0.3">
      <c r="A945" s="99">
        <f>'027'!A45</f>
        <v>6.15</v>
      </c>
      <c r="B945" s="24">
        <f t="shared" si="65"/>
        <v>1.8164520818184267</v>
      </c>
      <c r="C945" s="99">
        <f>'027'!C45</f>
        <v>2.61</v>
      </c>
      <c r="D945" s="24">
        <f t="shared" si="68"/>
        <v>0.95935022133460202</v>
      </c>
      <c r="F945" s="99">
        <f>'027'!F45</f>
        <v>7.91</v>
      </c>
      <c r="G945">
        <f t="shared" si="66"/>
        <v>2.0681277817795625</v>
      </c>
      <c r="H945" s="99">
        <f>'027'!H45</f>
        <v>14.89</v>
      </c>
      <c r="I945">
        <f t="shared" si="67"/>
        <v>2.7006898466959175</v>
      </c>
    </row>
    <row r="946" spans="1:9" x14ac:dyDescent="0.3">
      <c r="A946" s="99">
        <f>'027'!A46</f>
        <v>4.01</v>
      </c>
      <c r="B946" s="24">
        <f t="shared" si="65"/>
        <v>1.3887912413184778</v>
      </c>
      <c r="C946" s="99">
        <f>'027'!C46</f>
        <v>3.97</v>
      </c>
      <c r="D946" s="24">
        <f t="shared" si="68"/>
        <v>1.3787660946990992</v>
      </c>
      <c r="F946" s="99">
        <f>'027'!F46</f>
        <v>0.09</v>
      </c>
      <c r="G946">
        <f t="shared" si="66"/>
        <v>-2.4079456086518722</v>
      </c>
      <c r="H946" s="99">
        <f>'027'!H46</f>
        <v>2.5</v>
      </c>
      <c r="I946">
        <f t="shared" si="67"/>
        <v>0.91629073187415511</v>
      </c>
    </row>
    <row r="947" spans="1:9" x14ac:dyDescent="0.3">
      <c r="A947" s="99">
        <f>'027'!A47</f>
        <v>0.91</v>
      </c>
      <c r="B947" s="24">
        <f t="shared" si="65"/>
        <v>-9.431067947124129E-2</v>
      </c>
      <c r="C947" s="99">
        <f>'027'!C47</f>
        <v>15.9</v>
      </c>
      <c r="D947" s="24">
        <f t="shared" si="68"/>
        <v>2.7663191092261861</v>
      </c>
      <c r="F947" s="99">
        <f>'027'!F47</f>
        <v>15.2</v>
      </c>
      <c r="G947">
        <f t="shared" si="66"/>
        <v>2.7212954278522306</v>
      </c>
      <c r="H947" s="99">
        <f>'027'!H47</f>
        <v>11.35</v>
      </c>
      <c r="I947">
        <f t="shared" si="67"/>
        <v>2.4292177439274116</v>
      </c>
    </row>
    <row r="948" spans="1:9" x14ac:dyDescent="0.3">
      <c r="A948" s="99">
        <f>'027'!A48</f>
        <v>13.92</v>
      </c>
      <c r="B948" s="24">
        <f t="shared" si="65"/>
        <v>2.6333266549062735</v>
      </c>
      <c r="C948" s="99">
        <f>'027'!C48</f>
        <v>0.32</v>
      </c>
      <c r="D948" s="24">
        <f t="shared" si="68"/>
        <v>-1.1394342831883648</v>
      </c>
      <c r="F948" s="99">
        <f>'027'!F48</f>
        <v>9.09</v>
      </c>
      <c r="G948">
        <f t="shared" si="66"/>
        <v>2.2071749081893874</v>
      </c>
      <c r="H948" s="99">
        <f>'027'!H48</f>
        <v>15.52</v>
      </c>
      <c r="I948">
        <f t="shared" si="67"/>
        <v>2.7421295147550726</v>
      </c>
    </row>
    <row r="949" spans="1:9" x14ac:dyDescent="0.3">
      <c r="A949" s="99">
        <f>'027'!A49</f>
        <v>3.6</v>
      </c>
      <c r="B949" s="24">
        <f t="shared" si="65"/>
        <v>1.2809338454620642</v>
      </c>
      <c r="C949" s="99">
        <f>'027'!C49</f>
        <v>1.08</v>
      </c>
      <c r="D949" s="24">
        <f t="shared" si="68"/>
        <v>7.6961041136128394E-2</v>
      </c>
      <c r="F949" s="99">
        <f>'027'!F49</f>
        <v>12.12</v>
      </c>
      <c r="G949">
        <f t="shared" si="66"/>
        <v>2.4948569806411682</v>
      </c>
      <c r="H949" s="99">
        <f>'027'!H49</f>
        <v>6.04</v>
      </c>
      <c r="I949">
        <f t="shared" si="67"/>
        <v>1.7984040119467235</v>
      </c>
    </row>
    <row r="950" spans="1:9" x14ac:dyDescent="0.3">
      <c r="A950" s="99">
        <f>'027'!A50</f>
        <v>1.25</v>
      </c>
      <c r="B950" s="24">
        <f t="shared" si="65"/>
        <v>0.22314355131420976</v>
      </c>
      <c r="C950" s="99">
        <f>'027'!C50</f>
        <v>0.36</v>
      </c>
      <c r="D950" s="24">
        <f>LN(C950)</f>
        <v>-1.0216512475319814</v>
      </c>
      <c r="F950" s="99">
        <f>'027'!F50</f>
        <v>0.76</v>
      </c>
      <c r="G950">
        <f t="shared" si="66"/>
        <v>-0.2744368457017603</v>
      </c>
      <c r="H950" s="99">
        <f>'027'!H50</f>
        <v>1.42</v>
      </c>
      <c r="I950">
        <f t="shared" si="67"/>
        <v>0.35065687161316933</v>
      </c>
    </row>
    <row r="951" spans="1:9" x14ac:dyDescent="0.3">
      <c r="A951" s="99">
        <f>'027'!A51</f>
        <v>0.87</v>
      </c>
      <c r="B951" s="24">
        <f t="shared" si="65"/>
        <v>-0.13926206733350766</v>
      </c>
      <c r="C951" s="99">
        <f>'027'!C51</f>
        <v>3.53</v>
      </c>
      <c r="D951" s="24">
        <f t="shared" ref="D951:D1002" si="69">LN(C951)</f>
        <v>1.2612978709452054</v>
      </c>
      <c r="F951" s="99">
        <f>'027'!F51</f>
        <v>10.1</v>
      </c>
      <c r="G951">
        <f t="shared" si="66"/>
        <v>2.3125354238472138</v>
      </c>
      <c r="H951" s="99">
        <f>'027'!H51</f>
        <v>8.77</v>
      </c>
      <c r="I951">
        <f t="shared" si="67"/>
        <v>2.1713368063840917</v>
      </c>
    </row>
    <row r="952" spans="1:9" x14ac:dyDescent="0.3">
      <c r="A952" s="99">
        <f>'027'!A52</f>
        <v>0.47</v>
      </c>
      <c r="B952" s="24">
        <f t="shared" si="65"/>
        <v>-0.75502258427803282</v>
      </c>
      <c r="C952" s="99">
        <f>'027'!C52</f>
        <v>13.61</v>
      </c>
      <c r="D952" s="24">
        <f t="shared" si="69"/>
        <v>2.6108048166633746</v>
      </c>
      <c r="F952" s="99">
        <f>'027'!F52</f>
        <v>22.37</v>
      </c>
      <c r="G952">
        <f t="shared" si="66"/>
        <v>3.1077207755020382</v>
      </c>
      <c r="H952" s="99">
        <f>'027'!H52</f>
        <v>16.829999999999998</v>
      </c>
      <c r="I952">
        <f t="shared" si="67"/>
        <v>2.8231630082027146</v>
      </c>
    </row>
    <row r="953" spans="1:9" x14ac:dyDescent="0.3">
      <c r="A953" s="105">
        <f>'028'!A3</f>
        <v>9.9999999999999995E-7</v>
      </c>
      <c r="B953" s="24">
        <f t="shared" si="65"/>
        <v>-13.815510557964274</v>
      </c>
      <c r="C953" s="105">
        <f>'028'!C3</f>
        <v>11.89</v>
      </c>
      <c r="D953" s="24">
        <f t="shared" si="69"/>
        <v>2.4756977107026903</v>
      </c>
      <c r="F953" s="105">
        <f>'028'!F3</f>
        <v>1.79</v>
      </c>
      <c r="G953">
        <f t="shared" si="66"/>
        <v>0.58221561985266368</v>
      </c>
      <c r="H953" s="105">
        <f>'028'!H3</f>
        <v>0.23</v>
      </c>
      <c r="I953">
        <f t="shared" si="67"/>
        <v>-1.4696759700589417</v>
      </c>
    </row>
    <row r="954" spans="1:9" x14ac:dyDescent="0.3">
      <c r="A954" s="105">
        <f>'028'!A4</f>
        <v>12.89</v>
      </c>
      <c r="B954" s="24">
        <f t="shared" si="65"/>
        <v>2.5564518169510961</v>
      </c>
      <c r="C954" s="105">
        <f>'028'!C4</f>
        <v>0.92</v>
      </c>
      <c r="D954" s="24">
        <f t="shared" si="69"/>
        <v>-8.3381608939051013E-2</v>
      </c>
      <c r="F954" s="105">
        <f>'028'!F4</f>
        <v>9.9999999999999995E-7</v>
      </c>
      <c r="G954">
        <f t="shared" si="66"/>
        <v>-13.815510557964274</v>
      </c>
      <c r="H954" s="105">
        <f>'028'!H4</f>
        <v>9.9999999999999995E-7</v>
      </c>
      <c r="I954">
        <f t="shared" si="67"/>
        <v>-13.815510557964274</v>
      </c>
    </row>
    <row r="955" spans="1:9" x14ac:dyDescent="0.3">
      <c r="A955" s="105">
        <f>'028'!A5</f>
        <v>9.9999999999999995E-7</v>
      </c>
      <c r="B955" s="24">
        <f t="shared" si="65"/>
        <v>-13.815510557964274</v>
      </c>
      <c r="C955" s="105">
        <f>'028'!C5</f>
        <v>0.88</v>
      </c>
      <c r="D955" s="24">
        <f t="shared" si="69"/>
        <v>-0.12783337150988489</v>
      </c>
      <c r="F955" s="105">
        <f>'028'!F5</f>
        <v>12.02</v>
      </c>
      <c r="G955">
        <f t="shared" si="66"/>
        <v>2.4865719291070616</v>
      </c>
      <c r="H955" s="105">
        <f>'028'!H5</f>
        <v>9.9999999999999995E-7</v>
      </c>
      <c r="I955">
        <f t="shared" si="67"/>
        <v>-13.815510557964274</v>
      </c>
    </row>
    <row r="956" spans="1:9" x14ac:dyDescent="0.3">
      <c r="A956" s="105">
        <f>'028'!A6</f>
        <v>9.9999999999999995E-7</v>
      </c>
      <c r="B956" s="24">
        <f t="shared" ref="B956:B1002" si="70">LN(A956)</f>
        <v>-13.815510557964274</v>
      </c>
      <c r="C956" s="105">
        <f>'028'!C6</f>
        <v>9.9999999999999995E-7</v>
      </c>
      <c r="D956" s="24">
        <f t="shared" si="69"/>
        <v>-13.815510557964274</v>
      </c>
      <c r="F956" s="105">
        <f>'028'!F6</f>
        <v>28.19</v>
      </c>
      <c r="G956">
        <f t="shared" ref="G956:G1002" si="71">LN(F956)</f>
        <v>3.3389673051260211</v>
      </c>
      <c r="H956" s="105">
        <f>'028'!H6</f>
        <v>8.08</v>
      </c>
      <c r="I956">
        <f t="shared" ref="I956:I1002" si="72">LN(H956)</f>
        <v>2.0893918725330041</v>
      </c>
    </row>
    <row r="957" spans="1:9" x14ac:dyDescent="0.3">
      <c r="A957" s="105">
        <f>'028'!A7</f>
        <v>5.88</v>
      </c>
      <c r="B957" s="24">
        <f t="shared" si="70"/>
        <v>1.7715567619105355</v>
      </c>
      <c r="C957" s="105">
        <f>'028'!C7</f>
        <v>2.27</v>
      </c>
      <c r="D957" s="24">
        <f t="shared" si="69"/>
        <v>0.81977983149331135</v>
      </c>
      <c r="F957" s="105">
        <f>'028'!F7</f>
        <v>0.26</v>
      </c>
      <c r="G957">
        <f t="shared" si="71"/>
        <v>-1.3470736479666092</v>
      </c>
      <c r="H957" s="105">
        <f>'028'!H7</f>
        <v>2.96</v>
      </c>
      <c r="I957">
        <f t="shared" si="72"/>
        <v>1.085189268335969</v>
      </c>
    </row>
    <row r="958" spans="1:9" x14ac:dyDescent="0.3">
      <c r="A958" s="105">
        <f>'028'!A8</f>
        <v>1.01</v>
      </c>
      <c r="B958" s="24">
        <f t="shared" si="70"/>
        <v>9.950330853168092E-3</v>
      </c>
      <c r="C958" s="105">
        <f>'028'!C8</f>
        <v>7.8</v>
      </c>
      <c r="D958" s="24">
        <f t="shared" si="69"/>
        <v>2.0541237336955462</v>
      </c>
      <c r="F958" s="105">
        <f>'028'!F8</f>
        <v>3.62</v>
      </c>
      <c r="G958">
        <f t="shared" si="71"/>
        <v>1.2864740258376797</v>
      </c>
      <c r="H958" s="105">
        <f>'028'!H8</f>
        <v>2.2400000000000002</v>
      </c>
      <c r="I958">
        <f t="shared" si="72"/>
        <v>0.80647586586694853</v>
      </c>
    </row>
    <row r="959" spans="1:9" x14ac:dyDescent="0.3">
      <c r="A959" s="105">
        <f>'028'!A9</f>
        <v>7.21</v>
      </c>
      <c r="B959" s="24">
        <f t="shared" si="70"/>
        <v>1.9754689512968577</v>
      </c>
      <c r="C959" s="105">
        <f>'028'!C9</f>
        <v>8.4499999999999993</v>
      </c>
      <c r="D959" s="24">
        <f t="shared" si="69"/>
        <v>2.1341664413690822</v>
      </c>
      <c r="F959" s="105">
        <f>'028'!F9</f>
        <v>1.1000000000000001</v>
      </c>
      <c r="G959">
        <f t="shared" si="71"/>
        <v>9.5310179804324935E-2</v>
      </c>
      <c r="H959" s="105">
        <f>'028'!H9</f>
        <v>9.6999999999999993</v>
      </c>
      <c r="I959">
        <f t="shared" si="72"/>
        <v>2.2721258855093369</v>
      </c>
    </row>
    <row r="960" spans="1:9" x14ac:dyDescent="0.3">
      <c r="A960" s="105">
        <f>'028'!A10</f>
        <v>13.61</v>
      </c>
      <c r="B960" s="24">
        <f t="shared" si="70"/>
        <v>2.6108048166633746</v>
      </c>
      <c r="C960" s="105">
        <f>'028'!C10</f>
        <v>5.09</v>
      </c>
      <c r="D960" s="24">
        <f t="shared" si="69"/>
        <v>1.6272778305624314</v>
      </c>
      <c r="F960" s="105">
        <f>'028'!F10</f>
        <v>29.52</v>
      </c>
      <c r="G960">
        <f t="shared" si="71"/>
        <v>3.3850679997322719</v>
      </c>
      <c r="H960" s="105">
        <f>'028'!H10</f>
        <v>1.4</v>
      </c>
      <c r="I960">
        <f t="shared" si="72"/>
        <v>0.33647223662121289</v>
      </c>
    </row>
    <row r="961" spans="1:9" x14ac:dyDescent="0.3">
      <c r="A961" s="105">
        <f>'028'!A11</f>
        <v>7.0000000000000007E-2</v>
      </c>
      <c r="B961" s="24">
        <f t="shared" si="70"/>
        <v>-2.6592600369327779</v>
      </c>
      <c r="C961" s="105">
        <f>'028'!C11</f>
        <v>14.96</v>
      </c>
      <c r="D961" s="24">
        <f t="shared" si="69"/>
        <v>2.7053799725463312</v>
      </c>
      <c r="F961" s="105">
        <f>'028'!F11</f>
        <v>28.73</v>
      </c>
      <c r="G961">
        <f t="shared" si="71"/>
        <v>3.3579418729911983</v>
      </c>
      <c r="H961" s="105">
        <f>'028'!H11</f>
        <v>1.1299999999999999</v>
      </c>
      <c r="I961">
        <f t="shared" si="72"/>
        <v>0.12221763272424911</v>
      </c>
    </row>
    <row r="962" spans="1:9" x14ac:dyDescent="0.3">
      <c r="A962" s="105">
        <f>'028'!A12</f>
        <v>0.97</v>
      </c>
      <c r="B962" s="24">
        <f t="shared" si="70"/>
        <v>-3.0459207484708574E-2</v>
      </c>
      <c r="C962" s="105">
        <f>'028'!C12</f>
        <v>4.03</v>
      </c>
      <c r="D962" s="24">
        <f t="shared" si="69"/>
        <v>1.3937663759585917</v>
      </c>
      <c r="F962" s="105">
        <f>'028'!F12</f>
        <v>18.97</v>
      </c>
      <c r="G962">
        <f t="shared" si="71"/>
        <v>2.9428587839469227</v>
      </c>
      <c r="H962" s="105">
        <f>'028'!H12</f>
        <v>4.08</v>
      </c>
      <c r="I962">
        <f t="shared" si="72"/>
        <v>1.4060969884160703</v>
      </c>
    </row>
    <row r="963" spans="1:9" x14ac:dyDescent="0.3">
      <c r="A963" s="105">
        <f>'028'!A13</f>
        <v>4.37</v>
      </c>
      <c r="B963" s="24">
        <f t="shared" si="70"/>
        <v>1.4747630091074988</v>
      </c>
      <c r="C963" s="105">
        <f>'028'!C13</f>
        <v>0.01</v>
      </c>
      <c r="D963" s="24">
        <f t="shared" si="69"/>
        <v>-4.6051701859880909</v>
      </c>
      <c r="F963" s="105">
        <f>'028'!F13</f>
        <v>9.9999999999999995E-7</v>
      </c>
      <c r="G963">
        <f t="shared" si="71"/>
        <v>-13.815510557964274</v>
      </c>
      <c r="H963" s="105">
        <f>'028'!H13</f>
        <v>5.92</v>
      </c>
      <c r="I963">
        <f t="shared" si="72"/>
        <v>1.7783364488959144</v>
      </c>
    </row>
    <row r="964" spans="1:9" x14ac:dyDescent="0.3">
      <c r="A964" s="105">
        <f>'028'!A14</f>
        <v>2.0299999999999998</v>
      </c>
      <c r="B964" s="24">
        <f t="shared" si="70"/>
        <v>0.70803579305369591</v>
      </c>
      <c r="C964" s="105">
        <f>'028'!C14</f>
        <v>0.5</v>
      </c>
      <c r="D964" s="24">
        <f t="shared" si="69"/>
        <v>-0.69314718055994529</v>
      </c>
      <c r="F964" s="105">
        <f>'028'!F14</f>
        <v>3.09</v>
      </c>
      <c r="G964">
        <f t="shared" si="71"/>
        <v>1.1281710909096541</v>
      </c>
      <c r="H964" s="105">
        <f>'028'!H14</f>
        <v>1.22</v>
      </c>
      <c r="I964">
        <f t="shared" si="72"/>
        <v>0.19885085874516517</v>
      </c>
    </row>
    <row r="965" spans="1:9" x14ac:dyDescent="0.3">
      <c r="A965" s="105">
        <f>'028'!A15</f>
        <v>9.9999999999999995E-7</v>
      </c>
      <c r="B965" s="24">
        <f t="shared" si="70"/>
        <v>-13.815510557964274</v>
      </c>
      <c r="C965" s="105">
        <f>'028'!C15</f>
        <v>0.03</v>
      </c>
      <c r="D965" s="24">
        <f t="shared" si="69"/>
        <v>-3.5065578973199818</v>
      </c>
      <c r="F965" s="105">
        <f>'028'!F15</f>
        <v>26.26</v>
      </c>
      <c r="G965">
        <f t="shared" si="71"/>
        <v>3.26804686887465</v>
      </c>
      <c r="H965" s="105">
        <f>'028'!H15</f>
        <v>9.9999999999999995E-7</v>
      </c>
      <c r="I965">
        <f t="shared" si="72"/>
        <v>-13.815510557964274</v>
      </c>
    </row>
    <row r="966" spans="1:9" x14ac:dyDescent="0.3">
      <c r="A966" s="105">
        <f>'028'!A16</f>
        <v>17</v>
      </c>
      <c r="B966" s="24">
        <f t="shared" si="70"/>
        <v>2.8332133440562162</v>
      </c>
      <c r="C966" s="105">
        <f>'028'!C16</f>
        <v>0.79</v>
      </c>
      <c r="D966" s="24">
        <f t="shared" si="69"/>
        <v>-0.23572233352106983</v>
      </c>
      <c r="F966" s="105">
        <f>'028'!F16</f>
        <v>22.25</v>
      </c>
      <c r="G966">
        <f t="shared" si="71"/>
        <v>3.1023420086122493</v>
      </c>
      <c r="H966" s="105">
        <f>'028'!H16</f>
        <v>5.87</v>
      </c>
      <c r="I966">
        <f t="shared" si="72"/>
        <v>1.7698546338400052</v>
      </c>
    </row>
    <row r="967" spans="1:9" x14ac:dyDescent="0.3">
      <c r="A967" s="105">
        <f>'028'!A17</f>
        <v>7.26</v>
      </c>
      <c r="B967" s="24">
        <f t="shared" si="70"/>
        <v>1.9823798288367047</v>
      </c>
      <c r="C967" s="105">
        <f>'028'!C17</f>
        <v>15.44</v>
      </c>
      <c r="D967" s="24">
        <f t="shared" si="69"/>
        <v>2.73696154459663</v>
      </c>
      <c r="F967" s="105">
        <f>'028'!F17</f>
        <v>17.12</v>
      </c>
      <c r="G967">
        <f t="shared" si="71"/>
        <v>2.840247370713596</v>
      </c>
      <c r="H967" s="105">
        <f>'028'!H17</f>
        <v>0.51</v>
      </c>
      <c r="I967">
        <f t="shared" si="72"/>
        <v>-0.67334455326376563</v>
      </c>
    </row>
    <row r="968" spans="1:9" x14ac:dyDescent="0.3">
      <c r="A968" s="105">
        <f>'028'!A18</f>
        <v>0.11</v>
      </c>
      <c r="B968" s="24">
        <f t="shared" si="70"/>
        <v>-2.2072749131897207</v>
      </c>
      <c r="C968" s="105">
        <f>'028'!C18</f>
        <v>15.35</v>
      </c>
      <c r="D968" s="24">
        <f t="shared" si="69"/>
        <v>2.731115474033206</v>
      </c>
      <c r="F968" s="105">
        <f>'028'!F18</f>
        <v>29.65</v>
      </c>
      <c r="G968">
        <f t="shared" si="71"/>
        <v>3.3894621254437345</v>
      </c>
      <c r="H968" s="105">
        <f>'028'!H18</f>
        <v>10.65</v>
      </c>
      <c r="I968">
        <f t="shared" si="72"/>
        <v>2.3655598921554342</v>
      </c>
    </row>
    <row r="969" spans="1:9" x14ac:dyDescent="0.3">
      <c r="A969" s="105">
        <f>'028'!A19</f>
        <v>21.83</v>
      </c>
      <c r="B969" s="24">
        <f t="shared" si="70"/>
        <v>3.0832851705618523</v>
      </c>
      <c r="C969" s="105">
        <f>'028'!C19</f>
        <v>6.97</v>
      </c>
      <c r="D969" s="24">
        <f t="shared" si="69"/>
        <v>1.9416152247724325</v>
      </c>
      <c r="F969" s="105">
        <f>'028'!F19</f>
        <v>18.05</v>
      </c>
      <c r="G969">
        <f t="shared" si="71"/>
        <v>2.8931456847788901</v>
      </c>
      <c r="H969" s="105">
        <f>'028'!H19</f>
        <v>7.41</v>
      </c>
      <c r="I969">
        <f t="shared" si="72"/>
        <v>2.0028304393079956</v>
      </c>
    </row>
    <row r="970" spans="1:9" x14ac:dyDescent="0.3">
      <c r="A970" s="105">
        <f>'028'!A20</f>
        <v>0.05</v>
      </c>
      <c r="B970" s="24">
        <f t="shared" si="70"/>
        <v>-2.9957322735539909</v>
      </c>
      <c r="C970" s="105">
        <f>'028'!C20</f>
        <v>0.32</v>
      </c>
      <c r="D970" s="24">
        <f t="shared" si="69"/>
        <v>-1.1394342831883648</v>
      </c>
      <c r="F970" s="105">
        <f>'028'!F20</f>
        <v>7.0000000000000007E-2</v>
      </c>
      <c r="G970">
        <f t="shared" si="71"/>
        <v>-2.6592600369327779</v>
      </c>
      <c r="H970" s="105">
        <f>'028'!H20</f>
        <v>9.9999999999999995E-7</v>
      </c>
      <c r="I970">
        <f t="shared" si="72"/>
        <v>-13.815510557964274</v>
      </c>
    </row>
    <row r="971" spans="1:9" x14ac:dyDescent="0.3">
      <c r="A971" s="105">
        <f>'028'!A21</f>
        <v>9.93</v>
      </c>
      <c r="B971" s="24">
        <f t="shared" si="70"/>
        <v>2.2955604780570811</v>
      </c>
      <c r="C971" s="105">
        <f>'028'!C21</f>
        <v>2.17</v>
      </c>
      <c r="D971" s="24">
        <f t="shared" si="69"/>
        <v>0.77472716755236815</v>
      </c>
      <c r="F971" s="105">
        <f>'028'!F21</f>
        <v>19.88</v>
      </c>
      <c r="G971">
        <f t="shared" si="71"/>
        <v>2.9897142012284279</v>
      </c>
      <c r="H971" s="105">
        <f>'028'!H21</f>
        <v>5.0599999999999996</v>
      </c>
      <c r="I971">
        <f t="shared" si="72"/>
        <v>1.6213664832993742</v>
      </c>
    </row>
    <row r="972" spans="1:9" x14ac:dyDescent="0.3">
      <c r="A972" s="105">
        <f>'028'!A22</f>
        <v>4.2699999999999996</v>
      </c>
      <c r="B972" s="24">
        <f t="shared" si="70"/>
        <v>1.451613827240533</v>
      </c>
      <c r="C972" s="105">
        <f>'028'!C22</f>
        <v>0.01</v>
      </c>
      <c r="D972" s="24">
        <f t="shared" si="69"/>
        <v>-4.6051701859880909</v>
      </c>
      <c r="F972" s="105">
        <f>'028'!F22</f>
        <v>9.9999999999999995E-7</v>
      </c>
      <c r="G972">
        <f t="shared" si="71"/>
        <v>-13.815510557964274</v>
      </c>
      <c r="H972" s="105">
        <f>'028'!H22</f>
        <v>2.2000000000000002</v>
      </c>
      <c r="I972">
        <f t="shared" si="72"/>
        <v>0.78845736036427028</v>
      </c>
    </row>
    <row r="973" spans="1:9" x14ac:dyDescent="0.3">
      <c r="A973" s="105">
        <f>'028'!A23</f>
        <v>2.11</v>
      </c>
      <c r="B973" s="24">
        <f t="shared" si="70"/>
        <v>0.74668794748797507</v>
      </c>
      <c r="C973" s="105">
        <f>'028'!C23</f>
        <v>2.4500000000000002</v>
      </c>
      <c r="D973" s="24">
        <f t="shared" si="69"/>
        <v>0.89608802455663572</v>
      </c>
      <c r="F973" s="105">
        <f>'028'!F23</f>
        <v>0.01</v>
      </c>
      <c r="G973">
        <f t="shared" si="71"/>
        <v>-4.6051701859880909</v>
      </c>
      <c r="H973" s="105">
        <f>'028'!H23</f>
        <v>3.45</v>
      </c>
      <c r="I973">
        <f t="shared" si="72"/>
        <v>1.2383742310432684</v>
      </c>
    </row>
    <row r="974" spans="1:9" x14ac:dyDescent="0.3">
      <c r="A974" s="105">
        <f>'028'!A24</f>
        <v>0.39</v>
      </c>
      <c r="B974" s="24">
        <f t="shared" si="70"/>
        <v>-0.94160853985844495</v>
      </c>
      <c r="C974" s="105">
        <f>'028'!C24</f>
        <v>6.08</v>
      </c>
      <c r="D974" s="24">
        <f t="shared" si="69"/>
        <v>1.8050046959780757</v>
      </c>
      <c r="F974" s="105">
        <f>'028'!F24</f>
        <v>22.71</v>
      </c>
      <c r="G974">
        <f t="shared" si="71"/>
        <v>3.1228053561174671</v>
      </c>
      <c r="H974" s="105">
        <f>'028'!H24</f>
        <v>0.2</v>
      </c>
      <c r="I974">
        <f t="shared" si="72"/>
        <v>-1.6094379124341003</v>
      </c>
    </row>
    <row r="975" spans="1:9" x14ac:dyDescent="0.3">
      <c r="A975" s="105">
        <f>'028'!A25</f>
        <v>6.07</v>
      </c>
      <c r="B975" s="24">
        <f t="shared" si="70"/>
        <v>1.803358605071407</v>
      </c>
      <c r="C975" s="105">
        <f>'028'!C25</f>
        <v>6.47</v>
      </c>
      <c r="D975" s="24">
        <f t="shared" si="69"/>
        <v>1.8671761085128091</v>
      </c>
      <c r="F975" s="105">
        <f>'028'!F25</f>
        <v>9.6</v>
      </c>
      <c r="G975">
        <f t="shared" si="71"/>
        <v>2.2617630984737906</v>
      </c>
      <c r="H975" s="105">
        <f>'028'!H25</f>
        <v>10.61</v>
      </c>
      <c r="I975">
        <f t="shared" si="72"/>
        <v>2.3617969526258915</v>
      </c>
    </row>
    <row r="976" spans="1:9" x14ac:dyDescent="0.3">
      <c r="A976" s="105">
        <f>'028'!A26</f>
        <v>7.26</v>
      </c>
      <c r="B976" s="24">
        <f t="shared" si="70"/>
        <v>1.9823798288367047</v>
      </c>
      <c r="C976" s="105">
        <f>'028'!C26</f>
        <v>11.48</v>
      </c>
      <c r="D976" s="24">
        <f t="shared" si="69"/>
        <v>2.4406063908914204</v>
      </c>
      <c r="F976" s="105">
        <f>'028'!F26</f>
        <v>0.42</v>
      </c>
      <c r="G976">
        <f t="shared" si="71"/>
        <v>-0.86750056770472306</v>
      </c>
      <c r="H976" s="105">
        <f>'028'!H26</f>
        <v>29.64</v>
      </c>
      <c r="I976">
        <f t="shared" si="72"/>
        <v>3.389124800427886</v>
      </c>
    </row>
    <row r="977" spans="1:9" x14ac:dyDescent="0.3">
      <c r="A977" s="105">
        <f>'028'!A27</f>
        <v>0.12</v>
      </c>
      <c r="B977" s="24">
        <f t="shared" si="70"/>
        <v>-2.120263536200091</v>
      </c>
      <c r="C977" s="105">
        <f>'028'!C27</f>
        <v>0.01</v>
      </c>
      <c r="D977" s="24">
        <f t="shared" si="69"/>
        <v>-4.6051701859880909</v>
      </c>
      <c r="F977" s="105">
        <f>'028'!F27</f>
        <v>6.22</v>
      </c>
      <c r="G977">
        <f t="shared" si="71"/>
        <v>1.827769906751088</v>
      </c>
      <c r="H977" s="105">
        <f>'028'!H27</f>
        <v>12.67</v>
      </c>
      <c r="I977">
        <f t="shared" si="72"/>
        <v>2.5392369943330477</v>
      </c>
    </row>
    <row r="978" spans="1:9" x14ac:dyDescent="0.3">
      <c r="A978" s="105">
        <f>'028'!A28</f>
        <v>6.27</v>
      </c>
      <c r="B978" s="24">
        <f t="shared" si="70"/>
        <v>1.8357763546448294</v>
      </c>
      <c r="C978" s="105">
        <f>'028'!C28</f>
        <v>11.23</v>
      </c>
      <c r="D978" s="24">
        <f t="shared" si="69"/>
        <v>2.418588768750352</v>
      </c>
      <c r="F978" s="105">
        <f>'028'!F28</f>
        <v>1.98</v>
      </c>
      <c r="G978">
        <f t="shared" si="71"/>
        <v>0.68309684470644383</v>
      </c>
      <c r="H978" s="105">
        <f>'028'!H28</f>
        <v>3.13</v>
      </c>
      <c r="I978">
        <f t="shared" si="72"/>
        <v>1.1410330045520618</v>
      </c>
    </row>
    <row r="979" spans="1:9" x14ac:dyDescent="0.3">
      <c r="A979" s="105">
        <f>'028'!A29</f>
        <v>0.03</v>
      </c>
      <c r="B979" s="24">
        <f t="shared" si="70"/>
        <v>-3.5065578973199818</v>
      </c>
      <c r="C979" s="105">
        <f>'028'!C29</f>
        <v>0.11</v>
      </c>
      <c r="D979" s="24">
        <f t="shared" si="69"/>
        <v>-2.2072749131897207</v>
      </c>
      <c r="F979" s="105">
        <f>'028'!F29</f>
        <v>9.9999999999999995E-7</v>
      </c>
      <c r="G979">
        <f t="shared" si="71"/>
        <v>-13.815510557964274</v>
      </c>
      <c r="H979" s="105">
        <f>'028'!H29</f>
        <v>11.96</v>
      </c>
      <c r="I979">
        <f t="shared" si="72"/>
        <v>2.4815677485224859</v>
      </c>
    </row>
    <row r="980" spans="1:9" x14ac:dyDescent="0.3">
      <c r="A980" s="105">
        <f>'028'!A30</f>
        <v>0.16</v>
      </c>
      <c r="B980" s="24">
        <f t="shared" si="70"/>
        <v>-1.8325814637483102</v>
      </c>
      <c r="C980" s="105">
        <f>'028'!C30</f>
        <v>1.58</v>
      </c>
      <c r="D980" s="24">
        <f t="shared" si="69"/>
        <v>0.45742484703887548</v>
      </c>
      <c r="F980" s="105">
        <f>'028'!F30</f>
        <v>34.75</v>
      </c>
      <c r="G980">
        <f t="shared" si="71"/>
        <v>3.5481795720108011</v>
      </c>
      <c r="H980" s="105">
        <f>'028'!H30</f>
        <v>9.27</v>
      </c>
      <c r="I980">
        <f t="shared" si="72"/>
        <v>2.2267833795777636</v>
      </c>
    </row>
    <row r="981" spans="1:9" x14ac:dyDescent="0.3">
      <c r="A981" s="105">
        <f>'028'!A31</f>
        <v>0.14000000000000001</v>
      </c>
      <c r="B981" s="24">
        <f t="shared" si="70"/>
        <v>-1.9661128563728327</v>
      </c>
      <c r="C981" s="105">
        <f>'028'!C31</f>
        <v>11.11</v>
      </c>
      <c r="D981" s="24">
        <f t="shared" si="69"/>
        <v>2.4078456036515385</v>
      </c>
      <c r="F981" s="105">
        <f>'028'!F31</f>
        <v>3.11</v>
      </c>
      <c r="G981">
        <f t="shared" si="71"/>
        <v>1.1346227261911428</v>
      </c>
      <c r="H981" s="105">
        <f>'028'!H31</f>
        <v>18.170000000000002</v>
      </c>
      <c r="I981">
        <f t="shared" si="72"/>
        <v>2.8997718824080798</v>
      </c>
    </row>
    <row r="982" spans="1:9" x14ac:dyDescent="0.3">
      <c r="A982" s="105">
        <f>'028'!A32</f>
        <v>10.039999999999999</v>
      </c>
      <c r="B982" s="24">
        <f t="shared" si="70"/>
        <v>2.3065771142635829</v>
      </c>
      <c r="C982" s="105">
        <f>'028'!C32</f>
        <v>16.7</v>
      </c>
      <c r="D982" s="24">
        <f t="shared" si="69"/>
        <v>2.8154087194227095</v>
      </c>
      <c r="F982" s="105">
        <f>'028'!F32</f>
        <v>0.08</v>
      </c>
      <c r="G982">
        <f t="shared" si="71"/>
        <v>-2.5257286443082556</v>
      </c>
      <c r="H982" s="105">
        <f>'028'!H32</f>
        <v>0.05</v>
      </c>
      <c r="I982">
        <f t="shared" si="72"/>
        <v>-2.9957322735539909</v>
      </c>
    </row>
    <row r="983" spans="1:9" x14ac:dyDescent="0.3">
      <c r="A983" s="105">
        <f>'028'!A33</f>
        <v>18.850000000000001</v>
      </c>
      <c r="B983" s="24">
        <f t="shared" si="70"/>
        <v>2.93651291389402</v>
      </c>
      <c r="C983" s="105">
        <f>'028'!C33</f>
        <v>10.64</v>
      </c>
      <c r="D983" s="24">
        <f t="shared" si="69"/>
        <v>2.3646204839134985</v>
      </c>
      <c r="F983" s="105">
        <f>'028'!F33</f>
        <v>4.68</v>
      </c>
      <c r="G983">
        <f t="shared" si="71"/>
        <v>1.5432981099295553</v>
      </c>
      <c r="H983" s="105">
        <f>'028'!H33</f>
        <v>5.33</v>
      </c>
      <c r="I983">
        <f t="shared" si="72"/>
        <v>1.6733512381777531</v>
      </c>
    </row>
    <row r="984" spans="1:9" x14ac:dyDescent="0.3">
      <c r="A984" s="105">
        <f>'028'!A34</f>
        <v>11.75</v>
      </c>
      <c r="B984" s="24">
        <f t="shared" si="70"/>
        <v>2.4638532405901681</v>
      </c>
      <c r="C984" s="105">
        <f>'028'!C34</f>
        <v>18.28</v>
      </c>
      <c r="D984" s="24">
        <f t="shared" si="69"/>
        <v>2.9058075660260041</v>
      </c>
      <c r="F984" s="105">
        <f>'028'!F34</f>
        <v>0.01</v>
      </c>
      <c r="G984">
        <f t="shared" si="71"/>
        <v>-4.6051701859880909</v>
      </c>
      <c r="H984" s="105">
        <f>'028'!H34</f>
        <v>0.32</v>
      </c>
      <c r="I984">
        <f t="shared" si="72"/>
        <v>-1.1394342831883648</v>
      </c>
    </row>
    <row r="985" spans="1:9" x14ac:dyDescent="0.3">
      <c r="A985" s="105">
        <f>'028'!A35</f>
        <v>0.82</v>
      </c>
      <c r="B985" s="24">
        <f t="shared" si="70"/>
        <v>-0.19845093872383832</v>
      </c>
      <c r="C985" s="105">
        <f>'028'!C35</f>
        <v>8.02</v>
      </c>
      <c r="D985" s="24">
        <f t="shared" si="69"/>
        <v>2.0819384218784229</v>
      </c>
      <c r="F985" s="105">
        <f>'028'!F35</f>
        <v>9.9999999999999995E-7</v>
      </c>
      <c r="G985">
        <f t="shared" si="71"/>
        <v>-13.815510557964274</v>
      </c>
      <c r="H985" s="105">
        <f>'028'!H35</f>
        <v>24.1</v>
      </c>
      <c r="I985">
        <f t="shared" si="72"/>
        <v>3.1822118404966093</v>
      </c>
    </row>
    <row r="986" spans="1:9" x14ac:dyDescent="0.3">
      <c r="A986" s="105">
        <f>'028'!A36</f>
        <v>0.46</v>
      </c>
      <c r="B986" s="24">
        <f t="shared" si="70"/>
        <v>-0.77652878949899629</v>
      </c>
      <c r="C986" s="105">
        <f>'028'!C36</f>
        <v>6.03</v>
      </c>
      <c r="D986" s="24">
        <f t="shared" si="69"/>
        <v>1.7967470107390942</v>
      </c>
      <c r="F986" s="105">
        <f>'028'!F36</f>
        <v>9.9999999999999995E-7</v>
      </c>
      <c r="G986">
        <f t="shared" si="71"/>
        <v>-13.815510557964274</v>
      </c>
      <c r="H986" s="105">
        <f>'028'!H36</f>
        <v>5.29</v>
      </c>
      <c r="I986">
        <f t="shared" si="72"/>
        <v>1.665818245870208</v>
      </c>
    </row>
    <row r="987" spans="1:9" x14ac:dyDescent="0.3">
      <c r="A987" s="105">
        <f>'028'!A37</f>
        <v>1.1000000000000001</v>
      </c>
      <c r="B987" s="24">
        <f t="shared" si="70"/>
        <v>9.5310179804324935E-2</v>
      </c>
      <c r="C987" s="105">
        <f>'028'!C37</f>
        <v>2.97</v>
      </c>
      <c r="D987" s="24">
        <f t="shared" si="69"/>
        <v>1.0885619528146082</v>
      </c>
      <c r="F987" s="105">
        <f>'028'!F37</f>
        <v>19.61</v>
      </c>
      <c r="G987">
        <f t="shared" si="71"/>
        <v>2.976039640208255</v>
      </c>
      <c r="H987" s="105">
        <f>'028'!H37</f>
        <v>0.03</v>
      </c>
      <c r="I987">
        <f t="shared" si="72"/>
        <v>-3.5065578973199818</v>
      </c>
    </row>
    <row r="988" spans="1:9" x14ac:dyDescent="0.3">
      <c r="A988" s="105">
        <f>'028'!A38</f>
        <v>6.99</v>
      </c>
      <c r="B988" s="24">
        <f t="shared" si="70"/>
        <v>1.944480556245719</v>
      </c>
      <c r="C988" s="105">
        <f>'028'!C38</f>
        <v>8.77</v>
      </c>
      <c r="D988" s="24">
        <f t="shared" si="69"/>
        <v>2.1713368063840917</v>
      </c>
      <c r="F988" s="105">
        <f>'028'!F38</f>
        <v>2.52</v>
      </c>
      <c r="G988">
        <f t="shared" si="71"/>
        <v>0.9242589015233319</v>
      </c>
      <c r="H988" s="105">
        <f>'028'!H38</f>
        <v>0.1</v>
      </c>
      <c r="I988">
        <f t="shared" si="72"/>
        <v>-2.3025850929940455</v>
      </c>
    </row>
    <row r="989" spans="1:9" x14ac:dyDescent="0.3">
      <c r="A989" s="105">
        <f>'028'!A39</f>
        <v>19.46</v>
      </c>
      <c r="B989" s="24">
        <f t="shared" si="70"/>
        <v>2.968361076757859</v>
      </c>
      <c r="C989" s="105">
        <f>'028'!C39</f>
        <v>0.11</v>
      </c>
      <c r="D989" s="24">
        <f t="shared" si="69"/>
        <v>-2.2072749131897207</v>
      </c>
      <c r="F989" s="105">
        <f>'028'!F39</f>
        <v>8.74</v>
      </c>
      <c r="G989">
        <f t="shared" si="71"/>
        <v>2.167910189667444</v>
      </c>
      <c r="H989" s="105">
        <f>'028'!H39</f>
        <v>5.6</v>
      </c>
      <c r="I989">
        <f t="shared" si="72"/>
        <v>1.7227665977411035</v>
      </c>
    </row>
    <row r="990" spans="1:9" x14ac:dyDescent="0.3">
      <c r="A990" s="105">
        <f>'028'!A40</f>
        <v>20.96</v>
      </c>
      <c r="B990" s="24">
        <f t="shared" si="70"/>
        <v>3.0426158594528414</v>
      </c>
      <c r="C990" s="105">
        <f>'028'!C40</f>
        <v>1.94</v>
      </c>
      <c r="D990" s="24">
        <f t="shared" si="69"/>
        <v>0.66268797307523675</v>
      </c>
      <c r="F990" s="105">
        <f>'028'!F40</f>
        <v>0.03</v>
      </c>
      <c r="G990">
        <f t="shared" si="71"/>
        <v>-3.5065578973199818</v>
      </c>
      <c r="H990" s="105">
        <f>'028'!H40</f>
        <v>6.37</v>
      </c>
      <c r="I990">
        <f t="shared" si="72"/>
        <v>1.8515994695840721</v>
      </c>
    </row>
    <row r="991" spans="1:9" x14ac:dyDescent="0.3">
      <c r="A991" s="105">
        <f>'028'!A41</f>
        <v>2.4</v>
      </c>
      <c r="B991" s="24">
        <f t="shared" si="70"/>
        <v>0.87546873735389985</v>
      </c>
      <c r="C991" s="105">
        <f>'028'!C41</f>
        <v>1.87</v>
      </c>
      <c r="D991" s="24">
        <f t="shared" si="69"/>
        <v>0.62593843086649537</v>
      </c>
      <c r="F991" s="105">
        <f>'028'!F41</f>
        <v>9.32</v>
      </c>
      <c r="G991">
        <f t="shared" si="71"/>
        <v>2.2321626286975</v>
      </c>
      <c r="H991" s="105">
        <f>'028'!H41</f>
        <v>5.33</v>
      </c>
      <c r="I991">
        <f t="shared" si="72"/>
        <v>1.6733512381777531</v>
      </c>
    </row>
    <row r="992" spans="1:9" x14ac:dyDescent="0.3">
      <c r="A992" s="105">
        <f>'028'!A42</f>
        <v>4.71</v>
      </c>
      <c r="B992" s="24">
        <f t="shared" si="70"/>
        <v>1.5496879080283263</v>
      </c>
      <c r="C992" s="105">
        <f>'028'!C42</f>
        <v>1.2</v>
      </c>
      <c r="D992" s="24">
        <f t="shared" si="69"/>
        <v>0.18232155679395459</v>
      </c>
      <c r="F992" s="105">
        <f>'028'!F42</f>
        <v>34.369999999999997</v>
      </c>
      <c r="G992">
        <f t="shared" si="71"/>
        <v>3.5371840908617425</v>
      </c>
      <c r="H992" s="105">
        <f>'028'!H42</f>
        <v>6.55</v>
      </c>
      <c r="I992">
        <f t="shared" si="72"/>
        <v>1.8794650496471605</v>
      </c>
    </row>
    <row r="993" spans="1:9" x14ac:dyDescent="0.3">
      <c r="A993" s="105">
        <f>'028'!A43</f>
        <v>9.9999999999999995E-7</v>
      </c>
      <c r="B993" s="24">
        <f t="shared" si="70"/>
        <v>-13.815510557964274</v>
      </c>
      <c r="C993" s="105">
        <f>'028'!C43</f>
        <v>1.55</v>
      </c>
      <c r="D993" s="24">
        <f t="shared" si="69"/>
        <v>0.43825493093115531</v>
      </c>
      <c r="F993" s="105">
        <f>'028'!F43</f>
        <v>0.36</v>
      </c>
      <c r="G993">
        <f t="shared" si="71"/>
        <v>-1.0216512475319814</v>
      </c>
      <c r="H993" s="105">
        <f>'028'!H43</f>
        <v>0.93</v>
      </c>
      <c r="I993">
        <f t="shared" si="72"/>
        <v>-7.2570692834835374E-2</v>
      </c>
    </row>
    <row r="994" spans="1:9" x14ac:dyDescent="0.3">
      <c r="A994" s="105">
        <f>'028'!A44</f>
        <v>17.36</v>
      </c>
      <c r="B994" s="24">
        <f t="shared" si="70"/>
        <v>2.8541687092322041</v>
      </c>
      <c r="C994" s="105">
        <f>'028'!C44</f>
        <v>10.14</v>
      </c>
      <c r="D994" s="24">
        <f t="shared" si="69"/>
        <v>2.3164879981630371</v>
      </c>
      <c r="F994" s="105">
        <f>'028'!F44</f>
        <v>28.06</v>
      </c>
      <c r="G994">
        <f t="shared" si="71"/>
        <v>3.3343450746743146</v>
      </c>
      <c r="H994" s="105">
        <f>'028'!H44</f>
        <v>0.52</v>
      </c>
      <c r="I994">
        <f t="shared" si="72"/>
        <v>-0.65392646740666394</v>
      </c>
    </row>
    <row r="995" spans="1:9" x14ac:dyDescent="0.3">
      <c r="A995" s="105">
        <f>'028'!A45</f>
        <v>15.68</v>
      </c>
      <c r="B995" s="24">
        <f t="shared" si="70"/>
        <v>2.7523860149222616</v>
      </c>
      <c r="C995" s="105">
        <f>'028'!C45</f>
        <v>0.11</v>
      </c>
      <c r="D995" s="24">
        <f t="shared" si="69"/>
        <v>-2.2072749131897207</v>
      </c>
      <c r="F995" s="105">
        <f>'028'!F45</f>
        <v>17.149999999999999</v>
      </c>
      <c r="G995">
        <f t="shared" si="71"/>
        <v>2.8419981736119486</v>
      </c>
      <c r="H995" s="105">
        <f>'028'!H45</f>
        <v>5.77</v>
      </c>
      <c r="I995">
        <f t="shared" si="72"/>
        <v>1.7526720805200082</v>
      </c>
    </row>
    <row r="996" spans="1:9" x14ac:dyDescent="0.3">
      <c r="A996" s="105">
        <f>'028'!A46</f>
        <v>6.86</v>
      </c>
      <c r="B996" s="24">
        <f t="shared" si="70"/>
        <v>1.925707441737794</v>
      </c>
      <c r="C996" s="105">
        <f>'028'!C46</f>
        <v>10.85</v>
      </c>
      <c r="D996" s="24">
        <f t="shared" si="69"/>
        <v>2.3841650799864684</v>
      </c>
      <c r="F996" s="105">
        <f>'028'!F46</f>
        <v>51.2</v>
      </c>
      <c r="G996">
        <f t="shared" si="71"/>
        <v>3.9357395320454622</v>
      </c>
      <c r="H996" s="105">
        <f>'028'!H46</f>
        <v>0.1</v>
      </c>
      <c r="I996">
        <f t="shared" si="72"/>
        <v>-2.3025850929940455</v>
      </c>
    </row>
    <row r="997" spans="1:9" x14ac:dyDescent="0.3">
      <c r="A997" s="105">
        <f>'028'!A47</f>
        <v>4.18</v>
      </c>
      <c r="B997" s="24">
        <f t="shared" si="70"/>
        <v>1.430311246536665</v>
      </c>
      <c r="C997" s="105">
        <f>'028'!C47</f>
        <v>3.18</v>
      </c>
      <c r="D997" s="24">
        <f t="shared" si="69"/>
        <v>1.1568811967920856</v>
      </c>
      <c r="F997" s="105">
        <f>'028'!F47</f>
        <v>3.48</v>
      </c>
      <c r="G997">
        <f t="shared" si="71"/>
        <v>1.2470322937863829</v>
      </c>
      <c r="H997" s="105">
        <f>'028'!H47</f>
        <v>11.65</v>
      </c>
      <c r="I997">
        <f t="shared" si="72"/>
        <v>2.4553061800117097</v>
      </c>
    </row>
    <row r="998" spans="1:9" x14ac:dyDescent="0.3">
      <c r="A998" s="105">
        <f>'028'!A48</f>
        <v>0.55000000000000004</v>
      </c>
      <c r="B998" s="24">
        <f t="shared" si="70"/>
        <v>-0.59783700075562041</v>
      </c>
      <c r="C998" s="105">
        <f>'028'!C48</f>
        <v>2.2000000000000002</v>
      </c>
      <c r="D998" s="24">
        <f t="shared" si="69"/>
        <v>0.78845736036427028</v>
      </c>
      <c r="F998" s="105">
        <f>'028'!F48</f>
        <v>15.96</v>
      </c>
      <c r="G998">
        <f t="shared" si="71"/>
        <v>2.7700855920216627</v>
      </c>
      <c r="H998" s="105">
        <f>'028'!H48</f>
        <v>10.39</v>
      </c>
      <c r="I998">
        <f t="shared" si="72"/>
        <v>2.340843805111136</v>
      </c>
    </row>
    <row r="999" spans="1:9" x14ac:dyDescent="0.3">
      <c r="A999" s="105">
        <f>'028'!A49</f>
        <v>3.78</v>
      </c>
      <c r="B999" s="24">
        <f t="shared" si="70"/>
        <v>1.3297240096314962</v>
      </c>
      <c r="C999" s="105">
        <f>'028'!C49</f>
        <v>0.05</v>
      </c>
      <c r="D999" s="24">
        <f t="shared" si="69"/>
        <v>-2.9957322735539909</v>
      </c>
      <c r="F999" s="105">
        <f>'028'!F49</f>
        <v>0.52</v>
      </c>
      <c r="G999">
        <f t="shared" si="71"/>
        <v>-0.65392646740666394</v>
      </c>
      <c r="H999" s="105">
        <f>'028'!H49</f>
        <v>0.11</v>
      </c>
      <c r="I999">
        <f t="shared" si="72"/>
        <v>-2.2072749131897207</v>
      </c>
    </row>
    <row r="1000" spans="1:9" x14ac:dyDescent="0.3">
      <c r="A1000" s="105">
        <f>'028'!A50</f>
        <v>6.66</v>
      </c>
      <c r="B1000" s="24">
        <f t="shared" si="70"/>
        <v>1.8961194845522977</v>
      </c>
      <c r="C1000" s="105">
        <f>'028'!C50</f>
        <v>1.1299999999999999</v>
      </c>
      <c r="D1000" s="24">
        <f t="shared" si="69"/>
        <v>0.12221763272424911</v>
      </c>
      <c r="F1000" s="105">
        <f>'028'!F50</f>
        <v>2.31</v>
      </c>
      <c r="G1000">
        <f t="shared" si="71"/>
        <v>0.83724752453370221</v>
      </c>
      <c r="H1000" s="105">
        <f>'028'!H50</f>
        <v>17.600000000000001</v>
      </c>
      <c r="I1000">
        <f t="shared" si="72"/>
        <v>2.8678989020441064</v>
      </c>
    </row>
    <row r="1001" spans="1:9" x14ac:dyDescent="0.3">
      <c r="A1001" s="105">
        <f>'028'!A51</f>
        <v>11.87</v>
      </c>
      <c r="B1001" s="24">
        <f t="shared" si="70"/>
        <v>2.4740142086215764</v>
      </c>
      <c r="C1001" s="105">
        <f>'028'!C51</f>
        <v>2.13</v>
      </c>
      <c r="D1001" s="24">
        <f t="shared" si="69"/>
        <v>0.75612197972133366</v>
      </c>
      <c r="F1001" s="105">
        <f>'028'!F51</f>
        <v>14.96</v>
      </c>
      <c r="G1001">
        <f t="shared" si="71"/>
        <v>2.7053799725463312</v>
      </c>
      <c r="H1001" s="105">
        <f>'028'!H51</f>
        <v>20.97</v>
      </c>
      <c r="I1001">
        <f t="shared" si="72"/>
        <v>3.0430928449138284</v>
      </c>
    </row>
    <row r="1002" spans="1:9" x14ac:dyDescent="0.3">
      <c r="A1002" s="105">
        <f>'028'!A52</f>
        <v>7.0000000000000007E-2</v>
      </c>
      <c r="B1002" s="24">
        <f t="shared" si="70"/>
        <v>-2.6592600369327779</v>
      </c>
      <c r="C1002" s="105">
        <f>'028'!C52</f>
        <v>1.08</v>
      </c>
      <c r="D1002" s="24">
        <f t="shared" si="69"/>
        <v>7.6961041136128394E-2</v>
      </c>
      <c r="F1002" s="105">
        <f>'028'!F52</f>
        <v>18.88</v>
      </c>
      <c r="G1002">
        <f t="shared" si="71"/>
        <v>2.9381031607173544</v>
      </c>
      <c r="H1002" s="105">
        <f>'028'!H52</f>
        <v>0.37</v>
      </c>
      <c r="I1002">
        <f t="shared" si="72"/>
        <v>-0.9942522733438669</v>
      </c>
    </row>
    <row r="1003" spans="1:9" x14ac:dyDescent="0.3">
      <c r="A1003" s="106">
        <f>AVERAGE(A3:A1002)</f>
        <v>5.7451300840000146</v>
      </c>
      <c r="B1003" s="106">
        <f>AVERAGE(B3:B1002)</f>
        <v>-0.273217147925301</v>
      </c>
      <c r="C1003" s="106">
        <f>AVERAGE(C3:C1002)</f>
        <v>5.8062500889999962</v>
      </c>
      <c r="D1003" s="106">
        <f>AVERAGE(D3:D1002)</f>
        <v>-0.64176755664567098</v>
      </c>
      <c r="E1003" s="93"/>
      <c r="F1003" s="106">
        <f>AVERAGE(F3:F1002)</f>
        <v>7.3417400600000216</v>
      </c>
      <c r="G1003" s="106">
        <f>AVERAGE(G3:G1002)</f>
        <v>-9.2920146921374527E-3</v>
      </c>
      <c r="H1003" s="106">
        <f>AVERAGE(H3:H1002)</f>
        <v>6.5861801020000135</v>
      </c>
      <c r="I1003" s="106">
        <f>AVERAGE(I3:I1002)</f>
        <v>-0.27085120481705688</v>
      </c>
    </row>
    <row r="1004" spans="1:9" x14ac:dyDescent="0.3">
      <c r="B1004" s="20">
        <f>EXP(B1002)</f>
        <v>7.0000000000000007E-2</v>
      </c>
      <c r="D1004" s="20">
        <f>EXP(D1002)</f>
        <v>1.08</v>
      </c>
      <c r="G1004" s="20">
        <f>EXP(G1002)</f>
        <v>18.879999999999995</v>
      </c>
      <c r="I1004" s="20">
        <f>EXP(I1002)</f>
        <v>0.37</v>
      </c>
    </row>
    <row r="1005" spans="1:9" x14ac:dyDescent="0.3">
      <c r="G1005" s="23"/>
      <c r="I1005" s="23"/>
    </row>
    <row r="1006" spans="1:9" x14ac:dyDescent="0.3">
      <c r="C1006" s="19" t="s">
        <v>420</v>
      </c>
      <c r="D1006">
        <f>TTEST(A1:A1002,C1:C1002,2,1)</f>
        <v>0.85263401537255012</v>
      </c>
      <c r="H1006" s="19" t="s">
        <v>420</v>
      </c>
      <c r="I1006">
        <f>TTEST(F1:F1002,H1:H1002,2,1)</f>
        <v>4.6412653267600461E-2</v>
      </c>
    </row>
    <row r="1007" spans="1:9" x14ac:dyDescent="0.3">
      <c r="G1007" s="23"/>
      <c r="I1007" s="23"/>
    </row>
    <row r="1008" spans="1:9" x14ac:dyDescent="0.3">
      <c r="G1008" s="23"/>
      <c r="I1008" s="23"/>
    </row>
    <row r="1009" spans="7:9" x14ac:dyDescent="0.3">
      <c r="G1009" s="23"/>
      <c r="I1009" s="23"/>
    </row>
    <row r="1010" spans="7:9" x14ac:dyDescent="0.3">
      <c r="G1010" s="23"/>
      <c r="I1010" s="23"/>
    </row>
    <row r="1011" spans="7:9" x14ac:dyDescent="0.3">
      <c r="G1011" s="23"/>
      <c r="I1011" s="23"/>
    </row>
    <row r="1012" spans="7:9" x14ac:dyDescent="0.3">
      <c r="G1012" s="23"/>
      <c r="I1012" s="23"/>
    </row>
    <row r="1013" spans="7:9" x14ac:dyDescent="0.3">
      <c r="G1013" s="23"/>
      <c r="I1013" s="23"/>
    </row>
    <row r="1014" spans="7:9" x14ac:dyDescent="0.3">
      <c r="G1014" s="23"/>
      <c r="I1014" s="23"/>
    </row>
    <row r="1015" spans="7:9" x14ac:dyDescent="0.3">
      <c r="G1015" s="23"/>
      <c r="I1015" s="23"/>
    </row>
    <row r="1016" spans="7:9" x14ac:dyDescent="0.3">
      <c r="G1016" s="23"/>
      <c r="I1016" s="23"/>
    </row>
    <row r="1017" spans="7:9" x14ac:dyDescent="0.3">
      <c r="G1017" s="23"/>
      <c r="I1017" s="23"/>
    </row>
    <row r="1018" spans="7:9" x14ac:dyDescent="0.3">
      <c r="G1018" s="23"/>
      <c r="I1018" s="23"/>
    </row>
    <row r="1019" spans="7:9" x14ac:dyDescent="0.3">
      <c r="G1019" s="23"/>
      <c r="I1019" s="23"/>
    </row>
    <row r="1020" spans="7:9" x14ac:dyDescent="0.3">
      <c r="G1020" s="23"/>
      <c r="I1020" s="23"/>
    </row>
    <row r="1021" spans="7:9" x14ac:dyDescent="0.3">
      <c r="G1021" s="23"/>
      <c r="I1021" s="23"/>
    </row>
    <row r="1022" spans="7:9" x14ac:dyDescent="0.3">
      <c r="G1022" s="23"/>
      <c r="I1022" s="23"/>
    </row>
    <row r="1023" spans="7:9" x14ac:dyDescent="0.3">
      <c r="G1023" s="23"/>
      <c r="I1023" s="23"/>
    </row>
    <row r="1024" spans="7:9" x14ac:dyDescent="0.3">
      <c r="G1024" s="23"/>
      <c r="I1024" s="23"/>
    </row>
    <row r="1025" spans="7:9" x14ac:dyDescent="0.3">
      <c r="G1025" s="23"/>
      <c r="I1025" s="23"/>
    </row>
    <row r="1026" spans="7:9" x14ac:dyDescent="0.3">
      <c r="G1026" s="23"/>
      <c r="I1026" s="23"/>
    </row>
    <row r="1027" spans="7:9" x14ac:dyDescent="0.3">
      <c r="G1027" s="23"/>
      <c r="I1027" s="23"/>
    </row>
    <row r="1028" spans="7:9" x14ac:dyDescent="0.3">
      <c r="G1028" s="23"/>
      <c r="I1028" s="23"/>
    </row>
    <row r="1029" spans="7:9" x14ac:dyDescent="0.3">
      <c r="G1029" s="23"/>
      <c r="I1029" s="23"/>
    </row>
    <row r="1030" spans="7:9" x14ac:dyDescent="0.3">
      <c r="G1030" s="23"/>
      <c r="I1030" s="23"/>
    </row>
    <row r="1031" spans="7:9" x14ac:dyDescent="0.3">
      <c r="G1031" s="23"/>
      <c r="I1031" s="23"/>
    </row>
    <row r="1032" spans="7:9" x14ac:dyDescent="0.3">
      <c r="G1032" s="23"/>
      <c r="I1032" s="23"/>
    </row>
    <row r="1033" spans="7:9" x14ac:dyDescent="0.3">
      <c r="G1033" s="23"/>
      <c r="I1033" s="23"/>
    </row>
    <row r="1034" spans="7:9" x14ac:dyDescent="0.3">
      <c r="G1034" s="23"/>
      <c r="I1034" s="23"/>
    </row>
    <row r="1035" spans="7:9" x14ac:dyDescent="0.3">
      <c r="G1035" s="23"/>
      <c r="I1035" s="23"/>
    </row>
    <row r="1036" spans="7:9" x14ac:dyDescent="0.3">
      <c r="G1036" s="23"/>
      <c r="I1036" s="23"/>
    </row>
    <row r="1037" spans="7:9" x14ac:dyDescent="0.3">
      <c r="G1037" s="23"/>
      <c r="I1037" s="23"/>
    </row>
    <row r="1038" spans="7:9" x14ac:dyDescent="0.3">
      <c r="G1038" s="23"/>
      <c r="I1038" s="23"/>
    </row>
    <row r="1039" spans="7:9" x14ac:dyDescent="0.3">
      <c r="G1039" s="23"/>
      <c r="I1039" s="23"/>
    </row>
    <row r="1040" spans="7:9" x14ac:dyDescent="0.3">
      <c r="G1040" s="23"/>
      <c r="I1040" s="23"/>
    </row>
    <row r="1041" spans="7:9" x14ac:dyDescent="0.3">
      <c r="G1041" s="23"/>
      <c r="I1041" s="23"/>
    </row>
    <row r="1042" spans="7:9" x14ac:dyDescent="0.3">
      <c r="G1042" s="23"/>
      <c r="I1042" s="23"/>
    </row>
    <row r="1043" spans="7:9" x14ac:dyDescent="0.3">
      <c r="G1043" s="23"/>
      <c r="I1043" s="23"/>
    </row>
    <row r="1044" spans="7:9" x14ac:dyDescent="0.3">
      <c r="G1044" s="23"/>
      <c r="I1044" s="23"/>
    </row>
    <row r="1045" spans="7:9" x14ac:dyDescent="0.3">
      <c r="G1045" s="23"/>
      <c r="I1045" s="23"/>
    </row>
    <row r="1046" spans="7:9" x14ac:dyDescent="0.3">
      <c r="G1046" s="23"/>
      <c r="I1046" s="23"/>
    </row>
    <row r="1047" spans="7:9" x14ac:dyDescent="0.3">
      <c r="G1047" s="23"/>
      <c r="I1047" s="23"/>
    </row>
    <row r="1048" spans="7:9" x14ac:dyDescent="0.3">
      <c r="G1048" s="23"/>
      <c r="I1048" s="23"/>
    </row>
    <row r="1049" spans="7:9" x14ac:dyDescent="0.3">
      <c r="G1049" s="23"/>
      <c r="I1049" s="23"/>
    </row>
    <row r="1050" spans="7:9" x14ac:dyDescent="0.3">
      <c r="G1050" s="24"/>
      <c r="I1050" s="24"/>
    </row>
    <row r="1051" spans="7:9" x14ac:dyDescent="0.3">
      <c r="G1051" s="24"/>
      <c r="I1051" s="24"/>
    </row>
    <row r="1052" spans="7:9" x14ac:dyDescent="0.3">
      <c r="G1052" s="24"/>
      <c r="I1052" s="24"/>
    </row>
    <row r="1053" spans="7:9" x14ac:dyDescent="0.3">
      <c r="G1053" s="24"/>
      <c r="I1053" s="24"/>
    </row>
    <row r="1054" spans="7:9" x14ac:dyDescent="0.3">
      <c r="G1054" s="24"/>
      <c r="I1054" s="24"/>
    </row>
    <row r="1055" spans="7:9" x14ac:dyDescent="0.3">
      <c r="G1055" s="24"/>
      <c r="I1055" s="24"/>
    </row>
    <row r="1056" spans="7:9" x14ac:dyDescent="0.3">
      <c r="G1056" s="24"/>
      <c r="I1056" s="24"/>
    </row>
    <row r="1057" spans="7:9" x14ac:dyDescent="0.3">
      <c r="G1057" s="24"/>
      <c r="I1057" s="24"/>
    </row>
    <row r="1058" spans="7:9" x14ac:dyDescent="0.3">
      <c r="G1058" s="24"/>
      <c r="I1058" s="24"/>
    </row>
    <row r="1059" spans="7:9" x14ac:dyDescent="0.3">
      <c r="G1059" s="24"/>
      <c r="I1059" s="24"/>
    </row>
    <row r="1060" spans="7:9" x14ac:dyDescent="0.3">
      <c r="G1060" s="24"/>
      <c r="I1060" s="24"/>
    </row>
    <row r="1061" spans="7:9" x14ac:dyDescent="0.3">
      <c r="G1061" s="24"/>
      <c r="I1061" s="24"/>
    </row>
    <row r="1062" spans="7:9" x14ac:dyDescent="0.3">
      <c r="G1062" s="24"/>
      <c r="I1062" s="24"/>
    </row>
    <row r="1063" spans="7:9" x14ac:dyDescent="0.3">
      <c r="G1063" s="24"/>
      <c r="I1063" s="24"/>
    </row>
    <row r="1064" spans="7:9" x14ac:dyDescent="0.3">
      <c r="G1064" s="24"/>
      <c r="I1064" s="24"/>
    </row>
    <row r="1065" spans="7:9" x14ac:dyDescent="0.3">
      <c r="G1065" s="24"/>
      <c r="I1065" s="24"/>
    </row>
    <row r="1066" spans="7:9" x14ac:dyDescent="0.3">
      <c r="G1066" s="24"/>
      <c r="I1066" s="24"/>
    </row>
    <row r="1067" spans="7:9" x14ac:dyDescent="0.3">
      <c r="G1067" s="24"/>
      <c r="I1067" s="24"/>
    </row>
    <row r="1068" spans="7:9" x14ac:dyDescent="0.3">
      <c r="G1068" s="24"/>
      <c r="I1068" s="24"/>
    </row>
    <row r="1069" spans="7:9" x14ac:dyDescent="0.3">
      <c r="G1069" s="24"/>
      <c r="I1069" s="24"/>
    </row>
    <row r="1070" spans="7:9" x14ac:dyDescent="0.3">
      <c r="G1070" s="24"/>
      <c r="I1070" s="24"/>
    </row>
    <row r="1071" spans="7:9" x14ac:dyDescent="0.3">
      <c r="G1071" s="24"/>
      <c r="I1071" s="24"/>
    </row>
    <row r="1072" spans="7:9" x14ac:dyDescent="0.3">
      <c r="G1072" s="24"/>
      <c r="I1072" s="24"/>
    </row>
    <row r="1073" spans="7:9" x14ac:dyDescent="0.3">
      <c r="G1073" s="24"/>
      <c r="I1073" s="24"/>
    </row>
    <row r="1074" spans="7:9" x14ac:dyDescent="0.3">
      <c r="G1074" s="24"/>
      <c r="I1074" s="24"/>
    </row>
    <row r="1075" spans="7:9" x14ac:dyDescent="0.3">
      <c r="G1075" s="24"/>
      <c r="I1075" s="24"/>
    </row>
    <row r="1076" spans="7:9" x14ac:dyDescent="0.3">
      <c r="G1076" s="24"/>
      <c r="I1076" s="24"/>
    </row>
    <row r="1077" spans="7:9" x14ac:dyDescent="0.3">
      <c r="G1077" s="24"/>
      <c r="I1077" s="24"/>
    </row>
    <row r="1078" spans="7:9" x14ac:dyDescent="0.3">
      <c r="G1078" s="24"/>
      <c r="I1078" s="24"/>
    </row>
    <row r="1079" spans="7:9" x14ac:dyDescent="0.3">
      <c r="G1079" s="24"/>
      <c r="I1079" s="24"/>
    </row>
    <row r="1080" spans="7:9" x14ac:dyDescent="0.3">
      <c r="G1080" s="24"/>
      <c r="I1080" s="24"/>
    </row>
    <row r="1081" spans="7:9" x14ac:dyDescent="0.3">
      <c r="G1081" s="24"/>
      <c r="I1081" s="24"/>
    </row>
    <row r="1082" spans="7:9" x14ac:dyDescent="0.3">
      <c r="G1082" s="24"/>
      <c r="I1082" s="24"/>
    </row>
    <row r="1083" spans="7:9" x14ac:dyDescent="0.3">
      <c r="G1083" s="24"/>
      <c r="I1083" s="24"/>
    </row>
    <row r="1084" spans="7:9" x14ac:dyDescent="0.3">
      <c r="G1084" s="24"/>
      <c r="I1084" s="24"/>
    </row>
    <row r="1085" spans="7:9" x14ac:dyDescent="0.3">
      <c r="G1085" s="24"/>
      <c r="I1085" s="24"/>
    </row>
    <row r="1086" spans="7:9" x14ac:dyDescent="0.3">
      <c r="G1086" s="24"/>
      <c r="I1086" s="24"/>
    </row>
    <row r="1087" spans="7:9" x14ac:dyDescent="0.3">
      <c r="G1087" s="24"/>
      <c r="I1087" s="24"/>
    </row>
    <row r="1088" spans="7:9" x14ac:dyDescent="0.3">
      <c r="G1088" s="24"/>
      <c r="I1088" s="24"/>
    </row>
    <row r="1089" spans="7:9" x14ac:dyDescent="0.3">
      <c r="G1089" s="24"/>
      <c r="I1089" s="24"/>
    </row>
    <row r="1090" spans="7:9" x14ac:dyDescent="0.3">
      <c r="G1090" s="24"/>
      <c r="I1090" s="24"/>
    </row>
    <row r="1091" spans="7:9" x14ac:dyDescent="0.3">
      <c r="G1091" s="24"/>
      <c r="I1091" s="24"/>
    </row>
    <row r="1092" spans="7:9" x14ac:dyDescent="0.3">
      <c r="G1092" s="24"/>
      <c r="I1092" s="24"/>
    </row>
    <row r="1093" spans="7:9" x14ac:dyDescent="0.3">
      <c r="G1093" s="24"/>
      <c r="I1093" s="24"/>
    </row>
    <row r="1094" spans="7:9" x14ac:dyDescent="0.3">
      <c r="G1094" s="24"/>
      <c r="I1094" s="24"/>
    </row>
    <row r="1095" spans="7:9" x14ac:dyDescent="0.3">
      <c r="G1095" s="24"/>
      <c r="I1095" s="24"/>
    </row>
    <row r="1096" spans="7:9" x14ac:dyDescent="0.3">
      <c r="G1096" s="24"/>
      <c r="I1096" s="24"/>
    </row>
    <row r="1097" spans="7:9" x14ac:dyDescent="0.3">
      <c r="G1097" s="24"/>
      <c r="I1097" s="24"/>
    </row>
    <row r="1098" spans="7:9" x14ac:dyDescent="0.3">
      <c r="G1098" s="24"/>
      <c r="I1098" s="24"/>
    </row>
    <row r="1099" spans="7:9" x14ac:dyDescent="0.3">
      <c r="G1099" s="24"/>
      <c r="I1099" s="24"/>
    </row>
    <row r="1100" spans="7:9" x14ac:dyDescent="0.3">
      <c r="G1100" s="24"/>
      <c r="I1100" s="24"/>
    </row>
    <row r="1101" spans="7:9" x14ac:dyDescent="0.3">
      <c r="G1101" s="24"/>
      <c r="I1101" s="24"/>
    </row>
    <row r="1102" spans="7:9" x14ac:dyDescent="0.3">
      <c r="G1102" s="24"/>
      <c r="I1102" s="24"/>
    </row>
    <row r="1103" spans="7:9" x14ac:dyDescent="0.3">
      <c r="G1103" s="24"/>
      <c r="I1103" s="24"/>
    </row>
    <row r="1104" spans="7:9" x14ac:dyDescent="0.3">
      <c r="G1104" s="24"/>
      <c r="I1104" s="24"/>
    </row>
    <row r="1105" spans="7:9" x14ac:dyDescent="0.3">
      <c r="G1105" s="24"/>
      <c r="I1105" s="24"/>
    </row>
    <row r="1106" spans="7:9" x14ac:dyDescent="0.3">
      <c r="G1106" s="24"/>
      <c r="I1106" s="24"/>
    </row>
    <row r="1107" spans="7:9" x14ac:dyDescent="0.3">
      <c r="G1107" s="24"/>
      <c r="I1107" s="24"/>
    </row>
    <row r="1108" spans="7:9" x14ac:dyDescent="0.3">
      <c r="G1108" s="24"/>
      <c r="I1108" s="24"/>
    </row>
    <row r="1109" spans="7:9" x14ac:dyDescent="0.3">
      <c r="G1109" s="24"/>
      <c r="I1109" s="24"/>
    </row>
    <row r="1110" spans="7:9" x14ac:dyDescent="0.3">
      <c r="G1110" s="24"/>
      <c r="I1110" s="24"/>
    </row>
    <row r="1111" spans="7:9" x14ac:dyDescent="0.3">
      <c r="G1111" s="24"/>
      <c r="I1111" s="24"/>
    </row>
    <row r="1112" spans="7:9" x14ac:dyDescent="0.3">
      <c r="G1112" s="24"/>
      <c r="I1112" s="24"/>
    </row>
    <row r="1113" spans="7:9" x14ac:dyDescent="0.3">
      <c r="G1113" s="24"/>
      <c r="I1113" s="24"/>
    </row>
    <row r="1114" spans="7:9" x14ac:dyDescent="0.3">
      <c r="G1114" s="24"/>
      <c r="I1114" s="24"/>
    </row>
    <row r="1115" spans="7:9" x14ac:dyDescent="0.3">
      <c r="G1115" s="24"/>
      <c r="I1115" s="24"/>
    </row>
    <row r="1116" spans="7:9" x14ac:dyDescent="0.3">
      <c r="G1116" s="24"/>
      <c r="I1116" s="24"/>
    </row>
    <row r="1117" spans="7:9" x14ac:dyDescent="0.3">
      <c r="G1117" s="24"/>
      <c r="I1117" s="24"/>
    </row>
    <row r="1118" spans="7:9" x14ac:dyDescent="0.3">
      <c r="G1118" s="24"/>
      <c r="I1118" s="24"/>
    </row>
    <row r="1119" spans="7:9" x14ac:dyDescent="0.3">
      <c r="G1119" s="24"/>
      <c r="I1119" s="24"/>
    </row>
    <row r="1120" spans="7:9" x14ac:dyDescent="0.3">
      <c r="G1120" s="24"/>
      <c r="I1120" s="24"/>
    </row>
    <row r="1121" spans="7:9" x14ac:dyDescent="0.3">
      <c r="G1121" s="24"/>
      <c r="I1121" s="24"/>
    </row>
    <row r="1122" spans="7:9" x14ac:dyDescent="0.3">
      <c r="G1122" s="24"/>
      <c r="I1122" s="24"/>
    </row>
    <row r="1123" spans="7:9" x14ac:dyDescent="0.3">
      <c r="G1123" s="24"/>
      <c r="I1123" s="24"/>
    </row>
    <row r="1124" spans="7:9" x14ac:dyDescent="0.3">
      <c r="G1124" s="24"/>
      <c r="I1124" s="24"/>
    </row>
    <row r="1125" spans="7:9" x14ac:dyDescent="0.3">
      <c r="G1125" s="24"/>
      <c r="I1125" s="24"/>
    </row>
    <row r="1126" spans="7:9" x14ac:dyDescent="0.3">
      <c r="G1126" s="24"/>
      <c r="I1126" s="24"/>
    </row>
    <row r="1127" spans="7:9" x14ac:dyDescent="0.3">
      <c r="G1127" s="24"/>
      <c r="I1127" s="24"/>
    </row>
    <row r="1128" spans="7:9" x14ac:dyDescent="0.3">
      <c r="G1128" s="24"/>
      <c r="I1128" s="24"/>
    </row>
    <row r="1129" spans="7:9" x14ac:dyDescent="0.3">
      <c r="G1129" s="24"/>
      <c r="I1129" s="24"/>
    </row>
    <row r="1130" spans="7:9" x14ac:dyDescent="0.3">
      <c r="G1130" s="24"/>
      <c r="I1130" s="24"/>
    </row>
    <row r="1131" spans="7:9" x14ac:dyDescent="0.3">
      <c r="G1131" s="24"/>
      <c r="I1131" s="24"/>
    </row>
    <row r="1132" spans="7:9" x14ac:dyDescent="0.3">
      <c r="G1132" s="24"/>
      <c r="I1132" s="24"/>
    </row>
    <row r="1133" spans="7:9" x14ac:dyDescent="0.3">
      <c r="G1133" s="24"/>
      <c r="I1133" s="24"/>
    </row>
    <row r="1134" spans="7:9" x14ac:dyDescent="0.3">
      <c r="G1134" s="24"/>
      <c r="I1134" s="24"/>
    </row>
    <row r="1135" spans="7:9" x14ac:dyDescent="0.3">
      <c r="G1135" s="24"/>
      <c r="I1135" s="24"/>
    </row>
    <row r="1136" spans="7:9" x14ac:dyDescent="0.3">
      <c r="G1136" s="24"/>
      <c r="I1136" s="24"/>
    </row>
    <row r="1137" spans="7:9" x14ac:dyDescent="0.3">
      <c r="G1137" s="24"/>
      <c r="I1137" s="24"/>
    </row>
    <row r="1138" spans="7:9" x14ac:dyDescent="0.3">
      <c r="G1138" s="24"/>
      <c r="I1138" s="24"/>
    </row>
    <row r="1139" spans="7:9" x14ac:dyDescent="0.3">
      <c r="G1139" s="24"/>
      <c r="I1139" s="24"/>
    </row>
    <row r="1140" spans="7:9" x14ac:dyDescent="0.3">
      <c r="G1140" s="24"/>
      <c r="I1140" s="24"/>
    </row>
    <row r="1141" spans="7:9" x14ac:dyDescent="0.3">
      <c r="G1141" s="24"/>
      <c r="I1141" s="24"/>
    </row>
    <row r="1142" spans="7:9" x14ac:dyDescent="0.3">
      <c r="G1142" s="24"/>
      <c r="I1142" s="24"/>
    </row>
    <row r="1143" spans="7:9" x14ac:dyDescent="0.3">
      <c r="G1143" s="24"/>
      <c r="I1143" s="24"/>
    </row>
    <row r="1144" spans="7:9" x14ac:dyDescent="0.3">
      <c r="G1144" s="24"/>
      <c r="I1144" s="24"/>
    </row>
    <row r="1145" spans="7:9" x14ac:dyDescent="0.3">
      <c r="G1145" s="24"/>
      <c r="I1145" s="24"/>
    </row>
    <row r="1146" spans="7:9" x14ac:dyDescent="0.3">
      <c r="G1146" s="24"/>
      <c r="I1146" s="24"/>
    </row>
    <row r="1147" spans="7:9" x14ac:dyDescent="0.3">
      <c r="G1147" s="24"/>
      <c r="I1147" s="24"/>
    </row>
    <row r="1148" spans="7:9" x14ac:dyDescent="0.3">
      <c r="G1148" s="24"/>
      <c r="I1148" s="24"/>
    </row>
    <row r="1149" spans="7:9" x14ac:dyDescent="0.3">
      <c r="G1149" s="24"/>
      <c r="I1149" s="24"/>
    </row>
    <row r="1150" spans="7:9" x14ac:dyDescent="0.3">
      <c r="G1150" s="24"/>
      <c r="I1150" s="24"/>
    </row>
    <row r="1151" spans="7:9" x14ac:dyDescent="0.3">
      <c r="G1151" s="24"/>
      <c r="I1151" s="24"/>
    </row>
    <row r="1152" spans="7:9" x14ac:dyDescent="0.3">
      <c r="G1152" s="24"/>
      <c r="I1152" s="24"/>
    </row>
    <row r="1153" spans="7:9" x14ac:dyDescent="0.3">
      <c r="G1153" s="24"/>
      <c r="I1153" s="24"/>
    </row>
    <row r="1154" spans="7:9" x14ac:dyDescent="0.3">
      <c r="G1154" s="24"/>
      <c r="I1154" s="24"/>
    </row>
    <row r="1155" spans="7:9" x14ac:dyDescent="0.3">
      <c r="G1155" s="24"/>
      <c r="I1155" s="24"/>
    </row>
    <row r="1156" spans="7:9" x14ac:dyDescent="0.3">
      <c r="G1156" s="24"/>
      <c r="I1156" s="24"/>
    </row>
    <row r="1157" spans="7:9" x14ac:dyDescent="0.3">
      <c r="G1157" s="24"/>
      <c r="I1157" s="24"/>
    </row>
    <row r="1158" spans="7:9" x14ac:dyDescent="0.3">
      <c r="G1158" s="24"/>
      <c r="I1158" s="24"/>
    </row>
    <row r="1159" spans="7:9" x14ac:dyDescent="0.3">
      <c r="G1159" s="24"/>
      <c r="I1159" s="24"/>
    </row>
    <row r="1160" spans="7:9" x14ac:dyDescent="0.3">
      <c r="G1160" s="24"/>
      <c r="I1160" s="24"/>
    </row>
    <row r="1161" spans="7:9" x14ac:dyDescent="0.3">
      <c r="G1161" s="24"/>
      <c r="I1161" s="24"/>
    </row>
    <row r="1162" spans="7:9" x14ac:dyDescent="0.3">
      <c r="G1162" s="24"/>
      <c r="I1162" s="24"/>
    </row>
    <row r="1163" spans="7:9" x14ac:dyDescent="0.3">
      <c r="G1163" s="24"/>
      <c r="I1163" s="24"/>
    </row>
    <row r="1164" spans="7:9" x14ac:dyDescent="0.3">
      <c r="G1164" s="24"/>
      <c r="I1164" s="24"/>
    </row>
    <row r="1165" spans="7:9" x14ac:dyDescent="0.3">
      <c r="G1165" s="24"/>
      <c r="I1165" s="24"/>
    </row>
    <row r="1166" spans="7:9" x14ac:dyDescent="0.3">
      <c r="G1166" s="24"/>
      <c r="I1166" s="24"/>
    </row>
    <row r="1167" spans="7:9" x14ac:dyDescent="0.3">
      <c r="G1167" s="24"/>
      <c r="I1167" s="24"/>
    </row>
    <row r="1168" spans="7:9" x14ac:dyDescent="0.3">
      <c r="G1168" s="24"/>
      <c r="I1168" s="24"/>
    </row>
    <row r="1169" spans="7:9" x14ac:dyDescent="0.3">
      <c r="G1169" s="24"/>
      <c r="I1169" s="24"/>
    </row>
    <row r="1170" spans="7:9" x14ac:dyDescent="0.3">
      <c r="G1170" s="24"/>
      <c r="I1170" s="24"/>
    </row>
    <row r="1171" spans="7:9" x14ac:dyDescent="0.3">
      <c r="G1171" s="24"/>
      <c r="I1171" s="24"/>
    </row>
    <row r="1172" spans="7:9" x14ac:dyDescent="0.3">
      <c r="G1172" s="24"/>
      <c r="I1172" s="24"/>
    </row>
    <row r="1173" spans="7:9" x14ac:dyDescent="0.3">
      <c r="G1173" s="24"/>
      <c r="I1173" s="24"/>
    </row>
    <row r="1174" spans="7:9" x14ac:dyDescent="0.3">
      <c r="G1174" s="24"/>
      <c r="I1174" s="24"/>
    </row>
    <row r="1175" spans="7:9" x14ac:dyDescent="0.3">
      <c r="G1175" s="24"/>
      <c r="I1175" s="24"/>
    </row>
    <row r="1176" spans="7:9" x14ac:dyDescent="0.3">
      <c r="G1176" s="24"/>
      <c r="I1176" s="24"/>
    </row>
    <row r="1177" spans="7:9" x14ac:dyDescent="0.3">
      <c r="G1177" s="24"/>
      <c r="I1177" s="24"/>
    </row>
    <row r="1178" spans="7:9" x14ac:dyDescent="0.3">
      <c r="G1178" s="24"/>
      <c r="I1178" s="24"/>
    </row>
    <row r="1179" spans="7:9" x14ac:dyDescent="0.3">
      <c r="G1179" s="24"/>
      <c r="I1179" s="24"/>
    </row>
    <row r="1180" spans="7:9" x14ac:dyDescent="0.3">
      <c r="G1180" s="24"/>
      <c r="I1180" s="24"/>
    </row>
    <row r="1181" spans="7:9" x14ac:dyDescent="0.3">
      <c r="G1181" s="24"/>
      <c r="I1181" s="24"/>
    </row>
    <row r="1182" spans="7:9" x14ac:dyDescent="0.3">
      <c r="G1182" s="24"/>
      <c r="I1182" s="24"/>
    </row>
    <row r="1183" spans="7:9" x14ac:dyDescent="0.3">
      <c r="G1183" s="24"/>
      <c r="I1183" s="24"/>
    </row>
    <row r="1184" spans="7:9" x14ac:dyDescent="0.3">
      <c r="G1184" s="24"/>
      <c r="I1184" s="24"/>
    </row>
    <row r="1185" spans="7:9" x14ac:dyDescent="0.3">
      <c r="G1185" s="24"/>
      <c r="I1185" s="24"/>
    </row>
    <row r="1186" spans="7:9" x14ac:dyDescent="0.3">
      <c r="G1186" s="24"/>
      <c r="I1186" s="24"/>
    </row>
    <row r="1187" spans="7:9" x14ac:dyDescent="0.3">
      <c r="G1187" s="24"/>
      <c r="I1187" s="24"/>
    </row>
    <row r="1188" spans="7:9" x14ac:dyDescent="0.3">
      <c r="G1188" s="24"/>
      <c r="I1188" s="24"/>
    </row>
    <row r="1189" spans="7:9" x14ac:dyDescent="0.3">
      <c r="G1189" s="24"/>
      <c r="I1189" s="24"/>
    </row>
    <row r="1190" spans="7:9" x14ac:dyDescent="0.3">
      <c r="G1190" s="24"/>
      <c r="I1190" s="24"/>
    </row>
    <row r="1191" spans="7:9" x14ac:dyDescent="0.3">
      <c r="G1191" s="24"/>
      <c r="I1191" s="24"/>
    </row>
    <row r="1192" spans="7:9" x14ac:dyDescent="0.3">
      <c r="G1192" s="24"/>
      <c r="I1192" s="24"/>
    </row>
    <row r="1193" spans="7:9" x14ac:dyDescent="0.3">
      <c r="G1193" s="24"/>
      <c r="I1193" s="24"/>
    </row>
    <row r="1194" spans="7:9" x14ac:dyDescent="0.3">
      <c r="G1194" s="24"/>
      <c r="I1194" s="24"/>
    </row>
    <row r="1195" spans="7:9" x14ac:dyDescent="0.3">
      <c r="G1195" s="24"/>
      <c r="I1195" s="24"/>
    </row>
    <row r="1196" spans="7:9" x14ac:dyDescent="0.3">
      <c r="G1196" s="24"/>
      <c r="I1196" s="24"/>
    </row>
    <row r="1197" spans="7:9" x14ac:dyDescent="0.3">
      <c r="G1197" s="24"/>
      <c r="I1197" s="24"/>
    </row>
    <row r="1198" spans="7:9" x14ac:dyDescent="0.3">
      <c r="G1198" s="24"/>
      <c r="I1198" s="24"/>
    </row>
    <row r="1199" spans="7:9" x14ac:dyDescent="0.3">
      <c r="G1199" s="24"/>
      <c r="I1199" s="24"/>
    </row>
    <row r="1200" spans="7:9" x14ac:dyDescent="0.3">
      <c r="G1200" s="24"/>
      <c r="I1200" s="24"/>
    </row>
    <row r="1201" spans="7:9" x14ac:dyDescent="0.3">
      <c r="G1201" s="24"/>
      <c r="I1201" s="24"/>
    </row>
    <row r="1202" spans="7:9" x14ac:dyDescent="0.3">
      <c r="G1202" s="24"/>
      <c r="I1202" s="24"/>
    </row>
    <row r="1203" spans="7:9" x14ac:dyDescent="0.3">
      <c r="G1203" s="24"/>
      <c r="I1203" s="24"/>
    </row>
    <row r="1204" spans="7:9" x14ac:dyDescent="0.3">
      <c r="G1204" s="24"/>
      <c r="I1204" s="24"/>
    </row>
    <row r="1205" spans="7:9" x14ac:dyDescent="0.3">
      <c r="G1205" s="24"/>
      <c r="I1205" s="24"/>
    </row>
    <row r="1206" spans="7:9" x14ac:dyDescent="0.3">
      <c r="G1206" s="24"/>
      <c r="I1206" s="24"/>
    </row>
    <row r="1207" spans="7:9" x14ac:dyDescent="0.3">
      <c r="G1207" s="24"/>
      <c r="I1207" s="24"/>
    </row>
    <row r="1208" spans="7:9" x14ac:dyDescent="0.3">
      <c r="G1208" s="24"/>
      <c r="I1208" s="24"/>
    </row>
    <row r="1209" spans="7:9" x14ac:dyDescent="0.3">
      <c r="G1209" s="24"/>
      <c r="I1209" s="24"/>
    </row>
    <row r="1210" spans="7:9" x14ac:dyDescent="0.3">
      <c r="G1210" s="24"/>
      <c r="I1210" s="24"/>
    </row>
    <row r="1211" spans="7:9" x14ac:dyDescent="0.3">
      <c r="G1211" s="24"/>
      <c r="I1211" s="24"/>
    </row>
    <row r="1212" spans="7:9" x14ac:dyDescent="0.3">
      <c r="G1212" s="24"/>
      <c r="I1212" s="24"/>
    </row>
    <row r="1213" spans="7:9" x14ac:dyDescent="0.3">
      <c r="G1213" s="24"/>
      <c r="I1213" s="24"/>
    </row>
    <row r="1214" spans="7:9" x14ac:dyDescent="0.3">
      <c r="G1214" s="24"/>
      <c r="I1214" s="24"/>
    </row>
    <row r="1215" spans="7:9" x14ac:dyDescent="0.3">
      <c r="G1215" s="24"/>
      <c r="I1215" s="24"/>
    </row>
    <row r="1216" spans="7:9" x14ac:dyDescent="0.3">
      <c r="G1216" s="24"/>
      <c r="I1216" s="24"/>
    </row>
    <row r="1217" spans="7:9" x14ac:dyDescent="0.3">
      <c r="G1217" s="24"/>
      <c r="I1217" s="24"/>
    </row>
    <row r="1218" spans="7:9" x14ac:dyDescent="0.3">
      <c r="G1218" s="24"/>
      <c r="I1218" s="24"/>
    </row>
    <row r="1219" spans="7:9" x14ac:dyDescent="0.3">
      <c r="G1219" s="24"/>
      <c r="I1219" s="24"/>
    </row>
    <row r="1220" spans="7:9" x14ac:dyDescent="0.3">
      <c r="G1220" s="24"/>
      <c r="I1220" s="24"/>
    </row>
    <row r="1221" spans="7:9" x14ac:dyDescent="0.3">
      <c r="G1221" s="24"/>
      <c r="I1221" s="24"/>
    </row>
    <row r="1222" spans="7:9" x14ac:dyDescent="0.3">
      <c r="G1222" s="24"/>
      <c r="I1222" s="24"/>
    </row>
    <row r="1223" spans="7:9" x14ac:dyDescent="0.3">
      <c r="G1223" s="24"/>
      <c r="I1223" s="24"/>
    </row>
    <row r="1224" spans="7:9" x14ac:dyDescent="0.3">
      <c r="G1224" s="24"/>
      <c r="I1224" s="24"/>
    </row>
    <row r="1225" spans="7:9" x14ac:dyDescent="0.3">
      <c r="G1225" s="24"/>
      <c r="I1225" s="24"/>
    </row>
    <row r="1226" spans="7:9" x14ac:dyDescent="0.3">
      <c r="G1226" s="24"/>
      <c r="I1226" s="24"/>
    </row>
    <row r="1227" spans="7:9" x14ac:dyDescent="0.3">
      <c r="G1227" s="24"/>
      <c r="I1227" s="24"/>
    </row>
    <row r="1228" spans="7:9" x14ac:dyDescent="0.3">
      <c r="G1228" s="24"/>
      <c r="I1228" s="24"/>
    </row>
    <row r="1229" spans="7:9" x14ac:dyDescent="0.3">
      <c r="G1229" s="24"/>
      <c r="I1229" s="24"/>
    </row>
    <row r="1230" spans="7:9" x14ac:dyDescent="0.3">
      <c r="G1230" s="24"/>
      <c r="I1230" s="24"/>
    </row>
    <row r="1231" spans="7:9" x14ac:dyDescent="0.3">
      <c r="G1231" s="24"/>
      <c r="I1231" s="24"/>
    </row>
    <row r="1232" spans="7:9" x14ac:dyDescent="0.3">
      <c r="G1232" s="24"/>
      <c r="I1232" s="24"/>
    </row>
    <row r="1233" spans="7:9" x14ac:dyDescent="0.3">
      <c r="G1233" s="24"/>
      <c r="I1233" s="24"/>
    </row>
    <row r="1234" spans="7:9" x14ac:dyDescent="0.3">
      <c r="G1234" s="24"/>
      <c r="I1234" s="24"/>
    </row>
    <row r="1235" spans="7:9" x14ac:dyDescent="0.3">
      <c r="G1235" s="24"/>
      <c r="I1235" s="24"/>
    </row>
    <row r="1236" spans="7:9" x14ac:dyDescent="0.3">
      <c r="G1236" s="24"/>
      <c r="I1236" s="24"/>
    </row>
    <row r="1237" spans="7:9" x14ac:dyDescent="0.3">
      <c r="G1237" s="24"/>
      <c r="I1237" s="24"/>
    </row>
    <row r="1238" spans="7:9" x14ac:dyDescent="0.3">
      <c r="G1238" s="24"/>
      <c r="I1238" s="24"/>
    </row>
    <row r="1239" spans="7:9" x14ac:dyDescent="0.3">
      <c r="G1239" s="24"/>
      <c r="I1239" s="24"/>
    </row>
    <row r="1240" spans="7:9" x14ac:dyDescent="0.3">
      <c r="G1240" s="24"/>
      <c r="I1240" s="24"/>
    </row>
    <row r="1241" spans="7:9" x14ac:dyDescent="0.3">
      <c r="G1241" s="24"/>
      <c r="I1241" s="24"/>
    </row>
    <row r="1242" spans="7:9" x14ac:dyDescent="0.3">
      <c r="G1242" s="24"/>
      <c r="I1242" s="24"/>
    </row>
    <row r="1243" spans="7:9" x14ac:dyDescent="0.3">
      <c r="G1243" s="24"/>
      <c r="I1243" s="24"/>
    </row>
    <row r="1244" spans="7:9" x14ac:dyDescent="0.3">
      <c r="G1244" s="24"/>
      <c r="I1244" s="24"/>
    </row>
    <row r="1245" spans="7:9" x14ac:dyDescent="0.3">
      <c r="G1245" s="24"/>
      <c r="I1245" s="24"/>
    </row>
    <row r="1246" spans="7:9" x14ac:dyDescent="0.3">
      <c r="G1246" s="24"/>
      <c r="I1246" s="24"/>
    </row>
    <row r="1247" spans="7:9" x14ac:dyDescent="0.3">
      <c r="G1247" s="24"/>
      <c r="I1247" s="24"/>
    </row>
    <row r="1248" spans="7:9" x14ac:dyDescent="0.3">
      <c r="G1248" s="24"/>
      <c r="I1248" s="24"/>
    </row>
    <row r="1249" spans="7:9" x14ac:dyDescent="0.3">
      <c r="G1249" s="24"/>
      <c r="I1249" s="24"/>
    </row>
    <row r="1250" spans="7:9" x14ac:dyDescent="0.3">
      <c r="G1250" s="24"/>
      <c r="I1250" s="24"/>
    </row>
    <row r="1251" spans="7:9" x14ac:dyDescent="0.3">
      <c r="G1251" s="24"/>
      <c r="I1251" s="24"/>
    </row>
    <row r="1252" spans="7:9" x14ac:dyDescent="0.3">
      <c r="G1252" s="24"/>
      <c r="I1252" s="24"/>
    </row>
    <row r="1253" spans="7:9" x14ac:dyDescent="0.3">
      <c r="G1253" s="24"/>
      <c r="I1253" s="24"/>
    </row>
    <row r="1254" spans="7:9" x14ac:dyDescent="0.3">
      <c r="G1254" s="24"/>
      <c r="I1254" s="24"/>
    </row>
    <row r="1255" spans="7:9" x14ac:dyDescent="0.3">
      <c r="G1255" s="24"/>
      <c r="I1255" s="24"/>
    </row>
    <row r="1256" spans="7:9" x14ac:dyDescent="0.3">
      <c r="G1256" s="24"/>
      <c r="I1256" s="24"/>
    </row>
    <row r="1257" spans="7:9" x14ac:dyDescent="0.3">
      <c r="G1257" s="24"/>
      <c r="I1257" s="24"/>
    </row>
    <row r="1258" spans="7:9" x14ac:dyDescent="0.3">
      <c r="G1258" s="24"/>
      <c r="I1258" s="24"/>
    </row>
    <row r="1259" spans="7:9" x14ac:dyDescent="0.3">
      <c r="G1259" s="24"/>
      <c r="I1259" s="24"/>
    </row>
    <row r="1260" spans="7:9" x14ac:dyDescent="0.3">
      <c r="G1260" s="24"/>
      <c r="I1260" s="24"/>
    </row>
    <row r="1261" spans="7:9" x14ac:dyDescent="0.3">
      <c r="G1261" s="24"/>
      <c r="I1261" s="24"/>
    </row>
    <row r="1262" spans="7:9" x14ac:dyDescent="0.3">
      <c r="G1262" s="24"/>
      <c r="I1262" s="24"/>
    </row>
    <row r="1263" spans="7:9" x14ac:dyDescent="0.3">
      <c r="G1263" s="24"/>
      <c r="I1263" s="24"/>
    </row>
    <row r="1264" spans="7:9" x14ac:dyDescent="0.3">
      <c r="G1264" s="24"/>
      <c r="I1264" s="24"/>
    </row>
    <row r="1265" spans="7:9" x14ac:dyDescent="0.3">
      <c r="G1265" s="24"/>
      <c r="I1265" s="24"/>
    </row>
    <row r="1266" spans="7:9" x14ac:dyDescent="0.3">
      <c r="G1266" s="24"/>
      <c r="I1266" s="24"/>
    </row>
    <row r="1267" spans="7:9" x14ac:dyDescent="0.3">
      <c r="G1267" s="24"/>
      <c r="I1267" s="24"/>
    </row>
    <row r="1268" spans="7:9" x14ac:dyDescent="0.3">
      <c r="G1268" s="24"/>
      <c r="I1268" s="24"/>
    </row>
    <row r="1269" spans="7:9" x14ac:dyDescent="0.3">
      <c r="G1269" s="24"/>
      <c r="I1269" s="24"/>
    </row>
    <row r="1270" spans="7:9" x14ac:dyDescent="0.3">
      <c r="G1270" s="24"/>
      <c r="I1270" s="24"/>
    </row>
    <row r="1271" spans="7:9" x14ac:dyDescent="0.3">
      <c r="G1271" s="24"/>
      <c r="I1271" s="24"/>
    </row>
    <row r="1272" spans="7:9" x14ac:dyDescent="0.3">
      <c r="G1272" s="24"/>
      <c r="I1272" s="24"/>
    </row>
    <row r="1273" spans="7:9" x14ac:dyDescent="0.3">
      <c r="G1273" s="24"/>
      <c r="I1273" s="24"/>
    </row>
    <row r="1274" spans="7:9" x14ac:dyDescent="0.3">
      <c r="G1274" s="24"/>
      <c r="I1274" s="24"/>
    </row>
    <row r="1275" spans="7:9" x14ac:dyDescent="0.3">
      <c r="G1275" s="24"/>
      <c r="I1275" s="24"/>
    </row>
    <row r="1276" spans="7:9" x14ac:dyDescent="0.3">
      <c r="G1276" s="24"/>
      <c r="I1276" s="24"/>
    </row>
    <row r="1277" spans="7:9" x14ac:dyDescent="0.3">
      <c r="G1277" s="24"/>
      <c r="I1277" s="24"/>
    </row>
    <row r="1278" spans="7:9" x14ac:dyDescent="0.3">
      <c r="G1278" s="24"/>
      <c r="I1278" s="24"/>
    </row>
    <row r="1279" spans="7:9" x14ac:dyDescent="0.3">
      <c r="G1279" s="24"/>
      <c r="I1279" s="24"/>
    </row>
    <row r="1280" spans="7:9" x14ac:dyDescent="0.3">
      <c r="G1280" s="24"/>
      <c r="I1280" s="24"/>
    </row>
    <row r="1281" spans="7:9" x14ac:dyDescent="0.3">
      <c r="G1281" s="24"/>
      <c r="I1281" s="24"/>
    </row>
    <row r="1282" spans="7:9" x14ac:dyDescent="0.3">
      <c r="G1282" s="24"/>
      <c r="I1282" s="24"/>
    </row>
    <row r="1283" spans="7:9" x14ac:dyDescent="0.3">
      <c r="G1283" s="24"/>
      <c r="I1283" s="24"/>
    </row>
    <row r="1284" spans="7:9" x14ac:dyDescent="0.3">
      <c r="G1284" s="24"/>
      <c r="I1284" s="24"/>
    </row>
    <row r="1285" spans="7:9" x14ac:dyDescent="0.3">
      <c r="G1285" s="24"/>
      <c r="I1285" s="24"/>
    </row>
    <row r="1286" spans="7:9" x14ac:dyDescent="0.3">
      <c r="G1286" s="24"/>
      <c r="I1286" s="24"/>
    </row>
    <row r="1287" spans="7:9" x14ac:dyDescent="0.3">
      <c r="G1287" s="24"/>
      <c r="I1287" s="24"/>
    </row>
    <row r="1288" spans="7:9" x14ac:dyDescent="0.3">
      <c r="G1288" s="24"/>
      <c r="I1288" s="24"/>
    </row>
    <row r="1289" spans="7:9" x14ac:dyDescent="0.3">
      <c r="G1289" s="24"/>
      <c r="I1289" s="24"/>
    </row>
    <row r="1290" spans="7:9" x14ac:dyDescent="0.3">
      <c r="G1290" s="24"/>
      <c r="I1290" s="24"/>
    </row>
    <row r="1291" spans="7:9" x14ac:dyDescent="0.3">
      <c r="G1291" s="24"/>
      <c r="I1291" s="24"/>
    </row>
    <row r="1292" spans="7:9" x14ac:dyDescent="0.3">
      <c r="G1292" s="24"/>
      <c r="I1292" s="24"/>
    </row>
    <row r="1293" spans="7:9" x14ac:dyDescent="0.3">
      <c r="G1293" s="24"/>
      <c r="I1293" s="24"/>
    </row>
    <row r="1294" spans="7:9" x14ac:dyDescent="0.3">
      <c r="G1294" s="24"/>
      <c r="I1294" s="24"/>
    </row>
    <row r="1295" spans="7:9" x14ac:dyDescent="0.3">
      <c r="G1295" s="24"/>
      <c r="I1295" s="24"/>
    </row>
    <row r="1296" spans="7:9" x14ac:dyDescent="0.3">
      <c r="G1296" s="24"/>
      <c r="I1296" s="24"/>
    </row>
    <row r="1297" spans="7:9" x14ac:dyDescent="0.3">
      <c r="G1297" s="24"/>
      <c r="I1297" s="24"/>
    </row>
    <row r="1298" spans="7:9" x14ac:dyDescent="0.3">
      <c r="G1298" s="24"/>
      <c r="I1298" s="24"/>
    </row>
    <row r="1299" spans="7:9" x14ac:dyDescent="0.3">
      <c r="G1299" s="24"/>
      <c r="I1299" s="24"/>
    </row>
    <row r="1300" spans="7:9" x14ac:dyDescent="0.3">
      <c r="G1300" s="24"/>
      <c r="I1300" s="24"/>
    </row>
    <row r="1301" spans="7:9" x14ac:dyDescent="0.3">
      <c r="G1301" s="24"/>
      <c r="I1301" s="24"/>
    </row>
    <row r="1302" spans="7:9" x14ac:dyDescent="0.3">
      <c r="G1302" s="24"/>
      <c r="I1302" s="24"/>
    </row>
    <row r="1303" spans="7:9" x14ac:dyDescent="0.3">
      <c r="G1303" s="24"/>
      <c r="I1303" s="24"/>
    </row>
    <row r="1304" spans="7:9" x14ac:dyDescent="0.3">
      <c r="G1304" s="24"/>
      <c r="I1304" s="24"/>
    </row>
    <row r="1305" spans="7:9" x14ac:dyDescent="0.3">
      <c r="G1305" s="24"/>
      <c r="I1305" s="24"/>
    </row>
    <row r="1306" spans="7:9" x14ac:dyDescent="0.3">
      <c r="G1306" s="24"/>
      <c r="I1306" s="24"/>
    </row>
    <row r="1307" spans="7:9" x14ac:dyDescent="0.3">
      <c r="G1307" s="24"/>
      <c r="I1307" s="24"/>
    </row>
    <row r="1308" spans="7:9" x14ac:dyDescent="0.3">
      <c r="G1308" s="24"/>
      <c r="I1308" s="24"/>
    </row>
    <row r="1309" spans="7:9" x14ac:dyDescent="0.3">
      <c r="G1309" s="24"/>
      <c r="I1309" s="24"/>
    </row>
    <row r="1310" spans="7:9" x14ac:dyDescent="0.3">
      <c r="G1310" s="24"/>
      <c r="I1310" s="24"/>
    </row>
    <row r="1311" spans="7:9" x14ac:dyDescent="0.3">
      <c r="G1311" s="24"/>
      <c r="I1311" s="24"/>
    </row>
    <row r="1312" spans="7:9" x14ac:dyDescent="0.3">
      <c r="G1312" s="24"/>
      <c r="I1312" s="24"/>
    </row>
    <row r="1313" spans="7:9" x14ac:dyDescent="0.3">
      <c r="G1313" s="24"/>
      <c r="I1313" s="24"/>
    </row>
    <row r="1314" spans="7:9" x14ac:dyDescent="0.3">
      <c r="G1314" s="24"/>
      <c r="I1314" s="24"/>
    </row>
    <row r="1315" spans="7:9" x14ac:dyDescent="0.3">
      <c r="G1315" s="24"/>
      <c r="I1315" s="24"/>
    </row>
    <row r="1316" spans="7:9" x14ac:dyDescent="0.3">
      <c r="G1316" s="24"/>
      <c r="I1316" s="24"/>
    </row>
    <row r="1317" spans="7:9" x14ac:dyDescent="0.3">
      <c r="G1317" s="24"/>
      <c r="I1317" s="24"/>
    </row>
    <row r="1318" spans="7:9" x14ac:dyDescent="0.3">
      <c r="G1318" s="24"/>
      <c r="I1318" s="24"/>
    </row>
    <row r="1319" spans="7:9" x14ac:dyDescent="0.3">
      <c r="G1319" s="24"/>
      <c r="I1319" s="24"/>
    </row>
    <row r="1320" spans="7:9" x14ac:dyDescent="0.3">
      <c r="G1320" s="24"/>
      <c r="I1320" s="24"/>
    </row>
    <row r="1321" spans="7:9" x14ac:dyDescent="0.3">
      <c r="G1321" s="24"/>
      <c r="I1321" s="24"/>
    </row>
    <row r="1322" spans="7:9" x14ac:dyDescent="0.3">
      <c r="G1322" s="24"/>
      <c r="I1322" s="24"/>
    </row>
    <row r="1323" spans="7:9" x14ac:dyDescent="0.3">
      <c r="G1323" s="24"/>
      <c r="I1323" s="24"/>
    </row>
    <row r="1324" spans="7:9" x14ac:dyDescent="0.3">
      <c r="G1324" s="24"/>
      <c r="I1324" s="24"/>
    </row>
    <row r="1325" spans="7:9" x14ac:dyDescent="0.3">
      <c r="G1325" s="24"/>
      <c r="I1325" s="24"/>
    </row>
    <row r="1326" spans="7:9" x14ac:dyDescent="0.3">
      <c r="G1326" s="24"/>
      <c r="I1326" s="24"/>
    </row>
    <row r="1327" spans="7:9" x14ac:dyDescent="0.3">
      <c r="G1327" s="24"/>
      <c r="I1327" s="24"/>
    </row>
    <row r="1328" spans="7:9" x14ac:dyDescent="0.3">
      <c r="G1328" s="24"/>
      <c r="I1328" s="24"/>
    </row>
    <row r="1329" spans="7:9" x14ac:dyDescent="0.3">
      <c r="G1329" s="24"/>
      <c r="I1329" s="24"/>
    </row>
    <row r="1330" spans="7:9" x14ac:dyDescent="0.3">
      <c r="G1330" s="24"/>
      <c r="I1330" s="24"/>
    </row>
    <row r="1331" spans="7:9" x14ac:dyDescent="0.3">
      <c r="G1331" s="24"/>
      <c r="I1331" s="24"/>
    </row>
    <row r="1332" spans="7:9" x14ac:dyDescent="0.3">
      <c r="G1332" s="24"/>
      <c r="I1332" s="24"/>
    </row>
    <row r="1333" spans="7:9" x14ac:dyDescent="0.3">
      <c r="G1333" s="24"/>
      <c r="I1333" s="24"/>
    </row>
    <row r="1334" spans="7:9" x14ac:dyDescent="0.3">
      <c r="G1334" s="24"/>
      <c r="I1334" s="24"/>
    </row>
    <row r="1335" spans="7:9" x14ac:dyDescent="0.3">
      <c r="G1335" s="24"/>
      <c r="I1335" s="24"/>
    </row>
    <row r="1336" spans="7:9" x14ac:dyDescent="0.3">
      <c r="G1336" s="24"/>
      <c r="I1336" s="24"/>
    </row>
    <row r="1337" spans="7:9" x14ac:dyDescent="0.3">
      <c r="G1337" s="24"/>
      <c r="I1337" s="24"/>
    </row>
    <row r="1338" spans="7:9" x14ac:dyDescent="0.3">
      <c r="G1338" s="24"/>
      <c r="I1338" s="24"/>
    </row>
    <row r="1339" spans="7:9" x14ac:dyDescent="0.3">
      <c r="G1339" s="24"/>
      <c r="I1339" s="24"/>
    </row>
    <row r="1340" spans="7:9" x14ac:dyDescent="0.3">
      <c r="G1340" s="24"/>
      <c r="I1340" s="24"/>
    </row>
    <row r="1341" spans="7:9" x14ac:dyDescent="0.3">
      <c r="G1341" s="24"/>
      <c r="I1341" s="24"/>
    </row>
    <row r="1342" spans="7:9" x14ac:dyDescent="0.3">
      <c r="G1342" s="24"/>
      <c r="I1342" s="24"/>
    </row>
    <row r="1343" spans="7:9" x14ac:dyDescent="0.3">
      <c r="G1343" s="24"/>
      <c r="I1343" s="24"/>
    </row>
    <row r="1344" spans="7:9" x14ac:dyDescent="0.3">
      <c r="G1344" s="24"/>
      <c r="I1344" s="24"/>
    </row>
    <row r="1345" spans="7:9" x14ac:dyDescent="0.3">
      <c r="G1345" s="24"/>
      <c r="I1345" s="24"/>
    </row>
    <row r="1346" spans="7:9" x14ac:dyDescent="0.3">
      <c r="G1346" s="24"/>
      <c r="I1346" s="24"/>
    </row>
    <row r="1347" spans="7:9" x14ac:dyDescent="0.3">
      <c r="G1347" s="24"/>
      <c r="I1347" s="24"/>
    </row>
    <row r="1348" spans="7:9" x14ac:dyDescent="0.3">
      <c r="G1348" s="24"/>
      <c r="I1348" s="24"/>
    </row>
    <row r="1349" spans="7:9" x14ac:dyDescent="0.3">
      <c r="G1349" s="24"/>
      <c r="I1349" s="24"/>
    </row>
    <row r="1350" spans="7:9" x14ac:dyDescent="0.3">
      <c r="G1350" s="24"/>
      <c r="I1350" s="24"/>
    </row>
    <row r="1351" spans="7:9" x14ac:dyDescent="0.3">
      <c r="G1351" s="24"/>
      <c r="I1351" s="24"/>
    </row>
    <row r="1352" spans="7:9" x14ac:dyDescent="0.3">
      <c r="G1352" s="24"/>
      <c r="I1352" s="24"/>
    </row>
    <row r="1353" spans="7:9" x14ac:dyDescent="0.3">
      <c r="G1353" s="24"/>
      <c r="I1353" s="24"/>
    </row>
    <row r="1354" spans="7:9" x14ac:dyDescent="0.3">
      <c r="G1354" s="24"/>
      <c r="I1354" s="24"/>
    </row>
    <row r="1355" spans="7:9" x14ac:dyDescent="0.3">
      <c r="G1355" s="24"/>
      <c r="I1355" s="24"/>
    </row>
    <row r="1356" spans="7:9" x14ac:dyDescent="0.3">
      <c r="G1356" s="24"/>
      <c r="I1356" s="24"/>
    </row>
    <row r="1357" spans="7:9" x14ac:dyDescent="0.3">
      <c r="G1357" s="24"/>
      <c r="I1357" s="24"/>
    </row>
    <row r="1358" spans="7:9" x14ac:dyDescent="0.3">
      <c r="G1358" s="24"/>
      <c r="I1358" s="24"/>
    </row>
    <row r="1359" spans="7:9" x14ac:dyDescent="0.3">
      <c r="G1359" s="24"/>
      <c r="I1359" s="24"/>
    </row>
    <row r="1360" spans="7:9" x14ac:dyDescent="0.3">
      <c r="G1360" s="24"/>
      <c r="I1360" s="24"/>
    </row>
    <row r="1361" spans="7:9" x14ac:dyDescent="0.3">
      <c r="G1361" s="24"/>
      <c r="I1361" s="24"/>
    </row>
    <row r="1362" spans="7:9" x14ac:dyDescent="0.3">
      <c r="G1362" s="24"/>
      <c r="I1362" s="24"/>
    </row>
    <row r="1363" spans="7:9" x14ac:dyDescent="0.3">
      <c r="G1363" s="24"/>
      <c r="I1363" s="24"/>
    </row>
    <row r="1364" spans="7:9" x14ac:dyDescent="0.3">
      <c r="G1364" s="24"/>
      <c r="I1364" s="24"/>
    </row>
    <row r="1365" spans="7:9" x14ac:dyDescent="0.3">
      <c r="G1365" s="24"/>
      <c r="I1365" s="24"/>
    </row>
    <row r="1366" spans="7:9" x14ac:dyDescent="0.3">
      <c r="G1366" s="24"/>
      <c r="I1366" s="24"/>
    </row>
    <row r="1367" spans="7:9" x14ac:dyDescent="0.3">
      <c r="G1367" s="24"/>
      <c r="I1367" s="24"/>
    </row>
    <row r="1368" spans="7:9" x14ac:dyDescent="0.3">
      <c r="G1368" s="24"/>
      <c r="I1368" s="24"/>
    </row>
    <row r="1369" spans="7:9" x14ac:dyDescent="0.3">
      <c r="G1369" s="24"/>
      <c r="I1369" s="24"/>
    </row>
    <row r="1370" spans="7:9" x14ac:dyDescent="0.3">
      <c r="G1370" s="24"/>
      <c r="I1370" s="24"/>
    </row>
    <row r="1371" spans="7:9" x14ac:dyDescent="0.3">
      <c r="G1371" s="24"/>
      <c r="I1371" s="24"/>
    </row>
    <row r="1372" spans="7:9" x14ac:dyDescent="0.3">
      <c r="G1372" s="24"/>
      <c r="I1372" s="24"/>
    </row>
    <row r="1373" spans="7:9" x14ac:dyDescent="0.3">
      <c r="G1373" s="24"/>
      <c r="I1373" s="24"/>
    </row>
    <row r="1374" spans="7:9" x14ac:dyDescent="0.3">
      <c r="G1374" s="24"/>
      <c r="I1374" s="24"/>
    </row>
    <row r="1375" spans="7:9" x14ac:dyDescent="0.3">
      <c r="G1375" s="24"/>
      <c r="I1375" s="24"/>
    </row>
    <row r="1376" spans="7:9" x14ac:dyDescent="0.3">
      <c r="G1376" s="24"/>
      <c r="I1376" s="24"/>
    </row>
    <row r="1377" spans="7:9" x14ac:dyDescent="0.3">
      <c r="G1377" s="24"/>
      <c r="I1377" s="24"/>
    </row>
    <row r="1378" spans="7:9" x14ac:dyDescent="0.3">
      <c r="G1378" s="24"/>
      <c r="I1378" s="24"/>
    </row>
    <row r="1379" spans="7:9" x14ac:dyDescent="0.3">
      <c r="G1379" s="24"/>
      <c r="I1379" s="24"/>
    </row>
    <row r="1380" spans="7:9" x14ac:dyDescent="0.3">
      <c r="G1380" s="24"/>
      <c r="I1380" s="24"/>
    </row>
    <row r="1381" spans="7:9" x14ac:dyDescent="0.3">
      <c r="G1381" s="24"/>
      <c r="I1381" s="24"/>
    </row>
    <row r="1382" spans="7:9" x14ac:dyDescent="0.3">
      <c r="G1382" s="24"/>
      <c r="I1382" s="24"/>
    </row>
    <row r="1383" spans="7:9" x14ac:dyDescent="0.3">
      <c r="G1383" s="24"/>
      <c r="I1383" s="24"/>
    </row>
    <row r="1384" spans="7:9" x14ac:dyDescent="0.3">
      <c r="G1384" s="24"/>
      <c r="I1384" s="24"/>
    </row>
    <row r="1385" spans="7:9" x14ac:dyDescent="0.3">
      <c r="G1385" s="24"/>
      <c r="I1385" s="24"/>
    </row>
    <row r="1386" spans="7:9" x14ac:dyDescent="0.3">
      <c r="G1386" s="24"/>
      <c r="I1386" s="24"/>
    </row>
    <row r="1387" spans="7:9" x14ac:dyDescent="0.3">
      <c r="G1387" s="24"/>
      <c r="I1387" s="24"/>
    </row>
    <row r="1388" spans="7:9" x14ac:dyDescent="0.3">
      <c r="G1388" s="24"/>
      <c r="I1388" s="24"/>
    </row>
    <row r="1389" spans="7:9" x14ac:dyDescent="0.3">
      <c r="G1389" s="24"/>
      <c r="I1389" s="24"/>
    </row>
    <row r="1390" spans="7:9" x14ac:dyDescent="0.3">
      <c r="G1390" s="24"/>
      <c r="I1390" s="24"/>
    </row>
    <row r="1391" spans="7:9" x14ac:dyDescent="0.3">
      <c r="G1391" s="24"/>
      <c r="I1391" s="24"/>
    </row>
    <row r="1392" spans="7:9" x14ac:dyDescent="0.3">
      <c r="G1392" s="24"/>
      <c r="I1392" s="24"/>
    </row>
    <row r="1393" spans="7:9" x14ac:dyDescent="0.3">
      <c r="G1393" s="24"/>
      <c r="I1393" s="24"/>
    </row>
    <row r="1394" spans="7:9" x14ac:dyDescent="0.3">
      <c r="G1394" s="24"/>
      <c r="I1394" s="24"/>
    </row>
    <row r="1395" spans="7:9" x14ac:dyDescent="0.3">
      <c r="G1395" s="24"/>
      <c r="I1395" s="24"/>
    </row>
    <row r="1396" spans="7:9" x14ac:dyDescent="0.3">
      <c r="G1396" s="24"/>
      <c r="I1396" s="24"/>
    </row>
    <row r="1397" spans="7:9" x14ac:dyDescent="0.3">
      <c r="G1397" s="24"/>
      <c r="I1397" s="24"/>
    </row>
    <row r="1398" spans="7:9" x14ac:dyDescent="0.3">
      <c r="G1398" s="24"/>
      <c r="I1398" s="24"/>
    </row>
    <row r="1399" spans="7:9" x14ac:dyDescent="0.3">
      <c r="G1399" s="24"/>
      <c r="I1399" s="24"/>
    </row>
    <row r="1400" spans="7:9" x14ac:dyDescent="0.3">
      <c r="G1400" s="24"/>
      <c r="I1400" s="24"/>
    </row>
    <row r="1401" spans="7:9" x14ac:dyDescent="0.3">
      <c r="G1401" s="24"/>
      <c r="I1401" s="24"/>
    </row>
    <row r="1402" spans="7:9" x14ac:dyDescent="0.3">
      <c r="G1402" s="24"/>
      <c r="I1402" s="24"/>
    </row>
    <row r="1403" spans="7:9" x14ac:dyDescent="0.3">
      <c r="G1403" s="24"/>
      <c r="I1403" s="24"/>
    </row>
    <row r="1404" spans="7:9" x14ac:dyDescent="0.3">
      <c r="G1404" s="24"/>
      <c r="I1404" s="24"/>
    </row>
    <row r="1405" spans="7:9" x14ac:dyDescent="0.3">
      <c r="G1405" s="24"/>
      <c r="I1405" s="24"/>
    </row>
    <row r="1406" spans="7:9" x14ac:dyDescent="0.3">
      <c r="G1406" s="24"/>
      <c r="I1406" s="24"/>
    </row>
    <row r="1407" spans="7:9" x14ac:dyDescent="0.3">
      <c r="G1407" s="24"/>
      <c r="I1407" s="24"/>
    </row>
    <row r="1408" spans="7:9" x14ac:dyDescent="0.3">
      <c r="G1408" s="24"/>
      <c r="I1408" s="24"/>
    </row>
    <row r="1409" spans="7:9" x14ac:dyDescent="0.3">
      <c r="G1409" s="24"/>
      <c r="I1409" s="24"/>
    </row>
    <row r="1410" spans="7:9" x14ac:dyDescent="0.3">
      <c r="G1410" s="24"/>
      <c r="I1410" s="24"/>
    </row>
    <row r="1411" spans="7:9" x14ac:dyDescent="0.3">
      <c r="G1411" s="24"/>
      <c r="I1411" s="24"/>
    </row>
    <row r="1412" spans="7:9" x14ac:dyDescent="0.3">
      <c r="G1412" s="24"/>
      <c r="I1412" s="24"/>
    </row>
    <row r="1413" spans="7:9" x14ac:dyDescent="0.3">
      <c r="G1413" s="24"/>
      <c r="I1413" s="24"/>
    </row>
    <row r="1414" spans="7:9" x14ac:dyDescent="0.3">
      <c r="G1414" s="24"/>
      <c r="I1414" s="24"/>
    </row>
    <row r="1415" spans="7:9" x14ac:dyDescent="0.3">
      <c r="G1415" s="24"/>
      <c r="I1415" s="24"/>
    </row>
    <row r="1416" spans="7:9" x14ac:dyDescent="0.3">
      <c r="G1416" s="24"/>
      <c r="I1416" s="24"/>
    </row>
    <row r="1417" spans="7:9" x14ac:dyDescent="0.3">
      <c r="G1417" s="24"/>
      <c r="I1417" s="24"/>
    </row>
    <row r="1418" spans="7:9" x14ac:dyDescent="0.3">
      <c r="G1418" s="24"/>
      <c r="I1418" s="24"/>
    </row>
    <row r="1419" spans="7:9" x14ac:dyDescent="0.3">
      <c r="G1419" s="24"/>
      <c r="I1419" s="24"/>
    </row>
    <row r="1420" spans="7:9" x14ac:dyDescent="0.3">
      <c r="G1420" s="24"/>
      <c r="I1420" s="24"/>
    </row>
    <row r="1421" spans="7:9" x14ac:dyDescent="0.3">
      <c r="G1421" s="24"/>
      <c r="I1421" s="24"/>
    </row>
    <row r="1422" spans="7:9" x14ac:dyDescent="0.3">
      <c r="G1422" s="24"/>
      <c r="I1422" s="24"/>
    </row>
    <row r="1423" spans="7:9" x14ac:dyDescent="0.3">
      <c r="G1423" s="24"/>
      <c r="I1423" s="24"/>
    </row>
    <row r="1424" spans="7:9" x14ac:dyDescent="0.3">
      <c r="G1424" s="24"/>
      <c r="I1424" s="24"/>
    </row>
    <row r="1425" spans="7:9" x14ac:dyDescent="0.3">
      <c r="G1425" s="24"/>
      <c r="I1425" s="24"/>
    </row>
    <row r="1426" spans="7:9" x14ac:dyDescent="0.3">
      <c r="G1426" s="24"/>
      <c r="I1426" s="24"/>
    </row>
    <row r="1427" spans="7:9" x14ac:dyDescent="0.3">
      <c r="G1427" s="24"/>
      <c r="I1427" s="24"/>
    </row>
    <row r="1428" spans="7:9" x14ac:dyDescent="0.3">
      <c r="G1428" s="24"/>
      <c r="I1428" s="24"/>
    </row>
    <row r="1429" spans="7:9" x14ac:dyDescent="0.3">
      <c r="G1429" s="24"/>
      <c r="I1429" s="24"/>
    </row>
    <row r="1430" spans="7:9" x14ac:dyDescent="0.3">
      <c r="G1430" s="24"/>
      <c r="I1430" s="24"/>
    </row>
    <row r="1431" spans="7:9" x14ac:dyDescent="0.3">
      <c r="G1431" s="24"/>
      <c r="I1431" s="24"/>
    </row>
    <row r="1432" spans="7:9" x14ac:dyDescent="0.3">
      <c r="G1432" s="24"/>
      <c r="I1432" s="24"/>
    </row>
    <row r="1433" spans="7:9" x14ac:dyDescent="0.3">
      <c r="G1433" s="24"/>
      <c r="I1433" s="24"/>
    </row>
    <row r="1434" spans="7:9" x14ac:dyDescent="0.3">
      <c r="G1434" s="24"/>
      <c r="I1434" s="24"/>
    </row>
    <row r="1435" spans="7:9" x14ac:dyDescent="0.3">
      <c r="G1435" s="24"/>
      <c r="I1435" s="24"/>
    </row>
    <row r="1436" spans="7:9" x14ac:dyDescent="0.3">
      <c r="G1436" s="24"/>
      <c r="I1436" s="24"/>
    </row>
    <row r="1437" spans="7:9" x14ac:dyDescent="0.3">
      <c r="G1437" s="24"/>
      <c r="I1437" s="24"/>
    </row>
    <row r="1438" spans="7:9" x14ac:dyDescent="0.3">
      <c r="G1438" s="24"/>
      <c r="I1438" s="24"/>
    </row>
    <row r="1439" spans="7:9" x14ac:dyDescent="0.3">
      <c r="G1439" s="24"/>
      <c r="I1439" s="24"/>
    </row>
    <row r="1440" spans="7:9" x14ac:dyDescent="0.3">
      <c r="G1440" s="24"/>
      <c r="I1440" s="24"/>
    </row>
    <row r="1441" spans="7:9" x14ac:dyDescent="0.3">
      <c r="G1441" s="24"/>
      <c r="I1441" s="24"/>
    </row>
    <row r="1442" spans="7:9" x14ac:dyDescent="0.3">
      <c r="G1442" s="24"/>
      <c r="I1442" s="24"/>
    </row>
    <row r="1443" spans="7:9" x14ac:dyDescent="0.3">
      <c r="G1443" s="24"/>
      <c r="I1443" s="24"/>
    </row>
    <row r="1444" spans="7:9" x14ac:dyDescent="0.3">
      <c r="G1444" s="24"/>
      <c r="I1444" s="24"/>
    </row>
    <row r="1445" spans="7:9" x14ac:dyDescent="0.3">
      <c r="G1445" s="24"/>
      <c r="I1445" s="24"/>
    </row>
    <row r="1446" spans="7:9" x14ac:dyDescent="0.3">
      <c r="G1446" s="24"/>
      <c r="I1446" s="24"/>
    </row>
    <row r="1447" spans="7:9" x14ac:dyDescent="0.3">
      <c r="G1447" s="24"/>
      <c r="I1447" s="24"/>
    </row>
    <row r="1448" spans="7:9" x14ac:dyDescent="0.3">
      <c r="G1448" s="24"/>
      <c r="I1448" s="24"/>
    </row>
    <row r="1449" spans="7:9" x14ac:dyDescent="0.3">
      <c r="G1449" s="24"/>
      <c r="I1449" s="24"/>
    </row>
    <row r="1450" spans="7:9" x14ac:dyDescent="0.3">
      <c r="G1450" s="24"/>
      <c r="I1450" s="24"/>
    </row>
    <row r="1451" spans="7:9" x14ac:dyDescent="0.3">
      <c r="G1451" s="24"/>
      <c r="I1451" s="24"/>
    </row>
    <row r="1452" spans="7:9" x14ac:dyDescent="0.3">
      <c r="G1452" s="24"/>
      <c r="I1452" s="24"/>
    </row>
    <row r="1453" spans="7:9" x14ac:dyDescent="0.3">
      <c r="G1453" s="24"/>
      <c r="I1453" s="24"/>
    </row>
    <row r="1454" spans="7:9" x14ac:dyDescent="0.3">
      <c r="G1454" s="24"/>
      <c r="I1454" s="24"/>
    </row>
    <row r="1455" spans="7:9" x14ac:dyDescent="0.3">
      <c r="G1455" s="24"/>
      <c r="I1455" s="24"/>
    </row>
    <row r="1456" spans="7:9" x14ac:dyDescent="0.3">
      <c r="G1456" s="24"/>
      <c r="I1456" s="24"/>
    </row>
    <row r="1457" spans="7:9" x14ac:dyDescent="0.3">
      <c r="G1457" s="24"/>
      <c r="I1457" s="24"/>
    </row>
    <row r="1458" spans="7:9" x14ac:dyDescent="0.3">
      <c r="G1458" s="24"/>
      <c r="I1458" s="24"/>
    </row>
    <row r="1459" spans="7:9" x14ac:dyDescent="0.3">
      <c r="G1459" s="24"/>
      <c r="I1459" s="24"/>
    </row>
    <row r="1460" spans="7:9" x14ac:dyDescent="0.3">
      <c r="G1460" s="24"/>
      <c r="I1460" s="24"/>
    </row>
    <row r="1461" spans="7:9" x14ac:dyDescent="0.3">
      <c r="G1461" s="24"/>
      <c r="I1461" s="24"/>
    </row>
    <row r="1462" spans="7:9" x14ac:dyDescent="0.3">
      <c r="G1462" s="24"/>
      <c r="I1462" s="24"/>
    </row>
    <row r="1463" spans="7:9" x14ac:dyDescent="0.3">
      <c r="G1463" s="24"/>
      <c r="I1463" s="24"/>
    </row>
    <row r="1464" spans="7:9" x14ac:dyDescent="0.3">
      <c r="G1464" s="24"/>
      <c r="I1464" s="24"/>
    </row>
    <row r="1465" spans="7:9" x14ac:dyDescent="0.3">
      <c r="G1465" s="24"/>
      <c r="I1465" s="24"/>
    </row>
    <row r="1466" spans="7:9" x14ac:dyDescent="0.3">
      <c r="G1466" s="24"/>
      <c r="I1466" s="24"/>
    </row>
    <row r="1467" spans="7:9" x14ac:dyDescent="0.3">
      <c r="G1467" s="24"/>
      <c r="I1467" s="24"/>
    </row>
    <row r="1468" spans="7:9" x14ac:dyDescent="0.3">
      <c r="G1468" s="24"/>
      <c r="I1468" s="24"/>
    </row>
    <row r="1469" spans="7:9" x14ac:dyDescent="0.3">
      <c r="G1469" s="24"/>
      <c r="I1469" s="24"/>
    </row>
    <row r="1470" spans="7:9" x14ac:dyDescent="0.3">
      <c r="G1470" s="24"/>
      <c r="I1470" s="24"/>
    </row>
    <row r="1471" spans="7:9" x14ac:dyDescent="0.3">
      <c r="G1471" s="24"/>
      <c r="I1471" s="24"/>
    </row>
    <row r="1472" spans="7:9" x14ac:dyDescent="0.3">
      <c r="G1472" s="24"/>
      <c r="I1472" s="24"/>
    </row>
    <row r="1473" spans="7:9" x14ac:dyDescent="0.3">
      <c r="G1473" s="24"/>
      <c r="I1473" s="24"/>
    </row>
    <row r="1474" spans="7:9" x14ac:dyDescent="0.3">
      <c r="G1474" s="24"/>
      <c r="I1474" s="24"/>
    </row>
    <row r="1475" spans="7:9" x14ac:dyDescent="0.3">
      <c r="G1475" s="24"/>
      <c r="I1475" s="24"/>
    </row>
    <row r="1476" spans="7:9" x14ac:dyDescent="0.3">
      <c r="G1476" s="24"/>
      <c r="I1476" s="24"/>
    </row>
    <row r="1477" spans="7:9" x14ac:dyDescent="0.3">
      <c r="G1477" s="24"/>
      <c r="I1477" s="24"/>
    </row>
    <row r="1478" spans="7:9" x14ac:dyDescent="0.3">
      <c r="G1478" s="24"/>
      <c r="I1478" s="24"/>
    </row>
    <row r="1479" spans="7:9" x14ac:dyDescent="0.3">
      <c r="G1479" s="24"/>
      <c r="I1479" s="24"/>
    </row>
    <row r="1480" spans="7:9" x14ac:dyDescent="0.3">
      <c r="G1480" s="24"/>
      <c r="I1480" s="24"/>
    </row>
    <row r="1481" spans="7:9" x14ac:dyDescent="0.3">
      <c r="G1481" s="24"/>
      <c r="I1481" s="24"/>
    </row>
    <row r="1482" spans="7:9" x14ac:dyDescent="0.3">
      <c r="G1482" s="24"/>
      <c r="I1482" s="24"/>
    </row>
    <row r="1483" spans="7:9" x14ac:dyDescent="0.3">
      <c r="G1483" s="24"/>
      <c r="I1483" s="24"/>
    </row>
    <row r="1484" spans="7:9" x14ac:dyDescent="0.3">
      <c r="G1484" s="24"/>
      <c r="I1484" s="24"/>
    </row>
    <row r="1485" spans="7:9" x14ac:dyDescent="0.3">
      <c r="G1485" s="24"/>
      <c r="I1485" s="24"/>
    </row>
    <row r="1486" spans="7:9" x14ac:dyDescent="0.3">
      <c r="G1486" s="24"/>
      <c r="I1486" s="24"/>
    </row>
    <row r="1487" spans="7:9" x14ac:dyDescent="0.3">
      <c r="G1487" s="24"/>
      <c r="I1487" s="24"/>
    </row>
    <row r="1488" spans="7:9" x14ac:dyDescent="0.3">
      <c r="G1488" s="24"/>
      <c r="I1488" s="24"/>
    </row>
    <row r="1489" spans="7:9" x14ac:dyDescent="0.3">
      <c r="G1489" s="24"/>
      <c r="I1489" s="24"/>
    </row>
    <row r="1490" spans="7:9" x14ac:dyDescent="0.3">
      <c r="G1490" s="24"/>
      <c r="I1490" s="24"/>
    </row>
    <row r="1491" spans="7:9" x14ac:dyDescent="0.3">
      <c r="G1491" s="24"/>
      <c r="I1491" s="24"/>
    </row>
    <row r="1492" spans="7:9" x14ac:dyDescent="0.3">
      <c r="G1492" s="24"/>
      <c r="I1492" s="24"/>
    </row>
    <row r="1493" spans="7:9" x14ac:dyDescent="0.3">
      <c r="G1493" s="24"/>
      <c r="I1493" s="24"/>
    </row>
    <row r="1494" spans="7:9" x14ac:dyDescent="0.3">
      <c r="G1494" s="24"/>
      <c r="I1494" s="24"/>
    </row>
    <row r="1495" spans="7:9" x14ac:dyDescent="0.3">
      <c r="G1495" s="24"/>
      <c r="I1495" s="24"/>
    </row>
    <row r="1496" spans="7:9" x14ac:dyDescent="0.3">
      <c r="G1496" s="24"/>
      <c r="I1496" s="24"/>
    </row>
    <row r="1497" spans="7:9" x14ac:dyDescent="0.3">
      <c r="G1497" s="24"/>
      <c r="I1497" s="24"/>
    </row>
    <row r="1498" spans="7:9" x14ac:dyDescent="0.3">
      <c r="G1498" s="24"/>
      <c r="I1498" s="24"/>
    </row>
    <row r="1499" spans="7:9" x14ac:dyDescent="0.3">
      <c r="G1499" s="24"/>
      <c r="I1499" s="24"/>
    </row>
    <row r="1500" spans="7:9" x14ac:dyDescent="0.3">
      <c r="G1500" s="24"/>
      <c r="I1500" s="24"/>
    </row>
    <row r="1501" spans="7:9" x14ac:dyDescent="0.3">
      <c r="G1501" s="24"/>
      <c r="I1501" s="24"/>
    </row>
    <row r="1502" spans="7:9" x14ac:dyDescent="0.3">
      <c r="G1502" s="24"/>
      <c r="I1502" s="24"/>
    </row>
    <row r="1503" spans="7:9" x14ac:dyDescent="0.3">
      <c r="G1503" s="24"/>
      <c r="I1503" s="24"/>
    </row>
    <row r="1504" spans="7:9" x14ac:dyDescent="0.3">
      <c r="G1504" s="24"/>
      <c r="I1504" s="24"/>
    </row>
    <row r="1505" spans="7:9" x14ac:dyDescent="0.3">
      <c r="G1505" s="24"/>
      <c r="I1505" s="24"/>
    </row>
    <row r="1506" spans="7:9" x14ac:dyDescent="0.3">
      <c r="G1506" s="24"/>
      <c r="I1506" s="24"/>
    </row>
    <row r="1507" spans="7:9" x14ac:dyDescent="0.3">
      <c r="G1507" s="24"/>
      <c r="I1507" s="24"/>
    </row>
    <row r="1508" spans="7:9" x14ac:dyDescent="0.3">
      <c r="G1508" s="24"/>
      <c r="I1508" s="24"/>
    </row>
    <row r="1509" spans="7:9" x14ac:dyDescent="0.3">
      <c r="G1509" s="24"/>
      <c r="I1509" s="24"/>
    </row>
    <row r="1510" spans="7:9" x14ac:dyDescent="0.3">
      <c r="G1510" s="24"/>
      <c r="I1510" s="24"/>
    </row>
    <row r="1511" spans="7:9" x14ac:dyDescent="0.3">
      <c r="G1511" s="24"/>
      <c r="I1511" s="24"/>
    </row>
    <row r="1512" spans="7:9" x14ac:dyDescent="0.3">
      <c r="G1512" s="24"/>
      <c r="I1512" s="24"/>
    </row>
    <row r="1513" spans="7:9" x14ac:dyDescent="0.3">
      <c r="G1513" s="24"/>
      <c r="I1513" s="24"/>
    </row>
    <row r="1514" spans="7:9" x14ac:dyDescent="0.3">
      <c r="G1514" s="24"/>
      <c r="I1514" s="24"/>
    </row>
    <row r="1515" spans="7:9" x14ac:dyDescent="0.3">
      <c r="G1515" s="24"/>
      <c r="I1515" s="24"/>
    </row>
    <row r="1516" spans="7:9" x14ac:dyDescent="0.3">
      <c r="G1516" s="24"/>
      <c r="I1516" s="24"/>
    </row>
    <row r="1517" spans="7:9" x14ac:dyDescent="0.3">
      <c r="G1517" s="24"/>
      <c r="I1517" s="24"/>
    </row>
    <row r="1518" spans="7:9" x14ac:dyDescent="0.3">
      <c r="G1518" s="24"/>
      <c r="I1518" s="24"/>
    </row>
    <row r="1519" spans="7:9" x14ac:dyDescent="0.3">
      <c r="G1519" s="24"/>
      <c r="I1519" s="24"/>
    </row>
    <row r="1520" spans="7:9" x14ac:dyDescent="0.3">
      <c r="G1520" s="24"/>
      <c r="I1520" s="24"/>
    </row>
    <row r="1521" spans="7:9" x14ac:dyDescent="0.3">
      <c r="G1521" s="24"/>
      <c r="I1521" s="24"/>
    </row>
    <row r="1522" spans="7:9" x14ac:dyDescent="0.3">
      <c r="G1522" s="24"/>
      <c r="I1522" s="24"/>
    </row>
    <row r="1523" spans="7:9" x14ac:dyDescent="0.3">
      <c r="G1523" s="24"/>
      <c r="I1523" s="24"/>
    </row>
    <row r="1524" spans="7:9" x14ac:dyDescent="0.3">
      <c r="G1524" s="24"/>
      <c r="I1524" s="24"/>
    </row>
    <row r="1525" spans="7:9" x14ac:dyDescent="0.3">
      <c r="G1525" s="24"/>
      <c r="I1525" s="24"/>
    </row>
    <row r="1526" spans="7:9" x14ac:dyDescent="0.3">
      <c r="G1526" s="24"/>
      <c r="I1526" s="24"/>
    </row>
    <row r="1527" spans="7:9" x14ac:dyDescent="0.3">
      <c r="G1527" s="24"/>
      <c r="I1527" s="24"/>
    </row>
    <row r="1528" spans="7:9" x14ac:dyDescent="0.3">
      <c r="G1528" s="24"/>
      <c r="I1528" s="24"/>
    </row>
    <row r="1529" spans="7:9" x14ac:dyDescent="0.3">
      <c r="G1529" s="24"/>
      <c r="I1529" s="24"/>
    </row>
    <row r="1530" spans="7:9" x14ac:dyDescent="0.3">
      <c r="G1530" s="24"/>
      <c r="I1530" s="24"/>
    </row>
    <row r="1531" spans="7:9" x14ac:dyDescent="0.3">
      <c r="G1531" s="24"/>
      <c r="I1531" s="24"/>
    </row>
    <row r="1532" spans="7:9" x14ac:dyDescent="0.3">
      <c r="G1532" s="24"/>
      <c r="I1532" s="24"/>
    </row>
    <row r="1533" spans="7:9" x14ac:dyDescent="0.3">
      <c r="G1533" s="24"/>
      <c r="I1533" s="24"/>
    </row>
    <row r="1534" spans="7:9" x14ac:dyDescent="0.3">
      <c r="G1534" s="24"/>
      <c r="I1534" s="24"/>
    </row>
    <row r="1535" spans="7:9" x14ac:dyDescent="0.3">
      <c r="G1535" s="24"/>
      <c r="I1535" s="24"/>
    </row>
    <row r="1536" spans="7:9" x14ac:dyDescent="0.3">
      <c r="G1536" s="24"/>
      <c r="I1536" s="24"/>
    </row>
    <row r="1537" spans="7:9" x14ac:dyDescent="0.3">
      <c r="G1537" s="24"/>
      <c r="I1537" s="24"/>
    </row>
    <row r="1538" spans="7:9" x14ac:dyDescent="0.3">
      <c r="G1538" s="24"/>
      <c r="I1538" s="24"/>
    </row>
    <row r="1539" spans="7:9" x14ac:dyDescent="0.3">
      <c r="G1539" s="24"/>
      <c r="I1539" s="24"/>
    </row>
    <row r="1540" spans="7:9" x14ac:dyDescent="0.3">
      <c r="G1540" s="24"/>
      <c r="I1540" s="24"/>
    </row>
    <row r="1541" spans="7:9" x14ac:dyDescent="0.3">
      <c r="G1541" s="24"/>
      <c r="I1541" s="24"/>
    </row>
    <row r="1542" spans="7:9" x14ac:dyDescent="0.3">
      <c r="G1542" s="24"/>
      <c r="I1542" s="24"/>
    </row>
    <row r="1543" spans="7:9" x14ac:dyDescent="0.3">
      <c r="G1543" s="24"/>
      <c r="I1543" s="24"/>
    </row>
    <row r="1544" spans="7:9" x14ac:dyDescent="0.3">
      <c r="G1544" s="24"/>
      <c r="I1544" s="24"/>
    </row>
    <row r="1545" spans="7:9" x14ac:dyDescent="0.3">
      <c r="G1545" s="24"/>
      <c r="I1545" s="24"/>
    </row>
    <row r="1546" spans="7:9" x14ac:dyDescent="0.3">
      <c r="G1546" s="24"/>
      <c r="I1546" s="24"/>
    </row>
    <row r="1547" spans="7:9" x14ac:dyDescent="0.3">
      <c r="G1547" s="24"/>
      <c r="I1547" s="24"/>
    </row>
    <row r="1548" spans="7:9" x14ac:dyDescent="0.3">
      <c r="G1548" s="24"/>
      <c r="I1548" s="24"/>
    </row>
    <row r="1549" spans="7:9" x14ac:dyDescent="0.3">
      <c r="G1549" s="24"/>
      <c r="I1549" s="24"/>
    </row>
    <row r="1550" spans="7:9" x14ac:dyDescent="0.3">
      <c r="G1550" s="24"/>
      <c r="I1550" s="24"/>
    </row>
    <row r="1551" spans="7:9" x14ac:dyDescent="0.3">
      <c r="G1551" s="24"/>
      <c r="I1551" s="24"/>
    </row>
    <row r="1552" spans="7:9" x14ac:dyDescent="0.3">
      <c r="G1552" s="24"/>
      <c r="I1552" s="24"/>
    </row>
    <row r="1553" spans="7:9" x14ac:dyDescent="0.3">
      <c r="G1553" s="24"/>
      <c r="I1553" s="24"/>
    </row>
    <row r="1554" spans="7:9" x14ac:dyDescent="0.3">
      <c r="G1554" s="24"/>
      <c r="I1554" s="24"/>
    </row>
    <row r="1555" spans="7:9" x14ac:dyDescent="0.3">
      <c r="G1555" s="24"/>
      <c r="I1555" s="24"/>
    </row>
    <row r="1556" spans="7:9" x14ac:dyDescent="0.3">
      <c r="G1556" s="24"/>
      <c r="I1556" s="24"/>
    </row>
    <row r="1557" spans="7:9" x14ac:dyDescent="0.3">
      <c r="G1557" s="24"/>
      <c r="I1557" s="24"/>
    </row>
    <row r="1558" spans="7:9" x14ac:dyDescent="0.3">
      <c r="G1558" s="24"/>
      <c r="I1558" s="24"/>
    </row>
    <row r="1559" spans="7:9" x14ac:dyDescent="0.3">
      <c r="G1559" s="24"/>
      <c r="I1559" s="24"/>
    </row>
    <row r="1560" spans="7:9" x14ac:dyDescent="0.3">
      <c r="G1560" s="24"/>
      <c r="I1560" s="24"/>
    </row>
    <row r="1561" spans="7:9" x14ac:dyDescent="0.3">
      <c r="G1561" s="24"/>
      <c r="I1561" s="24"/>
    </row>
    <row r="1562" spans="7:9" x14ac:dyDescent="0.3">
      <c r="G1562" s="24"/>
      <c r="I1562" s="24"/>
    </row>
    <row r="1563" spans="7:9" x14ac:dyDescent="0.3">
      <c r="G1563" s="24"/>
      <c r="I1563" s="24"/>
    </row>
    <row r="1564" spans="7:9" x14ac:dyDescent="0.3">
      <c r="G1564" s="24"/>
      <c r="I1564" s="24"/>
    </row>
    <row r="1565" spans="7:9" x14ac:dyDescent="0.3">
      <c r="G1565" s="24"/>
      <c r="I1565" s="24"/>
    </row>
    <row r="1566" spans="7:9" x14ac:dyDescent="0.3">
      <c r="G1566" s="24"/>
      <c r="I1566" s="24"/>
    </row>
    <row r="1567" spans="7:9" x14ac:dyDescent="0.3">
      <c r="G1567" s="24"/>
      <c r="I1567" s="24"/>
    </row>
    <row r="1568" spans="7:9" x14ac:dyDescent="0.3">
      <c r="G1568" s="24"/>
      <c r="I1568" s="24"/>
    </row>
    <row r="1569" spans="7:9" x14ac:dyDescent="0.3">
      <c r="G1569" s="24"/>
      <c r="I1569" s="24"/>
    </row>
    <row r="1570" spans="7:9" x14ac:dyDescent="0.3">
      <c r="G1570" s="24"/>
      <c r="I1570" s="24"/>
    </row>
    <row r="1571" spans="7:9" x14ac:dyDescent="0.3">
      <c r="G1571" s="24"/>
      <c r="I1571" s="24"/>
    </row>
    <row r="1572" spans="7:9" x14ac:dyDescent="0.3">
      <c r="G1572" s="24"/>
      <c r="I1572" s="24"/>
    </row>
    <row r="1573" spans="7:9" x14ac:dyDescent="0.3">
      <c r="G1573" s="24"/>
      <c r="I1573" s="24"/>
    </row>
    <row r="1574" spans="7:9" x14ac:dyDescent="0.3">
      <c r="G1574" s="24"/>
      <c r="I1574" s="24"/>
    </row>
    <row r="1575" spans="7:9" x14ac:dyDescent="0.3">
      <c r="G1575" s="24"/>
      <c r="I1575" s="24"/>
    </row>
    <row r="1576" spans="7:9" x14ac:dyDescent="0.3">
      <c r="G1576" s="24"/>
      <c r="I1576" s="24"/>
    </row>
    <row r="1577" spans="7:9" x14ac:dyDescent="0.3">
      <c r="G1577" s="24"/>
      <c r="I1577" s="24"/>
    </row>
    <row r="1578" spans="7:9" x14ac:dyDescent="0.3">
      <c r="G1578" s="24"/>
      <c r="I1578" s="24"/>
    </row>
    <row r="1579" spans="7:9" x14ac:dyDescent="0.3">
      <c r="G1579" s="24"/>
      <c r="I1579" s="24"/>
    </row>
    <row r="1580" spans="7:9" x14ac:dyDescent="0.3">
      <c r="G1580" s="24"/>
      <c r="I1580" s="24"/>
    </row>
    <row r="1581" spans="7:9" x14ac:dyDescent="0.3">
      <c r="G1581" s="24"/>
      <c r="I1581" s="24"/>
    </row>
    <row r="1582" spans="7:9" x14ac:dyDescent="0.3">
      <c r="G1582" s="24"/>
      <c r="I1582" s="24"/>
    </row>
    <row r="1583" spans="7:9" x14ac:dyDescent="0.3">
      <c r="G1583" s="24"/>
      <c r="I1583" s="24"/>
    </row>
    <row r="1584" spans="7:9" x14ac:dyDescent="0.3">
      <c r="G1584" s="24"/>
      <c r="I1584" s="24"/>
    </row>
    <row r="1585" spans="7:9" x14ac:dyDescent="0.3">
      <c r="G1585" s="24"/>
      <c r="I1585" s="24"/>
    </row>
    <row r="1586" spans="7:9" x14ac:dyDescent="0.3">
      <c r="G1586" s="24"/>
      <c r="I1586" s="24"/>
    </row>
    <row r="1587" spans="7:9" x14ac:dyDescent="0.3">
      <c r="G1587" s="24"/>
      <c r="I1587" s="24"/>
    </row>
    <row r="1588" spans="7:9" x14ac:dyDescent="0.3">
      <c r="G1588" s="24"/>
      <c r="I1588" s="24"/>
    </row>
    <row r="1589" spans="7:9" x14ac:dyDescent="0.3">
      <c r="G1589" s="24"/>
      <c r="I1589" s="24"/>
    </row>
    <row r="1590" spans="7:9" x14ac:dyDescent="0.3">
      <c r="G1590" s="24"/>
      <c r="I1590" s="24"/>
    </row>
    <row r="1591" spans="7:9" x14ac:dyDescent="0.3">
      <c r="G1591" s="24"/>
      <c r="I1591" s="24"/>
    </row>
    <row r="1592" spans="7:9" x14ac:dyDescent="0.3">
      <c r="G1592" s="24"/>
      <c r="I1592" s="24"/>
    </row>
    <row r="1593" spans="7:9" x14ac:dyDescent="0.3">
      <c r="G1593" s="24"/>
      <c r="I1593" s="24"/>
    </row>
    <row r="1594" spans="7:9" x14ac:dyDescent="0.3">
      <c r="G1594" s="24"/>
      <c r="I1594" s="24"/>
    </row>
    <row r="1595" spans="7:9" x14ac:dyDescent="0.3">
      <c r="G1595" s="24"/>
      <c r="I1595" s="24"/>
    </row>
    <row r="1596" spans="7:9" x14ac:dyDescent="0.3">
      <c r="G1596" s="24"/>
      <c r="I1596" s="24"/>
    </row>
    <row r="1597" spans="7:9" x14ac:dyDescent="0.3">
      <c r="G1597" s="24"/>
      <c r="I1597" s="24"/>
    </row>
    <row r="1598" spans="7:9" x14ac:dyDescent="0.3">
      <c r="G1598" s="24"/>
      <c r="I1598" s="24"/>
    </row>
    <row r="1599" spans="7:9" x14ac:dyDescent="0.3">
      <c r="G1599" s="24"/>
      <c r="I1599" s="24"/>
    </row>
    <row r="1600" spans="7:9" x14ac:dyDescent="0.3">
      <c r="G1600" s="24"/>
      <c r="I1600" s="24"/>
    </row>
    <row r="1601" spans="7:9" x14ac:dyDescent="0.3">
      <c r="G1601" s="24"/>
      <c r="I1601" s="24"/>
    </row>
    <row r="1602" spans="7:9" x14ac:dyDescent="0.3">
      <c r="G1602" s="24"/>
      <c r="I1602" s="24"/>
    </row>
    <row r="1603" spans="7:9" x14ac:dyDescent="0.3">
      <c r="G1603" s="24"/>
      <c r="I1603" s="24"/>
    </row>
    <row r="1604" spans="7:9" x14ac:dyDescent="0.3">
      <c r="G1604" s="24"/>
      <c r="I1604" s="24"/>
    </row>
    <row r="1605" spans="7:9" x14ac:dyDescent="0.3">
      <c r="G1605" s="24"/>
      <c r="I1605" s="24"/>
    </row>
    <row r="1606" spans="7:9" x14ac:dyDescent="0.3">
      <c r="G1606" s="24"/>
      <c r="I1606" s="24"/>
    </row>
    <row r="1607" spans="7:9" x14ac:dyDescent="0.3">
      <c r="G1607" s="24"/>
      <c r="I1607" s="24"/>
    </row>
    <row r="1608" spans="7:9" x14ac:dyDescent="0.3">
      <c r="G1608" s="24"/>
      <c r="I1608" s="24"/>
    </row>
    <row r="1609" spans="7:9" x14ac:dyDescent="0.3">
      <c r="G1609" s="24"/>
      <c r="I1609" s="24"/>
    </row>
    <row r="1610" spans="7:9" x14ac:dyDescent="0.3">
      <c r="G1610" s="24"/>
      <c r="I1610" s="24"/>
    </row>
    <row r="1611" spans="7:9" x14ac:dyDescent="0.3">
      <c r="G1611" s="24"/>
      <c r="I1611" s="24"/>
    </row>
    <row r="1612" spans="7:9" x14ac:dyDescent="0.3">
      <c r="G1612" s="24"/>
      <c r="I1612" s="24"/>
    </row>
    <row r="1613" spans="7:9" x14ac:dyDescent="0.3">
      <c r="G1613" s="24"/>
      <c r="I1613" s="24"/>
    </row>
    <row r="1614" spans="7:9" x14ac:dyDescent="0.3">
      <c r="G1614" s="24"/>
      <c r="I1614" s="24"/>
    </row>
    <row r="1615" spans="7:9" x14ac:dyDescent="0.3">
      <c r="G1615" s="24"/>
      <c r="I1615" s="24"/>
    </row>
    <row r="1616" spans="7:9" x14ac:dyDescent="0.3">
      <c r="G1616" s="24"/>
      <c r="I1616" s="24"/>
    </row>
    <row r="1617" spans="7:9" x14ac:dyDescent="0.3">
      <c r="G1617" s="24"/>
      <c r="I1617" s="24"/>
    </row>
    <row r="1618" spans="7:9" x14ac:dyDescent="0.3">
      <c r="G1618" s="24"/>
      <c r="I1618" s="24"/>
    </row>
    <row r="1619" spans="7:9" x14ac:dyDescent="0.3">
      <c r="G1619" s="24"/>
      <c r="I1619" s="24"/>
    </row>
    <row r="1620" spans="7:9" x14ac:dyDescent="0.3">
      <c r="G1620" s="24"/>
      <c r="I1620" s="24"/>
    </row>
    <row r="1621" spans="7:9" x14ac:dyDescent="0.3">
      <c r="G1621" s="24"/>
      <c r="I1621" s="24"/>
    </row>
    <row r="1622" spans="7:9" x14ac:dyDescent="0.3">
      <c r="G1622" s="24"/>
      <c r="I1622" s="24"/>
    </row>
    <row r="1623" spans="7:9" x14ac:dyDescent="0.3">
      <c r="G1623" s="24"/>
      <c r="I1623" s="24"/>
    </row>
    <row r="1624" spans="7:9" x14ac:dyDescent="0.3">
      <c r="G1624" s="24"/>
      <c r="I1624" s="24"/>
    </row>
    <row r="1625" spans="7:9" x14ac:dyDescent="0.3">
      <c r="G1625" s="24"/>
      <c r="I1625" s="24"/>
    </row>
    <row r="1626" spans="7:9" x14ac:dyDescent="0.3">
      <c r="G1626" s="24"/>
      <c r="I1626" s="24"/>
    </row>
    <row r="1627" spans="7:9" x14ac:dyDescent="0.3">
      <c r="G1627" s="24"/>
      <c r="I1627" s="24"/>
    </row>
    <row r="1628" spans="7:9" x14ac:dyDescent="0.3">
      <c r="G1628" s="24"/>
      <c r="I1628" s="24"/>
    </row>
    <row r="1629" spans="7:9" x14ac:dyDescent="0.3">
      <c r="G1629" s="24"/>
      <c r="I1629" s="24"/>
    </row>
    <row r="1630" spans="7:9" x14ac:dyDescent="0.3">
      <c r="G1630" s="24"/>
      <c r="I1630" s="24"/>
    </row>
    <row r="1631" spans="7:9" x14ac:dyDescent="0.3">
      <c r="G1631" s="24"/>
      <c r="I1631" s="24"/>
    </row>
    <row r="1632" spans="7:9" x14ac:dyDescent="0.3">
      <c r="G1632" s="24"/>
      <c r="I1632" s="24"/>
    </row>
    <row r="1633" spans="7:9" x14ac:dyDescent="0.3">
      <c r="G1633" s="24"/>
      <c r="I1633" s="24"/>
    </row>
    <row r="1634" spans="7:9" x14ac:dyDescent="0.3">
      <c r="G1634" s="24"/>
      <c r="I1634" s="24"/>
    </row>
    <row r="1635" spans="7:9" x14ac:dyDescent="0.3">
      <c r="G1635" s="24"/>
      <c r="I1635" s="24"/>
    </row>
    <row r="1636" spans="7:9" x14ac:dyDescent="0.3">
      <c r="G1636" s="24"/>
      <c r="I1636" s="24"/>
    </row>
    <row r="1637" spans="7:9" x14ac:dyDescent="0.3">
      <c r="G1637" s="24"/>
      <c r="I1637" s="24"/>
    </row>
    <row r="1638" spans="7:9" x14ac:dyDescent="0.3">
      <c r="G1638" s="24"/>
      <c r="I1638" s="24"/>
    </row>
    <row r="1639" spans="7:9" x14ac:dyDescent="0.3">
      <c r="G1639" s="24"/>
      <c r="I1639" s="24"/>
    </row>
    <row r="1640" spans="7:9" x14ac:dyDescent="0.3">
      <c r="G1640" s="24"/>
      <c r="I1640" s="24"/>
    </row>
    <row r="1641" spans="7:9" x14ac:dyDescent="0.3">
      <c r="G1641" s="24"/>
      <c r="I1641" s="24"/>
    </row>
    <row r="1642" spans="7:9" x14ac:dyDescent="0.3">
      <c r="G1642" s="24"/>
      <c r="I1642" s="24"/>
    </row>
    <row r="1643" spans="7:9" x14ac:dyDescent="0.3">
      <c r="G1643" s="24"/>
      <c r="I1643" s="24"/>
    </row>
    <row r="1644" spans="7:9" x14ac:dyDescent="0.3">
      <c r="G1644" s="24"/>
      <c r="I1644" s="24"/>
    </row>
    <row r="1645" spans="7:9" x14ac:dyDescent="0.3">
      <c r="G1645" s="24"/>
      <c r="I1645" s="24"/>
    </row>
    <row r="1646" spans="7:9" x14ac:dyDescent="0.3">
      <c r="G1646" s="24"/>
      <c r="I1646" s="24"/>
    </row>
    <row r="1647" spans="7:9" x14ac:dyDescent="0.3">
      <c r="G1647" s="24"/>
      <c r="I1647" s="24"/>
    </row>
    <row r="1648" spans="7:9" x14ac:dyDescent="0.3">
      <c r="G1648" s="24"/>
      <c r="I1648" s="24"/>
    </row>
    <row r="1649" spans="7:9" x14ac:dyDescent="0.3">
      <c r="G1649" s="24"/>
      <c r="I1649" s="24"/>
    </row>
    <row r="1650" spans="7:9" x14ac:dyDescent="0.3">
      <c r="G1650" s="24"/>
      <c r="I1650" s="24"/>
    </row>
    <row r="1651" spans="7:9" x14ac:dyDescent="0.3">
      <c r="G1651" s="24"/>
      <c r="I1651" s="24"/>
    </row>
    <row r="1652" spans="7:9" x14ac:dyDescent="0.3">
      <c r="G1652" s="24"/>
      <c r="I1652" s="24"/>
    </row>
    <row r="1653" spans="7:9" x14ac:dyDescent="0.3">
      <c r="G1653" s="24"/>
      <c r="I1653" s="24"/>
    </row>
    <row r="1654" spans="7:9" x14ac:dyDescent="0.3">
      <c r="G1654" s="24"/>
      <c r="I1654" s="24"/>
    </row>
    <row r="1655" spans="7:9" x14ac:dyDescent="0.3">
      <c r="G1655" s="24"/>
      <c r="I1655" s="24"/>
    </row>
    <row r="1656" spans="7:9" x14ac:dyDescent="0.3">
      <c r="G1656" s="24"/>
      <c r="I1656" s="24"/>
    </row>
    <row r="1657" spans="7:9" x14ac:dyDescent="0.3">
      <c r="G1657" s="24"/>
      <c r="I1657" s="24"/>
    </row>
    <row r="1658" spans="7:9" x14ac:dyDescent="0.3">
      <c r="G1658" s="24"/>
      <c r="I1658" s="24"/>
    </row>
    <row r="1659" spans="7:9" x14ac:dyDescent="0.3">
      <c r="G1659" s="24"/>
      <c r="I1659" s="24"/>
    </row>
    <row r="1660" spans="7:9" x14ac:dyDescent="0.3">
      <c r="G1660" s="24"/>
      <c r="I1660" s="24"/>
    </row>
    <row r="1661" spans="7:9" x14ac:dyDescent="0.3">
      <c r="G1661" s="24"/>
      <c r="I1661" s="24"/>
    </row>
    <row r="1662" spans="7:9" x14ac:dyDescent="0.3">
      <c r="G1662" s="24"/>
      <c r="I1662" s="24"/>
    </row>
    <row r="1663" spans="7:9" x14ac:dyDescent="0.3">
      <c r="G1663" s="24"/>
      <c r="I1663" s="24"/>
    </row>
    <row r="1664" spans="7:9" x14ac:dyDescent="0.3">
      <c r="G1664" s="24"/>
      <c r="I1664" s="24"/>
    </row>
    <row r="1665" spans="7:9" x14ac:dyDescent="0.3">
      <c r="G1665" s="24"/>
      <c r="I1665" s="24"/>
    </row>
    <row r="1666" spans="7:9" x14ac:dyDescent="0.3">
      <c r="G1666" s="24"/>
      <c r="I1666" s="24"/>
    </row>
    <row r="1667" spans="7:9" x14ac:dyDescent="0.3">
      <c r="G1667" s="24"/>
      <c r="I1667" s="24"/>
    </row>
    <row r="1668" spans="7:9" x14ac:dyDescent="0.3">
      <c r="G1668" s="24"/>
      <c r="I1668" s="24"/>
    </row>
    <row r="1669" spans="7:9" x14ac:dyDescent="0.3">
      <c r="G1669" s="24"/>
      <c r="I1669" s="24"/>
    </row>
    <row r="1670" spans="7:9" x14ac:dyDescent="0.3">
      <c r="G1670" s="24"/>
      <c r="I1670" s="24"/>
    </row>
    <row r="1671" spans="7:9" x14ac:dyDescent="0.3">
      <c r="G1671" s="24"/>
      <c r="I1671" s="24"/>
    </row>
    <row r="1672" spans="7:9" x14ac:dyDescent="0.3">
      <c r="G1672" s="24"/>
      <c r="I1672" s="24"/>
    </row>
    <row r="1673" spans="7:9" x14ac:dyDescent="0.3">
      <c r="G1673" s="24"/>
      <c r="I1673" s="24"/>
    </row>
    <row r="1674" spans="7:9" x14ac:dyDescent="0.3">
      <c r="G1674" s="24"/>
      <c r="I1674" s="24"/>
    </row>
    <row r="1675" spans="7:9" x14ac:dyDescent="0.3">
      <c r="G1675" s="24"/>
      <c r="I1675" s="24"/>
    </row>
    <row r="1676" spans="7:9" x14ac:dyDescent="0.3">
      <c r="G1676" s="24"/>
      <c r="I1676" s="24"/>
    </row>
    <row r="1677" spans="7:9" x14ac:dyDescent="0.3">
      <c r="G1677" s="24"/>
      <c r="I1677" s="24"/>
    </row>
    <row r="1678" spans="7:9" x14ac:dyDescent="0.3">
      <c r="G1678" s="24"/>
      <c r="I1678" s="24"/>
    </row>
    <row r="1679" spans="7:9" x14ac:dyDescent="0.3">
      <c r="G1679" s="24"/>
      <c r="I1679" s="24"/>
    </row>
    <row r="1680" spans="7:9" x14ac:dyDescent="0.3">
      <c r="G1680" s="24"/>
      <c r="I1680" s="24"/>
    </row>
    <row r="1681" spans="7:9" x14ac:dyDescent="0.3">
      <c r="G1681" s="24"/>
      <c r="I1681" s="24"/>
    </row>
    <row r="1682" spans="7:9" x14ac:dyDescent="0.3">
      <c r="G1682" s="24"/>
      <c r="I1682" s="24"/>
    </row>
    <row r="1683" spans="7:9" x14ac:dyDescent="0.3">
      <c r="G1683" s="24"/>
      <c r="I1683" s="24"/>
    </row>
    <row r="1684" spans="7:9" x14ac:dyDescent="0.3">
      <c r="G1684" s="24"/>
      <c r="I1684" s="24"/>
    </row>
    <row r="1685" spans="7:9" x14ac:dyDescent="0.3">
      <c r="G1685" s="24"/>
      <c r="I1685" s="24"/>
    </row>
    <row r="1686" spans="7:9" x14ac:dyDescent="0.3">
      <c r="G1686" s="24"/>
      <c r="I1686" s="24"/>
    </row>
    <row r="1687" spans="7:9" x14ac:dyDescent="0.3">
      <c r="G1687" s="24"/>
      <c r="I1687" s="24"/>
    </row>
    <row r="1688" spans="7:9" x14ac:dyDescent="0.3">
      <c r="G1688" s="24"/>
      <c r="I1688" s="24"/>
    </row>
    <row r="1689" spans="7:9" x14ac:dyDescent="0.3">
      <c r="G1689" s="24"/>
      <c r="I1689" s="24"/>
    </row>
    <row r="1690" spans="7:9" x14ac:dyDescent="0.3">
      <c r="G1690" s="24"/>
      <c r="I1690" s="24"/>
    </row>
    <row r="1691" spans="7:9" x14ac:dyDescent="0.3">
      <c r="G1691" s="24"/>
      <c r="I1691" s="24"/>
    </row>
    <row r="1692" spans="7:9" x14ac:dyDescent="0.3">
      <c r="G1692" s="24"/>
      <c r="I1692" s="24"/>
    </row>
    <row r="1693" spans="7:9" x14ac:dyDescent="0.3">
      <c r="G1693" s="24"/>
      <c r="I1693" s="24"/>
    </row>
    <row r="1694" spans="7:9" x14ac:dyDescent="0.3">
      <c r="G1694" s="24"/>
      <c r="I1694" s="24"/>
    </row>
    <row r="1695" spans="7:9" x14ac:dyDescent="0.3">
      <c r="G1695" s="24"/>
      <c r="I1695" s="24"/>
    </row>
    <row r="1696" spans="7:9" x14ac:dyDescent="0.3">
      <c r="G1696" s="24"/>
      <c r="I1696" s="24"/>
    </row>
    <row r="1697" spans="7:9" x14ac:dyDescent="0.3">
      <c r="G1697" s="24"/>
      <c r="I1697" s="24"/>
    </row>
    <row r="1698" spans="7:9" x14ac:dyDescent="0.3">
      <c r="G1698" s="24"/>
      <c r="I1698" s="24"/>
    </row>
    <row r="1699" spans="7:9" x14ac:dyDescent="0.3">
      <c r="G1699" s="24"/>
      <c r="I1699" s="24"/>
    </row>
    <row r="1700" spans="7:9" x14ac:dyDescent="0.3">
      <c r="G1700" s="24"/>
      <c r="I1700" s="24"/>
    </row>
    <row r="1701" spans="7:9" x14ac:dyDescent="0.3">
      <c r="G1701" s="24"/>
      <c r="I1701" s="24"/>
    </row>
    <row r="1702" spans="7:9" x14ac:dyDescent="0.3">
      <c r="G1702" s="24"/>
      <c r="I1702" s="24"/>
    </row>
    <row r="1703" spans="7:9" x14ac:dyDescent="0.3">
      <c r="G1703" s="24"/>
      <c r="I1703" s="24"/>
    </row>
    <row r="1704" spans="7:9" x14ac:dyDescent="0.3">
      <c r="G1704" s="24"/>
      <c r="I1704" s="24"/>
    </row>
    <row r="1705" spans="7:9" x14ac:dyDescent="0.3">
      <c r="G1705" s="24"/>
      <c r="I1705" s="24"/>
    </row>
    <row r="1706" spans="7:9" x14ac:dyDescent="0.3">
      <c r="G1706" s="24"/>
      <c r="I1706" s="24"/>
    </row>
    <row r="1707" spans="7:9" x14ac:dyDescent="0.3">
      <c r="G1707" s="24"/>
      <c r="I1707" s="24"/>
    </row>
    <row r="1708" spans="7:9" x14ac:dyDescent="0.3">
      <c r="G1708" s="24"/>
      <c r="I1708" s="24"/>
    </row>
    <row r="1709" spans="7:9" x14ac:dyDescent="0.3">
      <c r="G1709" s="24"/>
      <c r="I1709" s="24"/>
    </row>
    <row r="1710" spans="7:9" x14ac:dyDescent="0.3">
      <c r="G1710" s="24"/>
      <c r="I1710" s="24"/>
    </row>
    <row r="1711" spans="7:9" x14ac:dyDescent="0.3">
      <c r="G1711" s="24"/>
      <c r="I1711" s="24"/>
    </row>
    <row r="1712" spans="7:9" x14ac:dyDescent="0.3">
      <c r="G1712" s="24"/>
      <c r="I1712" s="24"/>
    </row>
    <row r="1713" spans="7:9" x14ac:dyDescent="0.3">
      <c r="G1713" s="24"/>
      <c r="I1713" s="24"/>
    </row>
    <row r="1714" spans="7:9" x14ac:dyDescent="0.3">
      <c r="G1714" s="24"/>
      <c r="I1714" s="24"/>
    </row>
    <row r="1715" spans="7:9" x14ac:dyDescent="0.3">
      <c r="G1715" s="24"/>
      <c r="I1715" s="24"/>
    </row>
    <row r="1716" spans="7:9" x14ac:dyDescent="0.3">
      <c r="G1716" s="24"/>
      <c r="I1716" s="24"/>
    </row>
    <row r="1717" spans="7:9" x14ac:dyDescent="0.3">
      <c r="G1717" s="24"/>
      <c r="I1717" s="24"/>
    </row>
    <row r="1718" spans="7:9" x14ac:dyDescent="0.3">
      <c r="G1718" s="24"/>
      <c r="I1718" s="24"/>
    </row>
    <row r="1719" spans="7:9" x14ac:dyDescent="0.3">
      <c r="G1719" s="24"/>
      <c r="I1719" s="24"/>
    </row>
    <row r="1720" spans="7:9" x14ac:dyDescent="0.3">
      <c r="G1720" s="24"/>
      <c r="I1720" s="24"/>
    </row>
    <row r="1721" spans="7:9" x14ac:dyDescent="0.3">
      <c r="G1721" s="24"/>
      <c r="I1721" s="24"/>
    </row>
    <row r="1722" spans="7:9" x14ac:dyDescent="0.3">
      <c r="G1722" s="24"/>
      <c r="I1722" s="24"/>
    </row>
    <row r="1723" spans="7:9" x14ac:dyDescent="0.3">
      <c r="G1723" s="24"/>
      <c r="I1723" s="24"/>
    </row>
    <row r="1724" spans="7:9" x14ac:dyDescent="0.3">
      <c r="G1724" s="24"/>
      <c r="I1724" s="24"/>
    </row>
    <row r="1725" spans="7:9" x14ac:dyDescent="0.3">
      <c r="G1725" s="24"/>
      <c r="I1725" s="24"/>
    </row>
    <row r="1726" spans="7:9" x14ac:dyDescent="0.3">
      <c r="G1726" s="24"/>
      <c r="I1726" s="24"/>
    </row>
    <row r="1727" spans="7:9" x14ac:dyDescent="0.3">
      <c r="G1727" s="24"/>
      <c r="I1727" s="24"/>
    </row>
    <row r="1728" spans="7:9" x14ac:dyDescent="0.3">
      <c r="G1728" s="24"/>
      <c r="I1728" s="24"/>
    </row>
    <row r="1729" spans="7:9" x14ac:dyDescent="0.3">
      <c r="G1729" s="24"/>
      <c r="I1729" s="24"/>
    </row>
    <row r="1730" spans="7:9" x14ac:dyDescent="0.3">
      <c r="G1730" s="24"/>
      <c r="I1730" s="24"/>
    </row>
    <row r="1731" spans="7:9" x14ac:dyDescent="0.3">
      <c r="G1731" s="24"/>
      <c r="I1731" s="24"/>
    </row>
    <row r="1732" spans="7:9" x14ac:dyDescent="0.3">
      <c r="G1732" s="24"/>
      <c r="I1732" s="24"/>
    </row>
    <row r="1733" spans="7:9" x14ac:dyDescent="0.3">
      <c r="G1733" s="24"/>
      <c r="I1733" s="24"/>
    </row>
    <row r="1734" spans="7:9" x14ac:dyDescent="0.3">
      <c r="G1734" s="24"/>
      <c r="I1734" s="24"/>
    </row>
    <row r="1735" spans="7:9" x14ac:dyDescent="0.3">
      <c r="G1735" s="24"/>
      <c r="I1735" s="24"/>
    </row>
    <row r="1736" spans="7:9" x14ac:dyDescent="0.3">
      <c r="G1736" s="24"/>
      <c r="I1736" s="24"/>
    </row>
    <row r="1737" spans="7:9" x14ac:dyDescent="0.3">
      <c r="G1737" s="24"/>
      <c r="I1737" s="24"/>
    </row>
    <row r="1738" spans="7:9" x14ac:dyDescent="0.3">
      <c r="G1738" s="24"/>
      <c r="I1738" s="24"/>
    </row>
    <row r="1739" spans="7:9" x14ac:dyDescent="0.3">
      <c r="G1739" s="24"/>
      <c r="I1739" s="24"/>
    </row>
    <row r="1740" spans="7:9" x14ac:dyDescent="0.3">
      <c r="G1740" s="24"/>
      <c r="I1740" s="24"/>
    </row>
    <row r="1741" spans="7:9" x14ac:dyDescent="0.3">
      <c r="G1741" s="24"/>
      <c r="I1741" s="24"/>
    </row>
    <row r="1742" spans="7:9" x14ac:dyDescent="0.3">
      <c r="G1742" s="24"/>
      <c r="I1742" s="24"/>
    </row>
    <row r="1743" spans="7:9" x14ac:dyDescent="0.3">
      <c r="G1743" s="24"/>
      <c r="I1743" s="24"/>
    </row>
    <row r="1744" spans="7:9" x14ac:dyDescent="0.3">
      <c r="G1744" s="24"/>
      <c r="I1744" s="24"/>
    </row>
    <row r="1745" spans="7:9" x14ac:dyDescent="0.3">
      <c r="G1745" s="24"/>
      <c r="I1745" s="24"/>
    </row>
    <row r="1746" spans="7:9" x14ac:dyDescent="0.3">
      <c r="G1746" s="24"/>
      <c r="I1746" s="24"/>
    </row>
    <row r="1747" spans="7:9" x14ac:dyDescent="0.3">
      <c r="G1747" s="24"/>
      <c r="I1747" s="24"/>
    </row>
    <row r="1748" spans="7:9" x14ac:dyDescent="0.3">
      <c r="G1748" s="24"/>
      <c r="I1748" s="24"/>
    </row>
    <row r="1749" spans="7:9" x14ac:dyDescent="0.3">
      <c r="G1749" s="24"/>
      <c r="I1749" s="24"/>
    </row>
    <row r="1750" spans="7:9" x14ac:dyDescent="0.3">
      <c r="G1750" s="24"/>
      <c r="I1750" s="24"/>
    </row>
    <row r="1751" spans="7:9" x14ac:dyDescent="0.3">
      <c r="G1751" s="24"/>
      <c r="I1751" s="24"/>
    </row>
    <row r="1752" spans="7:9" x14ac:dyDescent="0.3">
      <c r="G1752" s="24"/>
      <c r="I1752" s="24"/>
    </row>
    <row r="1753" spans="7:9" x14ac:dyDescent="0.3">
      <c r="G1753" s="24"/>
      <c r="I1753" s="24"/>
    </row>
    <row r="1754" spans="7:9" x14ac:dyDescent="0.3">
      <c r="G1754" s="24"/>
      <c r="I1754" s="24"/>
    </row>
    <row r="1755" spans="7:9" x14ac:dyDescent="0.3">
      <c r="G1755" s="24"/>
      <c r="I1755" s="24"/>
    </row>
    <row r="1756" spans="7:9" x14ac:dyDescent="0.3">
      <c r="G1756" s="24"/>
      <c r="I1756" s="24"/>
    </row>
    <row r="1757" spans="7:9" x14ac:dyDescent="0.3">
      <c r="G1757" s="24"/>
      <c r="I1757" s="24"/>
    </row>
    <row r="1758" spans="7:9" x14ac:dyDescent="0.3">
      <c r="G1758" s="24"/>
      <c r="I1758" s="24"/>
    </row>
    <row r="1759" spans="7:9" x14ac:dyDescent="0.3">
      <c r="G1759" s="24"/>
      <c r="I1759" s="24"/>
    </row>
    <row r="1760" spans="7:9" x14ac:dyDescent="0.3">
      <c r="G1760" s="24"/>
      <c r="I1760" s="24"/>
    </row>
    <row r="1761" spans="7:9" x14ac:dyDescent="0.3">
      <c r="G1761" s="24"/>
      <c r="I1761" s="24"/>
    </row>
    <row r="1762" spans="7:9" x14ac:dyDescent="0.3">
      <c r="G1762" s="24"/>
      <c r="I1762" s="24"/>
    </row>
    <row r="1763" spans="7:9" x14ac:dyDescent="0.3">
      <c r="G1763" s="24"/>
      <c r="I1763" s="24"/>
    </row>
    <row r="1764" spans="7:9" x14ac:dyDescent="0.3">
      <c r="G1764" s="24"/>
      <c r="I1764" s="24"/>
    </row>
    <row r="1765" spans="7:9" x14ac:dyDescent="0.3">
      <c r="G1765" s="24"/>
      <c r="I1765" s="24"/>
    </row>
    <row r="1766" spans="7:9" x14ac:dyDescent="0.3">
      <c r="G1766" s="24"/>
      <c r="I1766" s="24"/>
    </row>
    <row r="1767" spans="7:9" x14ac:dyDescent="0.3">
      <c r="G1767" s="24"/>
      <c r="I1767" s="24"/>
    </row>
    <row r="1768" spans="7:9" x14ac:dyDescent="0.3">
      <c r="G1768" s="24"/>
      <c r="I1768" s="24"/>
    </row>
    <row r="1769" spans="7:9" x14ac:dyDescent="0.3">
      <c r="G1769" s="24"/>
      <c r="I1769" s="24"/>
    </row>
    <row r="1770" spans="7:9" x14ac:dyDescent="0.3">
      <c r="G1770" s="24"/>
      <c r="I1770" s="24"/>
    </row>
    <row r="1771" spans="7:9" x14ac:dyDescent="0.3">
      <c r="G1771" s="24"/>
      <c r="I1771" s="24"/>
    </row>
    <row r="1772" spans="7:9" x14ac:dyDescent="0.3">
      <c r="G1772" s="24"/>
      <c r="I1772" s="24"/>
    </row>
    <row r="1773" spans="7:9" x14ac:dyDescent="0.3">
      <c r="G1773" s="24"/>
      <c r="I1773" s="24"/>
    </row>
    <row r="1774" spans="7:9" x14ac:dyDescent="0.3">
      <c r="G1774" s="24"/>
      <c r="I1774" s="24"/>
    </row>
    <row r="1775" spans="7:9" x14ac:dyDescent="0.3">
      <c r="G1775" s="24"/>
      <c r="I1775" s="24"/>
    </row>
    <row r="1776" spans="7:9" x14ac:dyDescent="0.3">
      <c r="G1776" s="24"/>
      <c r="I1776" s="24"/>
    </row>
    <row r="1777" spans="7:9" x14ac:dyDescent="0.3">
      <c r="G1777" s="24"/>
      <c r="I1777" s="24"/>
    </row>
    <row r="1778" spans="7:9" x14ac:dyDescent="0.3">
      <c r="G1778" s="24"/>
      <c r="I1778" s="24"/>
    </row>
    <row r="1779" spans="7:9" x14ac:dyDescent="0.3">
      <c r="G1779" s="24"/>
      <c r="I1779" s="24"/>
    </row>
    <row r="1780" spans="7:9" x14ac:dyDescent="0.3">
      <c r="G1780" s="24"/>
      <c r="I1780" s="24"/>
    </row>
    <row r="1781" spans="7:9" x14ac:dyDescent="0.3">
      <c r="G1781" s="24"/>
      <c r="I1781" s="24"/>
    </row>
    <row r="1782" spans="7:9" x14ac:dyDescent="0.3">
      <c r="G1782" s="24"/>
      <c r="I1782" s="24"/>
    </row>
    <row r="1783" spans="7:9" x14ac:dyDescent="0.3">
      <c r="G1783" s="24"/>
      <c r="I1783" s="24"/>
    </row>
    <row r="1784" spans="7:9" x14ac:dyDescent="0.3">
      <c r="G1784" s="24"/>
      <c r="I1784" s="24"/>
    </row>
    <row r="1785" spans="7:9" x14ac:dyDescent="0.3">
      <c r="G1785" s="24"/>
      <c r="I1785" s="24"/>
    </row>
    <row r="1786" spans="7:9" x14ac:dyDescent="0.3">
      <c r="G1786" s="24"/>
      <c r="I1786" s="24"/>
    </row>
    <row r="1787" spans="7:9" x14ac:dyDescent="0.3">
      <c r="G1787" s="24"/>
      <c r="I1787" s="24"/>
    </row>
    <row r="1788" spans="7:9" x14ac:dyDescent="0.3">
      <c r="G1788" s="24"/>
      <c r="I1788" s="24"/>
    </row>
    <row r="1789" spans="7:9" x14ac:dyDescent="0.3">
      <c r="G1789" s="24"/>
      <c r="I1789" s="24"/>
    </row>
    <row r="1790" spans="7:9" x14ac:dyDescent="0.3">
      <c r="G1790" s="24"/>
      <c r="I1790" s="24"/>
    </row>
    <row r="1791" spans="7:9" x14ac:dyDescent="0.3">
      <c r="G1791" s="24"/>
      <c r="I1791" s="24"/>
    </row>
    <row r="1792" spans="7:9" x14ac:dyDescent="0.3">
      <c r="G1792" s="24"/>
      <c r="I1792" s="24"/>
    </row>
    <row r="1793" spans="7:9" x14ac:dyDescent="0.3">
      <c r="G1793" s="24"/>
      <c r="I1793" s="24"/>
    </row>
    <row r="1794" spans="7:9" x14ac:dyDescent="0.3">
      <c r="G1794" s="24"/>
      <c r="I1794" s="24"/>
    </row>
    <row r="1795" spans="7:9" x14ac:dyDescent="0.3">
      <c r="G1795" s="24"/>
      <c r="I1795" s="24"/>
    </row>
    <row r="1796" spans="7:9" x14ac:dyDescent="0.3">
      <c r="G1796" s="24"/>
      <c r="I1796" s="24"/>
    </row>
    <row r="1797" spans="7:9" x14ac:dyDescent="0.3">
      <c r="G1797" s="24"/>
      <c r="I1797" s="24"/>
    </row>
    <row r="1798" spans="7:9" x14ac:dyDescent="0.3">
      <c r="G1798" s="24"/>
      <c r="I1798" s="24"/>
    </row>
    <row r="1799" spans="7:9" x14ac:dyDescent="0.3">
      <c r="G1799" s="24"/>
      <c r="I1799" s="24"/>
    </row>
    <row r="1800" spans="7:9" x14ac:dyDescent="0.3">
      <c r="G1800" s="24"/>
      <c r="I1800" s="24"/>
    </row>
    <row r="1801" spans="7:9" x14ac:dyDescent="0.3">
      <c r="G1801" s="24"/>
      <c r="I1801" s="24"/>
    </row>
    <row r="1802" spans="7:9" x14ac:dyDescent="0.3">
      <c r="G1802" s="24"/>
      <c r="I1802" s="24"/>
    </row>
    <row r="1803" spans="7:9" x14ac:dyDescent="0.3">
      <c r="G1803" s="24"/>
      <c r="I1803" s="24"/>
    </row>
    <row r="1804" spans="7:9" x14ac:dyDescent="0.3">
      <c r="G1804" s="24"/>
      <c r="I1804" s="24"/>
    </row>
    <row r="1805" spans="7:9" x14ac:dyDescent="0.3">
      <c r="G1805" s="24"/>
      <c r="I1805" s="24"/>
    </row>
    <row r="1806" spans="7:9" x14ac:dyDescent="0.3">
      <c r="G1806" s="24"/>
      <c r="I1806" s="24"/>
    </row>
    <row r="1807" spans="7:9" x14ac:dyDescent="0.3">
      <c r="G1807" s="24"/>
      <c r="I1807" s="24"/>
    </row>
    <row r="1808" spans="7:9" x14ac:dyDescent="0.3">
      <c r="G1808" s="24"/>
      <c r="I1808" s="24"/>
    </row>
    <row r="1809" spans="7:9" x14ac:dyDescent="0.3">
      <c r="G1809" s="24"/>
      <c r="I1809" s="24"/>
    </row>
    <row r="1810" spans="7:9" x14ac:dyDescent="0.3">
      <c r="G1810" s="24"/>
      <c r="I1810" s="24"/>
    </row>
    <row r="1811" spans="7:9" x14ac:dyDescent="0.3">
      <c r="G1811" s="24"/>
      <c r="I1811" s="24"/>
    </row>
    <row r="1812" spans="7:9" x14ac:dyDescent="0.3">
      <c r="G1812" s="24"/>
      <c r="I1812" s="24"/>
    </row>
    <row r="1813" spans="7:9" x14ac:dyDescent="0.3">
      <c r="G1813" s="24"/>
      <c r="I1813" s="24"/>
    </row>
    <row r="1814" spans="7:9" x14ac:dyDescent="0.3">
      <c r="G1814" s="24"/>
      <c r="I1814" s="24"/>
    </row>
    <row r="1815" spans="7:9" x14ac:dyDescent="0.3">
      <c r="G1815" s="24"/>
      <c r="I1815" s="24"/>
    </row>
    <row r="1816" spans="7:9" x14ac:dyDescent="0.3">
      <c r="G1816" s="24"/>
      <c r="I1816" s="24"/>
    </row>
    <row r="1817" spans="7:9" x14ac:dyDescent="0.3">
      <c r="G1817" s="24"/>
      <c r="I1817" s="24"/>
    </row>
    <row r="1818" spans="7:9" x14ac:dyDescent="0.3">
      <c r="G1818" s="24"/>
      <c r="I1818" s="24"/>
    </row>
    <row r="1819" spans="7:9" x14ac:dyDescent="0.3">
      <c r="G1819" s="24"/>
      <c r="I1819" s="24"/>
    </row>
    <row r="1820" spans="7:9" x14ac:dyDescent="0.3">
      <c r="G1820" s="24"/>
      <c r="I1820" s="24"/>
    </row>
    <row r="1821" spans="7:9" x14ac:dyDescent="0.3">
      <c r="G1821" s="24"/>
      <c r="I1821" s="24"/>
    </row>
    <row r="1822" spans="7:9" x14ac:dyDescent="0.3">
      <c r="G1822" s="24"/>
      <c r="I1822" s="24"/>
    </row>
    <row r="1823" spans="7:9" x14ac:dyDescent="0.3">
      <c r="G1823" s="24"/>
      <c r="I1823" s="24"/>
    </row>
    <row r="1824" spans="7:9" x14ac:dyDescent="0.3">
      <c r="G1824" s="24"/>
      <c r="I1824" s="24"/>
    </row>
    <row r="1825" spans="7:9" x14ac:dyDescent="0.3">
      <c r="G1825" s="24"/>
      <c r="I1825" s="24"/>
    </row>
    <row r="1826" spans="7:9" x14ac:dyDescent="0.3">
      <c r="G1826" s="24"/>
      <c r="I1826" s="24"/>
    </row>
    <row r="1827" spans="7:9" x14ac:dyDescent="0.3">
      <c r="G1827" s="24"/>
      <c r="I1827" s="24"/>
    </row>
    <row r="1828" spans="7:9" x14ac:dyDescent="0.3">
      <c r="G1828" s="24"/>
      <c r="I1828" s="24"/>
    </row>
    <row r="1829" spans="7:9" x14ac:dyDescent="0.3">
      <c r="G1829" s="24"/>
      <c r="I1829" s="24"/>
    </row>
    <row r="1830" spans="7:9" x14ac:dyDescent="0.3">
      <c r="G1830" s="24"/>
      <c r="I1830" s="24"/>
    </row>
    <row r="1831" spans="7:9" x14ac:dyDescent="0.3">
      <c r="G1831" s="24"/>
      <c r="I1831" s="24"/>
    </row>
    <row r="1832" spans="7:9" x14ac:dyDescent="0.3">
      <c r="G1832" s="24"/>
      <c r="I1832" s="24"/>
    </row>
    <row r="1833" spans="7:9" x14ac:dyDescent="0.3">
      <c r="G1833" s="24"/>
      <c r="I1833" s="24"/>
    </row>
    <row r="1834" spans="7:9" x14ac:dyDescent="0.3">
      <c r="G1834" s="24"/>
      <c r="I1834" s="24"/>
    </row>
    <row r="1835" spans="7:9" x14ac:dyDescent="0.3">
      <c r="G1835" s="24"/>
      <c r="I1835" s="24"/>
    </row>
    <row r="1836" spans="7:9" x14ac:dyDescent="0.3">
      <c r="G1836" s="24"/>
      <c r="I1836" s="24"/>
    </row>
    <row r="1837" spans="7:9" x14ac:dyDescent="0.3">
      <c r="G1837" s="24"/>
      <c r="I1837" s="24"/>
    </row>
    <row r="1838" spans="7:9" x14ac:dyDescent="0.3">
      <c r="G1838" s="24"/>
      <c r="I1838" s="24"/>
    </row>
    <row r="1839" spans="7:9" x14ac:dyDescent="0.3">
      <c r="G1839" s="24"/>
      <c r="I1839" s="24"/>
    </row>
    <row r="1840" spans="7:9" x14ac:dyDescent="0.3">
      <c r="G1840" s="24"/>
      <c r="I1840" s="24"/>
    </row>
    <row r="1841" spans="7:9" x14ac:dyDescent="0.3">
      <c r="G1841" s="24"/>
      <c r="I1841" s="24"/>
    </row>
    <row r="1842" spans="7:9" x14ac:dyDescent="0.3">
      <c r="G1842" s="24"/>
      <c r="I1842" s="24"/>
    </row>
    <row r="1843" spans="7:9" x14ac:dyDescent="0.3">
      <c r="G1843" s="24"/>
      <c r="I1843" s="24"/>
    </row>
    <row r="1844" spans="7:9" x14ac:dyDescent="0.3">
      <c r="G1844" s="24"/>
      <c r="I1844" s="24"/>
    </row>
    <row r="1845" spans="7:9" x14ac:dyDescent="0.3">
      <c r="G1845" s="24"/>
      <c r="I1845" s="24"/>
    </row>
    <row r="1846" spans="7:9" x14ac:dyDescent="0.3">
      <c r="G1846" s="24"/>
      <c r="I1846" s="24"/>
    </row>
    <row r="1847" spans="7:9" x14ac:dyDescent="0.3">
      <c r="G1847" s="24"/>
      <c r="I1847" s="24"/>
    </row>
    <row r="1848" spans="7:9" x14ac:dyDescent="0.3">
      <c r="G1848" s="24"/>
      <c r="I1848" s="24"/>
    </row>
    <row r="1849" spans="7:9" x14ac:dyDescent="0.3">
      <c r="G1849" s="24"/>
      <c r="I1849" s="24"/>
    </row>
    <row r="1850" spans="7:9" x14ac:dyDescent="0.3">
      <c r="G1850" s="24"/>
      <c r="I1850" s="24"/>
    </row>
    <row r="1851" spans="7:9" x14ac:dyDescent="0.3">
      <c r="G1851" s="24"/>
      <c r="I1851" s="24"/>
    </row>
    <row r="1852" spans="7:9" x14ac:dyDescent="0.3">
      <c r="G1852" s="24"/>
      <c r="I1852" s="24"/>
    </row>
    <row r="1853" spans="7:9" x14ac:dyDescent="0.3">
      <c r="G1853" s="24"/>
      <c r="I1853" s="24"/>
    </row>
    <row r="1854" spans="7:9" x14ac:dyDescent="0.3">
      <c r="G1854" s="24"/>
      <c r="I1854" s="24"/>
    </row>
    <row r="1855" spans="7:9" x14ac:dyDescent="0.3">
      <c r="G1855" s="24"/>
      <c r="I1855" s="24"/>
    </row>
    <row r="1856" spans="7:9" x14ac:dyDescent="0.3">
      <c r="G1856" s="24"/>
      <c r="I1856" s="24"/>
    </row>
    <row r="1857" spans="7:9" x14ac:dyDescent="0.3">
      <c r="G1857" s="24"/>
      <c r="I1857" s="24"/>
    </row>
    <row r="1858" spans="7:9" x14ac:dyDescent="0.3">
      <c r="G1858" s="24"/>
      <c r="I1858" s="24"/>
    </row>
    <row r="1859" spans="7:9" x14ac:dyDescent="0.3">
      <c r="G1859" s="24"/>
      <c r="I1859" s="24"/>
    </row>
    <row r="1860" spans="7:9" x14ac:dyDescent="0.3">
      <c r="G1860" s="24"/>
      <c r="I1860" s="24"/>
    </row>
    <row r="1861" spans="7:9" x14ac:dyDescent="0.3">
      <c r="G1861" s="24"/>
      <c r="I1861" s="24"/>
    </row>
    <row r="1862" spans="7:9" x14ac:dyDescent="0.3">
      <c r="G1862" s="24"/>
      <c r="I1862" s="24"/>
    </row>
    <row r="1863" spans="7:9" x14ac:dyDescent="0.3">
      <c r="G1863" s="24"/>
      <c r="I1863" s="24"/>
    </row>
    <row r="1864" spans="7:9" x14ac:dyDescent="0.3">
      <c r="G1864" s="24"/>
      <c r="I1864" s="24"/>
    </row>
    <row r="1865" spans="7:9" x14ac:dyDescent="0.3">
      <c r="G1865" s="24"/>
      <c r="I1865" s="24"/>
    </row>
    <row r="1866" spans="7:9" x14ac:dyDescent="0.3">
      <c r="G1866" s="24"/>
      <c r="I1866" s="24"/>
    </row>
    <row r="1867" spans="7:9" x14ac:dyDescent="0.3">
      <c r="G1867" s="24"/>
      <c r="I1867" s="24"/>
    </row>
    <row r="1868" spans="7:9" x14ac:dyDescent="0.3">
      <c r="G1868" s="24"/>
      <c r="I1868" s="24"/>
    </row>
    <row r="1869" spans="7:9" x14ac:dyDescent="0.3">
      <c r="G1869" s="24"/>
      <c r="I1869" s="24"/>
    </row>
    <row r="1870" spans="7:9" x14ac:dyDescent="0.3">
      <c r="G1870" s="24"/>
      <c r="I1870" s="24"/>
    </row>
    <row r="1871" spans="7:9" x14ac:dyDescent="0.3">
      <c r="G1871" s="24"/>
      <c r="I1871" s="24"/>
    </row>
    <row r="1872" spans="7:9" x14ac:dyDescent="0.3">
      <c r="G1872" s="24"/>
      <c r="I1872" s="24"/>
    </row>
    <row r="1873" spans="7:9" x14ac:dyDescent="0.3">
      <c r="G1873" s="24"/>
      <c r="I1873" s="24"/>
    </row>
    <row r="1874" spans="7:9" x14ac:dyDescent="0.3">
      <c r="G1874" s="24"/>
      <c r="I1874" s="24"/>
    </row>
    <row r="1875" spans="7:9" x14ac:dyDescent="0.3">
      <c r="G1875" s="24"/>
      <c r="I1875" s="24"/>
    </row>
    <row r="1876" spans="7:9" x14ac:dyDescent="0.3">
      <c r="G1876" s="24"/>
      <c r="I1876" s="24"/>
    </row>
    <row r="1877" spans="7:9" x14ac:dyDescent="0.3">
      <c r="G1877" s="24"/>
      <c r="I1877" s="24"/>
    </row>
    <row r="1878" spans="7:9" x14ac:dyDescent="0.3">
      <c r="G1878" s="24"/>
      <c r="I1878" s="24"/>
    </row>
    <row r="1879" spans="7:9" x14ac:dyDescent="0.3">
      <c r="G1879" s="24"/>
      <c r="I1879" s="24"/>
    </row>
    <row r="1880" spans="7:9" x14ac:dyDescent="0.3">
      <c r="G1880" s="24"/>
      <c r="I1880" s="24"/>
    </row>
    <row r="1881" spans="7:9" x14ac:dyDescent="0.3">
      <c r="G1881" s="24"/>
      <c r="I1881" s="24"/>
    </row>
    <row r="1882" spans="7:9" x14ac:dyDescent="0.3">
      <c r="G1882" s="24"/>
      <c r="I1882" s="24"/>
    </row>
    <row r="1883" spans="7:9" x14ac:dyDescent="0.3">
      <c r="G1883" s="24"/>
      <c r="I1883" s="24"/>
    </row>
    <row r="1884" spans="7:9" x14ac:dyDescent="0.3">
      <c r="G1884" s="24"/>
      <c r="I1884" s="24"/>
    </row>
    <row r="1885" spans="7:9" x14ac:dyDescent="0.3">
      <c r="G1885" s="24"/>
      <c r="I1885" s="24"/>
    </row>
    <row r="1886" spans="7:9" x14ac:dyDescent="0.3">
      <c r="G1886" s="24"/>
      <c r="I1886" s="24"/>
    </row>
    <row r="1887" spans="7:9" x14ac:dyDescent="0.3">
      <c r="G1887" s="24"/>
      <c r="I1887" s="24"/>
    </row>
    <row r="1888" spans="7:9" x14ac:dyDescent="0.3">
      <c r="G1888" s="24"/>
      <c r="I1888" s="24"/>
    </row>
    <row r="1889" spans="7:9" x14ac:dyDescent="0.3">
      <c r="G1889" s="24"/>
      <c r="I1889" s="24"/>
    </row>
    <row r="1890" spans="7:9" x14ac:dyDescent="0.3">
      <c r="G1890" s="24"/>
      <c r="I1890" s="24"/>
    </row>
    <row r="1891" spans="7:9" x14ac:dyDescent="0.3">
      <c r="G1891" s="24"/>
      <c r="I1891" s="24"/>
    </row>
    <row r="1892" spans="7:9" x14ac:dyDescent="0.3">
      <c r="G1892" s="24"/>
      <c r="I1892" s="24"/>
    </row>
    <row r="1893" spans="7:9" x14ac:dyDescent="0.3">
      <c r="G1893" s="24"/>
      <c r="I1893" s="24"/>
    </row>
    <row r="1894" spans="7:9" x14ac:dyDescent="0.3">
      <c r="G1894" s="24"/>
      <c r="I1894" s="24"/>
    </row>
    <row r="1895" spans="7:9" x14ac:dyDescent="0.3">
      <c r="G1895" s="24"/>
      <c r="I1895" s="24"/>
    </row>
    <row r="1896" spans="7:9" x14ac:dyDescent="0.3">
      <c r="G1896" s="24"/>
      <c r="I1896" s="24"/>
    </row>
    <row r="1897" spans="7:9" x14ac:dyDescent="0.3">
      <c r="G1897" s="24"/>
      <c r="I1897" s="24"/>
    </row>
    <row r="1898" spans="7:9" x14ac:dyDescent="0.3">
      <c r="G1898" s="24"/>
      <c r="I1898" s="24"/>
    </row>
    <row r="1899" spans="7:9" x14ac:dyDescent="0.3">
      <c r="G1899" s="24"/>
      <c r="I1899" s="24"/>
    </row>
    <row r="1900" spans="7:9" x14ac:dyDescent="0.3">
      <c r="G1900" s="24"/>
      <c r="I1900" s="24"/>
    </row>
    <row r="1901" spans="7:9" x14ac:dyDescent="0.3">
      <c r="G1901" s="24"/>
      <c r="I1901" s="24"/>
    </row>
    <row r="1902" spans="7:9" x14ac:dyDescent="0.3">
      <c r="G1902" s="24"/>
      <c r="I1902" s="24"/>
    </row>
    <row r="1903" spans="7:9" x14ac:dyDescent="0.3">
      <c r="G1903" s="24"/>
      <c r="I1903" s="24"/>
    </row>
    <row r="1904" spans="7:9" x14ac:dyDescent="0.3">
      <c r="G1904" s="24"/>
      <c r="I1904" s="24"/>
    </row>
    <row r="1905" spans="7:9" x14ac:dyDescent="0.3">
      <c r="G1905" s="24"/>
      <c r="I1905" s="24"/>
    </row>
    <row r="1906" spans="7:9" x14ac:dyDescent="0.3">
      <c r="G1906" s="24"/>
      <c r="I1906" s="24"/>
    </row>
    <row r="1907" spans="7:9" x14ac:dyDescent="0.3">
      <c r="G1907" s="24"/>
      <c r="I1907" s="24"/>
    </row>
    <row r="1908" spans="7:9" x14ac:dyDescent="0.3">
      <c r="G1908" s="24"/>
      <c r="I1908" s="24"/>
    </row>
    <row r="1909" spans="7:9" x14ac:dyDescent="0.3">
      <c r="G1909" s="24"/>
      <c r="I1909" s="24"/>
    </row>
    <row r="1910" spans="7:9" x14ac:dyDescent="0.3">
      <c r="G1910" s="24"/>
      <c r="I1910" s="24"/>
    </row>
    <row r="1911" spans="7:9" x14ac:dyDescent="0.3">
      <c r="G1911" s="24"/>
      <c r="I1911" s="24"/>
    </row>
    <row r="1912" spans="7:9" x14ac:dyDescent="0.3">
      <c r="G1912" s="24"/>
      <c r="I1912" s="24"/>
    </row>
    <row r="1913" spans="7:9" x14ac:dyDescent="0.3">
      <c r="G1913" s="24"/>
      <c r="I1913" s="24"/>
    </row>
    <row r="1914" spans="7:9" x14ac:dyDescent="0.3">
      <c r="G1914" s="24"/>
      <c r="I1914" s="24"/>
    </row>
    <row r="1915" spans="7:9" x14ac:dyDescent="0.3">
      <c r="G1915" s="24"/>
      <c r="I1915" s="24"/>
    </row>
    <row r="1916" spans="7:9" x14ac:dyDescent="0.3">
      <c r="G1916" s="24"/>
      <c r="I1916" s="24"/>
    </row>
    <row r="1917" spans="7:9" x14ac:dyDescent="0.3">
      <c r="G1917" s="24"/>
      <c r="I1917" s="24"/>
    </row>
    <row r="1918" spans="7:9" x14ac:dyDescent="0.3">
      <c r="G1918" s="24"/>
      <c r="I1918" s="24"/>
    </row>
    <row r="1919" spans="7:9" x14ac:dyDescent="0.3">
      <c r="G1919" s="24"/>
      <c r="I1919" s="24"/>
    </row>
    <row r="1920" spans="7:9" x14ac:dyDescent="0.3">
      <c r="G1920" s="24"/>
      <c r="I1920" s="24"/>
    </row>
    <row r="1921" spans="7:9" x14ac:dyDescent="0.3">
      <c r="G1921" s="24"/>
      <c r="I1921" s="24"/>
    </row>
    <row r="1922" spans="7:9" x14ac:dyDescent="0.3">
      <c r="G1922" s="24"/>
      <c r="I1922" s="24"/>
    </row>
    <row r="1923" spans="7:9" x14ac:dyDescent="0.3">
      <c r="G1923" s="24"/>
      <c r="I1923" s="24"/>
    </row>
    <row r="1924" spans="7:9" x14ac:dyDescent="0.3">
      <c r="G1924" s="24"/>
      <c r="I1924" s="24"/>
    </row>
    <row r="1925" spans="7:9" x14ac:dyDescent="0.3">
      <c r="G1925" s="24"/>
      <c r="I1925" s="24"/>
    </row>
    <row r="1926" spans="7:9" x14ac:dyDescent="0.3">
      <c r="G1926" s="24"/>
      <c r="I1926" s="24"/>
    </row>
    <row r="1927" spans="7:9" x14ac:dyDescent="0.3">
      <c r="G1927" s="24"/>
      <c r="I1927" s="24"/>
    </row>
    <row r="1928" spans="7:9" x14ac:dyDescent="0.3">
      <c r="G1928" s="24"/>
      <c r="I1928" s="24"/>
    </row>
    <row r="1929" spans="7:9" x14ac:dyDescent="0.3">
      <c r="G1929" s="24"/>
      <c r="I1929" s="24"/>
    </row>
    <row r="1930" spans="7:9" x14ac:dyDescent="0.3">
      <c r="G1930" s="24"/>
      <c r="I1930" s="24"/>
    </row>
    <row r="1931" spans="7:9" x14ac:dyDescent="0.3">
      <c r="G1931" s="24"/>
      <c r="I1931" s="24"/>
    </row>
    <row r="1932" spans="7:9" x14ac:dyDescent="0.3">
      <c r="G1932" s="24"/>
      <c r="I1932" s="24"/>
    </row>
    <row r="1933" spans="7:9" x14ac:dyDescent="0.3">
      <c r="G1933" s="24"/>
      <c r="I1933" s="24"/>
    </row>
    <row r="1934" spans="7:9" x14ac:dyDescent="0.3">
      <c r="G1934" s="24"/>
      <c r="I1934" s="24"/>
    </row>
    <row r="1935" spans="7:9" x14ac:dyDescent="0.3">
      <c r="G1935" s="24"/>
      <c r="I1935" s="24"/>
    </row>
    <row r="1936" spans="7:9" x14ac:dyDescent="0.3">
      <c r="G1936" s="24"/>
      <c r="I1936" s="24"/>
    </row>
    <row r="1937" spans="7:9" x14ac:dyDescent="0.3">
      <c r="G1937" s="24"/>
      <c r="I1937" s="24"/>
    </row>
    <row r="1938" spans="7:9" x14ac:dyDescent="0.3">
      <c r="G1938" s="24"/>
      <c r="I1938" s="24"/>
    </row>
    <row r="1939" spans="7:9" x14ac:dyDescent="0.3">
      <c r="G1939" s="24"/>
      <c r="I1939" s="24"/>
    </row>
    <row r="1940" spans="7:9" x14ac:dyDescent="0.3">
      <c r="G1940" s="24"/>
      <c r="I1940" s="24"/>
    </row>
    <row r="1941" spans="7:9" x14ac:dyDescent="0.3">
      <c r="G1941" s="24"/>
      <c r="I1941" s="24"/>
    </row>
    <row r="1942" spans="7:9" x14ac:dyDescent="0.3">
      <c r="G1942" s="24"/>
      <c r="I1942" s="24"/>
    </row>
    <row r="1943" spans="7:9" x14ac:dyDescent="0.3">
      <c r="G1943" s="24"/>
      <c r="I1943" s="24"/>
    </row>
    <row r="1944" spans="7:9" x14ac:dyDescent="0.3">
      <c r="G1944" s="24"/>
      <c r="I1944" s="24"/>
    </row>
    <row r="1945" spans="7:9" x14ac:dyDescent="0.3">
      <c r="G1945" s="24"/>
      <c r="I1945" s="24"/>
    </row>
    <row r="1946" spans="7:9" x14ac:dyDescent="0.3">
      <c r="G1946" s="24"/>
      <c r="I1946" s="24"/>
    </row>
    <row r="1947" spans="7:9" x14ac:dyDescent="0.3">
      <c r="G1947" s="24"/>
      <c r="I1947" s="24"/>
    </row>
    <row r="1948" spans="7:9" x14ac:dyDescent="0.3">
      <c r="G1948" s="24"/>
      <c r="I1948" s="24"/>
    </row>
    <row r="1949" spans="7:9" x14ac:dyDescent="0.3">
      <c r="G1949" s="24"/>
      <c r="I1949" s="24"/>
    </row>
    <row r="1950" spans="7:9" x14ac:dyDescent="0.3">
      <c r="G1950" s="24"/>
      <c r="I1950" s="24"/>
    </row>
    <row r="1951" spans="7:9" x14ac:dyDescent="0.3">
      <c r="G1951" s="24"/>
      <c r="I1951" s="24"/>
    </row>
    <row r="1952" spans="7:9" x14ac:dyDescent="0.3">
      <c r="G1952" s="24"/>
      <c r="I1952" s="24"/>
    </row>
    <row r="1953" spans="7:9" x14ac:dyDescent="0.3">
      <c r="G1953" s="24"/>
      <c r="I1953" s="24"/>
    </row>
    <row r="1954" spans="7:9" x14ac:dyDescent="0.3">
      <c r="G1954" s="24"/>
      <c r="I1954" s="24"/>
    </row>
    <row r="1955" spans="7:9" x14ac:dyDescent="0.3">
      <c r="G1955" s="24"/>
      <c r="I1955" s="24"/>
    </row>
    <row r="1956" spans="7:9" x14ac:dyDescent="0.3">
      <c r="G1956" s="24"/>
      <c r="I1956" s="24"/>
    </row>
    <row r="1957" spans="7:9" x14ac:dyDescent="0.3">
      <c r="G1957" s="24"/>
      <c r="I1957" s="24"/>
    </row>
    <row r="1958" spans="7:9" x14ac:dyDescent="0.3">
      <c r="G1958" s="24"/>
      <c r="I1958" s="24"/>
    </row>
    <row r="1959" spans="7:9" x14ac:dyDescent="0.3">
      <c r="G1959" s="24"/>
      <c r="I1959" s="24"/>
    </row>
    <row r="1960" spans="7:9" x14ac:dyDescent="0.3">
      <c r="G1960" s="24"/>
      <c r="I1960" s="24"/>
    </row>
    <row r="1961" spans="7:9" x14ac:dyDescent="0.3">
      <c r="G1961" s="24"/>
      <c r="I1961" s="24"/>
    </row>
    <row r="1962" spans="7:9" x14ac:dyDescent="0.3">
      <c r="G1962" s="24"/>
      <c r="I1962" s="24"/>
    </row>
    <row r="1963" spans="7:9" x14ac:dyDescent="0.3">
      <c r="G1963" s="24"/>
      <c r="I1963" s="24"/>
    </row>
    <row r="1964" spans="7:9" x14ac:dyDescent="0.3">
      <c r="G1964" s="24"/>
      <c r="I1964" s="24"/>
    </row>
    <row r="1965" spans="7:9" x14ac:dyDescent="0.3">
      <c r="G1965" s="24"/>
      <c r="I1965" s="24"/>
    </row>
    <row r="1966" spans="7:9" x14ac:dyDescent="0.3">
      <c r="G1966" s="24"/>
      <c r="I1966" s="24"/>
    </row>
    <row r="1967" spans="7:9" x14ac:dyDescent="0.3">
      <c r="G1967" s="24"/>
      <c r="I1967" s="24"/>
    </row>
    <row r="1968" spans="7:9" x14ac:dyDescent="0.3">
      <c r="G1968" s="24"/>
      <c r="I1968" s="24"/>
    </row>
    <row r="1969" spans="7:9" x14ac:dyDescent="0.3">
      <c r="G1969" s="24"/>
      <c r="I1969" s="24"/>
    </row>
    <row r="1970" spans="7:9" x14ac:dyDescent="0.3">
      <c r="G1970" s="24"/>
      <c r="I1970" s="24"/>
    </row>
    <row r="1971" spans="7:9" x14ac:dyDescent="0.3">
      <c r="G1971" s="24"/>
      <c r="I1971" s="24"/>
    </row>
    <row r="1972" spans="7:9" x14ac:dyDescent="0.3">
      <c r="G1972" s="24"/>
      <c r="I1972" s="24"/>
    </row>
    <row r="1973" spans="7:9" x14ac:dyDescent="0.3">
      <c r="G1973" s="24"/>
      <c r="I1973" s="24"/>
    </row>
    <row r="1974" spans="7:9" x14ac:dyDescent="0.3">
      <c r="G1974" s="24"/>
      <c r="I1974" s="24"/>
    </row>
    <row r="1975" spans="7:9" x14ac:dyDescent="0.3">
      <c r="G1975" s="24"/>
      <c r="I1975" s="24"/>
    </row>
    <row r="1976" spans="7:9" x14ac:dyDescent="0.3">
      <c r="G1976" s="24"/>
      <c r="I1976" s="24"/>
    </row>
    <row r="1977" spans="7:9" x14ac:dyDescent="0.3">
      <c r="G1977" s="24"/>
      <c r="I1977" s="24"/>
    </row>
    <row r="1978" spans="7:9" x14ac:dyDescent="0.3">
      <c r="G1978" s="24"/>
      <c r="I1978" s="24"/>
    </row>
    <row r="1979" spans="7:9" x14ac:dyDescent="0.3">
      <c r="G1979" s="24"/>
      <c r="I1979" s="24"/>
    </row>
    <row r="1980" spans="7:9" x14ac:dyDescent="0.3">
      <c r="G1980" s="24"/>
      <c r="I1980" s="24"/>
    </row>
    <row r="1981" spans="7:9" x14ac:dyDescent="0.3">
      <c r="G1981" s="24"/>
      <c r="I1981" s="24"/>
    </row>
    <row r="1982" spans="7:9" x14ac:dyDescent="0.3">
      <c r="G1982" s="24"/>
      <c r="I1982" s="24"/>
    </row>
    <row r="1983" spans="7:9" x14ac:dyDescent="0.3">
      <c r="G1983" s="24"/>
      <c r="I1983" s="24"/>
    </row>
    <row r="1984" spans="7:9" x14ac:dyDescent="0.3">
      <c r="G1984" s="24"/>
      <c r="I1984" s="24"/>
    </row>
    <row r="1985" spans="7:9" x14ac:dyDescent="0.3">
      <c r="G1985" s="24"/>
      <c r="I1985" s="24"/>
    </row>
    <row r="1986" spans="7:9" x14ac:dyDescent="0.3">
      <c r="G1986" s="24"/>
      <c r="I1986" s="24"/>
    </row>
    <row r="1987" spans="7:9" x14ac:dyDescent="0.3">
      <c r="G1987" s="24"/>
      <c r="I1987" s="24"/>
    </row>
    <row r="1988" spans="7:9" x14ac:dyDescent="0.3">
      <c r="G1988" s="24"/>
      <c r="I1988" s="24"/>
    </row>
    <row r="1989" spans="7:9" x14ac:dyDescent="0.3">
      <c r="G1989" s="24"/>
      <c r="I1989" s="24"/>
    </row>
    <row r="1990" spans="7:9" x14ac:dyDescent="0.3">
      <c r="G1990" s="24"/>
      <c r="I1990" s="24"/>
    </row>
    <row r="1991" spans="7:9" x14ac:dyDescent="0.3">
      <c r="G1991" s="24"/>
      <c r="I1991" s="24"/>
    </row>
    <row r="1992" spans="7:9" x14ac:dyDescent="0.3">
      <c r="G1992" s="24"/>
      <c r="I1992" s="24"/>
    </row>
    <row r="1993" spans="7:9" x14ac:dyDescent="0.3">
      <c r="G1993" s="24"/>
      <c r="I1993" s="24"/>
    </row>
    <row r="1994" spans="7:9" x14ac:dyDescent="0.3">
      <c r="G1994" s="24"/>
      <c r="I1994" s="24"/>
    </row>
    <row r="1995" spans="7:9" x14ac:dyDescent="0.3">
      <c r="G1995" s="24"/>
      <c r="I1995" s="24"/>
    </row>
    <row r="1996" spans="7:9" x14ac:dyDescent="0.3">
      <c r="G1996" s="24"/>
      <c r="I1996" s="24"/>
    </row>
    <row r="1997" spans="7:9" x14ac:dyDescent="0.3">
      <c r="G1997" s="24"/>
      <c r="I1997" s="24"/>
    </row>
    <row r="1998" spans="7:9" x14ac:dyDescent="0.3">
      <c r="G1998" s="24"/>
      <c r="I1998" s="24"/>
    </row>
    <row r="1999" spans="7:9" x14ac:dyDescent="0.3">
      <c r="G1999" s="24"/>
      <c r="I1999" s="24"/>
    </row>
  </sheetData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2"/>
  <sheetViews>
    <sheetView zoomScale="85" zoomScaleNormal="85" workbookViewId="0">
      <pane xSplit="7" ySplit="11" topLeftCell="H20" activePane="bottomRight" state="frozen"/>
      <selection pane="topRight" activeCell="H1" sqref="H1"/>
      <selection pane="bottomLeft" activeCell="A12" sqref="A12"/>
      <selection pane="bottomRight" activeCell="G22" sqref="G22"/>
    </sheetView>
  </sheetViews>
  <sheetFormatPr defaultRowHeight="14.4" x14ac:dyDescent="0.3"/>
  <cols>
    <col min="1" max="1" width="11.44140625" customWidth="1"/>
    <col min="2" max="2" width="5.109375" customWidth="1"/>
    <col min="3" max="4" width="8.88671875" bestFit="1" customWidth="1"/>
    <col min="5" max="5" width="18.33203125" customWidth="1"/>
    <col min="6" max="10" width="8.88671875" bestFit="1" customWidth="1"/>
    <col min="11" max="11" width="10.44140625" bestFit="1" customWidth="1"/>
    <col min="12" max="14" width="8.88671875" bestFit="1" customWidth="1"/>
    <col min="15" max="15" width="8.88671875" customWidth="1"/>
    <col min="16" max="26" width="8.88671875" bestFit="1" customWidth="1"/>
    <col min="27" max="27" width="10.44140625" bestFit="1" customWidth="1"/>
    <col min="28" max="30" width="8.88671875" bestFit="1" customWidth="1"/>
    <col min="31" max="31" width="9.44140625" bestFit="1" customWidth="1"/>
    <col min="32" max="36" width="8.88671875" bestFit="1" customWidth="1"/>
    <col min="37" max="37" width="9.44140625" bestFit="1" customWidth="1"/>
    <col min="38" max="39" width="8.88671875" bestFit="1" customWidth="1"/>
    <col min="40" max="40" width="9.44140625" bestFit="1" customWidth="1"/>
    <col min="41" max="41" width="10.44140625" bestFit="1" customWidth="1"/>
    <col min="42" max="43" width="9.44140625" bestFit="1" customWidth="1"/>
    <col min="44" max="44" width="8.88671875" bestFit="1" customWidth="1"/>
  </cols>
  <sheetData>
    <row r="1" spans="1:46" s="141" customFormat="1" ht="74.099999999999994" customHeight="1" x14ac:dyDescent="0.3">
      <c r="A1" s="138" t="s">
        <v>1</v>
      </c>
      <c r="B1" s="138" t="s">
        <v>343</v>
      </c>
      <c r="C1" s="138" t="s">
        <v>344</v>
      </c>
      <c r="D1" s="138" t="s">
        <v>345</v>
      </c>
      <c r="E1" s="138" t="s">
        <v>346</v>
      </c>
      <c r="F1" s="138" t="s">
        <v>347</v>
      </c>
      <c r="G1" s="138" t="s">
        <v>348</v>
      </c>
      <c r="H1" s="138" t="s">
        <v>349</v>
      </c>
      <c r="I1" s="138" t="s">
        <v>350</v>
      </c>
      <c r="J1" s="138" t="s">
        <v>351</v>
      </c>
      <c r="K1" s="138" t="s">
        <v>352</v>
      </c>
      <c r="L1" s="138" t="s">
        <v>353</v>
      </c>
      <c r="M1" s="138" t="s">
        <v>354</v>
      </c>
      <c r="N1" s="138" t="s">
        <v>355</v>
      </c>
      <c r="O1" s="139" t="s">
        <v>457</v>
      </c>
      <c r="P1" s="138" t="s">
        <v>356</v>
      </c>
      <c r="Q1" s="138" t="s">
        <v>357</v>
      </c>
      <c r="R1" s="138" t="s">
        <v>358</v>
      </c>
      <c r="S1" s="138" t="s">
        <v>359</v>
      </c>
      <c r="T1" s="138" t="s">
        <v>360</v>
      </c>
      <c r="U1" s="138" t="s">
        <v>361</v>
      </c>
      <c r="V1" s="138" t="s">
        <v>362</v>
      </c>
      <c r="W1" s="138" t="s">
        <v>363</v>
      </c>
      <c r="X1" s="138" t="s">
        <v>364</v>
      </c>
      <c r="Y1" s="138" t="s">
        <v>365</v>
      </c>
      <c r="Z1" s="138" t="s">
        <v>366</v>
      </c>
      <c r="AA1" s="138" t="s">
        <v>367</v>
      </c>
      <c r="AB1" s="138" t="s">
        <v>368</v>
      </c>
      <c r="AC1" s="138" t="s">
        <v>369</v>
      </c>
      <c r="AD1" s="138" t="s">
        <v>370</v>
      </c>
      <c r="AE1" s="138" t="s">
        <v>371</v>
      </c>
      <c r="AF1" s="138" t="s">
        <v>372</v>
      </c>
      <c r="AG1" s="138" t="s">
        <v>373</v>
      </c>
      <c r="AH1" s="138" t="s">
        <v>374</v>
      </c>
      <c r="AI1" s="138" t="s">
        <v>375</v>
      </c>
      <c r="AJ1" s="138" t="s">
        <v>376</v>
      </c>
      <c r="AK1" s="138" t="s">
        <v>377</v>
      </c>
      <c r="AL1" s="138" t="s">
        <v>378</v>
      </c>
      <c r="AM1" s="138" t="s">
        <v>379</v>
      </c>
      <c r="AN1" s="138" t="s">
        <v>380</v>
      </c>
      <c r="AO1" s="138" t="s">
        <v>381</v>
      </c>
      <c r="AP1" s="138" t="s">
        <v>382</v>
      </c>
      <c r="AQ1" s="138" t="s">
        <v>383</v>
      </c>
      <c r="AR1" s="138" t="s">
        <v>384</v>
      </c>
      <c r="AS1" s="140" t="s">
        <v>518</v>
      </c>
      <c r="AT1" s="141" t="s">
        <v>524</v>
      </c>
    </row>
    <row r="2" spans="1:46" s="74" customFormat="1" x14ac:dyDescent="0.3">
      <c r="A2" s="72" t="s">
        <v>264</v>
      </c>
      <c r="B2" s="71">
        <v>75</v>
      </c>
      <c r="C2" s="71">
        <v>73.7</v>
      </c>
      <c r="D2" s="71">
        <v>172.1</v>
      </c>
      <c r="E2" s="72" t="s">
        <v>385</v>
      </c>
      <c r="F2" s="71">
        <v>8943.7829999999994</v>
      </c>
      <c r="G2" s="71">
        <v>9262.152</v>
      </c>
      <c r="H2" s="71">
        <v>79.219809999999995</v>
      </c>
      <c r="I2" s="71">
        <v>113.2667</v>
      </c>
      <c r="J2" s="71">
        <v>37.06156</v>
      </c>
      <c r="K2" s="71">
        <v>0.28500370000000003</v>
      </c>
      <c r="L2" s="71">
        <v>18.778469999999999</v>
      </c>
      <c r="M2" s="71">
        <v>47.718809999999998</v>
      </c>
      <c r="N2" s="71">
        <v>202.47149999999999</v>
      </c>
      <c r="O2" s="117">
        <v>294.69330000000002</v>
      </c>
      <c r="P2" s="71">
        <v>2.6259999999999999</v>
      </c>
      <c r="Q2" s="71">
        <v>35.13017</v>
      </c>
      <c r="R2" s="71">
        <v>494.58159999999998</v>
      </c>
      <c r="S2" s="71">
        <v>67.240549999999999</v>
      </c>
      <c r="T2" s="71">
        <v>441.50830000000002</v>
      </c>
      <c r="U2" s="71">
        <v>795.11180000000002</v>
      </c>
      <c r="V2" s="71">
        <v>13.63949</v>
      </c>
      <c r="W2" s="71">
        <v>205.76429999999999</v>
      </c>
      <c r="X2" s="71">
        <v>14.54021</v>
      </c>
      <c r="Y2" s="71">
        <v>45.247239999999998</v>
      </c>
      <c r="Z2" s="71">
        <v>14.80518</v>
      </c>
      <c r="AA2" s="71">
        <v>0.11385190000000001</v>
      </c>
      <c r="AB2" s="71">
        <v>35.863010000000003</v>
      </c>
      <c r="AC2" s="71">
        <v>0.82220629999999995</v>
      </c>
      <c r="AD2" s="71">
        <v>3.0342989999999999</v>
      </c>
      <c r="AE2" s="71">
        <v>0.49302839999999998</v>
      </c>
      <c r="AF2" s="71">
        <v>46.07893</v>
      </c>
      <c r="AG2" s="71">
        <v>18.133140000000001</v>
      </c>
      <c r="AH2" s="71">
        <v>35.787930000000003</v>
      </c>
      <c r="AI2" s="71">
        <v>11.797129999999999</v>
      </c>
      <c r="AJ2" s="71">
        <v>10.212820000000001</v>
      </c>
      <c r="AK2" s="71">
        <v>1.400925</v>
      </c>
      <c r="AL2" s="71">
        <v>11.592879999999999</v>
      </c>
      <c r="AM2" s="71">
        <v>11.67371</v>
      </c>
      <c r="AN2" s="71">
        <v>1.0451889999999999</v>
      </c>
      <c r="AO2" s="71">
        <v>6.3991549999999994E-2</v>
      </c>
      <c r="AP2" s="71">
        <v>0.17087550000000001</v>
      </c>
      <c r="AQ2" s="71">
        <v>0.55336759999999996</v>
      </c>
      <c r="AR2" s="71">
        <v>179.05189999999999</v>
      </c>
      <c r="AS2" s="125">
        <v>80.663089999999997</v>
      </c>
      <c r="AT2" s="149">
        <v>523.9932</v>
      </c>
    </row>
    <row r="3" spans="1:46" s="74" customFormat="1" x14ac:dyDescent="0.3">
      <c r="A3" s="72" t="s">
        <v>266</v>
      </c>
      <c r="B3" s="71">
        <v>54</v>
      </c>
      <c r="C3" s="71">
        <v>99.2</v>
      </c>
      <c r="D3" s="71">
        <v>183</v>
      </c>
      <c r="E3" s="72" t="s">
        <v>385</v>
      </c>
      <c r="F3" s="71">
        <v>11079.1</v>
      </c>
      <c r="G3" s="71">
        <v>11441.84</v>
      </c>
      <c r="H3" s="71">
        <v>115.85890000000001</v>
      </c>
      <c r="I3" s="71">
        <v>108.8443</v>
      </c>
      <c r="J3" s="71">
        <v>40.592959999999998</v>
      </c>
      <c r="K3" s="71">
        <v>0.55622479999999996</v>
      </c>
      <c r="L3" s="71">
        <v>13.242330000000001</v>
      </c>
      <c r="M3" s="71">
        <v>41.308770000000003</v>
      </c>
      <c r="N3" s="71">
        <v>304.02280000000002</v>
      </c>
      <c r="O3" s="117">
        <v>307.59050000000002</v>
      </c>
      <c r="P3" s="71">
        <v>0.72</v>
      </c>
      <c r="Q3" s="71">
        <v>42.885379999999998</v>
      </c>
      <c r="R3" s="71">
        <v>179.3091</v>
      </c>
      <c r="S3" s="71">
        <v>16.225439999999999</v>
      </c>
      <c r="T3" s="71">
        <v>580.74860000000001</v>
      </c>
      <c r="U3" s="71">
        <v>868.54880000000003</v>
      </c>
      <c r="V3" s="71">
        <v>16.960899999999999</v>
      </c>
      <c r="W3" s="71">
        <v>60.990690000000001</v>
      </c>
      <c r="X3" s="71">
        <v>17.214030000000001</v>
      </c>
      <c r="Y3" s="71">
        <v>35.197470000000003</v>
      </c>
      <c r="Z3" s="71">
        <v>13.12673</v>
      </c>
      <c r="AA3" s="71">
        <v>0.179869</v>
      </c>
      <c r="AB3" s="71">
        <v>43.861699999999999</v>
      </c>
      <c r="AC3" s="71">
        <v>0.18248819999999999</v>
      </c>
      <c r="AD3" s="71">
        <v>2.9984959999999998</v>
      </c>
      <c r="AE3" s="71">
        <v>0.54582260000000005</v>
      </c>
      <c r="AF3" s="71">
        <v>43.417079999999999</v>
      </c>
      <c r="AG3" s="71">
        <v>13.918189999999999</v>
      </c>
      <c r="AH3" s="71">
        <v>42.664740000000002</v>
      </c>
      <c r="AI3" s="71">
        <v>29.068940000000001</v>
      </c>
      <c r="AJ3" s="71">
        <v>23.29166</v>
      </c>
      <c r="AK3" s="71">
        <v>0.98623660000000002</v>
      </c>
      <c r="AL3" s="71">
        <v>28.337879999999998</v>
      </c>
      <c r="AM3" s="71">
        <v>5.1746030000000003</v>
      </c>
      <c r="AN3" s="71">
        <v>0.66297910000000004</v>
      </c>
      <c r="AO3" s="71">
        <v>6.3835139999999999E-2</v>
      </c>
      <c r="AP3" s="71">
        <v>0.1445236</v>
      </c>
      <c r="AQ3" s="71">
        <v>1.1425970000000001</v>
      </c>
      <c r="AR3" s="71">
        <v>250.79470000000001</v>
      </c>
      <c r="AS3" s="125">
        <v>149.3366</v>
      </c>
      <c r="AT3" s="149">
        <v>571.81179999999995</v>
      </c>
    </row>
    <row r="4" spans="1:46" s="70" customFormat="1" x14ac:dyDescent="0.3">
      <c r="A4" s="129" t="s">
        <v>387</v>
      </c>
      <c r="B4" s="128">
        <v>62</v>
      </c>
      <c r="C4" s="128">
        <v>73.599999999999994</v>
      </c>
      <c r="D4" s="128">
        <v>159.4</v>
      </c>
      <c r="E4" s="129" t="s">
        <v>386</v>
      </c>
      <c r="F4" s="128">
        <v>8924.2870000000003</v>
      </c>
      <c r="G4" s="131">
        <v>10786.99</v>
      </c>
      <c r="H4" s="131">
        <v>124.467</v>
      </c>
      <c r="I4" s="128">
        <v>113.5595</v>
      </c>
      <c r="J4" s="128">
        <v>29.332540000000002</v>
      </c>
      <c r="K4" s="128">
        <v>0.23081209999999999</v>
      </c>
      <c r="L4" s="128">
        <v>23.29588</v>
      </c>
      <c r="M4" s="128">
        <v>52.252090000000003</v>
      </c>
      <c r="N4" s="131">
        <v>182.70529999999999</v>
      </c>
      <c r="O4" s="132">
        <v>380.49459999999999</v>
      </c>
      <c r="P4" s="131">
        <v>41.785719999999998</v>
      </c>
      <c r="Q4" s="128">
        <v>24.492360000000001</v>
      </c>
      <c r="R4" s="128">
        <v>69.222160000000002</v>
      </c>
      <c r="S4" s="128">
        <v>18.707149999999999</v>
      </c>
      <c r="T4" s="128">
        <v>532.87950000000001</v>
      </c>
      <c r="U4" s="128">
        <v>482.6223</v>
      </c>
      <c r="V4" s="128">
        <v>15.76014</v>
      </c>
      <c r="W4" s="128">
        <v>35.463929999999998</v>
      </c>
      <c r="X4" s="131">
        <v>19.615659999999998</v>
      </c>
      <c r="Y4" s="131">
        <v>39.025089999999999</v>
      </c>
      <c r="Z4" s="131">
        <v>10.06123</v>
      </c>
      <c r="AA4" s="128">
        <v>9.3481060000000005E-2</v>
      </c>
      <c r="AB4" s="131">
        <v>7.9169909999999996E-2</v>
      </c>
      <c r="AC4" s="131">
        <v>11.23</v>
      </c>
      <c r="AD4" s="131">
        <v>11.23377</v>
      </c>
      <c r="AE4" s="131">
        <v>3.8937619999999999E-2</v>
      </c>
      <c r="AF4" s="131">
        <v>49.820590000000003</v>
      </c>
      <c r="AG4" s="131">
        <v>22.211829999999999</v>
      </c>
      <c r="AH4" s="131">
        <v>27.967580000000002</v>
      </c>
      <c r="AI4" s="128">
        <v>10.74657</v>
      </c>
      <c r="AJ4" s="128">
        <v>10.11403</v>
      </c>
      <c r="AK4" s="128">
        <v>0.55167390000000005</v>
      </c>
      <c r="AL4" s="128">
        <v>10.393219999999999</v>
      </c>
      <c r="AM4" s="128">
        <v>18.318940000000001</v>
      </c>
      <c r="AN4" s="128">
        <v>0.45240019999999997</v>
      </c>
      <c r="AO4" s="128">
        <v>2.0320890000000001E-2</v>
      </c>
      <c r="AP4" s="128">
        <v>4.263306E-2</v>
      </c>
      <c r="AQ4" s="128">
        <v>1.520718</v>
      </c>
      <c r="AR4" s="128">
        <v>34.72</v>
      </c>
      <c r="AS4" s="131">
        <v>55.959980000000002</v>
      </c>
      <c r="AT4" s="149">
        <v>520.44420000000002</v>
      </c>
    </row>
    <row r="5" spans="1:46" s="74" customFormat="1" x14ac:dyDescent="0.3">
      <c r="A5" s="72" t="s">
        <v>270</v>
      </c>
      <c r="B5" s="71">
        <v>55</v>
      </c>
      <c r="C5" s="71">
        <v>87.1</v>
      </c>
      <c r="D5" s="71">
        <v>182</v>
      </c>
      <c r="E5" s="72" t="s">
        <v>388</v>
      </c>
      <c r="F5" s="71">
        <v>11495.13</v>
      </c>
      <c r="G5" s="71">
        <v>11794.89</v>
      </c>
      <c r="H5" s="71">
        <v>97.267520000000005</v>
      </c>
      <c r="I5" s="71">
        <v>110.1504</v>
      </c>
      <c r="J5" s="71">
        <v>32.637500000000003</v>
      </c>
      <c r="K5" s="71">
        <v>0.17605209999999999</v>
      </c>
      <c r="L5" s="71">
        <v>21.446269999999998</v>
      </c>
      <c r="M5" s="71">
        <v>44.397460000000002</v>
      </c>
      <c r="N5" s="71">
        <v>327.25880000000001</v>
      </c>
      <c r="O5" s="117">
        <v>244.6412</v>
      </c>
      <c r="P5" s="71">
        <v>11.26667</v>
      </c>
      <c r="Q5" s="71">
        <v>37.470579999999998</v>
      </c>
      <c r="R5" s="71">
        <v>101.9944</v>
      </c>
      <c r="S5" s="71">
        <v>26.17266</v>
      </c>
      <c r="T5" s="71">
        <v>397.35419999999999</v>
      </c>
      <c r="U5" s="71">
        <v>881.99710000000005</v>
      </c>
      <c r="V5" s="71">
        <v>13.736689999999999</v>
      </c>
      <c r="W5" s="71">
        <v>174.2259</v>
      </c>
      <c r="X5" s="71">
        <v>14.01919</v>
      </c>
      <c r="Y5" s="71">
        <v>34.553629999999998</v>
      </c>
      <c r="Z5" s="71">
        <v>10.23823</v>
      </c>
      <c r="AA5" s="71">
        <v>5.5226690000000002E-2</v>
      </c>
      <c r="AB5" s="71">
        <v>45.683689999999999</v>
      </c>
      <c r="AC5" s="71">
        <v>2.7701280000000001</v>
      </c>
      <c r="AD5" s="71">
        <v>2.5414789999999998</v>
      </c>
      <c r="AE5" s="71">
        <v>0.43187730000000002</v>
      </c>
      <c r="AF5" s="71">
        <v>45.082149999999999</v>
      </c>
      <c r="AG5" s="71">
        <v>21.777010000000001</v>
      </c>
      <c r="AH5" s="71">
        <v>33.140830000000001</v>
      </c>
      <c r="AI5" s="71">
        <v>26.678979999999999</v>
      </c>
      <c r="AJ5" s="71">
        <v>18.53594</v>
      </c>
      <c r="AK5" s="71">
        <v>0.60009000000000001</v>
      </c>
      <c r="AL5" s="71">
        <v>26.289909999999999</v>
      </c>
      <c r="AM5" s="71">
        <v>5.2404099999999998</v>
      </c>
      <c r="AN5" s="71">
        <v>0.28813929999999999</v>
      </c>
      <c r="AO5" s="71">
        <v>5.4225919999999997E-2</v>
      </c>
      <c r="AP5" s="71">
        <v>0.14775089999999999</v>
      </c>
      <c r="AQ5" s="71">
        <v>0.99077990000000005</v>
      </c>
      <c r="AR5" s="71">
        <v>54.07582</v>
      </c>
      <c r="AS5" s="125">
        <v>168.2457</v>
      </c>
      <c r="AT5" s="149">
        <v>508.31630000000001</v>
      </c>
    </row>
    <row r="6" spans="1:46" s="74" customFormat="1" x14ac:dyDescent="0.3">
      <c r="A6" s="72" t="s">
        <v>272</v>
      </c>
      <c r="B6" s="71">
        <v>68</v>
      </c>
      <c r="C6" s="71">
        <v>93</v>
      </c>
      <c r="D6" s="71">
        <v>170</v>
      </c>
      <c r="E6" s="72" t="s">
        <v>389</v>
      </c>
      <c r="F6" s="71">
        <v>11145.87</v>
      </c>
      <c r="G6" s="71">
        <v>11480.55</v>
      </c>
      <c r="H6" s="71">
        <v>128.5829</v>
      </c>
      <c r="I6" s="71">
        <v>106.9461</v>
      </c>
      <c r="J6" s="71">
        <v>29.35793</v>
      </c>
      <c r="K6" s="71">
        <v>8.4251400000000004E-2</v>
      </c>
      <c r="L6" s="71">
        <v>22.112749999999998</v>
      </c>
      <c r="M6" s="71">
        <v>45.177489999999999</v>
      </c>
      <c r="N6" s="71">
        <v>270.00700000000001</v>
      </c>
      <c r="O6" s="117">
        <v>365.83940000000001</v>
      </c>
      <c r="P6" s="71">
        <v>18.049209999999999</v>
      </c>
      <c r="Q6" s="71">
        <v>39.55556</v>
      </c>
      <c r="R6" s="71">
        <v>161.8511</v>
      </c>
      <c r="S6" s="71">
        <v>22.316659999999999</v>
      </c>
      <c r="T6" s="71">
        <v>596.23630000000003</v>
      </c>
      <c r="U6" s="71">
        <v>820.59640000000002</v>
      </c>
      <c r="V6" s="71">
        <v>14.208930000000001</v>
      </c>
      <c r="W6" s="71">
        <v>56.510280000000002</v>
      </c>
      <c r="X6" s="71">
        <v>19.040099999999999</v>
      </c>
      <c r="Y6" s="71">
        <v>34.467019999999998</v>
      </c>
      <c r="Z6" s="71">
        <v>9.4615960000000001</v>
      </c>
      <c r="AA6" s="71">
        <v>2.7152889999999999E-2</v>
      </c>
      <c r="AB6" s="71">
        <v>38.957900000000002</v>
      </c>
      <c r="AC6" s="71">
        <v>4.5592490000000003</v>
      </c>
      <c r="AD6" s="71">
        <v>2.7563520000000001</v>
      </c>
      <c r="AE6" s="71">
        <v>0.2193843</v>
      </c>
      <c r="AF6" s="71">
        <v>46.744280000000003</v>
      </c>
      <c r="AG6" s="71">
        <v>22.879639999999998</v>
      </c>
      <c r="AH6" s="71">
        <v>30.376090000000001</v>
      </c>
      <c r="AI6" s="71">
        <v>13.80639</v>
      </c>
      <c r="AJ6" s="71">
        <v>10.69055</v>
      </c>
      <c r="AK6" s="71">
        <v>1.769833</v>
      </c>
      <c r="AL6" s="71">
        <v>13.79931</v>
      </c>
      <c r="AM6" s="71">
        <v>10.223050000000001</v>
      </c>
      <c r="AN6" s="71">
        <v>1.749611</v>
      </c>
      <c r="AO6" s="71">
        <v>5.4016109999999997E-3</v>
      </c>
      <c r="AP6" s="71">
        <v>9.2086790000000009E-3</v>
      </c>
      <c r="AQ6" s="71">
        <v>1.424625</v>
      </c>
      <c r="AR6" s="71">
        <v>179.95310000000001</v>
      </c>
      <c r="AS6" s="125">
        <v>113.6849</v>
      </c>
      <c r="AT6" s="149">
        <v>513.77539999999999</v>
      </c>
    </row>
    <row r="7" spans="1:46" s="74" customFormat="1" x14ac:dyDescent="0.3">
      <c r="A7" s="72" t="s">
        <v>273</v>
      </c>
      <c r="B7" s="71">
        <v>65</v>
      </c>
      <c r="C7" s="71">
        <v>70.959999999999994</v>
      </c>
      <c r="D7" s="71">
        <v>177.5</v>
      </c>
      <c r="E7" s="72" t="s">
        <v>388</v>
      </c>
      <c r="F7" s="71">
        <v>10181.85</v>
      </c>
      <c r="G7" s="71">
        <v>10421.290000000001</v>
      </c>
      <c r="H7" s="71">
        <v>95.296549999999996</v>
      </c>
      <c r="I7" s="71">
        <v>112.8058</v>
      </c>
      <c r="J7" s="71">
        <v>30.71388</v>
      </c>
      <c r="K7" s="71">
        <v>0.79398349999999995</v>
      </c>
      <c r="L7" s="71">
        <v>21.074490000000001</v>
      </c>
      <c r="M7" s="71">
        <v>50.516599999999997</v>
      </c>
      <c r="N7" s="71">
        <v>203.33699999999999</v>
      </c>
      <c r="O7" s="117">
        <v>371.78050000000002</v>
      </c>
      <c r="P7" s="71">
        <v>34.812449999999998</v>
      </c>
      <c r="Q7" s="71">
        <v>28.89837</v>
      </c>
      <c r="R7" s="71">
        <v>77.548330000000007</v>
      </c>
      <c r="S7" s="71">
        <v>17.07141</v>
      </c>
      <c r="T7" s="71">
        <v>636.81269999999995</v>
      </c>
      <c r="U7" s="71">
        <v>908.88670000000002</v>
      </c>
      <c r="V7" s="71">
        <v>17.64668</v>
      </c>
      <c r="W7" s="71">
        <v>65.739909999999995</v>
      </c>
      <c r="X7" s="71">
        <v>15.54551</v>
      </c>
      <c r="Y7" s="71">
        <v>40.05086</v>
      </c>
      <c r="Z7" s="71">
        <v>10.90474</v>
      </c>
      <c r="AA7" s="71">
        <v>0.28189789999999998</v>
      </c>
      <c r="AB7" s="71">
        <v>32.444090000000003</v>
      </c>
      <c r="AC7" s="71">
        <v>9.6874900000000004</v>
      </c>
      <c r="AD7" s="71">
        <v>2.2184110000000001</v>
      </c>
      <c r="AE7" s="71">
        <v>5.3648080000000001E-2</v>
      </c>
      <c r="AF7" s="71">
        <v>49.378439999999998</v>
      </c>
      <c r="AG7" s="71">
        <v>20.59967</v>
      </c>
      <c r="AH7" s="71">
        <v>30.021879999999999</v>
      </c>
      <c r="AI7" s="71">
        <v>31.961559999999999</v>
      </c>
      <c r="AJ7" s="71">
        <v>20.22053</v>
      </c>
      <c r="AK7" s="71">
        <v>2.7982140000000002</v>
      </c>
      <c r="AL7" s="71">
        <v>33.85201</v>
      </c>
      <c r="AM7" s="71">
        <v>8.6296579999999992</v>
      </c>
      <c r="AN7" s="71">
        <v>2.7970730000000001</v>
      </c>
      <c r="AO7" s="71">
        <v>0</v>
      </c>
      <c r="AP7" s="71">
        <v>1.1444090000000001E-3</v>
      </c>
      <c r="AQ7" s="71">
        <v>1.208809</v>
      </c>
      <c r="AR7" s="71">
        <v>219.8056</v>
      </c>
      <c r="AS7" s="125">
        <v>72.396900000000002</v>
      </c>
      <c r="AT7" s="149">
        <v>428.06299999999999</v>
      </c>
    </row>
    <row r="8" spans="1:46" s="74" customFormat="1" x14ac:dyDescent="0.3">
      <c r="A8" s="72" t="s">
        <v>276</v>
      </c>
      <c r="B8" s="71">
        <v>66</v>
      </c>
      <c r="C8" s="71">
        <v>89.4</v>
      </c>
      <c r="D8" s="71">
        <v>171</v>
      </c>
      <c r="E8" s="72" t="s">
        <v>385</v>
      </c>
      <c r="F8" s="71">
        <v>8047.6710000000003</v>
      </c>
      <c r="G8" s="71">
        <v>8330.43</v>
      </c>
      <c r="H8" s="71">
        <v>66.019099999999995</v>
      </c>
      <c r="I8" s="71">
        <v>73.323790000000002</v>
      </c>
      <c r="J8" s="71">
        <v>22.137339999999998</v>
      </c>
      <c r="K8" s="71">
        <v>0.2267113</v>
      </c>
      <c r="L8" s="71">
        <v>10.854889999999999</v>
      </c>
      <c r="M8" s="71">
        <v>32.441330000000001</v>
      </c>
      <c r="N8" s="71">
        <v>248.64429999999999</v>
      </c>
      <c r="O8" s="117">
        <v>204.73410000000001</v>
      </c>
      <c r="P8" s="71">
        <v>2.6327500000000001</v>
      </c>
      <c r="Q8" s="71">
        <v>35.309220000000003</v>
      </c>
      <c r="R8" s="71">
        <v>313.86079999999998</v>
      </c>
      <c r="S8" s="71">
        <v>16.852609999999999</v>
      </c>
      <c r="T8" s="71">
        <v>630.62819999999999</v>
      </c>
      <c r="U8" s="71">
        <v>1079.606</v>
      </c>
      <c r="V8" s="71">
        <v>7.8920570000000003</v>
      </c>
      <c r="W8" s="71">
        <v>43.577010000000001</v>
      </c>
      <c r="X8" s="71">
        <v>13.47259</v>
      </c>
      <c r="Y8" s="71">
        <v>32.56711</v>
      </c>
      <c r="Z8" s="71">
        <v>9.8324040000000004</v>
      </c>
      <c r="AA8" s="71">
        <v>0.1006949</v>
      </c>
      <c r="AB8" s="71">
        <v>48.7072</v>
      </c>
      <c r="AC8" s="71">
        <v>0.91651640000000001</v>
      </c>
      <c r="AD8" s="71">
        <v>3.3908670000000001</v>
      </c>
      <c r="AE8" s="71">
        <v>0.94571629999999995</v>
      </c>
      <c r="AF8" s="71">
        <v>49.579039999999999</v>
      </c>
      <c r="AG8" s="71">
        <v>16.589189999999999</v>
      </c>
      <c r="AH8" s="71">
        <v>33.831780000000002</v>
      </c>
      <c r="AI8" s="71">
        <v>22.900220000000001</v>
      </c>
      <c r="AJ8" s="71">
        <v>16.275410000000001</v>
      </c>
      <c r="AK8" s="71">
        <v>0.51197429999999999</v>
      </c>
      <c r="AL8" s="71">
        <v>15.81831</v>
      </c>
      <c r="AM8" s="71">
        <v>6.132301</v>
      </c>
      <c r="AN8" s="71">
        <v>0.51045229999999997</v>
      </c>
      <c r="AO8" s="71">
        <v>0</v>
      </c>
      <c r="AP8" s="71">
        <v>1.525879E-3</v>
      </c>
      <c r="AQ8" s="71">
        <v>0.79522320000000002</v>
      </c>
      <c r="AR8" s="71">
        <v>41.077750000000002</v>
      </c>
      <c r="AS8" s="125">
        <v>169.43360000000001</v>
      </c>
      <c r="AT8" s="149">
        <v>336.3698</v>
      </c>
    </row>
    <row r="9" spans="1:46" s="74" customFormat="1" x14ac:dyDescent="0.3">
      <c r="A9" s="72" t="s">
        <v>302</v>
      </c>
      <c r="B9" s="71">
        <v>73</v>
      </c>
      <c r="C9" s="71">
        <v>54.1</v>
      </c>
      <c r="D9" s="71">
        <v>159</v>
      </c>
      <c r="E9" s="72" t="s">
        <v>388</v>
      </c>
      <c r="F9" s="71">
        <v>8141.2430000000004</v>
      </c>
      <c r="G9" s="71">
        <v>8444.7119999999995</v>
      </c>
      <c r="H9" s="71">
        <v>116.0806</v>
      </c>
      <c r="I9" s="71">
        <v>69.226299999999995</v>
      </c>
      <c r="J9" s="71">
        <v>15.518420000000001</v>
      </c>
      <c r="K9" s="71">
        <v>7.4996949999999998E-3</v>
      </c>
      <c r="L9" s="71">
        <v>13.05358</v>
      </c>
      <c r="M9" s="71">
        <v>29.732230000000001</v>
      </c>
      <c r="N9" s="71">
        <v>218.05179999999999</v>
      </c>
      <c r="O9" s="117">
        <v>293.738</v>
      </c>
      <c r="P9" s="71">
        <v>0</v>
      </c>
      <c r="Q9" s="71">
        <v>37.449199999999998</v>
      </c>
      <c r="R9" s="71">
        <v>202.18100000000001</v>
      </c>
      <c r="S9" s="71">
        <v>18.347190000000001</v>
      </c>
      <c r="T9" s="71">
        <v>980.12080000000003</v>
      </c>
      <c r="U9" s="71">
        <v>372.16230000000002</v>
      </c>
      <c r="V9" s="71">
        <v>11.587960000000001</v>
      </c>
      <c r="W9" s="71">
        <v>130.30510000000001</v>
      </c>
      <c r="X9" s="71">
        <v>23.368120000000001</v>
      </c>
      <c r="Y9" s="71">
        <v>30.33109</v>
      </c>
      <c r="Z9" s="71">
        <v>6.799302</v>
      </c>
      <c r="AA9" s="71">
        <v>3.285947E-3</v>
      </c>
      <c r="AB9" s="71">
        <v>42.606169999999999</v>
      </c>
      <c r="AC9" s="71">
        <v>0</v>
      </c>
      <c r="AD9" s="71">
        <v>3.5477059999999998</v>
      </c>
      <c r="AE9" s="71">
        <v>0.146923</v>
      </c>
      <c r="AF9" s="71">
        <v>50.994979999999998</v>
      </c>
      <c r="AG9" s="71">
        <v>22.388739999999999</v>
      </c>
      <c r="AH9" s="71">
        <v>26.61628</v>
      </c>
      <c r="AI9" s="71">
        <v>36.642510000000001</v>
      </c>
      <c r="AJ9" s="71">
        <v>19.32067</v>
      </c>
      <c r="AK9" s="71">
        <v>1.0742719999999999</v>
      </c>
      <c r="AL9" s="71">
        <v>20.742100000000001</v>
      </c>
      <c r="AM9" s="71">
        <v>3.3298649999999999</v>
      </c>
      <c r="AN9" s="71">
        <v>0.45527269999999997</v>
      </c>
      <c r="AO9" s="71">
        <v>0.105999</v>
      </c>
      <c r="AP9" s="71">
        <v>0.29499819999999999</v>
      </c>
      <c r="AQ9" s="71">
        <v>0.67517850000000001</v>
      </c>
      <c r="AR9" s="71">
        <v>126.25</v>
      </c>
      <c r="AS9" s="125">
        <v>108.9117</v>
      </c>
      <c r="AT9" s="149">
        <v>405.62610000000001</v>
      </c>
    </row>
    <row r="10" spans="1:46" s="74" customFormat="1" x14ac:dyDescent="0.3">
      <c r="A10" s="72" t="s">
        <v>290</v>
      </c>
      <c r="B10" s="71">
        <v>68</v>
      </c>
      <c r="C10" s="71">
        <v>81.5</v>
      </c>
      <c r="D10" s="71">
        <v>170</v>
      </c>
      <c r="E10" s="72" t="s">
        <v>385</v>
      </c>
      <c r="F10" s="71">
        <v>9490.6229999999996</v>
      </c>
      <c r="G10" s="71">
        <v>9807.5130000000008</v>
      </c>
      <c r="H10" s="71">
        <v>96.419089999999997</v>
      </c>
      <c r="I10" s="71">
        <v>116.3455</v>
      </c>
      <c r="J10" s="71">
        <v>32.206780000000002</v>
      </c>
      <c r="K10" s="71">
        <v>0.38126749999999998</v>
      </c>
      <c r="L10" s="71">
        <v>22.977740000000001</v>
      </c>
      <c r="M10" s="71">
        <v>52.230969999999999</v>
      </c>
      <c r="N10" s="71">
        <v>214.38040000000001</v>
      </c>
      <c r="O10" s="117">
        <v>168.66329999999999</v>
      </c>
      <c r="P10" s="71">
        <v>0</v>
      </c>
      <c r="Q10" s="71">
        <v>39.64828</v>
      </c>
      <c r="R10" s="71">
        <v>141.04660000000001</v>
      </c>
      <c r="S10" s="71">
        <v>13.65738</v>
      </c>
      <c r="T10" s="71">
        <v>345.37540000000001</v>
      </c>
      <c r="U10" s="71">
        <v>769.1404</v>
      </c>
      <c r="V10" s="71">
        <v>13.541729999999999</v>
      </c>
      <c r="W10" s="71">
        <v>52.696040000000004</v>
      </c>
      <c r="X10" s="71">
        <v>16.712949999999999</v>
      </c>
      <c r="Y10" s="71">
        <v>43.89273</v>
      </c>
      <c r="Z10" s="71">
        <v>12.15039</v>
      </c>
      <c r="AA10" s="71">
        <v>0.14383770000000001</v>
      </c>
      <c r="AB10" s="71">
        <v>36.165590000000002</v>
      </c>
      <c r="AC10" s="71">
        <v>0</v>
      </c>
      <c r="AD10" s="71">
        <v>3.2341150000000001</v>
      </c>
      <c r="AE10" s="71">
        <v>0</v>
      </c>
      <c r="AF10" s="71">
        <v>48.62518</v>
      </c>
      <c r="AG10" s="71">
        <v>21.391459999999999</v>
      </c>
      <c r="AH10" s="71">
        <v>29.983370000000001</v>
      </c>
      <c r="AI10" s="71">
        <v>32.368769999999998</v>
      </c>
      <c r="AJ10" s="71">
        <v>19.388780000000001</v>
      </c>
      <c r="AK10" s="71">
        <v>0.2170029</v>
      </c>
      <c r="AL10" s="71">
        <v>35.464199999999998</v>
      </c>
      <c r="AM10" s="71">
        <v>1.868687</v>
      </c>
      <c r="AN10" s="71">
        <v>0.1118164</v>
      </c>
      <c r="AO10" s="71">
        <v>1.6265870000000002E-2</v>
      </c>
      <c r="AP10" s="71">
        <v>4.0908809999999997E-2</v>
      </c>
      <c r="AQ10" s="71">
        <v>2.0193859999999999</v>
      </c>
      <c r="AR10" s="71">
        <v>111.375</v>
      </c>
      <c r="AS10" s="125">
        <v>97.949749999999995</v>
      </c>
      <c r="AT10" s="149">
        <v>467.98910000000001</v>
      </c>
    </row>
    <row r="11" spans="1:46" s="74" customFormat="1" x14ac:dyDescent="0.3">
      <c r="A11" s="72" t="s">
        <v>292</v>
      </c>
      <c r="B11" s="71">
        <v>63</v>
      </c>
      <c r="C11" s="71">
        <v>86.4</v>
      </c>
      <c r="D11" s="71">
        <v>176</v>
      </c>
      <c r="E11" s="72" t="s">
        <v>385</v>
      </c>
      <c r="F11" s="71">
        <v>9415.5310000000009</v>
      </c>
      <c r="G11" s="71">
        <v>9655.3130000000001</v>
      </c>
      <c r="H11" s="71">
        <v>84.574070000000006</v>
      </c>
      <c r="I11" s="71">
        <v>82.774140000000003</v>
      </c>
      <c r="J11" s="71">
        <v>26.097490000000001</v>
      </c>
      <c r="K11" s="71">
        <v>9.1812130000000006E-2</v>
      </c>
      <c r="L11" s="71">
        <v>14.254630000000001</v>
      </c>
      <c r="M11" s="71">
        <v>33.541809999999998</v>
      </c>
      <c r="N11" s="71">
        <v>247.4881</v>
      </c>
      <c r="O11" s="117">
        <v>224.5772</v>
      </c>
      <c r="P11" s="71">
        <v>23.716000000000001</v>
      </c>
      <c r="Q11" s="71">
        <v>30.363700000000001</v>
      </c>
      <c r="R11" s="71">
        <v>267.58969999999999</v>
      </c>
      <c r="S11" s="71">
        <v>20.362290000000002</v>
      </c>
      <c r="T11" s="71">
        <v>447.3854</v>
      </c>
      <c r="U11" s="71">
        <v>700.07629999999995</v>
      </c>
      <c r="V11" s="71">
        <v>10.227980000000001</v>
      </c>
      <c r="W11" s="71">
        <v>98.26352</v>
      </c>
      <c r="X11" s="71">
        <v>14.89086</v>
      </c>
      <c r="Y11" s="71">
        <v>31.71977</v>
      </c>
      <c r="Z11" s="71">
        <v>10.00079</v>
      </c>
      <c r="AA11" s="71">
        <v>3.5183209999999999E-2</v>
      </c>
      <c r="AB11" s="71">
        <v>41.885120000000001</v>
      </c>
      <c r="AC11" s="71">
        <v>7.1231660000000003</v>
      </c>
      <c r="AD11" s="71">
        <v>2.5158119999999999</v>
      </c>
      <c r="AE11" s="71">
        <v>1.86527</v>
      </c>
      <c r="AF11" s="71">
        <v>45.391829999999999</v>
      </c>
      <c r="AG11" s="71">
        <v>19.290669999999999</v>
      </c>
      <c r="AH11" s="71">
        <v>35.317500000000003</v>
      </c>
      <c r="AI11" s="71">
        <v>28.011600000000001</v>
      </c>
      <c r="AJ11" s="71">
        <v>24.985530000000001</v>
      </c>
      <c r="AK11" s="71">
        <v>0.43450159999999999</v>
      </c>
      <c r="AL11" s="71">
        <v>20.040179999999999</v>
      </c>
      <c r="AM11" s="71">
        <v>1.2004969999999999</v>
      </c>
      <c r="AN11" s="71">
        <v>0.125</v>
      </c>
      <c r="AO11" s="71">
        <v>5.3001399999999997E-2</v>
      </c>
      <c r="AP11" s="71">
        <v>0.14749909999999999</v>
      </c>
      <c r="AQ11" s="71">
        <v>0.9869232</v>
      </c>
      <c r="AR11" s="71">
        <v>131.7954</v>
      </c>
      <c r="AS11" s="125">
        <v>149.80090000000001</v>
      </c>
      <c r="AT11" s="149">
        <v>387.65210000000002</v>
      </c>
    </row>
    <row r="12" spans="1:46" s="74" customFormat="1" x14ac:dyDescent="0.3">
      <c r="A12" s="72" t="s">
        <v>293</v>
      </c>
      <c r="B12" s="71">
        <v>61</v>
      </c>
      <c r="C12" s="71">
        <v>74.260000000000005</v>
      </c>
      <c r="D12" s="71">
        <v>180.5</v>
      </c>
      <c r="E12" s="72" t="s">
        <v>385</v>
      </c>
      <c r="F12" s="71">
        <v>8352.0239999999994</v>
      </c>
      <c r="G12" s="71">
        <v>8545.6820000000007</v>
      </c>
      <c r="H12" s="71">
        <v>98.416349999999994</v>
      </c>
      <c r="I12" s="71">
        <v>82.831919999999997</v>
      </c>
      <c r="J12" s="71">
        <v>19.045159999999999</v>
      </c>
      <c r="K12" s="71">
        <v>0.1306763</v>
      </c>
      <c r="L12" s="71">
        <v>14.435129999999999</v>
      </c>
      <c r="M12" s="71">
        <v>41.618729999999999</v>
      </c>
      <c r="N12" s="71">
        <v>175.91890000000001</v>
      </c>
      <c r="O12" s="117">
        <v>242.97749999999999</v>
      </c>
      <c r="P12" s="71">
        <v>23.665199999999999</v>
      </c>
      <c r="Q12" s="71">
        <v>23.378640000000001</v>
      </c>
      <c r="R12" s="71">
        <v>192.3502</v>
      </c>
      <c r="S12" s="71">
        <v>19.641210000000001</v>
      </c>
      <c r="T12" s="71">
        <v>448.7389</v>
      </c>
      <c r="U12" s="71">
        <v>682.39340000000004</v>
      </c>
      <c r="V12" s="71">
        <v>7.8733769999999996</v>
      </c>
      <c r="W12" s="71">
        <v>81.936710000000005</v>
      </c>
      <c r="X12" s="71">
        <v>19.578050000000001</v>
      </c>
      <c r="Y12" s="71">
        <v>35.863509999999998</v>
      </c>
      <c r="Z12" s="71">
        <v>8.2459319999999998</v>
      </c>
      <c r="AA12" s="71">
        <v>5.6578539999999997E-2</v>
      </c>
      <c r="AB12" s="71">
        <v>33.786990000000003</v>
      </c>
      <c r="AC12" s="71">
        <v>8.0308489999999999</v>
      </c>
      <c r="AD12" s="71">
        <v>2.1885810000000001</v>
      </c>
      <c r="AE12" s="71">
        <v>0.5520195</v>
      </c>
      <c r="AF12" s="71">
        <v>55.418460000000003</v>
      </c>
      <c r="AG12" s="71">
        <v>19.22146</v>
      </c>
      <c r="AH12" s="71">
        <v>25.36007</v>
      </c>
      <c r="AI12" s="71">
        <v>28.796569999999999</v>
      </c>
      <c r="AJ12" s="71">
        <v>15.699210000000001</v>
      </c>
      <c r="AK12" s="71">
        <v>0.52128220000000003</v>
      </c>
      <c r="AL12" s="71">
        <v>21.930869999999999</v>
      </c>
      <c r="AM12" s="71">
        <v>6.4649619999999999</v>
      </c>
      <c r="AN12" s="71">
        <v>0.37187579999999998</v>
      </c>
      <c r="AO12" s="71">
        <v>1.869202E-2</v>
      </c>
      <c r="AP12" s="71">
        <v>0.1047249</v>
      </c>
      <c r="AQ12" s="71">
        <v>2.6043970000000001</v>
      </c>
      <c r="AR12" s="71">
        <v>410.53030000000001</v>
      </c>
      <c r="AS12" s="125">
        <v>101.8656</v>
      </c>
      <c r="AT12" s="149">
        <v>595.3424</v>
      </c>
    </row>
    <row r="13" spans="1:46" s="74" customFormat="1" x14ac:dyDescent="0.3">
      <c r="A13" s="72" t="s">
        <v>294</v>
      </c>
      <c r="B13" s="71">
        <v>70</v>
      </c>
      <c r="C13" s="71">
        <v>85.5</v>
      </c>
      <c r="D13" s="71">
        <v>175</v>
      </c>
      <c r="E13" s="72" t="s">
        <v>385</v>
      </c>
      <c r="F13" s="71">
        <v>9321.4490000000005</v>
      </c>
      <c r="G13" s="71">
        <v>9515.0550000000003</v>
      </c>
      <c r="H13" s="71">
        <v>107.3691</v>
      </c>
      <c r="I13" s="71">
        <v>87.146929999999998</v>
      </c>
      <c r="J13" s="71">
        <v>21.816089999999999</v>
      </c>
      <c r="K13" s="71">
        <v>0.1156464</v>
      </c>
      <c r="L13" s="71">
        <v>19.712240000000001</v>
      </c>
      <c r="M13" s="71">
        <v>37.858649999999997</v>
      </c>
      <c r="N13" s="71">
        <v>170.77969999999999</v>
      </c>
      <c r="O13" s="117">
        <v>250.08580000000001</v>
      </c>
      <c r="P13" s="71">
        <v>49.237499999999997</v>
      </c>
      <c r="Q13" s="71">
        <v>23.159079999999999</v>
      </c>
      <c r="R13" s="71">
        <v>195.0378</v>
      </c>
      <c r="S13" s="71">
        <v>117.8419</v>
      </c>
      <c r="T13" s="71">
        <v>935.37549999999999</v>
      </c>
      <c r="U13" s="71">
        <v>415.89449999999999</v>
      </c>
      <c r="V13" s="71">
        <v>22.454889999999999</v>
      </c>
      <c r="W13" s="71">
        <v>86.649280000000005</v>
      </c>
      <c r="X13" s="71">
        <v>19.183019999999999</v>
      </c>
      <c r="Y13" s="71">
        <v>33.887729999999998</v>
      </c>
      <c r="Z13" s="71">
        <v>8.4833479999999994</v>
      </c>
      <c r="AA13" s="71">
        <v>4.4969950000000002E-2</v>
      </c>
      <c r="AB13" s="71">
        <v>29.60802</v>
      </c>
      <c r="AC13" s="71">
        <v>15.00661</v>
      </c>
      <c r="AD13" s="71">
        <v>1.9471529999999999</v>
      </c>
      <c r="AE13" s="71">
        <v>0.36745840000000002</v>
      </c>
      <c r="AF13" s="71">
        <v>47.688749999999999</v>
      </c>
      <c r="AG13" s="71">
        <v>24.830570000000002</v>
      </c>
      <c r="AH13" s="71">
        <v>27.480689999999999</v>
      </c>
      <c r="AI13" s="71">
        <v>17.154530000000001</v>
      </c>
      <c r="AJ13" s="71">
        <v>12.241630000000001</v>
      </c>
      <c r="AK13" s="71">
        <v>2.1528589999999999</v>
      </c>
      <c r="AL13" s="71">
        <v>13.021739999999999</v>
      </c>
      <c r="AM13" s="71">
        <v>15.53825</v>
      </c>
      <c r="AN13" s="71">
        <v>1.8071140000000001</v>
      </c>
      <c r="AO13" s="71">
        <v>2.6500699999999999E-2</v>
      </c>
      <c r="AP13" s="71">
        <v>0.192749</v>
      </c>
      <c r="AQ13" s="71">
        <v>1.806702</v>
      </c>
      <c r="AR13" s="71">
        <v>62.225009999999997</v>
      </c>
      <c r="AS13" s="125">
        <v>82.02431</v>
      </c>
      <c r="AT13" s="149">
        <v>311.31709999999998</v>
      </c>
    </row>
    <row r="14" spans="1:46" s="74" customFormat="1" x14ac:dyDescent="0.3">
      <c r="A14" s="72" t="s">
        <v>295</v>
      </c>
      <c r="B14" s="71">
        <v>65</v>
      </c>
      <c r="C14" s="71">
        <v>111.2</v>
      </c>
      <c r="D14" s="71">
        <v>183</v>
      </c>
      <c r="E14" s="72" t="s">
        <v>385</v>
      </c>
      <c r="F14" s="71">
        <v>9847.9670000000006</v>
      </c>
      <c r="G14" s="71">
        <v>10039.6</v>
      </c>
      <c r="H14" s="71">
        <v>137.85169999999999</v>
      </c>
      <c r="I14" s="71">
        <v>115.6178</v>
      </c>
      <c r="J14" s="71">
        <v>34.090600000000002</v>
      </c>
      <c r="K14" s="71">
        <v>0.33877940000000001</v>
      </c>
      <c r="L14" s="71">
        <v>18.962</v>
      </c>
      <c r="M14" s="71">
        <v>51.405709999999999</v>
      </c>
      <c r="N14" s="71">
        <v>182.75190000000001</v>
      </c>
      <c r="O14" s="117">
        <v>477.0181</v>
      </c>
      <c r="P14" s="71">
        <v>7.3541990000000004</v>
      </c>
      <c r="Q14" s="71">
        <v>23.683340000000001</v>
      </c>
      <c r="R14" s="71">
        <v>148.24209999999999</v>
      </c>
      <c r="S14" s="71">
        <v>22.202020000000001</v>
      </c>
      <c r="T14" s="71">
        <v>467.58760000000001</v>
      </c>
      <c r="U14" s="71">
        <v>941.25710000000004</v>
      </c>
      <c r="V14" s="71">
        <v>16.291340000000002</v>
      </c>
      <c r="W14" s="71">
        <v>138.13419999999999</v>
      </c>
      <c r="X14" s="71">
        <v>23.34235</v>
      </c>
      <c r="Y14" s="71">
        <v>42.609850000000002</v>
      </c>
      <c r="Z14" s="71">
        <v>12.56377</v>
      </c>
      <c r="AA14" s="71">
        <v>0.1248539</v>
      </c>
      <c r="AB14" s="71">
        <v>29.963699999999999</v>
      </c>
      <c r="AC14" s="71">
        <v>2.1243050000000001</v>
      </c>
      <c r="AD14" s="71">
        <v>1.887194</v>
      </c>
      <c r="AE14" s="71">
        <v>7.2603089999999995E-2</v>
      </c>
      <c r="AF14" s="71">
        <v>49.2117</v>
      </c>
      <c r="AG14" s="71">
        <v>18.15269</v>
      </c>
      <c r="AH14" s="71">
        <v>32.635599999999997</v>
      </c>
      <c r="AI14" s="71">
        <v>24.560649999999999</v>
      </c>
      <c r="AJ14" s="71">
        <v>13.3377</v>
      </c>
      <c r="AK14" s="71">
        <v>1.2016720000000001</v>
      </c>
      <c r="AL14" s="71">
        <v>25.539090000000002</v>
      </c>
      <c r="AM14" s="71">
        <v>5.8942600000000001</v>
      </c>
      <c r="AN14" s="71">
        <v>0.98172760000000003</v>
      </c>
      <c r="AO14" s="71">
        <v>3.7311549999999999E-2</v>
      </c>
      <c r="AP14" s="71">
        <v>0.105896</v>
      </c>
      <c r="AQ14" s="71">
        <v>1.86974</v>
      </c>
      <c r="AR14" s="71">
        <v>144.30000000000001</v>
      </c>
      <c r="AS14" s="125">
        <v>85.042190000000005</v>
      </c>
      <c r="AT14" s="149">
        <v>354.5729</v>
      </c>
    </row>
    <row r="15" spans="1:46" s="74" customFormat="1" x14ac:dyDescent="0.3">
      <c r="A15" s="72" t="s">
        <v>296</v>
      </c>
      <c r="B15" s="71">
        <v>66</v>
      </c>
      <c r="C15" s="71">
        <v>84.66</v>
      </c>
      <c r="D15" s="71">
        <v>180.5</v>
      </c>
      <c r="E15" s="72" t="s">
        <v>385</v>
      </c>
      <c r="F15" s="71">
        <v>7578.6</v>
      </c>
      <c r="G15" s="71">
        <v>7748.9080000000004</v>
      </c>
      <c r="H15" s="71">
        <v>49.316800000000001</v>
      </c>
      <c r="I15" s="71">
        <v>45.249720000000003</v>
      </c>
      <c r="J15" s="71">
        <v>10.10385</v>
      </c>
      <c r="K15" s="71">
        <v>1.2447359999999999E-2</v>
      </c>
      <c r="L15" s="71">
        <v>7.7070160000000003</v>
      </c>
      <c r="M15" s="71">
        <v>23.329560000000001</v>
      </c>
      <c r="N15" s="71">
        <v>217.6739</v>
      </c>
      <c r="O15" s="117">
        <v>52.6539</v>
      </c>
      <c r="P15" s="71">
        <v>49.5075</v>
      </c>
      <c r="Q15" s="71">
        <v>21.025860000000002</v>
      </c>
      <c r="R15" s="71">
        <v>76.660709999999995</v>
      </c>
      <c r="S15" s="71">
        <v>13.17403</v>
      </c>
      <c r="T15" s="71">
        <v>348.90559999999999</v>
      </c>
      <c r="U15" s="71">
        <v>433.78129999999999</v>
      </c>
      <c r="V15" s="71">
        <v>5.9883129999999998</v>
      </c>
      <c r="W15" s="71">
        <v>32.876690000000004</v>
      </c>
      <c r="X15" s="71">
        <v>10.8194</v>
      </c>
      <c r="Y15" s="71">
        <v>21.60614</v>
      </c>
      <c r="Z15" s="71">
        <v>4.8244509999999998</v>
      </c>
      <c r="AA15" s="71">
        <v>5.9434470000000001E-3</v>
      </c>
      <c r="AB15" s="71">
        <v>46.528970000000001</v>
      </c>
      <c r="AC15" s="71">
        <v>18.527999999999999</v>
      </c>
      <c r="AD15" s="71">
        <v>2.1707179999999999</v>
      </c>
      <c r="AE15" s="71">
        <v>0.346779</v>
      </c>
      <c r="AF15" s="71">
        <v>56.707149999999999</v>
      </c>
      <c r="AG15" s="71">
        <v>18.733440000000002</v>
      </c>
      <c r="AH15" s="71">
        <v>24.55941</v>
      </c>
      <c r="AI15" s="71">
        <v>14.47068</v>
      </c>
      <c r="AJ15" s="71">
        <v>6.7344030000000004</v>
      </c>
      <c r="AK15" s="71">
        <v>0.54935460000000003</v>
      </c>
      <c r="AL15" s="71">
        <v>6.3092269999999999</v>
      </c>
      <c r="AM15" s="71">
        <v>5.4468269999999999</v>
      </c>
      <c r="AN15" s="71">
        <v>0.54694370000000003</v>
      </c>
      <c r="AO15" s="71">
        <v>1.205444E-3</v>
      </c>
      <c r="AP15" s="71">
        <v>1.205444E-3</v>
      </c>
      <c r="AQ15" s="71">
        <v>0.43200680000000002</v>
      </c>
      <c r="AR15" s="71">
        <v>31.76793</v>
      </c>
      <c r="AS15" s="125">
        <v>93.678439999999995</v>
      </c>
      <c r="AT15" s="149">
        <v>234.48240000000001</v>
      </c>
    </row>
    <row r="16" spans="1:46" s="74" customFormat="1" x14ac:dyDescent="0.3">
      <c r="A16" s="72" t="s">
        <v>297</v>
      </c>
      <c r="B16" s="71">
        <v>66</v>
      </c>
      <c r="C16" s="71">
        <v>81.2</v>
      </c>
      <c r="D16" s="71">
        <v>170.3</v>
      </c>
      <c r="E16" s="72" t="s">
        <v>385</v>
      </c>
      <c r="F16" s="71">
        <v>8053.1149999999998</v>
      </c>
      <c r="G16" s="71">
        <v>8281.9449999999997</v>
      </c>
      <c r="H16" s="71">
        <v>125.8176</v>
      </c>
      <c r="I16" s="71">
        <v>83.375370000000004</v>
      </c>
      <c r="J16" s="71">
        <v>21.992450000000002</v>
      </c>
      <c r="K16" s="71">
        <v>9.0358729999999998E-2</v>
      </c>
      <c r="L16" s="71">
        <v>15.326079999999999</v>
      </c>
      <c r="M16" s="71">
        <v>37.037230000000001</v>
      </c>
      <c r="N16" s="71">
        <v>167.8546</v>
      </c>
      <c r="O16" s="117">
        <v>274.14620000000002</v>
      </c>
      <c r="P16" s="71">
        <v>2.0428329999999999</v>
      </c>
      <c r="Q16" s="71">
        <v>28.16039</v>
      </c>
      <c r="R16" s="71">
        <v>86.616489999999999</v>
      </c>
      <c r="S16" s="71">
        <v>16.425730000000001</v>
      </c>
      <c r="T16" s="71">
        <v>646.20150000000001</v>
      </c>
      <c r="U16" s="71">
        <v>814.08050000000003</v>
      </c>
      <c r="V16" s="71">
        <v>12.37368</v>
      </c>
      <c r="W16" s="71">
        <v>130.11760000000001</v>
      </c>
      <c r="X16" s="71">
        <v>25.826039999999999</v>
      </c>
      <c r="Y16" s="71">
        <v>37.248359999999998</v>
      </c>
      <c r="Z16" s="71">
        <v>9.8252369999999996</v>
      </c>
      <c r="AA16" s="71">
        <v>4.0368210000000002E-2</v>
      </c>
      <c r="AB16" s="71">
        <v>33.589080000000003</v>
      </c>
      <c r="AC16" s="71">
        <v>0.71531699999999998</v>
      </c>
      <c r="AD16" s="71">
        <v>2.7201719999999998</v>
      </c>
      <c r="AE16" s="71">
        <v>0</v>
      </c>
      <c r="AF16" s="71">
        <v>49.810839999999999</v>
      </c>
      <c r="AG16" s="71">
        <v>20.611830000000001</v>
      </c>
      <c r="AH16" s="71">
        <v>29.57734</v>
      </c>
      <c r="AI16" s="71">
        <v>29.932960000000001</v>
      </c>
      <c r="AJ16" s="71">
        <v>13.800549999999999</v>
      </c>
      <c r="AK16" s="71">
        <v>1.260391</v>
      </c>
      <c r="AL16" s="71">
        <v>22.7882</v>
      </c>
      <c r="AM16" s="71">
        <v>6.133858</v>
      </c>
      <c r="AN16" s="71">
        <v>1.050419</v>
      </c>
      <c r="AO16" s="71">
        <v>3.6464690000000001E-2</v>
      </c>
      <c r="AP16" s="71">
        <v>9.8335270000000002E-2</v>
      </c>
      <c r="AQ16" s="71">
        <v>1.5137100000000001</v>
      </c>
      <c r="AR16" s="71">
        <v>145.47800000000001</v>
      </c>
      <c r="AS16" s="125">
        <v>70.97963</v>
      </c>
      <c r="AT16" s="149">
        <v>368.78019999999998</v>
      </c>
    </row>
    <row r="17" spans="1:46" s="74" customFormat="1" x14ac:dyDescent="0.3">
      <c r="A17" s="72" t="s">
        <v>298</v>
      </c>
      <c r="B17" s="71">
        <v>73</v>
      </c>
      <c r="C17" s="71">
        <v>98.8</v>
      </c>
      <c r="D17" s="71">
        <v>175</v>
      </c>
      <c r="E17" s="72" t="s">
        <v>385</v>
      </c>
      <c r="F17" s="71">
        <v>11308</v>
      </c>
      <c r="G17" s="71">
        <v>11679.52</v>
      </c>
      <c r="H17" s="71">
        <v>93.117819999999995</v>
      </c>
      <c r="I17" s="71">
        <v>121.70440000000001</v>
      </c>
      <c r="J17" s="71">
        <v>37.473730000000003</v>
      </c>
      <c r="K17" s="71">
        <v>0.2600594</v>
      </c>
      <c r="L17" s="71">
        <v>20.071619999999999</v>
      </c>
      <c r="M17" s="71">
        <v>51.526299999999999</v>
      </c>
      <c r="N17" s="71">
        <v>310.5616</v>
      </c>
      <c r="O17" s="117">
        <v>247.33430000000001</v>
      </c>
      <c r="P17" s="71">
        <v>2.4146000000000001</v>
      </c>
      <c r="Q17" s="71">
        <v>44.246639999999999</v>
      </c>
      <c r="R17" s="71">
        <v>139.77010000000001</v>
      </c>
      <c r="S17" s="71">
        <v>26.001639999999998</v>
      </c>
      <c r="T17" s="71">
        <v>568.31629999999996</v>
      </c>
      <c r="U17" s="71">
        <v>718.61059999999998</v>
      </c>
      <c r="V17" s="71">
        <v>11.176030000000001</v>
      </c>
      <c r="W17" s="71">
        <v>52.296259999999997</v>
      </c>
      <c r="X17" s="71">
        <v>13.553660000000001</v>
      </c>
      <c r="Y17" s="71">
        <v>38.555190000000003</v>
      </c>
      <c r="Z17" s="71">
        <v>11.871449999999999</v>
      </c>
      <c r="AA17" s="71">
        <v>8.2385200000000006E-2</v>
      </c>
      <c r="AB17" s="71">
        <v>43.938890000000001</v>
      </c>
      <c r="AC17" s="71">
        <v>0.59954010000000002</v>
      </c>
      <c r="AD17" s="71">
        <v>3.030716</v>
      </c>
      <c r="AE17" s="71">
        <v>0.32199460000000002</v>
      </c>
      <c r="AF17" s="71">
        <v>47.240780000000001</v>
      </c>
      <c r="AG17" s="71">
        <v>18.402229999999999</v>
      </c>
      <c r="AH17" s="71">
        <v>34.356990000000003</v>
      </c>
      <c r="AI17" s="71">
        <v>22.630289999999999</v>
      </c>
      <c r="AJ17" s="71">
        <v>15.842280000000001</v>
      </c>
      <c r="AK17" s="71">
        <v>1.5769580000000001</v>
      </c>
      <c r="AL17" s="71">
        <v>23.541409999999999</v>
      </c>
      <c r="AM17" s="71">
        <v>7.3843459999999999</v>
      </c>
      <c r="AN17" s="71">
        <v>1.0787659999999999</v>
      </c>
      <c r="AO17" s="71">
        <v>8.6601259999999999E-2</v>
      </c>
      <c r="AP17" s="71">
        <v>0.23720169999999999</v>
      </c>
      <c r="AQ17" s="71">
        <v>0.56855770000000005</v>
      </c>
      <c r="AR17" s="71">
        <v>133.3426</v>
      </c>
      <c r="AS17" s="125">
        <v>141.89750000000001</v>
      </c>
      <c r="AT17" s="149">
        <v>452.4556</v>
      </c>
    </row>
    <row r="18" spans="1:46" s="74" customFormat="1" x14ac:dyDescent="0.3">
      <c r="A18" s="72" t="s">
        <v>299</v>
      </c>
      <c r="B18" s="71">
        <v>68</v>
      </c>
      <c r="C18" s="71">
        <v>73.88</v>
      </c>
      <c r="D18" s="71">
        <v>169.5</v>
      </c>
      <c r="E18" s="72" t="s">
        <v>385</v>
      </c>
      <c r="F18" s="71">
        <v>8983.4470000000001</v>
      </c>
      <c r="G18" s="71">
        <v>9243.009</v>
      </c>
      <c r="H18" s="71">
        <v>90.617949999999993</v>
      </c>
      <c r="I18" s="71">
        <v>54.01191</v>
      </c>
      <c r="J18" s="71">
        <v>16.319179999999999</v>
      </c>
      <c r="K18" s="71">
        <v>0.71340939999999997</v>
      </c>
      <c r="L18" s="71">
        <v>12.694710000000001</v>
      </c>
      <c r="M18" s="71">
        <v>21.03004</v>
      </c>
      <c r="N18" s="71">
        <v>284.01799999999997</v>
      </c>
      <c r="O18" s="117">
        <v>306.06369999999998</v>
      </c>
      <c r="P18" s="71">
        <v>24.516999999999999</v>
      </c>
      <c r="Q18" s="71">
        <v>31.547999999999998</v>
      </c>
      <c r="R18" s="71">
        <v>203.245</v>
      </c>
      <c r="S18" s="71">
        <v>29.1358</v>
      </c>
      <c r="T18" s="71">
        <v>649.73419999999999</v>
      </c>
      <c r="U18" s="71">
        <v>781.28859999999997</v>
      </c>
      <c r="V18" s="71">
        <v>11.647220000000001</v>
      </c>
      <c r="W18" s="71">
        <v>70.729969999999994</v>
      </c>
      <c r="X18" s="71">
        <v>16.666709999999998</v>
      </c>
      <c r="Y18" s="71">
        <v>21.621099999999998</v>
      </c>
      <c r="Z18" s="71">
        <v>6.5326089999999999</v>
      </c>
      <c r="AA18" s="71">
        <v>0.28557959999999999</v>
      </c>
      <c r="AB18" s="71">
        <v>50.81861</v>
      </c>
      <c r="AC18" s="71">
        <v>7.6922240000000004</v>
      </c>
      <c r="AD18" s="71">
        <v>2.7305389999999998</v>
      </c>
      <c r="AE18" s="71">
        <v>0.47080559999999999</v>
      </c>
      <c r="AF18" s="71">
        <v>42.023159999999997</v>
      </c>
      <c r="AG18" s="71">
        <v>25.36713</v>
      </c>
      <c r="AH18" s="71">
        <v>32.60971</v>
      </c>
      <c r="AI18" s="71">
        <v>23.9529</v>
      </c>
      <c r="AJ18" s="71">
        <v>16.631699999999999</v>
      </c>
      <c r="AK18" s="71">
        <v>0.77809910000000004</v>
      </c>
      <c r="AL18" s="71">
        <v>11.6434</v>
      </c>
      <c r="AM18" s="71">
        <v>5.4486080000000001</v>
      </c>
      <c r="AN18" s="71">
        <v>0.60155110000000001</v>
      </c>
      <c r="AO18" s="71">
        <v>2.7107240000000001E-2</v>
      </c>
      <c r="AP18" s="71">
        <v>9.4871520000000001E-2</v>
      </c>
      <c r="AQ18" s="71">
        <v>2.2895470000000002</v>
      </c>
      <c r="AR18" s="71">
        <v>138.02250000000001</v>
      </c>
      <c r="AS18" s="125">
        <v>130.9837</v>
      </c>
      <c r="AT18" s="149">
        <v>375.83600000000001</v>
      </c>
    </row>
    <row r="19" spans="1:46" s="74" customFormat="1" x14ac:dyDescent="0.3">
      <c r="A19" s="72" t="s">
        <v>300</v>
      </c>
      <c r="B19" s="71">
        <v>60</v>
      </c>
      <c r="C19" s="71">
        <v>86</v>
      </c>
      <c r="D19" s="71">
        <v>172.5</v>
      </c>
      <c r="E19" s="72" t="s">
        <v>385</v>
      </c>
      <c r="F19" s="71">
        <v>10087.43</v>
      </c>
      <c r="G19" s="71">
        <v>10408.33</v>
      </c>
      <c r="H19" s="71">
        <v>107.2517</v>
      </c>
      <c r="I19" s="71">
        <v>89.133080000000007</v>
      </c>
      <c r="J19" s="71">
        <v>16.45759</v>
      </c>
      <c r="K19" s="71">
        <v>3.4873960000000002E-2</v>
      </c>
      <c r="L19" s="71">
        <v>22.732890000000001</v>
      </c>
      <c r="M19" s="71">
        <v>41.372480000000003</v>
      </c>
      <c r="N19" s="71">
        <v>279.78539999999998</v>
      </c>
      <c r="O19" s="117">
        <v>171.4486</v>
      </c>
      <c r="P19" s="71">
        <v>11.3896</v>
      </c>
      <c r="Q19" s="71">
        <v>39.24521</v>
      </c>
      <c r="R19" s="71">
        <v>103.596</v>
      </c>
      <c r="S19" s="71">
        <v>22.06175</v>
      </c>
      <c r="T19" s="71">
        <v>810.45249999999999</v>
      </c>
      <c r="U19" s="71">
        <v>694.07619999999997</v>
      </c>
      <c r="V19" s="71">
        <v>10.17775</v>
      </c>
      <c r="W19" s="71">
        <v>42.307630000000003</v>
      </c>
      <c r="X19" s="71">
        <v>17.517499999999998</v>
      </c>
      <c r="Y19" s="71">
        <v>31.685420000000001</v>
      </c>
      <c r="Z19" s="71">
        <v>5.8504180000000003</v>
      </c>
      <c r="AA19" s="71">
        <v>1.2397149999999999E-2</v>
      </c>
      <c r="AB19" s="71">
        <v>44.336779999999997</v>
      </c>
      <c r="AC19" s="71">
        <v>3.173403</v>
      </c>
      <c r="AD19" s="71">
        <v>3.0164460000000002</v>
      </c>
      <c r="AE19" s="71">
        <v>0.27045079999999999</v>
      </c>
      <c r="AF19" s="71">
        <v>51.354219999999998</v>
      </c>
      <c r="AG19" s="71">
        <v>28.21754</v>
      </c>
      <c r="AH19" s="71">
        <v>20.428239999999999</v>
      </c>
      <c r="AI19" s="71">
        <v>25.496040000000001</v>
      </c>
      <c r="AJ19" s="71">
        <v>11.349360000000001</v>
      </c>
      <c r="AK19" s="71">
        <v>1.2613559999999999</v>
      </c>
      <c r="AL19" s="71">
        <v>21.79823</v>
      </c>
      <c r="AM19" s="71">
        <v>15.146000000000001</v>
      </c>
      <c r="AN19" s="71">
        <v>1.2611920000000001</v>
      </c>
      <c r="AO19" s="71">
        <v>1.144409E-5</v>
      </c>
      <c r="AP19" s="71">
        <v>0.2401199</v>
      </c>
      <c r="AQ19" s="71">
        <v>2.0157389999999999</v>
      </c>
      <c r="AR19" s="71">
        <v>190.9025</v>
      </c>
      <c r="AS19" s="125">
        <v>141.63159999999999</v>
      </c>
      <c r="AT19" s="149">
        <v>494.80419999999998</v>
      </c>
    </row>
    <row r="20" spans="1:46" s="74" customFormat="1" x14ac:dyDescent="0.3">
      <c r="A20" s="72" t="s">
        <v>301</v>
      </c>
      <c r="B20" s="71">
        <v>57</v>
      </c>
      <c r="C20" s="71">
        <v>70.3</v>
      </c>
      <c r="D20" s="71">
        <v>166</v>
      </c>
      <c r="E20" s="72" t="s">
        <v>385</v>
      </c>
      <c r="F20" s="71">
        <v>9801.8709999999992</v>
      </c>
      <c r="G20" s="71">
        <v>10077.19</v>
      </c>
      <c r="H20" s="71">
        <v>72.874610000000004</v>
      </c>
      <c r="I20" s="71">
        <v>115.8677</v>
      </c>
      <c r="J20" s="71">
        <v>35.201050000000002</v>
      </c>
      <c r="K20" s="71">
        <v>0.4843712</v>
      </c>
      <c r="L20" s="71">
        <v>13.66722</v>
      </c>
      <c r="M20" s="71">
        <v>55.70205</v>
      </c>
      <c r="N20" s="71">
        <v>258.26560000000001</v>
      </c>
      <c r="O20" s="117">
        <v>169.9759</v>
      </c>
      <c r="P20" s="71">
        <v>0</v>
      </c>
      <c r="Q20" s="71">
        <v>33.55639</v>
      </c>
      <c r="R20" s="71">
        <v>129.46680000000001</v>
      </c>
      <c r="S20" s="71">
        <v>12.70635</v>
      </c>
      <c r="T20" s="71">
        <v>371.6694</v>
      </c>
      <c r="U20" s="71">
        <v>580.32839999999999</v>
      </c>
      <c r="V20" s="71">
        <v>11.82741</v>
      </c>
      <c r="W20" s="71">
        <v>46.145400000000002</v>
      </c>
      <c r="X20" s="71">
        <v>12.29379</v>
      </c>
      <c r="Y20" s="71">
        <v>42.542670000000001</v>
      </c>
      <c r="Z20" s="71">
        <v>12.924620000000001</v>
      </c>
      <c r="AA20" s="71">
        <v>0.17784459999999999</v>
      </c>
      <c r="AB20" s="71">
        <v>42.192999999999998</v>
      </c>
      <c r="AC20" s="71">
        <v>0</v>
      </c>
      <c r="AD20" s="71">
        <v>2.663948</v>
      </c>
      <c r="AE20" s="71">
        <v>0.30658849999999999</v>
      </c>
      <c r="AF20" s="71">
        <v>53.26755</v>
      </c>
      <c r="AG20" s="71">
        <v>13.069889999999999</v>
      </c>
      <c r="AH20" s="71">
        <v>33.662570000000002</v>
      </c>
      <c r="AI20" s="71">
        <v>27.413830000000001</v>
      </c>
      <c r="AJ20" s="71">
        <v>18.463419999999999</v>
      </c>
      <c r="AK20" s="71">
        <v>1.2257690000000001</v>
      </c>
      <c r="AL20" s="71">
        <v>28.156849999999999</v>
      </c>
      <c r="AM20" s="71">
        <v>2.716583</v>
      </c>
      <c r="AN20" s="71">
        <v>0.89642330000000003</v>
      </c>
      <c r="AO20" s="71">
        <v>6.2751769999999998E-2</v>
      </c>
      <c r="AP20" s="71">
        <v>0.68784330000000005</v>
      </c>
      <c r="AQ20" s="71">
        <v>0.33916469999999999</v>
      </c>
      <c r="AR20" s="71">
        <v>363.3</v>
      </c>
      <c r="AS20" s="125">
        <v>138.7749</v>
      </c>
      <c r="AT20" s="149">
        <v>438.38459999999998</v>
      </c>
    </row>
    <row r="21" spans="1:46" s="74" customFormat="1" x14ac:dyDescent="0.3">
      <c r="A21" s="72" t="s">
        <v>291</v>
      </c>
      <c r="B21" s="71">
        <v>64</v>
      </c>
      <c r="C21" s="71">
        <v>74.88</v>
      </c>
      <c r="D21" s="71">
        <v>180.5</v>
      </c>
      <c r="E21" s="72" t="s">
        <v>388</v>
      </c>
      <c r="F21" s="71">
        <v>9593.723</v>
      </c>
      <c r="G21" s="71">
        <v>9815</v>
      </c>
      <c r="H21" s="71">
        <v>103.33</v>
      </c>
      <c r="I21" s="71">
        <v>96.632750000000001</v>
      </c>
      <c r="J21" s="71">
        <v>27.872350000000001</v>
      </c>
      <c r="K21" s="71">
        <v>0.20028309999999999</v>
      </c>
      <c r="L21" s="71">
        <v>18.430540000000001</v>
      </c>
      <c r="M21" s="71">
        <v>41.695619999999998</v>
      </c>
      <c r="N21" s="71">
        <v>232.15610000000001</v>
      </c>
      <c r="O21" s="117">
        <v>364.69549999999998</v>
      </c>
      <c r="P21" s="71">
        <v>13.669499999999999</v>
      </c>
      <c r="Q21" s="71">
        <v>26.34939</v>
      </c>
      <c r="R21" s="71">
        <v>104.79859999999999</v>
      </c>
      <c r="S21" s="71">
        <v>14.651949999999999</v>
      </c>
      <c r="T21" s="71">
        <v>452.18259999999998</v>
      </c>
      <c r="U21" s="71">
        <v>745.83010000000002</v>
      </c>
      <c r="V21" s="71">
        <v>12.751989999999999</v>
      </c>
      <c r="W21" s="71">
        <v>63.222349999999999</v>
      </c>
      <c r="X21" s="71">
        <v>17.897200000000002</v>
      </c>
      <c r="Y21" s="71">
        <v>36.428040000000003</v>
      </c>
      <c r="Z21" s="71">
        <v>10.507149999999999</v>
      </c>
      <c r="AA21" s="71">
        <v>7.5501509999999994E-2</v>
      </c>
      <c r="AB21" s="71">
        <v>39.571550000000002</v>
      </c>
      <c r="AC21" s="71">
        <v>4.0388739999999999</v>
      </c>
      <c r="AD21" s="71">
        <v>2.1476839999999999</v>
      </c>
      <c r="AE21" s="71">
        <v>0</v>
      </c>
      <c r="AF21" s="71">
        <v>47.382190000000001</v>
      </c>
      <c r="AG21" s="71">
        <v>20.94415</v>
      </c>
      <c r="AH21" s="71">
        <v>31.673670000000001</v>
      </c>
      <c r="AI21" s="71">
        <v>26.640170000000001</v>
      </c>
      <c r="AJ21" s="71">
        <v>14.77779</v>
      </c>
      <c r="AK21" s="71">
        <v>0.67891310000000005</v>
      </c>
      <c r="AL21" s="71">
        <v>22.65082</v>
      </c>
      <c r="AM21" s="71">
        <v>6.629982</v>
      </c>
      <c r="AN21" s="71">
        <v>0.36598209999999998</v>
      </c>
      <c r="AO21" s="71">
        <v>5.3001399999999997E-2</v>
      </c>
      <c r="AP21" s="71">
        <v>0.15092849999999999</v>
      </c>
      <c r="AQ21" s="71">
        <v>1.13588</v>
      </c>
      <c r="AR21" s="71">
        <v>701.31870000000004</v>
      </c>
      <c r="AS21" s="125">
        <v>63.945250000000001</v>
      </c>
      <c r="AT21" s="149">
        <v>437.78120000000001</v>
      </c>
    </row>
    <row r="22" spans="1:46" x14ac:dyDescent="0.3">
      <c r="I22">
        <f t="shared" ref="I22:W22" si="0">AVERAGE(I2:I21)</f>
        <v>94.940705500000007</v>
      </c>
      <c r="J22">
        <f t="shared" si="0"/>
        <v>26.801422500000001</v>
      </c>
      <c r="K22">
        <f t="shared" si="0"/>
        <v>0.26072617374999996</v>
      </c>
      <c r="L22">
        <f t="shared" si="0"/>
        <v>17.2415238</v>
      </c>
      <c r="M22">
        <f t="shared" si="0"/>
        <v>41.594696499999998</v>
      </c>
      <c r="N22">
        <f t="shared" si="0"/>
        <v>234.90663499999999</v>
      </c>
      <c r="O22">
        <f t="shared" si="0"/>
        <v>270.65757999999994</v>
      </c>
      <c r="P22">
        <f t="shared" si="0"/>
        <v>15.970336599999996</v>
      </c>
      <c r="Q22">
        <f t="shared" si="0"/>
        <v>32.277788000000001</v>
      </c>
      <c r="R22">
        <f t="shared" si="0"/>
        <v>169.4484295</v>
      </c>
      <c r="S22">
        <f t="shared" si="0"/>
        <v>26.539786000000003</v>
      </c>
      <c r="T22">
        <f t="shared" si="0"/>
        <v>564.41067500000008</v>
      </c>
      <c r="U22">
        <f t="shared" si="0"/>
        <v>724.31443999999999</v>
      </c>
      <c r="V22">
        <f t="shared" si="0"/>
        <v>12.888227849999998</v>
      </c>
      <c r="W22">
        <f t="shared" si="0"/>
        <v>83.397638500000028</v>
      </c>
      <c r="X22">
        <f>AVERAGE(X2:X21)</f>
        <v>17.254846999999998</v>
      </c>
      <c r="Y22">
        <f t="shared" ref="Y22:AP22" si="1">AVERAGE(Y2:Y21)</f>
        <v>35.455000999999996</v>
      </c>
      <c r="Z22">
        <f t="shared" si="1"/>
        <v>9.9504788499999997</v>
      </c>
      <c r="AA22">
        <f t="shared" si="1"/>
        <v>9.7045165200000005E-2</v>
      </c>
      <c r="AB22">
        <f t="shared" si="1"/>
        <v>38.029461495500001</v>
      </c>
      <c r="AC22">
        <f t="shared" si="1"/>
        <v>4.8600183000000001</v>
      </c>
      <c r="AD22">
        <f t="shared" si="1"/>
        <v>3.0987228999999994</v>
      </c>
      <c r="AE22">
        <f t="shared" si="1"/>
        <v>0.37246535450000001</v>
      </c>
      <c r="AF22">
        <f t="shared" si="1"/>
        <v>48.760865000000003</v>
      </c>
      <c r="AG22">
        <f t="shared" si="1"/>
        <v>20.336523499999995</v>
      </c>
      <c r="AH22">
        <f t="shared" si="1"/>
        <v>30.902613499999994</v>
      </c>
      <c r="AI22">
        <f t="shared" si="1"/>
        <v>24.251564499999997</v>
      </c>
      <c r="AJ22">
        <f t="shared" si="1"/>
        <v>15.595698149999999</v>
      </c>
      <c r="AK22">
        <f t="shared" si="1"/>
        <v>1.0775688649999999</v>
      </c>
      <c r="AL22">
        <f t="shared" si="1"/>
        <v>20.685491849999998</v>
      </c>
      <c r="AM22">
        <f t="shared" si="1"/>
        <v>7.4297698500000013</v>
      </c>
      <c r="AN22">
        <f t="shared" si="1"/>
        <v>0.85799638</v>
      </c>
      <c r="AO22">
        <f t="shared" si="1"/>
        <v>3.6634444954499988E-2</v>
      </c>
      <c r="AP22">
        <f t="shared" si="1"/>
        <v>0.14574718354999999</v>
      </c>
    </row>
  </sheetData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8"/>
  <sheetViews>
    <sheetView topLeftCell="M1" workbookViewId="0">
      <selection activeCell="AB2" sqref="AB2"/>
    </sheetView>
  </sheetViews>
  <sheetFormatPr defaultRowHeight="14.4" x14ac:dyDescent="0.3"/>
  <cols>
    <col min="1" max="4" width="6.5546875" customWidth="1"/>
    <col min="5" max="5" width="9.88671875" customWidth="1"/>
    <col min="6" max="7" width="8.88671875" bestFit="1" customWidth="1"/>
    <col min="8" max="8" width="10.44140625" bestFit="1" customWidth="1"/>
    <col min="9" max="22" width="8.88671875" bestFit="1" customWidth="1"/>
    <col min="23" max="23" width="9.44140625" bestFit="1" customWidth="1"/>
    <col min="24" max="25" width="8.88671875" bestFit="1" customWidth="1"/>
    <col min="26" max="27" width="9.44140625" bestFit="1" customWidth="1"/>
    <col min="28" max="28" width="8.88671875" bestFit="1" customWidth="1"/>
  </cols>
  <sheetData>
    <row r="1" spans="1:45" s="74" customFormat="1" ht="21.6" customHeight="1" x14ac:dyDescent="0.3">
      <c r="A1" s="73" t="s">
        <v>1</v>
      </c>
      <c r="B1" s="73" t="s">
        <v>343</v>
      </c>
      <c r="C1" s="73" t="s">
        <v>344</v>
      </c>
      <c r="D1" s="73" t="s">
        <v>345</v>
      </c>
      <c r="E1" s="73" t="s">
        <v>346</v>
      </c>
      <c r="F1" s="73" t="s">
        <v>347</v>
      </c>
      <c r="G1" s="75" t="s">
        <v>458</v>
      </c>
      <c r="H1" s="75" t="s">
        <v>459</v>
      </c>
      <c r="I1" s="75" t="s">
        <v>460</v>
      </c>
      <c r="J1" s="75" t="s">
        <v>461</v>
      </c>
      <c r="K1" s="75" t="s">
        <v>462</v>
      </c>
      <c r="L1" s="75" t="s">
        <v>463</v>
      </c>
      <c r="M1" s="75" t="s">
        <v>464</v>
      </c>
      <c r="N1" s="75" t="s">
        <v>465</v>
      </c>
      <c r="O1" s="118" t="s">
        <v>466</v>
      </c>
      <c r="P1" s="75" t="s">
        <v>467</v>
      </c>
      <c r="Q1" s="75" t="s">
        <v>468</v>
      </c>
      <c r="R1" s="75" t="s">
        <v>469</v>
      </c>
      <c r="S1" s="75" t="s">
        <v>470</v>
      </c>
      <c r="T1" s="75" t="s">
        <v>471</v>
      </c>
      <c r="U1" s="75" t="s">
        <v>472</v>
      </c>
      <c r="V1" s="75" t="s">
        <v>473</v>
      </c>
      <c r="W1" s="75" t="s">
        <v>474</v>
      </c>
      <c r="X1" s="75" t="s">
        <v>475</v>
      </c>
      <c r="Y1" s="75" t="s">
        <v>476</v>
      </c>
      <c r="Z1" s="75" t="s">
        <v>477</v>
      </c>
      <c r="AA1" s="75" t="s">
        <v>478</v>
      </c>
      <c r="AB1" s="75" t="s">
        <v>479</v>
      </c>
      <c r="AC1" s="75" t="s">
        <v>480</v>
      </c>
      <c r="AD1" s="75" t="s">
        <v>481</v>
      </c>
      <c r="AE1" s="75" t="s">
        <v>482</v>
      </c>
      <c r="AF1" s="75" t="s">
        <v>483</v>
      </c>
      <c r="AG1" s="75" t="s">
        <v>484</v>
      </c>
      <c r="AH1" s="75" t="s">
        <v>485</v>
      </c>
      <c r="AI1" s="75" t="s">
        <v>486</v>
      </c>
      <c r="AJ1" s="75" t="s">
        <v>487</v>
      </c>
      <c r="AK1" s="75" t="s">
        <v>488</v>
      </c>
      <c r="AL1" s="75" t="s">
        <v>489</v>
      </c>
      <c r="AM1" s="75" t="s">
        <v>491</v>
      </c>
      <c r="AN1" s="75" t="s">
        <v>490</v>
      </c>
      <c r="AO1" s="75" t="s">
        <v>492</v>
      </c>
      <c r="AP1" s="75" t="s">
        <v>493</v>
      </c>
      <c r="AQ1" s="75" t="s">
        <v>494</v>
      </c>
      <c r="AR1" s="75" t="s">
        <v>495</v>
      </c>
      <c r="AS1" s="75" t="s">
        <v>520</v>
      </c>
    </row>
    <row r="2" spans="1:45" s="74" customFormat="1" ht="21.6" customHeight="1" x14ac:dyDescent="0.3">
      <c r="A2" s="72" t="s">
        <v>264</v>
      </c>
      <c r="B2" s="71">
        <v>75</v>
      </c>
      <c r="C2" s="71">
        <v>73.7</v>
      </c>
      <c r="D2" s="71">
        <v>172.1</v>
      </c>
      <c r="E2" s="72" t="s">
        <v>385</v>
      </c>
      <c r="F2" s="71">
        <f>SUM(FoodWx3M!F2-FoodWx0M!G2)</f>
        <v>-633.02400000000125</v>
      </c>
      <c r="G2" s="71">
        <f>SUM(FoodWx3M!G2-FoodWx0M!H2)</f>
        <v>-635.3799999999992</v>
      </c>
      <c r="H2" s="71">
        <f>SUM(FoodWx3M!H2-FoodWx0M!I2)</f>
        <v>2.0302499999999952</v>
      </c>
      <c r="I2" s="71">
        <f>SUM(FoodWx3M!I2-FoodWx0M!J2)</f>
        <v>-9.9799000000000007</v>
      </c>
      <c r="J2" s="71">
        <f>SUM(FoodWx3M!J2-FoodWx0M!K2)</f>
        <v>-1.2295999999999978</v>
      </c>
      <c r="K2" s="71">
        <f>SUM(FoodWx3M!K2-FoodWx0M!L2)</f>
        <v>4.039010000000004E-2</v>
      </c>
      <c r="L2" s="71">
        <f>SUM(FoodWx3M!L2-FoodWx0M!M2)</f>
        <v>-1.3701400000000028</v>
      </c>
      <c r="M2" s="71">
        <f>SUM(FoodWx3M!M2-FoodWx0M!N2)</f>
        <v>-5.1495700000000042</v>
      </c>
      <c r="N2" s="71">
        <f>SUM(FoodWx3M!N2-FoodWx0M!O2)</f>
        <v>-14.520499999999998</v>
      </c>
      <c r="O2" s="71">
        <f>SUM(FoodWx3M!O2-FoodWx0M!P2)</f>
        <v>7.9811000000000263</v>
      </c>
      <c r="P2" s="71">
        <f>SUM(FoodWx3M!P2-FoodWx0M!Q2)</f>
        <v>-0.39700000000000024</v>
      </c>
      <c r="Q2" s="71">
        <f>SUM(FoodWx3M!Q2-FoodWx0M!R2)</f>
        <v>-3.6036500000000018</v>
      </c>
      <c r="R2" s="71">
        <f>SUM(FoodWx3M!R2-FoodWx0M!S2)</f>
        <v>318.98</v>
      </c>
      <c r="S2" s="71">
        <f>SUM(FoodWx3M!S2-FoodWx0M!T2)</f>
        <v>51.801099999999998</v>
      </c>
      <c r="T2" s="71">
        <f>SUM(FoodWx3M!T2-FoodWx0M!U2)</f>
        <v>-32.386099999999999</v>
      </c>
      <c r="U2" s="71">
        <f>SUM(FoodWx3M!U2-FoodWx0M!V2)</f>
        <v>-53.388699999999972</v>
      </c>
      <c r="V2" s="71">
        <f>SUM(FoodWx3M!V2-FoodWx0M!W2)</f>
        <v>4.6742010000000001</v>
      </c>
      <c r="W2" s="71">
        <f>SUM(FoodWx3M!W2-FoodWx0M!X2)</f>
        <v>134.00752</v>
      </c>
      <c r="X2" s="71">
        <f>SUM(FoodWx3M!X2-FoodWx0M!Y2)</f>
        <v>1.2821300000000004</v>
      </c>
      <c r="Y2" s="71">
        <f>SUM(FoodWx3M!Y2-FoodWx0M!Z2)</f>
        <v>-0.82610000000000383</v>
      </c>
      <c r="Z2" s="71">
        <f>SUM(FoodWx3M!Z2-FoodWx0M!AA2)</f>
        <v>0.49076999999999948</v>
      </c>
      <c r="AA2" s="71">
        <f>SUM(FoodWx3M!AA2-FoodWx0M!AB2)</f>
        <v>2.2407850000000007E-2</v>
      </c>
      <c r="AB2" s="71">
        <f>SUM(FoodWx3M!AB2-FoodWx0M!AC2)</f>
        <v>-0.61486000000000018</v>
      </c>
      <c r="AC2" s="71">
        <f>SUM(FoodWx3M!AC2-FoodWx0M!AD2)</f>
        <v>-6.3539800000000035E-2</v>
      </c>
      <c r="AD2" s="71">
        <f>SUM(FoodWx3M!AD2-FoodWx0M!AE2)</f>
        <v>-9.6487000000000211E-2</v>
      </c>
      <c r="AE2" s="71">
        <f>SUM(FoodWx3M!AE2-FoodWx0M!AF2)</f>
        <v>0.31884119999999999</v>
      </c>
      <c r="AF2" s="71">
        <f>SUM(FoodWx3M!AF2-FoodWx0M!AG2)</f>
        <v>-1.4183799999999991</v>
      </c>
      <c r="AG2" s="71">
        <f>SUM(FoodWx3M!AG2-FoodWx0M!AH2)</f>
        <v>3.1490000000001572E-2</v>
      </c>
      <c r="AH2" s="71">
        <f>SUM(FoodWx3M!AH2-FoodWx0M!AI2)</f>
        <v>1.3868900000000011</v>
      </c>
      <c r="AI2" s="71">
        <f>SUM(FoodWx3M!AI2-FoodWx0M!AJ2)</f>
        <v>-2.3908400000000007</v>
      </c>
      <c r="AJ2" s="71">
        <f>SUM(FoodWx3M!AJ2-FoodWx0M!AK2)</f>
        <v>-5.0728899999999992</v>
      </c>
      <c r="AK2" s="71">
        <f>SUM(FoodWx3M!AK2-FoodWx0M!AL2)</f>
        <v>-7.835700000000001E-2</v>
      </c>
      <c r="AL2" s="71">
        <f>SUM(FoodWx3M!AL2-FoodWx0M!AM2)</f>
        <v>-2.9418100000000003</v>
      </c>
      <c r="AM2" s="71">
        <f>SUM(FoodWx3M!AM2-FoodWx0M!AN2)</f>
        <v>0.80583000000000027</v>
      </c>
      <c r="AN2" s="71">
        <f>SUM(FoodWx3M!AN2-FoodWx0M!AO2)</f>
        <v>-3.7067000000000183E-2</v>
      </c>
      <c r="AO2" s="71">
        <f>SUM(FoodWx3M!AO2-FoodWx0M!AP2)</f>
        <v>-4.2724600000000057E-3</v>
      </c>
      <c r="AP2" s="71">
        <f>SUM(FoodWx3M!AP2-FoodWx0M!AQ2)</f>
        <v>-0.38279349999999995</v>
      </c>
      <c r="AQ2" s="71">
        <f>SUM(FoodWx3M!AQ2-FoodWx0M!AR2)</f>
        <v>-0.55949039999999994</v>
      </c>
      <c r="AR2" s="71">
        <f>SUM(FoodWx3M!AR2-FoodWx0M!AS2)</f>
        <v>-34.090100000000007</v>
      </c>
      <c r="AS2" s="71">
        <f>SUM(FoodWx3M!AS2-FoodWx0M!AT2)</f>
        <v>5.7676999999999907</v>
      </c>
    </row>
    <row r="3" spans="1:45" s="74" customFormat="1" ht="21.6" customHeight="1" x14ac:dyDescent="0.3">
      <c r="A3" s="72" t="s">
        <v>266</v>
      </c>
      <c r="B3" s="71">
        <v>54</v>
      </c>
      <c r="C3" s="71">
        <v>99.2</v>
      </c>
      <c r="D3" s="71">
        <v>183</v>
      </c>
      <c r="E3" s="72" t="s">
        <v>385</v>
      </c>
      <c r="F3" s="71">
        <f>SUM(FoodWx3M!F3-FoodWx0M!G3)</f>
        <v>-2765.5299999999988</v>
      </c>
      <c r="G3" s="71">
        <f>SUM(FoodWx3M!G3-FoodWx0M!H3)</f>
        <v>-2785.1299999999992</v>
      </c>
      <c r="H3" s="71">
        <f>SUM(FoodWx3M!H3-FoodWx0M!I3)</f>
        <v>-47.500299999999982</v>
      </c>
      <c r="I3" s="71">
        <f>SUM(FoodWx3M!I3-FoodWx0M!J3)</f>
        <v>-46.33359999999999</v>
      </c>
      <c r="J3" s="71">
        <f>SUM(FoodWx3M!J3-FoodWx0M!K3)</f>
        <v>-19.83681</v>
      </c>
      <c r="K3" s="71">
        <f>SUM(FoodWx3M!K3-FoodWx0M!L3)</f>
        <v>0.11477279999999995</v>
      </c>
      <c r="L3" s="71">
        <f>SUM(FoodWx3M!L3-FoodWx0M!M3)</f>
        <v>-10.397920000000001</v>
      </c>
      <c r="M3" s="71">
        <f>SUM(FoodWx3M!M3-FoodWx0M!N3)</f>
        <v>-15.47766</v>
      </c>
      <c r="N3" s="71">
        <f>SUM(FoodWx3M!N3-FoodWx0M!O3)</f>
        <v>-16.361400000000003</v>
      </c>
      <c r="O3" s="71">
        <f>SUM(FoodWx3M!O3-FoodWx0M!P3)</f>
        <v>-263.41480000000001</v>
      </c>
      <c r="P3" s="71">
        <f>SUM(FoodWx3M!P3-FoodWx0M!Q3)</f>
        <v>0.41142859999999998</v>
      </c>
      <c r="Q3" s="71">
        <f>SUM(FoodWx3M!Q3-FoodWx0M!R3)</f>
        <v>-2.6896800000000027</v>
      </c>
      <c r="R3" s="71">
        <f>SUM(FoodWx3M!R3-FoodWx0M!S3)</f>
        <v>30.018799999999999</v>
      </c>
      <c r="S3" s="71">
        <f>SUM(FoodWx3M!S3-FoodWx0M!T3)</f>
        <v>2.5005199999999999</v>
      </c>
      <c r="T3" s="71">
        <f>SUM(FoodWx3M!T3-FoodWx0M!U3)</f>
        <v>-36.218899999999962</v>
      </c>
      <c r="U3" s="71">
        <f>SUM(FoodWx3M!U3-FoodWx0M!V3)</f>
        <v>-355.78819999999996</v>
      </c>
      <c r="V3" s="71">
        <f>SUM(FoodWx3M!V3-FoodWx0M!W3)</f>
        <v>-5.8109400000000022</v>
      </c>
      <c r="W3" s="71">
        <f>SUM(FoodWx3M!W3-FoodWx0M!X3)</f>
        <v>25.163400000000003</v>
      </c>
      <c r="X3" s="71">
        <f>SUM(FoodWx3M!X3-FoodWx0M!Y3)</f>
        <v>-2.3059799999999981</v>
      </c>
      <c r="Y3" s="71">
        <f>SUM(FoodWx3M!Y3-FoodWx0M!Z3)</f>
        <v>-5.159559999999999</v>
      </c>
      <c r="Z3" s="71">
        <f>SUM(FoodWx3M!Z3-FoodWx0M!AA3)</f>
        <v>-2.5891999999999999</v>
      </c>
      <c r="AA3" s="71">
        <f>SUM(FoodWx3M!AA3-FoodWx0M!AB3)</f>
        <v>6.5060900000000005E-2</v>
      </c>
      <c r="AB3" s="71">
        <f>SUM(FoodWx3M!AB3-FoodWx0M!AC3)</f>
        <v>6.4377500000000012</v>
      </c>
      <c r="AC3" s="71">
        <f>SUM(FoodWx3M!AC3-FoodWx0M!AD3)</f>
        <v>0.11958957999999999</v>
      </c>
      <c r="AD3" s="71">
        <f>SUM(FoodWx3M!AD3-FoodWx0M!AE3)</f>
        <v>0.43575499999999989</v>
      </c>
      <c r="AE3" s="71">
        <f>SUM(FoodWx3M!AE3-FoodWx0M!AF3)</f>
        <v>0.47244472000000004</v>
      </c>
      <c r="AF3" s="71">
        <f>SUM(FoodWx3M!AF3-FoodWx0M!AG3)</f>
        <v>3.1019700000000014</v>
      </c>
      <c r="AG3" s="71">
        <f>SUM(FoodWx3M!AG3-FoodWx0M!AH3)</f>
        <v>-2.8650300000000009</v>
      </c>
      <c r="AH3" s="71">
        <f>SUM(FoodWx3M!AH3-FoodWx0M!AI3)</f>
        <v>-0.23693000000000097</v>
      </c>
      <c r="AI3" s="71">
        <f>SUM(FoodWx3M!AI3-FoodWx0M!AJ3)</f>
        <v>19.01144</v>
      </c>
      <c r="AJ3" s="71">
        <f>SUM(FoodWx3M!AJ3-FoodWx0M!AK3)</f>
        <v>13.241720000000001</v>
      </c>
      <c r="AK3" s="71">
        <f>SUM(FoodWx3M!AK3-FoodWx0M!AL3)</f>
        <v>-0.2761304</v>
      </c>
      <c r="AL3" s="71">
        <f>SUM(FoodWx3M!AL3-FoodWx0M!AM3)</f>
        <v>14.096539999999999</v>
      </c>
      <c r="AM3" s="71">
        <f>SUM(FoodWx3M!AM3-FoodWx0M!AN3)</f>
        <v>-11.716307</v>
      </c>
      <c r="AN3" s="71">
        <f>SUM(FoodWx3M!AN3-FoodWx0M!AO3)</f>
        <v>-0.59604989999999991</v>
      </c>
      <c r="AO3" s="71">
        <f>SUM(FoodWx3M!AO3-FoodWx0M!AP3)</f>
        <v>6.2164302999999997E-2</v>
      </c>
      <c r="AP3" s="71">
        <f>SUM(FoodWx3M!AP3-FoodWx0M!AQ3)</f>
        <v>0.1445236</v>
      </c>
      <c r="AQ3" s="71">
        <f>SUM(FoodWx3M!AQ3-FoodWx0M!AR3)</f>
        <v>-1.5300749999999999</v>
      </c>
      <c r="AR3" s="71">
        <f>SUM(FoodWx3M!AR3-FoodWx0M!AS3)</f>
        <v>-124.25390000000002</v>
      </c>
      <c r="AS3" s="71">
        <f>SUM(FoodWx3M!AS3-FoodWx0M!AT3)</f>
        <v>28.209299999999999</v>
      </c>
    </row>
    <row r="4" spans="1:45" s="74" customFormat="1" ht="21.6" customHeight="1" x14ac:dyDescent="0.3">
      <c r="A4" s="72" t="s">
        <v>387</v>
      </c>
      <c r="B4" s="71">
        <v>62</v>
      </c>
      <c r="C4" s="71">
        <v>73.599999999999994</v>
      </c>
      <c r="D4" s="71">
        <v>159.4</v>
      </c>
      <c r="E4" s="72" t="s">
        <v>386</v>
      </c>
      <c r="F4" s="71">
        <f>SUM(FoodWx3M!F4-FoodWx0M!G4)</f>
        <v>-506.09100000000035</v>
      </c>
      <c r="G4" s="71">
        <f>SUM(FoodWx3M!G4-FoodWx0M!H4)</f>
        <v>-567.78000000000065</v>
      </c>
      <c r="H4" s="71">
        <f>SUM(FoodWx3M!H4-FoodWx0M!I4)</f>
        <v>-7.9450000000000074</v>
      </c>
      <c r="I4" s="71">
        <f>SUM(FoodWx3M!I4-FoodWx0M!J4)</f>
        <v>6.3234000000000066</v>
      </c>
      <c r="J4" s="71">
        <f>SUM(FoodWx3M!J4-FoodWx0M!K4)</f>
        <v>-16.405209999999997</v>
      </c>
      <c r="K4" s="71">
        <f>SUM(FoodWx3M!K4-FoodWx0M!L4)</f>
        <v>-0.89375689999999997</v>
      </c>
      <c r="L4" s="71">
        <f>SUM(FoodWx3M!L4-FoodWx0M!M4)</f>
        <v>9.9500700000000002</v>
      </c>
      <c r="M4" s="71">
        <f>SUM(FoodWx3M!M4-FoodWx0M!N4)</f>
        <v>13.549510000000005</v>
      </c>
      <c r="N4" s="71">
        <f>SUM(FoodWx3M!N4-FoodWx0M!O4)</f>
        <v>0.77259999999998286</v>
      </c>
      <c r="O4" s="71">
        <f>SUM(FoodWx3M!O4-FoodWx0M!P4)</f>
        <v>-5.2039000000000328</v>
      </c>
      <c r="P4" s="71">
        <f>SUM(FoodWx3M!P4-FoodWx0M!Q4)</f>
        <v>-24.633859999999999</v>
      </c>
      <c r="Q4" s="71">
        <f>SUM(FoodWx3M!Q4-FoodWx0M!R4)</f>
        <v>2.87819</v>
      </c>
      <c r="R4" s="71">
        <f>SUM(FoodWx3M!R4-FoodWx0M!S4)</f>
        <v>-55.525440000000003</v>
      </c>
      <c r="S4" s="71">
        <f>SUM(FoodWx3M!S4-FoodWx0M!T4)</f>
        <v>8.6715699999999991</v>
      </c>
      <c r="T4" s="71">
        <f>SUM(FoodWx3M!T4-FoodWx0M!U4)</f>
        <v>132.2962</v>
      </c>
      <c r="U4" s="71">
        <f>SUM(FoodWx3M!U4-FoodWx0M!V4)</f>
        <v>-256.42660000000001</v>
      </c>
      <c r="V4" s="71">
        <f>SUM(FoodWx3M!V4-FoodWx0M!W4)</f>
        <v>1.9028700000000001</v>
      </c>
      <c r="W4" s="71">
        <f>SUM(FoodWx3M!W4-FoodWx0M!X4)</f>
        <v>-15.26323</v>
      </c>
      <c r="X4" s="71">
        <f>SUM(FoodWx3M!X4-FoodWx0M!Y4)</f>
        <v>-2.8707900000000031</v>
      </c>
      <c r="Y4" s="71">
        <f>SUM(FoodWx3M!Y4-FoodWx0M!Z4)</f>
        <v>-1.5886899999999997</v>
      </c>
      <c r="Z4" s="71">
        <f>SUM(FoodWx3M!Z4-FoodWx0M!AA4)</f>
        <v>-7.2611399999999993</v>
      </c>
      <c r="AA4" s="71">
        <f>SUM(FoodWx3M!AA4-FoodWx0M!AB4)</f>
        <v>-0.33242963999999997</v>
      </c>
      <c r="AB4" s="71">
        <f>SUM(FoodWx3M!AB4-FoodWx0M!AC4)</f>
        <v>-25.729150089999997</v>
      </c>
      <c r="AC4" s="71">
        <f>SUM(FoodWx3M!AC4-FoodWx0M!AD4)</f>
        <v>-5.73</v>
      </c>
      <c r="AD4" s="71">
        <f>SUM(FoodWx3M!AD4-FoodWx0M!AE4)</f>
        <v>9.4638270000000002</v>
      </c>
      <c r="AE4" s="71" t="e">
        <f>SUM(FoodWx3M!#REF!-FoodWx0M!AF4)</f>
        <v>#REF!</v>
      </c>
      <c r="AF4" s="71">
        <f>SUM(FoodWx3M!AE4-FoodWx0M!AG4)</f>
        <v>-39.539862380000002</v>
      </c>
      <c r="AG4" s="71">
        <f>SUM(FoodWx3M!AG4-FoodWx0M!AH4)</f>
        <v>8.5638699999999996</v>
      </c>
      <c r="AH4" s="71">
        <f>SUM(FoodWx3M!AH4-FoodWx0M!AI4)</f>
        <v>-18.80566</v>
      </c>
      <c r="AI4" s="71">
        <f>SUM(FoodWx3M!AI4-FoodWx0M!AJ4)</f>
        <v>-10.897540000000001</v>
      </c>
      <c r="AJ4" s="71">
        <f>SUM(FoodWx3M!AJ4-FoodWx0M!AK4)</f>
        <v>-20.496510000000001</v>
      </c>
      <c r="AK4" s="71">
        <f>SUM(FoodWx3M!AK4-FoodWx0M!AL4)</f>
        <v>-0.5042721</v>
      </c>
      <c r="AL4" s="71">
        <f>SUM(FoodWx3M!AL4-FoodWx0M!AM4)</f>
        <v>-9.8362200000000009</v>
      </c>
      <c r="AM4" s="71">
        <f>SUM(FoodWx3M!AM4-FoodWx0M!AN4)</f>
        <v>13.149224</v>
      </c>
      <c r="AN4" s="71">
        <f>SUM(FoodWx3M!AN4-FoodWx0M!AO4)</f>
        <v>-0.47758479999999998</v>
      </c>
      <c r="AO4" s="71">
        <f>SUM(FoodWx3M!AO4-FoodWx0M!AP4)</f>
        <v>-3.4329999999999083E-5</v>
      </c>
      <c r="AP4" s="71">
        <f>SUM(FoodWx3M!AP4-FoodWx0M!AQ4)</f>
        <v>-3.47557E-2</v>
      </c>
      <c r="AQ4" s="71">
        <f>SUM(FoodWx3M!AQ4-FoodWx0M!AR4)</f>
        <v>-1.5209079999999999</v>
      </c>
      <c r="AR4" s="71">
        <f>SUM(FoodWx3M!AR4-FoodWx0M!AS4)</f>
        <v>-0.15086000000000155</v>
      </c>
      <c r="AS4" s="71">
        <f>SUM(FoodWx3M!AS4-FoodWx0M!AT4)</f>
        <v>-5.9833399999999983</v>
      </c>
    </row>
    <row r="5" spans="1:45" s="74" customFormat="1" ht="21.6" customHeight="1" x14ac:dyDescent="0.3">
      <c r="A5" s="72" t="s">
        <v>270</v>
      </c>
      <c r="B5" s="71">
        <v>55</v>
      </c>
      <c r="C5" s="71">
        <v>87.1</v>
      </c>
      <c r="D5" s="71">
        <v>182</v>
      </c>
      <c r="E5" s="72" t="s">
        <v>388</v>
      </c>
      <c r="F5" s="71">
        <f>SUM(FoodWx3M!F5-FoodWx0M!G5)</f>
        <v>-70.720000000001164</v>
      </c>
      <c r="G5" s="71">
        <f>SUM(FoodWx3M!G5-FoodWx0M!H5)</f>
        <v>-85.390000000001237</v>
      </c>
      <c r="H5" s="71">
        <f>SUM(FoodWx3M!H5-FoodWx0M!I5)</f>
        <v>-5.6563799999999986</v>
      </c>
      <c r="I5" s="71">
        <f>SUM(FoodWx3M!I5-FoodWx0M!J5)</f>
        <v>3.3233000000000033</v>
      </c>
      <c r="J5" s="71">
        <f>SUM(FoodWx3M!J5-FoodWx0M!K5)</f>
        <v>-11.889409999999998</v>
      </c>
      <c r="K5" s="71">
        <f>SUM(FoodWx3M!K5-FoodWx0M!L5)</f>
        <v>-0.48414989999999997</v>
      </c>
      <c r="L5" s="71">
        <f>SUM(FoodWx3M!L5-FoodWx0M!M5)</f>
        <v>6.7620399999999989</v>
      </c>
      <c r="M5" s="71">
        <f>SUM(FoodWx3M!M5-FoodWx0M!N5)</f>
        <v>7.9975500000000039</v>
      </c>
      <c r="N5" s="71">
        <f>SUM(FoodWx3M!N5-FoodWx0M!O5)</f>
        <v>0.488900000000001</v>
      </c>
      <c r="O5" s="71">
        <f>SUM(FoodWx3M!O5-FoodWx0M!P5)</f>
        <v>32.150800000000004</v>
      </c>
      <c r="P5" s="71">
        <f>SUM(FoodWx3M!P5-FoodWx0M!Q5)</f>
        <v>-3.668330000000001</v>
      </c>
      <c r="Q5" s="71">
        <f>SUM(FoodWx3M!Q5-FoodWx0M!R5)</f>
        <v>-1.9920400000000029</v>
      </c>
      <c r="R5" s="71">
        <f>SUM(FoodWx3M!R5-FoodWx0M!S5)</f>
        <v>14.869280000000003</v>
      </c>
      <c r="S5" s="71">
        <f>SUM(FoodWx3M!S5-FoodWx0M!T5)</f>
        <v>9.9126300000000001</v>
      </c>
      <c r="T5" s="71">
        <f>SUM(FoodWx3M!T5-FoodWx0M!U5)</f>
        <v>28.363600000000019</v>
      </c>
      <c r="U5" s="71">
        <f>SUM(FoodWx3M!U5-FoodWx0M!V5)</f>
        <v>-167.2648999999999</v>
      </c>
      <c r="V5" s="71">
        <f>SUM(FoodWx3M!V5-FoodWx0M!W5)</f>
        <v>-4.3374300000000012</v>
      </c>
      <c r="W5" s="71">
        <f>SUM(FoodWx3M!W5-FoodWx0M!X5)</f>
        <v>87.130269999999996</v>
      </c>
      <c r="X5" s="71">
        <f>SUM(FoodWx3M!X5-FoodWx0M!Y5)</f>
        <v>-0.70862999999999943</v>
      </c>
      <c r="Y5" s="71">
        <f>SUM(FoodWx3M!Y5-FoodWx0M!Z5)</f>
        <v>1.2833600000000018</v>
      </c>
      <c r="Z5" s="71">
        <f>SUM(FoodWx3M!Z5-FoodWx0M!AA5)</f>
        <v>-3.6292500000000008</v>
      </c>
      <c r="AA5" s="71">
        <f>SUM(FoodWx3M!AA5-FoodWx0M!AB5)</f>
        <v>-0.15038691000000001</v>
      </c>
      <c r="AB5" s="71">
        <f>SUM(FoodWx3M!AB5-FoodWx0M!AC5)</f>
        <v>0.22782999999999731</v>
      </c>
      <c r="AC5" s="71">
        <f>SUM(FoodWx3M!AC5-FoodWx0M!AD5)</f>
        <v>-0.87553499999999973</v>
      </c>
      <c r="AD5" s="71">
        <f>SUM(FoodWx3M!AD5-FoodWx0M!AE5)</f>
        <v>-0.11587400000000025</v>
      </c>
      <c r="AE5" s="71">
        <f>SUM(FoodWx3M!AE5-FoodWx0M!AF5)</f>
        <v>0.18885210000000002</v>
      </c>
      <c r="AF5" s="71">
        <f>SUM(FoodWx3M!AF5-FoodWx0M!AG5)</f>
        <v>7.011330000000001</v>
      </c>
      <c r="AG5" s="71">
        <f>SUM(FoodWx3M!AG5-FoodWx0M!AH5)</f>
        <v>6.4187100000000008</v>
      </c>
      <c r="AH5" s="71">
        <f>SUM(FoodWx3M!AH5-FoodWx0M!AI5)</f>
        <v>-13.430050000000001</v>
      </c>
      <c r="AI5" s="71">
        <f>SUM(FoodWx3M!AI5-FoodWx0M!AJ5)</f>
        <v>-0.8592700000000022</v>
      </c>
      <c r="AJ5" s="71">
        <f>SUM(FoodWx3M!AJ5-FoodWx0M!AK5)</f>
        <v>-14.239920000000001</v>
      </c>
      <c r="AK5" s="71">
        <f>SUM(FoodWx3M!AK5-FoodWx0M!AL5)</f>
        <v>0.17131800000000003</v>
      </c>
      <c r="AL5" s="71">
        <f>SUM(FoodWx3M!AL5-FoodWx0M!AM5)</f>
        <v>-1.0304400000000022</v>
      </c>
      <c r="AM5" s="71">
        <f>SUM(FoodWx3M!AM5-FoodWx0M!AN5)</f>
        <v>2.332665</v>
      </c>
      <c r="AN5" s="71">
        <f>SUM(FoodWx3M!AN5-FoodWx0M!AO5)</f>
        <v>-0.12895210000000001</v>
      </c>
      <c r="AO5" s="71">
        <f>SUM(FoodWx3M!AO5-FoodWx0M!AP5)</f>
        <v>4.8389432999999996E-2</v>
      </c>
      <c r="AP5" s="71">
        <f>SUM(FoodWx3M!AP5-FoodWx0M!AQ5)</f>
        <v>0.14775089999999999</v>
      </c>
      <c r="AQ5" s="71">
        <f>SUM(FoodWx3M!AQ5-FoodWx0M!AR5)</f>
        <v>-1.2300760999999998</v>
      </c>
      <c r="AR5" s="71">
        <f>SUM(FoodWx3M!AR5-FoodWx0M!AS5)</f>
        <v>-13.185430000000004</v>
      </c>
      <c r="AS5" s="71">
        <f>SUM(FoodWx3M!AS5-FoodWx0M!AT5)</f>
        <v>13.300399999999996</v>
      </c>
    </row>
    <row r="6" spans="1:45" s="74" customFormat="1" ht="21.6" customHeight="1" x14ac:dyDescent="0.3">
      <c r="A6" s="72" t="s">
        <v>272</v>
      </c>
      <c r="B6" s="71">
        <v>68</v>
      </c>
      <c r="C6" s="71">
        <v>93</v>
      </c>
      <c r="D6" s="71">
        <v>170</v>
      </c>
      <c r="E6" s="72" t="s">
        <v>389</v>
      </c>
      <c r="F6" s="71">
        <f>SUM(FoodWx3M!F6-FoodWx0M!G6)</f>
        <v>947.81000000000131</v>
      </c>
      <c r="G6" s="71">
        <f>SUM(FoodWx3M!G6-FoodWx0M!H6)</f>
        <v>999.72999999999956</v>
      </c>
      <c r="H6" s="71">
        <f>SUM(FoodWx3M!H6-FoodWx0M!I6)</f>
        <v>-12.803600000000017</v>
      </c>
      <c r="I6" s="71">
        <f>SUM(FoodWx3M!I6-FoodWx0M!J6)</f>
        <v>2.8646999999999991</v>
      </c>
      <c r="J6" s="71">
        <f>SUM(FoodWx3M!J6-FoodWx0M!K6)</f>
        <v>-3.467450000000003</v>
      </c>
      <c r="K6" s="71">
        <f>SUM(FoodWx3M!K6-FoodWx0M!L6)</f>
        <v>-1.64604E-2</v>
      </c>
      <c r="L6" s="71">
        <f>SUM(FoodWx3M!L6-FoodWx0M!M6)</f>
        <v>-1.7531200000000027</v>
      </c>
      <c r="M6" s="71">
        <f>SUM(FoodWx3M!M6-FoodWx0M!N6)</f>
        <v>6.7002299999999977</v>
      </c>
      <c r="N6" s="71">
        <f>SUM(FoodWx3M!N6-FoodWx0M!O6)</f>
        <v>66.383700000000005</v>
      </c>
      <c r="O6" s="71">
        <f>SUM(FoodWx3M!O6-FoodWx0M!P6)</f>
        <v>-10.411900000000003</v>
      </c>
      <c r="P6" s="71">
        <f>SUM(FoodWx3M!P6-FoodWx0M!Q6)</f>
        <v>-0.67098999999999975</v>
      </c>
      <c r="Q6" s="71">
        <f>SUM(FoodWx3M!Q6-FoodWx0M!R6)</f>
        <v>1.3452399999999969</v>
      </c>
      <c r="R6" s="71">
        <f>SUM(FoodWx3M!R6-FoodWx0M!S6)</f>
        <v>-16.509600000000006</v>
      </c>
      <c r="S6" s="71">
        <f>SUM(FoodWx3M!S6-FoodWx0M!T6)</f>
        <v>1.5388599999999997</v>
      </c>
      <c r="T6" s="71">
        <f>SUM(FoodWx3M!T6-FoodWx0M!U6)</f>
        <v>-35.534099999999967</v>
      </c>
      <c r="U6" s="71">
        <f>SUM(FoodWx3M!U6-FoodWx0M!V6)</f>
        <v>-131.65269999999998</v>
      </c>
      <c r="V6" s="71">
        <f>SUM(FoodWx3M!V6-FoodWx0M!W6)</f>
        <v>-6.3961400000000008</v>
      </c>
      <c r="W6" s="71">
        <f>SUM(FoodWx3M!W6-FoodWx0M!X6)</f>
        <v>-33.383720000000004</v>
      </c>
      <c r="X6" s="71">
        <f>SUM(FoodWx3M!X6-FoodWx0M!Y6)</f>
        <v>-3.8929399999999994</v>
      </c>
      <c r="Y6" s="71">
        <f>SUM(FoodWx3M!Y6-FoodWx0M!Z6)</f>
        <v>-2.2764000000000024</v>
      </c>
      <c r="Z6" s="71">
        <f>SUM(FoodWx3M!Z6-FoodWx0M!AA6)</f>
        <v>-2.126614</v>
      </c>
      <c r="AA6" s="71">
        <f>SUM(FoodWx3M!AA6-FoodWx0M!AB6)</f>
        <v>-8.400990000000004E-3</v>
      </c>
      <c r="AB6" s="71">
        <f>SUM(FoodWx3M!AB6-FoodWx0M!AC6)</f>
        <v>6.3100300000000047</v>
      </c>
      <c r="AC6" s="71">
        <f>SUM(FoodWx3M!AC6-FoodWx0M!AD6)</f>
        <v>-0.62055499999999952</v>
      </c>
      <c r="AD6" s="71">
        <f>SUM(FoodWx3M!AD6-FoodWx0M!AE6)</f>
        <v>-0.1602389999999998</v>
      </c>
      <c r="AE6" s="71">
        <f>SUM(FoodWx3M!AE6-FoodWx0M!AF6)</f>
        <v>0.2193843</v>
      </c>
      <c r="AF6" s="71">
        <f>SUM(FoodWx3M!AF6-FoodWx0M!AG6)</f>
        <v>6.3136200000000002</v>
      </c>
      <c r="AG6" s="71">
        <f>SUM(FoodWx3M!AG6-FoodWx0M!AH6)</f>
        <v>-2.1978500000000025</v>
      </c>
      <c r="AH6" s="71">
        <f>SUM(FoodWx3M!AH6-FoodWx0M!AI6)</f>
        <v>-4.115750000000002</v>
      </c>
      <c r="AI6" s="71">
        <f>SUM(FoodWx3M!AI6-FoodWx0M!AJ6)</f>
        <v>-6.2172799999999988</v>
      </c>
      <c r="AJ6" s="71">
        <f>SUM(FoodWx3M!AJ6-FoodWx0M!AK6)</f>
        <v>-4.1051800000000007</v>
      </c>
      <c r="AK6" s="71">
        <f>SUM(FoodWx3M!AK6-FoodWx0M!AL6)</f>
        <v>7.8999000000000041E-2</v>
      </c>
      <c r="AL6" s="71">
        <f>SUM(FoodWx3M!AL6-FoodWx0M!AM6)</f>
        <v>-6.2114999999999991</v>
      </c>
      <c r="AM6" s="71">
        <f>SUM(FoodWx3M!AM6-FoodWx0M!AN6)</f>
        <v>7.9277500000000005</v>
      </c>
      <c r="AN6" s="71">
        <f>SUM(FoodWx3M!AN6-FoodWx0M!AO6)</f>
        <v>0.78266920000000006</v>
      </c>
      <c r="AO6" s="71">
        <f>SUM(FoodWx3M!AO6-FoodWx0M!AP6)</f>
        <v>4.3258659999999994E-3</v>
      </c>
      <c r="AP6" s="71">
        <f>SUM(FoodWx3M!AP6-FoodWx0M!AQ6)</f>
        <v>6.393432000000001E-3</v>
      </c>
      <c r="AQ6" s="71">
        <f>SUM(FoodWx3M!AQ6-FoodWx0M!AR6)</f>
        <v>-0.705986</v>
      </c>
      <c r="AR6" s="71">
        <f>SUM(FoodWx3M!AR6-FoodWx0M!AS6)</f>
        <v>-1075.3069</v>
      </c>
      <c r="AS6" s="71">
        <f>SUM(FoodWx3M!AS6-FoodWx0M!AT6)</f>
        <v>24.943349999999995</v>
      </c>
    </row>
    <row r="7" spans="1:45" s="74" customFormat="1" ht="21.6" customHeight="1" x14ac:dyDescent="0.3">
      <c r="A7" s="72" t="s">
        <v>273</v>
      </c>
      <c r="B7" s="71">
        <v>65</v>
      </c>
      <c r="C7" s="71">
        <v>70.959999999999994</v>
      </c>
      <c r="D7" s="71">
        <v>177.5</v>
      </c>
      <c r="E7" s="72" t="s">
        <v>388</v>
      </c>
      <c r="F7" s="71">
        <f>SUM(FoodWx3M!F7-FoodWx0M!G7)</f>
        <v>-1309.6599999999999</v>
      </c>
      <c r="G7" s="71">
        <f>SUM(FoodWx3M!G7-FoodWx0M!H7)</f>
        <v>-1400.4499999999989</v>
      </c>
      <c r="H7" s="71">
        <f>SUM(FoodWx3M!H7-FoodWx0M!I7)</f>
        <v>-7.1286500000000075</v>
      </c>
      <c r="I7" s="71">
        <f>SUM(FoodWx3M!I7-FoodWx0M!J7)</f>
        <v>-3.3622999999999905</v>
      </c>
      <c r="J7" s="71">
        <f>SUM(FoodWx3M!J7-FoodWx0M!K7)</f>
        <v>-18.433020000000003</v>
      </c>
      <c r="K7" s="71">
        <f>SUM(FoodWx3M!K7-FoodWx0M!L7)</f>
        <v>-0.22114549999999999</v>
      </c>
      <c r="L7" s="71">
        <f>SUM(FoodWx3M!L7-FoodWx0M!M7)</f>
        <v>2.7500199999999992</v>
      </c>
      <c r="M7" s="71">
        <f>SUM(FoodWx3M!M7-FoodWx0M!N7)</f>
        <v>14.437539999999998</v>
      </c>
      <c r="N7" s="71">
        <f>SUM(FoodWx3M!N7-FoodWx0M!O7)</f>
        <v>-80.084400000000016</v>
      </c>
      <c r="O7" s="71">
        <f>SUM(FoodWx3M!O7-FoodWx0M!P7)</f>
        <v>-72.698299999999961</v>
      </c>
      <c r="P7" s="71">
        <f>SUM(FoodWx3M!P7-FoodWx0M!Q7)</f>
        <v>9.5738799999999991</v>
      </c>
      <c r="Q7" s="71">
        <f>SUM(FoodWx3M!Q7-FoodWx0M!R7)</f>
        <v>-11.56503</v>
      </c>
      <c r="R7" s="71">
        <f>SUM(FoodWx3M!R7-FoodWx0M!S7)</f>
        <v>-54.378270000000001</v>
      </c>
      <c r="S7" s="71">
        <f>SUM(FoodWx3M!S7-FoodWx0M!T7)</f>
        <v>4.0340799999999994</v>
      </c>
      <c r="T7" s="71">
        <f>SUM(FoodWx3M!T7-FoodWx0M!U7)</f>
        <v>177.69099999999997</v>
      </c>
      <c r="U7" s="71">
        <f>SUM(FoodWx3M!U7-FoodWx0M!V7)</f>
        <v>162.44770000000005</v>
      </c>
      <c r="V7" s="71">
        <f>SUM(FoodWx3M!V7-FoodWx0M!W7)</f>
        <v>3.5229599999999994</v>
      </c>
      <c r="W7" s="71">
        <f>SUM(FoodWx3M!W7-FoodWx0M!X7)</f>
        <v>32.542629999999996</v>
      </c>
      <c r="X7" s="71">
        <f>SUM(FoodWx3M!X7-FoodWx0M!Y7)</f>
        <v>0.8164700000000007</v>
      </c>
      <c r="Y7" s="71">
        <f>SUM(FoodWx3M!Y7-FoodWx0M!Z7)</f>
        <v>3.6922500000000014</v>
      </c>
      <c r="Z7" s="71">
        <f>SUM(FoodWx3M!Z7-FoodWx0M!AA7)</f>
        <v>-4.4773800000000001</v>
      </c>
      <c r="AA7" s="71">
        <f>SUM(FoodWx3M!AA7-FoodWx0M!AB7)</f>
        <v>-3.5819800000000013E-2</v>
      </c>
      <c r="AB7" s="71">
        <f>SUM(FoodWx3M!AB7-FoodWx0M!AC7)</f>
        <v>-7.1391299999999944</v>
      </c>
      <c r="AC7" s="71">
        <f>SUM(FoodWx3M!AC7-FoodWx0M!AD7)</f>
        <v>3.4961980000000006</v>
      </c>
      <c r="AD7" s="71">
        <f>SUM(FoodWx3M!AD7-FoodWx0M!AE7)</f>
        <v>-0.51982499999999998</v>
      </c>
      <c r="AE7" s="71">
        <f>SUM(FoodWx3M!AE7-FoodWx0M!AF7)</f>
        <v>-0.34595651999999999</v>
      </c>
      <c r="AF7" s="71">
        <f>SUM(FoodWx3M!AF7-FoodWx0M!AG7)</f>
        <v>14.53642</v>
      </c>
      <c r="AG7" s="71">
        <f>SUM(FoodWx3M!AG7-FoodWx0M!AH7)</f>
        <v>2.9034900000000015</v>
      </c>
      <c r="AH7" s="71">
        <f>SUM(FoodWx3M!AH7-FoodWx0M!AI7)</f>
        <v>-17.439919999999997</v>
      </c>
      <c r="AI7" s="71">
        <f>SUM(FoodWx3M!AI7-FoodWx0M!AJ7)</f>
        <v>12.592279999999999</v>
      </c>
      <c r="AJ7" s="71">
        <f>SUM(FoodWx3M!AJ7-FoodWx0M!AK7)</f>
        <v>-11.214449999999999</v>
      </c>
      <c r="AK7" s="71">
        <f>SUM(FoodWx3M!AK7-FoodWx0M!AL7)</f>
        <v>-0.60512899999999981</v>
      </c>
      <c r="AL7" s="71">
        <f>SUM(FoodWx3M!AL7-FoodWx0M!AM7)</f>
        <v>13.76352</v>
      </c>
      <c r="AM7" s="71">
        <f>SUM(FoodWx3M!AM7-FoodWx0M!AN7)</f>
        <v>2.2663769999999994</v>
      </c>
      <c r="AN7" s="71">
        <f>SUM(FoodWx3M!AN7-FoodWx0M!AO7)</f>
        <v>-0.53941799999999995</v>
      </c>
      <c r="AO7" s="71">
        <f>SUM(FoodWx3M!AO7-FoodWx0M!AP7)</f>
        <v>-3.3428190000000003E-2</v>
      </c>
      <c r="AP7" s="71">
        <f>SUM(FoodWx3M!AP7-FoodWx0M!AQ7)</f>
        <v>1.1444090000000001E-3</v>
      </c>
      <c r="AQ7" s="71">
        <f>SUM(FoodWx3M!AQ7-FoodWx0M!AR7)</f>
        <v>-0.64680500000000007</v>
      </c>
      <c r="AR7" s="71">
        <f>SUM(FoodWx3M!AR7-FoodWx0M!AS7)</f>
        <v>-45.469599999999986</v>
      </c>
      <c r="AS7" s="71">
        <f>SUM(FoodWx3M!AS7-FoodWx0M!AT7)</f>
        <v>-66.2804</v>
      </c>
    </row>
    <row r="8" spans="1:45" s="74" customFormat="1" ht="21.6" customHeight="1" x14ac:dyDescent="0.3">
      <c r="A8" s="72" t="s">
        <v>276</v>
      </c>
      <c r="B8" s="71">
        <v>66</v>
      </c>
      <c r="C8" s="71">
        <v>89.4</v>
      </c>
      <c r="D8" s="71">
        <v>171</v>
      </c>
      <c r="E8" s="72" t="s">
        <v>385</v>
      </c>
      <c r="F8" s="71">
        <f>SUM(FoodWx3M!F8-FoodWx0M!G8)</f>
        <v>432.07600000000002</v>
      </c>
      <c r="G8" s="71">
        <f>SUM(FoodWx3M!G8-FoodWx0M!H8)</f>
        <v>531.73000000000047</v>
      </c>
      <c r="H8" s="71">
        <f>SUM(FoodWx3M!H8-FoodWx0M!I8)</f>
        <v>-11.733170000000001</v>
      </c>
      <c r="I8" s="71">
        <f>SUM(FoodWx3M!I8-FoodWx0M!J8)</f>
        <v>-12.208439999999996</v>
      </c>
      <c r="J8" s="71">
        <f>SUM(FoodWx3M!J8-FoodWx0M!K8)</f>
        <v>-10.211169999999999</v>
      </c>
      <c r="K8" s="71">
        <f>SUM(FoodWx3M!K8-FoodWx0M!L8)</f>
        <v>-0.21162409999999998</v>
      </c>
      <c r="L8" s="71">
        <f>SUM(FoodWx3M!L8-FoodWx0M!M8)</f>
        <v>7.0919999999999206E-2</v>
      </c>
      <c r="M8" s="71">
        <f>SUM(FoodWx3M!M8-FoodWx0M!N8)</f>
        <v>0.32030999999999921</v>
      </c>
      <c r="N8" s="71">
        <f>SUM(FoodWx3M!N8-FoodWx0M!O8)</f>
        <v>59.845499999999987</v>
      </c>
      <c r="O8" s="71">
        <f>SUM(FoodWx3M!O8-FoodWx0M!P8)</f>
        <v>-143.20389999999998</v>
      </c>
      <c r="P8" s="71">
        <f>SUM(FoodWx3M!P8-FoodWx0M!Q8)</f>
        <v>2.6327500000000001</v>
      </c>
      <c r="Q8" s="71">
        <f>SUM(FoodWx3M!Q8-FoodWx0M!R8)</f>
        <v>12.813750000000002</v>
      </c>
      <c r="R8" s="71">
        <f>SUM(FoodWx3M!R8-FoodWx0M!S8)</f>
        <v>11.847899999999981</v>
      </c>
      <c r="S8" s="71">
        <f>SUM(FoodWx3M!S8-FoodWx0M!T8)</f>
        <v>5.9866499999999991</v>
      </c>
      <c r="T8" s="71">
        <f>SUM(FoodWx3M!T8-FoodWx0M!U8)</f>
        <v>166.28300000000002</v>
      </c>
      <c r="U8" s="71">
        <f>SUM(FoodWx3M!U8-FoodWx0M!V8)</f>
        <v>111.90210000000002</v>
      </c>
      <c r="V8" s="71">
        <f>SUM(FoodWx3M!V8-FoodWx0M!W8)</f>
        <v>0.40974500000000003</v>
      </c>
      <c r="W8" s="71">
        <f>SUM(FoodWx3M!W8-FoodWx0M!X8)</f>
        <v>-8.9906799999999976</v>
      </c>
      <c r="X8" s="71">
        <f>SUM(FoodWx3M!X8-FoodWx0M!Y8)</f>
        <v>-3.4762400000000007</v>
      </c>
      <c r="Y8" s="71">
        <f>SUM(FoodWx3M!Y8-FoodWx0M!Z8)</f>
        <v>-8.0126300000000015</v>
      </c>
      <c r="Z8" s="71">
        <f>SUM(FoodWx3M!Z8-FoodWx0M!AA8)</f>
        <v>-5.5149659999999994</v>
      </c>
      <c r="AA8" s="71">
        <f>SUM(FoodWx3M!AA8-FoodWx0M!AB8)</f>
        <v>-0.10726810000000001</v>
      </c>
      <c r="AB8" s="71">
        <f>SUM(FoodWx3M!AB8-FoodWx0M!AC8)</f>
        <v>8.9605499999999978</v>
      </c>
      <c r="AC8" s="71">
        <f>SUM(FoodWx3M!AC8-FoodWx0M!AD8)</f>
        <v>0.91651640000000001</v>
      </c>
      <c r="AD8" s="71">
        <f>SUM(FoodWx3M!AD8-FoodWx0M!AE8)</f>
        <v>1.0832549999999999</v>
      </c>
      <c r="AE8" s="71">
        <f>SUM(FoodWx3M!AE8-FoodWx0M!AF8)</f>
        <v>0.52854819999999991</v>
      </c>
      <c r="AF8" s="71">
        <f>SUM(FoodWx3M!AF8-FoodWx0M!AG8)</f>
        <v>6.8952799999999996</v>
      </c>
      <c r="AG8" s="71">
        <f>SUM(FoodWx3M!AG8-FoodWx0M!AH8)</f>
        <v>2.2589999999999986</v>
      </c>
      <c r="AH8" s="71">
        <f>SUM(FoodWx3M!AH8-FoodWx0M!AI8)</f>
        <v>-9.15428</v>
      </c>
      <c r="AI8" s="71">
        <f>SUM(FoodWx3M!AI8-FoodWx0M!AJ8)</f>
        <v>-7.4434000000000005</v>
      </c>
      <c r="AJ8" s="71">
        <f>SUM(FoodWx3M!AJ8-FoodWx0M!AK8)</f>
        <v>-9.1044400000000003</v>
      </c>
      <c r="AK8" s="71">
        <f>SUM(FoodWx3M!AK8-FoodWx0M!AL8)</f>
        <v>-0.22813799999999995</v>
      </c>
      <c r="AL8" s="71">
        <f>SUM(FoodWx3M!AL8-FoodWx0M!AM8)</f>
        <v>-7.1925699999999999</v>
      </c>
      <c r="AM8" s="71">
        <f>SUM(FoodWx3M!AM8-FoodWx0M!AN8)</f>
        <v>0.66241799999999973</v>
      </c>
      <c r="AN8" s="71">
        <f>SUM(FoodWx3M!AN8-FoodWx0M!AO8)</f>
        <v>-5.182640000000005E-2</v>
      </c>
      <c r="AO8" s="71">
        <f>SUM(FoodWx3M!AO8-FoodWx0M!AP8)</f>
        <v>-3.028488E-2</v>
      </c>
      <c r="AP8" s="71">
        <f>SUM(FoodWx3M!AP8-FoodWx0M!AQ8)</f>
        <v>-8.3740231000000012E-2</v>
      </c>
      <c r="AQ8" s="71">
        <f>SUM(FoodWx3M!AQ8-FoodWx0M!AR8)</f>
        <v>-0.41838079999999989</v>
      </c>
      <c r="AR8" s="71">
        <f>SUM(FoodWx3M!AR8-FoodWx0M!AS8)</f>
        <v>-0.81954999999999956</v>
      </c>
      <c r="AS8" s="71">
        <f>SUM(FoodWx3M!AS8-FoodWx0M!AT8)</f>
        <v>59.488200000000006</v>
      </c>
    </row>
    <row r="9" spans="1:45" s="74" customFormat="1" ht="21.6" customHeight="1" x14ac:dyDescent="0.3">
      <c r="A9" s="72" t="s">
        <v>302</v>
      </c>
      <c r="B9" s="71">
        <v>73</v>
      </c>
      <c r="C9" s="71">
        <v>54.1</v>
      </c>
      <c r="D9" s="71">
        <v>159</v>
      </c>
      <c r="E9" s="72" t="s">
        <v>388</v>
      </c>
      <c r="F9" s="71">
        <f>SUM(FoodWx3M!F9-FoodWx0M!G9)</f>
        <v>-994.80199999999968</v>
      </c>
      <c r="G9" s="71">
        <f>SUM(FoodWx3M!G9-FoodWx0M!H9)</f>
        <v>-1078.6540000000005</v>
      </c>
      <c r="H9" s="71">
        <f>SUM(FoodWx3M!H9-FoodWx0M!I9)</f>
        <v>8.5397999999999996</v>
      </c>
      <c r="I9" s="71">
        <f>SUM(FoodWx3M!I9-FoodWx0M!J9)</f>
        <v>-14.936800000000005</v>
      </c>
      <c r="J9" s="71">
        <f>SUM(FoodWx3M!J9-FoodWx0M!K9)</f>
        <v>-10.3771</v>
      </c>
      <c r="K9" s="71">
        <f>SUM(FoodWx3M!K9-FoodWx0M!L9)</f>
        <v>-0.89405820499999999</v>
      </c>
      <c r="L9" s="71">
        <f>SUM(FoodWx3M!L9-FoodWx0M!M9)</f>
        <v>-5.9750200000000007</v>
      </c>
      <c r="M9" s="71">
        <f>SUM(FoodWx3M!M9-FoodWx0M!N9)</f>
        <v>-0.69510000000000005</v>
      </c>
      <c r="N9" s="71">
        <f>SUM(FoodWx3M!N9-FoodWx0M!O9)</f>
        <v>-35.010100000000023</v>
      </c>
      <c r="O9" s="71">
        <f>SUM(FoodWx3M!O9-FoodWx0M!P9)</f>
        <v>72.087999999999994</v>
      </c>
      <c r="P9" s="71">
        <f>SUM(FoodWx3M!P9-FoodWx0M!Q9)</f>
        <v>0</v>
      </c>
      <c r="Q9" s="71">
        <f>SUM(FoodWx3M!Q9-FoodWx0M!R9)</f>
        <v>-10.59102</v>
      </c>
      <c r="R9" s="71">
        <f>SUM(FoodWx3M!R9-FoodWx0M!S9)</f>
        <v>77.318500000000014</v>
      </c>
      <c r="S9" s="71">
        <f>SUM(FoodWx3M!S9-FoodWx0M!T9)</f>
        <v>5.2355700000000009</v>
      </c>
      <c r="T9" s="71">
        <f>SUM(FoodWx3M!T9-FoodWx0M!U9)</f>
        <v>42.664800000000014</v>
      </c>
      <c r="U9" s="71">
        <f>SUM(FoodWx3M!U9-FoodWx0M!V9)</f>
        <v>-1019.6177</v>
      </c>
      <c r="V9" s="71">
        <f>SUM(FoodWx3M!V9-FoodWx0M!W9)</f>
        <v>-0.14076999999999984</v>
      </c>
      <c r="W9" s="71">
        <f>SUM(FoodWx3M!W9-FoodWx0M!X9)</f>
        <v>78.597710000000006</v>
      </c>
      <c r="X9" s="71">
        <f>SUM(FoodWx3M!X9-FoodWx0M!Y9)</f>
        <v>4.1711900000000028</v>
      </c>
      <c r="Y9" s="71">
        <f>SUM(FoodWx3M!Y9-FoodWx0M!Z9)</f>
        <v>-2.3677900000000029</v>
      </c>
      <c r="Z9" s="71">
        <f>SUM(FoodWx3M!Z9-FoodWx0M!AA9)</f>
        <v>-3.2615779999999992</v>
      </c>
      <c r="AA9" s="71">
        <f>SUM(FoodWx3M!AA9-FoodWx0M!AB9)</f>
        <v>-0.346985653</v>
      </c>
      <c r="AB9" s="71">
        <f>SUM(FoodWx3M!AB9-FoodWx0M!AC9)</f>
        <v>-1.3593000000000046</v>
      </c>
      <c r="AC9" s="71">
        <f>SUM(FoodWx3M!AC9-FoodWx0M!AD9)</f>
        <v>0</v>
      </c>
      <c r="AD9" s="71">
        <f>SUM(FoodWx3M!AD9-FoodWx0M!AE9)</f>
        <v>-0.4878600000000004</v>
      </c>
      <c r="AE9" s="71">
        <f>SUM(FoodWx3M!AE9-FoodWx0M!AF9)</f>
        <v>4.3763899999999994E-2</v>
      </c>
      <c r="AF9" s="71">
        <f>SUM(FoodWx3M!AF9-FoodWx0M!AG9)</f>
        <v>10.614429999999999</v>
      </c>
      <c r="AG9" s="71">
        <f>SUM(FoodWx3M!AG9-FoodWx0M!AH9)</f>
        <v>-2.8643900000000002</v>
      </c>
      <c r="AH9" s="71">
        <f>SUM(FoodWx3M!AH9-FoodWx0M!AI9)</f>
        <v>-7.750040000000002</v>
      </c>
      <c r="AI9" s="71">
        <f>SUM(FoodWx3M!AI9-FoodWx0M!AJ9)</f>
        <v>3.7458400000000012</v>
      </c>
      <c r="AJ9" s="71">
        <f>SUM(FoodWx3M!AJ9-FoodWx0M!AK9)</f>
        <v>-6.1478999999999999</v>
      </c>
      <c r="AK9" s="71">
        <f>SUM(FoodWx3M!AK9-FoodWx0M!AL9)</f>
        <v>0.40909939999999989</v>
      </c>
      <c r="AL9" s="71">
        <f>SUM(FoodWx3M!AL9-FoodWx0M!AM9)</f>
        <v>-4.5302199999999999</v>
      </c>
      <c r="AM9" s="71">
        <f>SUM(FoodWx3M!AM9-FoodWx0M!AN9)</f>
        <v>-1.6262620000000005</v>
      </c>
      <c r="AN9" s="71">
        <f>SUM(FoodWx3M!AN9-FoodWx0M!AO9)</f>
        <v>-0.18740080000000003</v>
      </c>
      <c r="AO9" s="71">
        <f>SUM(FoodWx3M!AO9-FoodWx0M!AP9)</f>
        <v>9.4749459999999994E-2</v>
      </c>
      <c r="AP9" s="71">
        <f>SUM(FoodWx3M!AP9-FoodWx0M!AQ9)</f>
        <v>0.29499819999999999</v>
      </c>
      <c r="AQ9" s="71">
        <f>SUM(FoodWx3M!AQ9-FoodWx0M!AR9)</f>
        <v>-1.5499575000000001</v>
      </c>
      <c r="AR9" s="71">
        <f>SUM(FoodWx3M!AR9-FoodWx0M!AS9)</f>
        <v>10</v>
      </c>
      <c r="AS9" s="71">
        <f>SUM(FoodWx3M!AS9-FoodWx0M!AT9)</f>
        <v>-6.1467999999999989</v>
      </c>
    </row>
    <row r="10" spans="1:45" s="74" customFormat="1" ht="21.6" customHeight="1" x14ac:dyDescent="0.3">
      <c r="A10" s="72" t="s">
        <v>290</v>
      </c>
      <c r="B10" s="71">
        <v>68</v>
      </c>
      <c r="C10" s="71">
        <v>81.5</v>
      </c>
      <c r="D10" s="71">
        <v>170</v>
      </c>
      <c r="E10" s="72" t="s">
        <v>385</v>
      </c>
      <c r="F10" s="71">
        <f>SUM(FoodWx3M!F10-FoodWx0M!G10)</f>
        <v>394</v>
      </c>
      <c r="G10" s="71">
        <f>SUM(FoodWx3M!G10-FoodWx0M!H10)</f>
        <v>447.68500000000131</v>
      </c>
      <c r="H10" s="71">
        <f>SUM(FoodWx3M!H10-FoodWx0M!I10)</f>
        <v>12.358109999999996</v>
      </c>
      <c r="I10" s="71">
        <f>SUM(FoodWx3M!I10-FoodWx0M!J10)</f>
        <v>21.399259999999998</v>
      </c>
      <c r="J10" s="71">
        <f>SUM(FoodWx3M!J10-FoodWx0M!K10)</f>
        <v>-4.8730699999999985</v>
      </c>
      <c r="K10" s="71">
        <f>SUM(FoodWx3M!K10-FoodWx0M!L10)</f>
        <v>3.9237899999999992E-2</v>
      </c>
      <c r="L10" s="71">
        <f>SUM(FoodWx3M!L10-FoodWx0M!M10)</f>
        <v>10.209540000000001</v>
      </c>
      <c r="M10" s="71">
        <f>SUM(FoodWx3M!M10-FoodWx0M!N10)</f>
        <v>17.460259999999998</v>
      </c>
      <c r="N10" s="71">
        <f>SUM(FoodWx3M!N10-FoodWx0M!O10)</f>
        <v>-35.90209999999999</v>
      </c>
      <c r="O10" s="71">
        <f>SUM(FoodWx3M!O10-FoodWx0M!P10)</f>
        <v>43.43719999999999</v>
      </c>
      <c r="P10" s="71">
        <f>SUM(FoodWx3M!P10-FoodWx0M!Q10)</f>
        <v>0</v>
      </c>
      <c r="Q10" s="71">
        <f>SUM(FoodWx3M!Q10-FoodWx0M!R10)</f>
        <v>6.754170000000002</v>
      </c>
      <c r="R10" s="71">
        <f>SUM(FoodWx3M!R10-FoodWx0M!S10)</f>
        <v>-31.636399999999981</v>
      </c>
      <c r="S10" s="71">
        <f>SUM(FoodWx3M!S10-FoodWx0M!T10)</f>
        <v>5.1923870000000001</v>
      </c>
      <c r="T10" s="71">
        <f>SUM(FoodWx3M!T10-FoodWx0M!U10)</f>
        <v>1.8111999999999853</v>
      </c>
      <c r="U10" s="71">
        <f>SUM(FoodWx3M!U10-FoodWx0M!V10)</f>
        <v>-457.74160000000006</v>
      </c>
      <c r="V10" s="71">
        <f>SUM(FoodWx3M!V10-FoodWx0M!W10)</f>
        <v>2.2000499999999992</v>
      </c>
      <c r="W10" s="71">
        <f>SUM(FoodWx3M!W10-FoodWx0M!X10)</f>
        <v>-22.493209999999998</v>
      </c>
      <c r="X10" s="71">
        <f>SUM(FoodWx3M!X10-FoodWx0M!Y10)</f>
        <v>1.4451799999999988</v>
      </c>
      <c r="Y10" s="71">
        <f>SUM(FoodWx3M!Y10-FoodWx0M!Z10)</f>
        <v>6.3598799999999969</v>
      </c>
      <c r="Z10" s="71">
        <f>SUM(FoodWx3M!Z10-FoodWx0M!AA10)</f>
        <v>-2.5075099999999999</v>
      </c>
      <c r="AA10" s="71">
        <f>SUM(FoodWx3M!AA10-FoodWx0M!AB10)</f>
        <v>8.6312000000000055E-3</v>
      </c>
      <c r="AB10" s="71">
        <f>SUM(FoodWx3M!AB10-FoodWx0M!AC10)</f>
        <v>-8.03613</v>
      </c>
      <c r="AC10" s="71">
        <f>SUM(FoodWx3M!AC10-FoodWx0M!AD10)</f>
        <v>0</v>
      </c>
      <c r="AD10" s="71">
        <f>SUM(FoodWx3M!AD10-FoodWx0M!AE10)</f>
        <v>0.42260100000000023</v>
      </c>
      <c r="AE10" s="71">
        <f>SUM(FoodWx3M!AE10-FoodWx0M!AF10)</f>
        <v>-0.186145</v>
      </c>
      <c r="AF10" s="71">
        <f>SUM(FoodWx3M!AF10-FoodWx0M!AG10)</f>
        <v>7.53416</v>
      </c>
      <c r="AG10" s="71">
        <f>SUM(FoodWx3M!AG10-FoodWx0M!AH10)</f>
        <v>6.3023799999999994</v>
      </c>
      <c r="AH10" s="71">
        <f>SUM(FoodWx3M!AH10-FoodWx0M!AI10)</f>
        <v>-13.836529999999996</v>
      </c>
      <c r="AI10" s="71">
        <f>SUM(FoodWx3M!AI10-FoodWx0M!AJ10)</f>
        <v>13.211599999999997</v>
      </c>
      <c r="AJ10" s="71">
        <f>SUM(FoodWx3M!AJ10-FoodWx0M!AK10)</f>
        <v>-8.176359999999999</v>
      </c>
      <c r="AK10" s="71">
        <f>SUM(FoodWx3M!AK10-FoodWx0M!AL10)</f>
        <v>-0.19235609999999997</v>
      </c>
      <c r="AL10" s="71">
        <f>SUM(FoodWx3M!AL10-FoodWx0M!AM10)</f>
        <v>18.732499999999998</v>
      </c>
      <c r="AM10" s="71">
        <f>SUM(FoodWx3M!AM10-FoodWx0M!AN10)</f>
        <v>0.28624000000000005</v>
      </c>
      <c r="AN10" s="71">
        <f>SUM(FoodWx3M!AN10-FoodWx0M!AO10)</f>
        <v>-0.12276840000000001</v>
      </c>
      <c r="AO10" s="71">
        <f>SUM(FoodWx3M!AO10-FoodWx0M!AP10)</f>
        <v>-1.0875699999999999E-2</v>
      </c>
      <c r="AP10" s="71">
        <f>SUM(FoodWx3M!AP10-FoodWx0M!AQ10)</f>
        <v>-5.2082070000000001E-2</v>
      </c>
      <c r="AQ10" s="71">
        <f>SUM(FoodWx3M!AQ10-FoodWx0M!AR10)</f>
        <v>0.85694899999999996</v>
      </c>
      <c r="AR10" s="71">
        <f>SUM(FoodWx3M!AR10-FoodWx0M!AS10)</f>
        <v>46.875</v>
      </c>
      <c r="AS10" s="71">
        <f>SUM(FoodWx3M!AS10-FoodWx0M!AT10)</f>
        <v>-23.152450000000002</v>
      </c>
    </row>
    <row r="11" spans="1:45" s="74" customFormat="1" ht="21.6" customHeight="1" x14ac:dyDescent="0.3">
      <c r="A11" s="72" t="s">
        <v>292</v>
      </c>
      <c r="B11" s="71">
        <v>63</v>
      </c>
      <c r="C11" s="71">
        <v>86.4</v>
      </c>
      <c r="D11" s="71">
        <v>176</v>
      </c>
      <c r="E11" s="72" t="s">
        <v>385</v>
      </c>
      <c r="F11" s="71">
        <f>SUM(FoodWx3M!F11-FoodWx0M!G11)</f>
        <v>-1365.1489999999994</v>
      </c>
      <c r="G11" s="71">
        <f>SUM(FoodWx3M!G11-FoodWx0M!H11)</f>
        <v>-1366.1170000000002</v>
      </c>
      <c r="H11" s="71">
        <f>SUM(FoodWx3M!H11-FoodWx0M!I11)</f>
        <v>-18.777729999999991</v>
      </c>
      <c r="I11" s="71">
        <f>SUM(FoodWx3M!I11-FoodWx0M!J11)</f>
        <v>-19.959559999999996</v>
      </c>
      <c r="J11" s="71">
        <f>SUM(FoodWx3M!J11-FoodWx0M!K11)</f>
        <v>-15.17597</v>
      </c>
      <c r="K11" s="71">
        <f>SUM(FoodWx3M!K11-FoodWx0M!L11)</f>
        <v>-0.54302976999999997</v>
      </c>
      <c r="L11" s="71">
        <f>SUM(FoodWx3M!L11-FoodWx0M!M11)</f>
        <v>0.88407000000000124</v>
      </c>
      <c r="M11" s="71">
        <f>SUM(FoodWx3M!M11-FoodWx0M!N11)</f>
        <v>-2.5331400000000031</v>
      </c>
      <c r="N11" s="71">
        <f>SUM(FoodWx3M!N11-FoodWx0M!O11)</f>
        <v>-62.806700000000006</v>
      </c>
      <c r="O11" s="71">
        <f>SUM(FoodWx3M!O11-FoodWx0M!P11)</f>
        <v>-357.82620000000003</v>
      </c>
      <c r="P11" s="71">
        <f>SUM(FoodWx3M!P11-FoodWx0M!Q11)</f>
        <v>21.142000000000003</v>
      </c>
      <c r="Q11" s="71">
        <f>SUM(FoodWx3M!Q11-FoodWx0M!R11)</f>
        <v>0.49493999999999971</v>
      </c>
      <c r="R11" s="71">
        <f>SUM(FoodWx3M!R11-FoodWx0M!S11)</f>
        <v>67.940499999999986</v>
      </c>
      <c r="S11" s="71">
        <f>SUM(FoodWx3M!S11-FoodWx0M!T11)</f>
        <v>8.1983400000000017</v>
      </c>
      <c r="T11" s="71">
        <f>SUM(FoodWx3M!T11-FoodWx0M!U11)</f>
        <v>-75.307299999999941</v>
      </c>
      <c r="U11" s="71">
        <f>SUM(FoodWx3M!U11-FoodWx0M!V11)</f>
        <v>-449.56470000000013</v>
      </c>
      <c r="V11" s="71">
        <f>SUM(FoodWx3M!V11-FoodWx0M!W11)</f>
        <v>-4.9327799999999993</v>
      </c>
      <c r="W11" s="71">
        <f>SUM(FoodWx3M!W11-FoodWx0M!X11)</f>
        <v>26.251300000000001</v>
      </c>
      <c r="X11" s="71">
        <f>SUM(FoodWx3M!X11-FoodWx0M!Y11)</f>
        <v>-1.0506399999999996</v>
      </c>
      <c r="Y11" s="71">
        <f>SUM(FoodWx3M!Y11-FoodWx0M!Z11)</f>
        <v>-2.768930000000001</v>
      </c>
      <c r="Z11" s="71">
        <f>SUM(FoodWx3M!Z11-FoodWx0M!AA11)</f>
        <v>-3.8551099999999998</v>
      </c>
      <c r="AA11" s="71">
        <f>SUM(FoodWx3M!AA11-FoodWx0M!AB11)</f>
        <v>-0.17793939</v>
      </c>
      <c r="AB11" s="71">
        <f>SUM(FoodWx3M!AB11-FoodWx0M!AC11)</f>
        <v>-4.1979899999999972</v>
      </c>
      <c r="AC11" s="71">
        <f>SUM(FoodWx3M!AC11-FoodWx0M!AD11)</f>
        <v>6.4458853000000005</v>
      </c>
      <c r="AD11" s="71">
        <f>SUM(FoodWx3M!AD11-FoodWx0M!AE11)</f>
        <v>0.3477619999999999</v>
      </c>
      <c r="AE11" s="71">
        <f>SUM(FoodWx3M!AE11-FoodWx0M!AF11)</f>
        <v>1.2239323</v>
      </c>
      <c r="AF11" s="71">
        <f>SUM(FoodWx3M!AF11-FoodWx0M!AG11)</f>
        <v>5.6262199999999964</v>
      </c>
      <c r="AG11" s="71">
        <f>SUM(FoodWx3M!AG11-FoodWx0M!AH11)</f>
        <v>4.552229999999998</v>
      </c>
      <c r="AH11" s="71">
        <f>SUM(FoodWx3M!AH11-FoodWx0M!AI11)</f>
        <v>-10.178459999999994</v>
      </c>
      <c r="AI11" s="71">
        <f>SUM(FoodWx3M!AI11-FoodWx0M!AJ11)</f>
        <v>7.2256700000000009</v>
      </c>
      <c r="AJ11" s="71">
        <f>SUM(FoodWx3M!AJ11-FoodWx0M!AK11)</f>
        <v>-6.4711199999999991</v>
      </c>
      <c r="AK11" s="71">
        <f>SUM(FoodWx3M!AK11-FoodWx0M!AL11)</f>
        <v>8.175650000000001E-2</v>
      </c>
      <c r="AL11" s="71">
        <f>SUM(FoodWx3M!AL11-FoodWx0M!AM11)</f>
        <v>1.1463499999999982</v>
      </c>
      <c r="AM11" s="71">
        <f>SUM(FoodWx3M!AM11-FoodWx0M!AN11)</f>
        <v>-0.29232000000000014</v>
      </c>
      <c r="AN11" s="71">
        <f>SUM(FoodWx3M!AN11-FoodWx0M!AO11)</f>
        <v>-0.2214508</v>
      </c>
      <c r="AO11" s="71">
        <f>SUM(FoodWx3M!AO11-FoodWx0M!AP11)</f>
        <v>5.0121303999999998E-2</v>
      </c>
      <c r="AP11" s="71">
        <f>SUM(FoodWx3M!AP11-FoodWx0M!AQ11)</f>
        <v>0.144069687</v>
      </c>
      <c r="AQ11" s="71">
        <f>SUM(FoodWx3M!AQ11-FoodWx0M!AR11)</f>
        <v>-0.46255879999999994</v>
      </c>
      <c r="AR11" s="71">
        <f>SUM(FoodWx3M!AR11-FoodWx0M!AS11)</f>
        <v>24.339500000000001</v>
      </c>
      <c r="AS11" s="71">
        <f>SUM(FoodWx3M!AS11-FoodWx0M!AT11)</f>
        <v>-39.34129999999999</v>
      </c>
    </row>
    <row r="12" spans="1:45" s="74" customFormat="1" ht="21.6" customHeight="1" x14ac:dyDescent="0.3">
      <c r="A12" s="72" t="s">
        <v>293</v>
      </c>
      <c r="B12" s="71">
        <v>61</v>
      </c>
      <c r="C12" s="71">
        <v>74.260000000000005</v>
      </c>
      <c r="D12" s="71">
        <v>180.5</v>
      </c>
      <c r="E12" s="72" t="s">
        <v>385</v>
      </c>
      <c r="F12" s="71">
        <f>SUM(FoodWx3M!F12-FoodWx0M!G12)</f>
        <v>94.451999999999316</v>
      </c>
      <c r="G12" s="71">
        <f>SUM(FoodWx3M!G12-FoodWx0M!H12)</f>
        <v>101.32600000000093</v>
      </c>
      <c r="H12" s="71">
        <f>SUM(FoodWx3M!H12-FoodWx0M!I12)</f>
        <v>-39.509749999999997</v>
      </c>
      <c r="I12" s="71">
        <f>SUM(FoodWx3M!I12-FoodWx0M!J12)</f>
        <v>34.428919999999998</v>
      </c>
      <c r="J12" s="71">
        <f>SUM(FoodWx3M!J12-FoodWx0M!K12)</f>
        <v>-1.7769000000000013</v>
      </c>
      <c r="K12" s="71">
        <f>SUM(FoodWx3M!K12-FoodWx0M!L12)</f>
        <v>-6.5880000000000105E-3</v>
      </c>
      <c r="L12" s="71">
        <f>SUM(FoodWx3M!L12-FoodWx0M!M12)</f>
        <v>8.1894939999999998</v>
      </c>
      <c r="M12" s="71">
        <f>SUM(FoodWx3M!M12-FoodWx0M!N12)</f>
        <v>24.7073</v>
      </c>
      <c r="N12" s="71">
        <f>SUM(FoodWx3M!N12-FoodWx0M!O12)</f>
        <v>-16.156399999999991</v>
      </c>
      <c r="O12" s="71">
        <f>SUM(FoodWx3M!O12-FoodWx0M!P12)</f>
        <v>-71.499899999999997</v>
      </c>
      <c r="P12" s="71">
        <f>SUM(FoodWx3M!P12-FoodWx0M!Q12)</f>
        <v>-7.4910500000000013</v>
      </c>
      <c r="Q12" s="71">
        <f>SUM(FoodWx3M!Q12-FoodWx0M!R12)</f>
        <v>0.78341999999999956</v>
      </c>
      <c r="R12" s="71">
        <f>SUM(FoodWx3M!R12-FoodWx0M!S12)</f>
        <v>92.238200000000006</v>
      </c>
      <c r="S12" s="71">
        <f>SUM(FoodWx3M!S12-FoodWx0M!T12)</f>
        <v>13.528003000000002</v>
      </c>
      <c r="T12" s="71">
        <f>SUM(FoodWx3M!T12-FoodWx0M!U12)</f>
        <v>114.29090000000002</v>
      </c>
      <c r="U12" s="71">
        <f>SUM(FoodWx3M!U12-FoodWx0M!V12)</f>
        <v>-416.53560000000004</v>
      </c>
      <c r="V12" s="71">
        <f>SUM(FoodWx3M!V12-FoodWx0M!W12)</f>
        <v>-5.0896129999999999</v>
      </c>
      <c r="W12" s="71">
        <f>SUM(FoodWx3M!W12-FoodWx0M!X12)</f>
        <v>69.422190000000001</v>
      </c>
      <c r="X12" s="71">
        <f>SUM(FoodWx3M!X12-FoodWx0M!Y12)</f>
        <v>-8.1889499999999984</v>
      </c>
      <c r="Y12" s="71">
        <f>SUM(FoodWx3M!Y12-FoodWx0M!Z12)</f>
        <v>14.65513</v>
      </c>
      <c r="Z12" s="71">
        <f>SUM(FoodWx3M!Z12-FoodWx0M!AA12)</f>
        <v>-0.87751300000000043</v>
      </c>
      <c r="AA12" s="71">
        <f>SUM(FoodWx3M!AA12-FoodWx0M!AB12)</f>
        <v>-3.5655000000000062E-3</v>
      </c>
      <c r="AB12" s="71">
        <f>SUM(FoodWx3M!AB12-FoodWx0M!AC12)</f>
        <v>-4.0478199999999944</v>
      </c>
      <c r="AC12" s="71">
        <f>SUM(FoodWx3M!AC12-FoodWx0M!AD12)</f>
        <v>-2.6689710000000009</v>
      </c>
      <c r="AD12" s="71">
        <f>SUM(FoodWx3M!AD12-FoodWx0M!AE12)</f>
        <v>4.7959000000000085E-2</v>
      </c>
      <c r="AE12" s="71">
        <f>SUM(FoodWx3M!AE12-FoodWx0M!AF12)</f>
        <v>0.20265060000000001</v>
      </c>
      <c r="AF12" s="71">
        <f>SUM(FoodWx3M!AF12-FoodWx0M!AG12)</f>
        <v>16.965140000000005</v>
      </c>
      <c r="AG12" s="71">
        <f>SUM(FoodWx3M!AG12-FoodWx0M!AH12)</f>
        <v>5.0201000000000011</v>
      </c>
      <c r="AH12" s="71">
        <f>SUM(FoodWx3M!AH12-FoodWx0M!AI12)</f>
        <v>-21.985250000000001</v>
      </c>
      <c r="AI12" s="71">
        <f>SUM(FoodWx3M!AI12-FoodWx0M!AJ12)</f>
        <v>22.994568999999998</v>
      </c>
      <c r="AJ12" s="71">
        <f>SUM(FoodWx3M!AJ12-FoodWx0M!AK12)</f>
        <v>5.1161900000000013</v>
      </c>
      <c r="AK12" s="71">
        <f>SUM(FoodWx3M!AK12-FoodWx0M!AL12)</f>
        <v>-2.8575899999999987E-2</v>
      </c>
      <c r="AL12" s="71">
        <f>SUM(FoodWx3M!AL12-FoodWx0M!AM12)</f>
        <v>19.526215000000001</v>
      </c>
      <c r="AM12" s="71">
        <f>SUM(FoodWx3M!AM12-FoodWx0M!AN12)</f>
        <v>2.4632759999999996</v>
      </c>
      <c r="AN12" s="71">
        <f>SUM(FoodWx3M!AN12-FoodWx0M!AO12)</f>
        <v>-0.17798610000000004</v>
      </c>
      <c r="AO12" s="71">
        <f>SUM(FoodWx3M!AO12-FoodWx0M!AP12)</f>
        <v>1.869202E-2</v>
      </c>
      <c r="AP12" s="71">
        <f>SUM(FoodWx3M!AP12-FoodWx0M!AQ12)</f>
        <v>0.1047249</v>
      </c>
      <c r="AQ12" s="71">
        <f>SUM(FoodWx3M!AQ12-FoodWx0M!AR12)</f>
        <v>1.7834589000000001</v>
      </c>
      <c r="AR12" s="71">
        <f>SUM(FoodWx3M!AR12-FoodWx0M!AS12)</f>
        <v>-101.13220000000001</v>
      </c>
      <c r="AS12" s="71">
        <f>SUM(FoodWx3M!AS12-FoodWx0M!AT12)</f>
        <v>31.756730000000005</v>
      </c>
    </row>
    <row r="13" spans="1:45" s="74" customFormat="1" ht="21.6" customHeight="1" x14ac:dyDescent="0.3">
      <c r="A13" s="72" t="s">
        <v>294</v>
      </c>
      <c r="B13" s="71">
        <v>70</v>
      </c>
      <c r="C13" s="71">
        <v>85.5</v>
      </c>
      <c r="D13" s="71">
        <v>175</v>
      </c>
      <c r="E13" s="72" t="s">
        <v>385</v>
      </c>
      <c r="F13" s="71">
        <f>SUM(FoodWx3M!F13-FoodWx0M!G13)</f>
        <v>-959.40099999999984</v>
      </c>
      <c r="G13" s="71">
        <f>SUM(FoodWx3M!G13-FoodWx0M!H13)</f>
        <v>-919.32499999999891</v>
      </c>
      <c r="H13" s="71">
        <f>SUM(FoodWx3M!H13-FoodWx0M!I13)</f>
        <v>-24.295899999999989</v>
      </c>
      <c r="I13" s="71">
        <f>SUM(FoodWx3M!I13-FoodWx0M!J13)</f>
        <v>11.086280000000002</v>
      </c>
      <c r="J13" s="71">
        <f>SUM(FoodWx3M!J13-FoodWx0M!K13)</f>
        <v>-8.4267700000000012</v>
      </c>
      <c r="K13" s="71">
        <f>SUM(FoodWx3M!K13-FoodWx0M!L13)</f>
        <v>-0.32593150000000004</v>
      </c>
      <c r="L13" s="71">
        <f>SUM(FoodWx3M!L13-FoodWx0M!M13)</f>
        <v>9.1843100000000018</v>
      </c>
      <c r="M13" s="71">
        <f>SUM(FoodWx3M!M13-FoodWx0M!N13)</f>
        <v>10.511199999999999</v>
      </c>
      <c r="N13" s="71">
        <f>SUM(FoodWx3M!N13-FoodWx0M!O13)</f>
        <v>-37.000900000000001</v>
      </c>
      <c r="O13" s="71">
        <f>SUM(FoodWx3M!O13-FoodWx0M!P13)</f>
        <v>-89.144400000000019</v>
      </c>
      <c r="P13" s="71">
        <f>SUM(FoodWx3M!P13-FoodWx0M!Q13)</f>
        <v>-12.262500000000003</v>
      </c>
      <c r="Q13" s="71">
        <f>SUM(FoodWx3M!Q13-FoodWx0M!R13)</f>
        <v>4.2550500000000007</v>
      </c>
      <c r="R13" s="71">
        <f>SUM(FoodWx3M!R13-FoodWx0M!S13)</f>
        <v>29.104199999999992</v>
      </c>
      <c r="S13" s="71">
        <f>SUM(FoodWx3M!S13-FoodWx0M!T13)</f>
        <v>8.7964999999999947</v>
      </c>
      <c r="T13" s="71">
        <f>SUM(FoodWx3M!T13-FoodWx0M!U13)</f>
        <v>-43.10310000000004</v>
      </c>
      <c r="U13" s="71">
        <f>SUM(FoodWx3M!U13-FoodWx0M!V13)</f>
        <v>-150.072</v>
      </c>
      <c r="V13" s="71">
        <f>SUM(FoodWx3M!V13-FoodWx0M!W13)</f>
        <v>-2.731460000000002</v>
      </c>
      <c r="W13" s="71">
        <f>SUM(FoodWx3M!W13-FoodWx0M!X13)</f>
        <v>-77.871219999999994</v>
      </c>
      <c r="X13" s="71">
        <f>SUM(FoodWx3M!X13-FoodWx0M!Y13)</f>
        <v>-2.2682300000000026</v>
      </c>
      <c r="Y13" s="71">
        <f>SUM(FoodWx3M!Y13-FoodWx0M!Z13)</f>
        <v>6.9168499999999966</v>
      </c>
      <c r="Z13" s="71">
        <f>SUM(FoodWx3M!Z13-FoodWx0M!AA13)</f>
        <v>-2.2406820000000014</v>
      </c>
      <c r="AA13" s="71">
        <f>SUM(FoodWx3M!AA13-FoodWx0M!AB13)</f>
        <v>-0.11161225</v>
      </c>
      <c r="AB13" s="71">
        <f>SUM(FoodWx3M!AB13-FoodWx0M!AC13)</f>
        <v>-3.4256100000000025</v>
      </c>
      <c r="AC13" s="71">
        <f>SUM(FoodWx3M!AC13-FoodWx0M!AD13)</f>
        <v>-2.0859299999999994</v>
      </c>
      <c r="AD13" s="71">
        <f>SUM(FoodWx3M!AD13-FoodWx0M!AE13)</f>
        <v>0.4977879999999999</v>
      </c>
      <c r="AE13" s="71">
        <f>SUM(FoodWx3M!AE13-FoodWx0M!AF13)</f>
        <v>0.36510927000000004</v>
      </c>
      <c r="AF13" s="71">
        <f>SUM(FoodWx3M!AF13-FoodWx0M!AG13)</f>
        <v>7.541719999999998</v>
      </c>
      <c r="AG13" s="71">
        <f>SUM(FoodWx3M!AG13-FoodWx0M!AH13)</f>
        <v>9.3751900000000017</v>
      </c>
      <c r="AH13" s="71">
        <f>SUM(FoodWx3M!AH13-FoodWx0M!AI13)</f>
        <v>-16.916909999999998</v>
      </c>
      <c r="AI13" s="71">
        <f>SUM(FoodWx3M!AI13-FoodWx0M!AJ13)</f>
        <v>-5.9129199999999997</v>
      </c>
      <c r="AJ13" s="71">
        <f>SUM(FoodWx3M!AJ13-FoodWx0M!AK13)</f>
        <v>-12.449079999999999</v>
      </c>
      <c r="AK13" s="71">
        <f>SUM(FoodWx3M!AK13-FoodWx0M!AL13)</f>
        <v>0.19805599999999979</v>
      </c>
      <c r="AL13" s="71">
        <f>SUM(FoodWx3M!AL13-FoodWx0M!AM13)</f>
        <v>-3.2743500000000001</v>
      </c>
      <c r="AM13" s="71">
        <f>SUM(FoodWx3M!AM13-FoodWx0M!AN13)</f>
        <v>8.5271489999999996</v>
      </c>
      <c r="AN13" s="71">
        <f>SUM(FoodWx3M!AN13-FoodWx0M!AO13)</f>
        <v>0.68012300000000003</v>
      </c>
      <c r="AO13" s="71">
        <f>SUM(FoodWx3M!AO13-FoodWx0M!AP13)</f>
        <v>1.1688229999999999E-2</v>
      </c>
      <c r="AP13" s="71">
        <f>SUM(FoodWx3M!AP13-FoodWx0M!AQ13)</f>
        <v>-0.49495320000000004</v>
      </c>
      <c r="AQ13" s="71">
        <f>SUM(FoodWx3M!AQ13-FoodWx0M!AR13)</f>
        <v>1.0270694</v>
      </c>
      <c r="AR13" s="71">
        <f>SUM(FoodWx3M!AR13-FoodWx0M!AS13)</f>
        <v>-10.517859999999999</v>
      </c>
      <c r="AS13" s="71">
        <f>SUM(FoodWx3M!AS13-FoodWx0M!AT13)</f>
        <v>0.5863599999999991</v>
      </c>
    </row>
    <row r="14" spans="1:45" s="74" customFormat="1" ht="21.6" customHeight="1" x14ac:dyDescent="0.3">
      <c r="A14" s="72" t="s">
        <v>295</v>
      </c>
      <c r="B14" s="71">
        <v>65</v>
      </c>
      <c r="C14" s="71">
        <v>111.2</v>
      </c>
      <c r="D14" s="71">
        <v>183</v>
      </c>
      <c r="E14" s="72" t="s">
        <v>385</v>
      </c>
      <c r="F14" s="71">
        <f>SUM(FoodWx3M!F14-FoodWx0M!G14)</f>
        <v>-1833.3329999999987</v>
      </c>
      <c r="G14" s="71">
        <f>SUM(FoodWx3M!G14-FoodWx0M!H14)</f>
        <v>-1838.2199999999993</v>
      </c>
      <c r="H14" s="71">
        <f>SUM(FoodWx3M!H14-FoodWx0M!I14)</f>
        <v>17.700199999999995</v>
      </c>
      <c r="I14" s="71">
        <f>SUM(FoodWx3M!I14-FoodWx0M!J14)</f>
        <v>-9.3864999999999981</v>
      </c>
      <c r="J14" s="71">
        <f>SUM(FoodWx3M!J14-FoodWx0M!K14)</f>
        <v>-4.7519099999999952</v>
      </c>
      <c r="K14" s="71">
        <f>SUM(FoodWx3M!K14-FoodWx0M!L14)</f>
        <v>-0.13586809999999999</v>
      </c>
      <c r="L14" s="71">
        <f>SUM(FoodWx3M!L14-FoodWx0M!M14)</f>
        <v>-8.369130000000002</v>
      </c>
      <c r="M14" s="71">
        <f>SUM(FoodWx3M!M14-FoodWx0M!N14)</f>
        <v>3.5562899999999971</v>
      </c>
      <c r="N14" s="71">
        <f>SUM(FoodWx3M!N14-FoodWx0M!O14)</f>
        <v>-57.448700000000002</v>
      </c>
      <c r="O14" s="71">
        <f>SUM(FoodWx3M!O14-FoodWx0M!P14)</f>
        <v>187.48259999999999</v>
      </c>
      <c r="P14" s="71">
        <f>SUM(FoodWx3M!P14-FoodWx0M!Q14)</f>
        <v>-27.127800999999998</v>
      </c>
      <c r="Q14" s="71">
        <f>SUM(FoodWx3M!Q14-FoodWx0M!R14)</f>
        <v>-1.2947600000000001</v>
      </c>
      <c r="R14" s="71">
        <f>SUM(FoodWx3M!R14-FoodWx0M!S14)</f>
        <v>81.56886999999999</v>
      </c>
      <c r="S14" s="71">
        <f>SUM(FoodWx3M!S14-FoodWx0M!T14)</f>
        <v>4.0668600000000019</v>
      </c>
      <c r="T14" s="71">
        <f>SUM(FoodWx3M!T14-FoodWx0M!U14)</f>
        <v>170.79840000000002</v>
      </c>
      <c r="U14" s="71">
        <f>SUM(FoodWx3M!U14-FoodWx0M!V14)</f>
        <v>238.87670000000003</v>
      </c>
      <c r="V14" s="71">
        <f>SUM(FoodWx3M!V14-FoodWx0M!W14)</f>
        <v>-2.8114199999999983</v>
      </c>
      <c r="W14" s="71">
        <f>SUM(FoodWx3M!W14-FoodWx0M!X14)</f>
        <v>106.24911999999999</v>
      </c>
      <c r="X14" s="71">
        <f>SUM(FoodWx3M!X14-FoodWx0M!Y14)</f>
        <v>6.1458000000000013</v>
      </c>
      <c r="Y14" s="71">
        <f>SUM(FoodWx3M!Y14-FoodWx0M!Z14)</f>
        <v>3.6703699999999984</v>
      </c>
      <c r="Z14" s="71">
        <f>SUM(FoodWx3M!Z14-FoodWx0M!AA14)</f>
        <v>0.46412999999999904</v>
      </c>
      <c r="AA14" s="71">
        <f>SUM(FoodWx3M!AA14-FoodWx0M!AB14)</f>
        <v>-2.3001199999999986E-2</v>
      </c>
      <c r="AB14" s="71">
        <f>SUM(FoodWx3M!AB14-FoodWx0M!AC14)</f>
        <v>-3.9600200000000036</v>
      </c>
      <c r="AC14" s="71">
        <f>SUM(FoodWx3M!AC14-FoodWx0M!AD14)</f>
        <v>-6.2945670000000007</v>
      </c>
      <c r="AD14" s="71">
        <f>SUM(FoodWx3M!AD14-FoodWx0M!AE14)</f>
        <v>0.20485799999999998</v>
      </c>
      <c r="AE14" s="71">
        <f>SUM(FoodWx3M!AE14-FoodWx0M!AF14)</f>
        <v>7.2603089999999995E-2</v>
      </c>
      <c r="AF14" s="71">
        <f>SUM(FoodWx3M!AF14-FoodWx0M!AG14)</f>
        <v>7.2470100000000031</v>
      </c>
      <c r="AG14" s="71">
        <f>SUM(FoodWx3M!AG14-FoodWx0M!AH14)</f>
        <v>-5.8171299999999988</v>
      </c>
      <c r="AH14" s="71">
        <f>SUM(FoodWx3M!AH14-FoodWx0M!AI14)</f>
        <v>-1.4298800000000043</v>
      </c>
      <c r="AI14" s="71">
        <f>SUM(FoodWx3M!AI14-FoodWx0M!AJ14)</f>
        <v>13.847339999999999</v>
      </c>
      <c r="AJ14" s="71">
        <f>SUM(FoodWx3M!AJ14-FoodWx0M!AK14)</f>
        <v>4.8463999999999992</v>
      </c>
      <c r="AK14" s="71">
        <f>SUM(FoodWx3M!AK14-FoodWx0M!AL14)</f>
        <v>-0.8239129999999999</v>
      </c>
      <c r="AL14" s="71">
        <f>SUM(FoodWx3M!AL14-FoodWx0M!AM14)</f>
        <v>13.111090000000001</v>
      </c>
      <c r="AM14" s="71">
        <f>SUM(FoodWx3M!AM14-FoodWx0M!AN14)</f>
        <v>-4.5754799999999998</v>
      </c>
      <c r="AN14" s="71">
        <f>SUM(FoodWx3M!AN14-FoodWx0M!AO14)</f>
        <v>-1.0402334</v>
      </c>
      <c r="AO14" s="71">
        <f>SUM(FoodWx3M!AO14-FoodWx0M!AP14)</f>
        <v>3.5503382999999999E-2</v>
      </c>
      <c r="AP14" s="71">
        <f>SUM(FoodWx3M!AP14-FoodWx0M!AQ14)</f>
        <v>0.105896</v>
      </c>
      <c r="AQ14" s="71">
        <f>SUM(FoodWx3M!AQ14-FoodWx0M!AR14)</f>
        <v>1.7662777999999999</v>
      </c>
      <c r="AR14" s="71">
        <f>SUM(FoodWx3M!AR14-FoodWx0M!AS14)</f>
        <v>-15.539999999999992</v>
      </c>
      <c r="AS14" s="71">
        <f>SUM(FoodWx3M!AS14-FoodWx0M!AT14)</f>
        <v>30.560070000000003</v>
      </c>
    </row>
    <row r="15" spans="1:45" s="74" customFormat="1" ht="21.6" customHeight="1" x14ac:dyDescent="0.3">
      <c r="A15" s="72" t="s">
        <v>296</v>
      </c>
      <c r="B15" s="71">
        <v>66</v>
      </c>
      <c r="C15" s="71">
        <v>84.66</v>
      </c>
      <c r="D15" s="71">
        <v>180.5</v>
      </c>
      <c r="E15" s="72" t="s">
        <v>385</v>
      </c>
      <c r="F15" s="71">
        <f>SUM(FoodWx3M!F15-FoodWx0M!G15)</f>
        <v>-2715.74</v>
      </c>
      <c r="G15" s="71">
        <f>SUM(FoodWx3M!G15-FoodWx0M!H15)</f>
        <v>-2727.8919999999989</v>
      </c>
      <c r="H15" s="71">
        <f>SUM(FoodWx3M!H15-FoodWx0M!I15)</f>
        <v>-24.366619999999998</v>
      </c>
      <c r="I15" s="71">
        <f>SUM(FoodWx3M!I15-FoodWx0M!J15)</f>
        <v>-43.574080000000002</v>
      </c>
      <c r="J15" s="71">
        <f>SUM(FoodWx3M!J15-FoodWx0M!K15)</f>
        <v>-28.626579999999997</v>
      </c>
      <c r="K15" s="71">
        <f>SUM(FoodWx3M!K15-FoodWx0M!L15)</f>
        <v>-0.14695744000000002</v>
      </c>
      <c r="L15" s="71">
        <f>SUM(FoodWx3M!L15-FoodWx0M!M15)</f>
        <v>-4.987773999999999</v>
      </c>
      <c r="M15" s="71">
        <f>SUM(FoodWx3M!M15-FoodWx0M!N15)</f>
        <v>-5.5541300000000007</v>
      </c>
      <c r="N15" s="71">
        <f>SUM(FoodWx3M!N15-FoodWx0M!O15)</f>
        <v>-47.891099999999994</v>
      </c>
      <c r="O15" s="71">
        <f>SUM(FoodWx3M!O15-FoodWx0M!P15)</f>
        <v>-252.44930000000002</v>
      </c>
      <c r="P15" s="71">
        <f>SUM(FoodWx3M!P15-FoodWx0M!Q15)</f>
        <v>3.9886100000000013</v>
      </c>
      <c r="Q15" s="71">
        <f>SUM(FoodWx3M!Q15-FoodWx0M!R15)</f>
        <v>-1.8784199999999984</v>
      </c>
      <c r="R15" s="71">
        <f>SUM(FoodWx3M!R15-FoodWx0M!S15)</f>
        <v>18.126429999999992</v>
      </c>
      <c r="S15" s="71">
        <f>SUM(FoodWx3M!S15-FoodWx0M!T15)</f>
        <v>2.6069800000000001</v>
      </c>
      <c r="T15" s="71">
        <f>SUM(FoodWx3M!T15-FoodWx0M!U15)</f>
        <v>-30.113200000000006</v>
      </c>
      <c r="U15" s="71">
        <f>SUM(FoodWx3M!U15-FoodWx0M!V15)</f>
        <v>-312.12199999999996</v>
      </c>
      <c r="V15" s="71">
        <f>SUM(FoodWx3M!V15-FoodWx0M!W15)</f>
        <v>-0.49806900000000009</v>
      </c>
      <c r="W15" s="71">
        <f>SUM(FoodWx3M!W15-FoodWx0M!X15)</f>
        <v>-17.676209999999998</v>
      </c>
      <c r="X15" s="71">
        <f>SUM(FoodWx3M!X15-FoodWx0M!Y15)</f>
        <v>-1.1367200000000004</v>
      </c>
      <c r="Y15" s="71">
        <f>SUM(FoodWx3M!Y15-FoodWx0M!Z15)</f>
        <v>-9.7629899999999985</v>
      </c>
      <c r="Z15" s="71">
        <f>SUM(FoodWx3M!Z15-FoodWx0M!AA15)</f>
        <v>-8.8536389999999994</v>
      </c>
      <c r="AA15" s="71">
        <f>SUM(FoodWx3M!AA15-FoodWx0M!AB15)</f>
        <v>-5.0352153000000004E-2</v>
      </c>
      <c r="AB15" s="71">
        <f>SUM(FoodWx3M!AB15-FoodWx0M!AC15)</f>
        <v>4.6466399999999979</v>
      </c>
      <c r="AC15" s="71">
        <f>SUM(FoodWx3M!AC15-FoodWx0M!AD15)</f>
        <v>5.9282799999999991</v>
      </c>
      <c r="AD15" s="71">
        <f>SUM(FoodWx3M!AD15-FoodWx0M!AE15)</f>
        <v>0.42176499999999995</v>
      </c>
      <c r="AE15" s="71">
        <f>SUM(FoodWx3M!AE15-FoodWx0M!AF15)</f>
        <v>-9.6965699999999988E-2</v>
      </c>
      <c r="AF15" s="71">
        <f>SUM(FoodWx3M!AF15-FoodWx0M!AG15)</f>
        <v>20.741410000000002</v>
      </c>
      <c r="AG15" s="71">
        <f>SUM(FoodWx3M!AG15-FoodWx0M!AH15)</f>
        <v>2.9259900000000023</v>
      </c>
      <c r="AH15" s="71">
        <f>SUM(FoodWx3M!AH15-FoodWx0M!AI15)</f>
        <v>-23.667409999999997</v>
      </c>
      <c r="AI15" s="71">
        <f>SUM(FoodWx3M!AI15-FoodWx0M!AJ15)</f>
        <v>2.2201699999999995</v>
      </c>
      <c r="AJ15" s="71">
        <f>SUM(FoodWx3M!AJ15-FoodWx0M!AK15)</f>
        <v>-9.3129169999999988</v>
      </c>
      <c r="AK15" s="71">
        <f>SUM(FoodWx3M!AK15-FoodWx0M!AL15)</f>
        <v>0.22229010000000005</v>
      </c>
      <c r="AL15" s="71">
        <f>SUM(FoodWx3M!AL15-FoodWx0M!AM15)</f>
        <v>-3.6814540000000004</v>
      </c>
      <c r="AM15" s="71">
        <f>SUM(FoodWx3M!AM15-FoodWx0M!AN15)</f>
        <v>1.813507</v>
      </c>
      <c r="AN15" s="71">
        <f>SUM(FoodWx3M!AN15-FoodWx0M!AO15)</f>
        <v>0.22517400000000004</v>
      </c>
      <c r="AO15" s="71">
        <f>SUM(FoodWx3M!AO15-FoodWx0M!AP15)</f>
        <v>-1.438141E-3</v>
      </c>
      <c r="AP15" s="71">
        <f>SUM(FoodWx3M!AP15-FoodWx0M!AQ15)</f>
        <v>1.205444E-3</v>
      </c>
      <c r="AQ15" s="71">
        <f>SUM(FoodWx3M!AQ15-FoodWx0M!AR15)</f>
        <v>-0.59266619999999992</v>
      </c>
      <c r="AR15" s="71">
        <f>SUM(FoodWx3M!AR15-FoodWx0M!AS15)</f>
        <v>-32.197980000000001</v>
      </c>
      <c r="AS15" s="71">
        <f>SUM(FoodWx3M!AS15-FoodWx0M!AT15)</f>
        <v>-34.326260000000019</v>
      </c>
    </row>
    <row r="16" spans="1:45" s="74" customFormat="1" ht="21.6" customHeight="1" x14ac:dyDescent="0.3">
      <c r="A16" s="72" t="s">
        <v>297</v>
      </c>
      <c r="B16" s="71">
        <v>66</v>
      </c>
      <c r="C16" s="71">
        <v>81.2</v>
      </c>
      <c r="D16" s="71">
        <v>170.3</v>
      </c>
      <c r="E16" s="72" t="s">
        <v>385</v>
      </c>
      <c r="F16" s="71">
        <f>SUM(FoodWx3M!F16-FoodWx0M!G16)</f>
        <v>378.54799999999977</v>
      </c>
      <c r="G16" s="71">
        <f>SUM(FoodWx3M!G16-FoodWx0M!H16)</f>
        <v>389.19499999999971</v>
      </c>
      <c r="H16" s="71">
        <f>SUM(FoodWx3M!H16-FoodWx0M!I16)</f>
        <v>41.940259999999995</v>
      </c>
      <c r="I16" s="71">
        <f>SUM(FoodWx3M!I16-FoodWx0M!J16)</f>
        <v>-0.80607999999999436</v>
      </c>
      <c r="J16" s="71">
        <f>SUM(FoodWx3M!J16-FoodWx0M!K16)</f>
        <v>-4.1134399999999971</v>
      </c>
      <c r="K16" s="71">
        <f>SUM(FoodWx3M!K16-FoodWx0M!L16)</f>
        <v>-0.16865917000000002</v>
      </c>
      <c r="L16" s="71">
        <f>SUM(FoodWx3M!L16-FoodWx0M!M16)</f>
        <v>-0.42838000000000065</v>
      </c>
      <c r="M16" s="71">
        <f>SUM(FoodWx3M!M16-FoodWx0M!N16)</f>
        <v>2.9461999999999975</v>
      </c>
      <c r="N16" s="71">
        <f>SUM(FoodWx3M!N16-FoodWx0M!O16)</f>
        <v>-20.944699999999983</v>
      </c>
      <c r="O16" s="71">
        <f>SUM(FoodWx3M!O16-FoodWx0M!P16)</f>
        <v>55.456000000000017</v>
      </c>
      <c r="P16" s="71">
        <f>SUM(FoodWx3M!P16-FoodWx0M!Q16)</f>
        <v>2.0428329999999999</v>
      </c>
      <c r="Q16" s="71">
        <f>SUM(FoodWx3M!Q16-FoodWx0M!R16)</f>
        <v>1.1050499999999985</v>
      </c>
      <c r="R16" s="71">
        <f>SUM(FoodWx3M!R16-FoodWx0M!S16)</f>
        <v>-8.4959300000000013</v>
      </c>
      <c r="S16" s="71">
        <f>SUM(FoodWx3M!S16-FoodWx0M!T16)</f>
        <v>6.7776030000000009</v>
      </c>
      <c r="T16" s="71">
        <f>SUM(FoodWx3M!T16-FoodWx0M!U16)</f>
        <v>2.4504000000000588</v>
      </c>
      <c r="U16" s="71">
        <f>SUM(FoodWx3M!U16-FoodWx0M!V16)</f>
        <v>13.180900000000065</v>
      </c>
      <c r="V16" s="71">
        <f>SUM(FoodWx3M!V16-FoodWx0M!W16)</f>
        <v>3.553115</v>
      </c>
      <c r="W16" s="71">
        <f>SUM(FoodWx3M!W16-FoodWx0M!X16)</f>
        <v>86.978620000000006</v>
      </c>
      <c r="X16" s="71">
        <f>SUM(FoodWx3M!X16-FoodWx0M!Y16)</f>
        <v>7.7599099999999979</v>
      </c>
      <c r="Y16" s="71">
        <f>SUM(FoodWx3M!Y16-FoodWx0M!Z16)</f>
        <v>-2.2146100000000004</v>
      </c>
      <c r="Z16" s="71">
        <f>SUM(FoodWx3M!Z16-FoodWx0M!AA16)</f>
        <v>-2.4128030000000003</v>
      </c>
      <c r="AA16" s="71">
        <f>SUM(FoodWx3M!AA16-FoodWx0M!AB16)</f>
        <v>-8.1055390000000005E-2</v>
      </c>
      <c r="AB16" s="71">
        <f>SUM(FoodWx3M!AB16-FoodWx0M!AC16)</f>
        <v>-6.2444099999999949</v>
      </c>
      <c r="AC16" s="71">
        <f>SUM(FoodWx3M!AC16-FoodWx0M!AD16)</f>
        <v>0.71531699999999998</v>
      </c>
      <c r="AD16" s="71">
        <f>SUM(FoodWx3M!AD16-FoodWx0M!AE16)</f>
        <v>-2.212600000000009E-2</v>
      </c>
      <c r="AE16" s="71">
        <f>SUM(FoodWx3M!AE16-FoodWx0M!AF16)</f>
        <v>0</v>
      </c>
      <c r="AF16" s="71">
        <f>SUM(FoodWx3M!AF16-FoodWx0M!AG16)</f>
        <v>4.9255099999999956</v>
      </c>
      <c r="AG16" s="71">
        <f>SUM(FoodWx3M!AG16-FoodWx0M!AH16)</f>
        <v>-0.13098999999999705</v>
      </c>
      <c r="AH16" s="71">
        <f>SUM(FoodWx3M!AH16-FoodWx0M!AI16)</f>
        <v>-4.7945100000000025</v>
      </c>
      <c r="AI16" s="71">
        <f>SUM(FoodWx3M!AI16-FoodWx0M!AJ16)</f>
        <v>2.3363600000000027</v>
      </c>
      <c r="AJ16" s="71">
        <f>SUM(FoodWx3M!AJ16-FoodWx0M!AK16)</f>
        <v>-0.23667000000000016</v>
      </c>
      <c r="AK16" s="71">
        <f>SUM(FoodWx3M!AK16-FoodWx0M!AL16)</f>
        <v>1.7510000000000581E-3</v>
      </c>
      <c r="AL16" s="71">
        <f>SUM(FoodWx3M!AL16-FoodWx0M!AM16)</f>
        <v>0.66716999999999871</v>
      </c>
      <c r="AM16" s="71">
        <f>SUM(FoodWx3M!AM16-FoodWx0M!AN16)</f>
        <v>-4.4465920000000008</v>
      </c>
      <c r="AN16" s="71">
        <f>SUM(FoodWx3M!AN16-FoodWx0M!AO16)</f>
        <v>-0.20466999999999991</v>
      </c>
      <c r="AO16" s="71">
        <f>SUM(FoodWx3M!AO16-FoodWx0M!AP16)</f>
        <v>3.4919737999999999E-2</v>
      </c>
      <c r="AP16" s="71">
        <f>SUM(FoodWx3M!AP16-FoodWx0M!AQ16)</f>
        <v>9.6324925000000006E-2</v>
      </c>
      <c r="AQ16" s="71">
        <f>SUM(FoodWx3M!AQ16-FoodWx0M!AR16)</f>
        <v>0.54175570000000006</v>
      </c>
      <c r="AR16" s="71">
        <f>SUM(FoodWx3M!AR16-FoodWx0M!AS16)</f>
        <v>-30.018699999999995</v>
      </c>
      <c r="AS16" s="71">
        <f>SUM(FoodWx3M!AS16-FoodWx0M!AT16)</f>
        <v>5.5636800000000051</v>
      </c>
    </row>
    <row r="17" spans="1:45" s="74" customFormat="1" ht="21.6" customHeight="1" x14ac:dyDescent="0.3">
      <c r="A17" s="72" t="s">
        <v>298</v>
      </c>
      <c r="B17" s="71">
        <v>73</v>
      </c>
      <c r="C17" s="71">
        <v>98.8</v>
      </c>
      <c r="D17" s="71">
        <v>175</v>
      </c>
      <c r="E17" s="72" t="s">
        <v>385</v>
      </c>
      <c r="F17" s="71">
        <f>SUM(FoodWx3M!F17-FoodWx0M!G17)</f>
        <v>563.77000000000044</v>
      </c>
      <c r="G17" s="71">
        <f>SUM(FoodWx3M!G17-FoodWx0M!H17)</f>
        <v>657.64000000000124</v>
      </c>
      <c r="H17" s="71">
        <f>SUM(FoodWx3M!H17-FoodWx0M!I17)</f>
        <v>1.0783500000000004</v>
      </c>
      <c r="I17" s="71">
        <f>SUM(FoodWx3M!I17-FoodWx0M!J17)</f>
        <v>23.721990000000005</v>
      </c>
      <c r="J17" s="71">
        <f>SUM(FoodWx3M!J17-FoodWx0M!K17)</f>
        <v>4.4098700000000051</v>
      </c>
      <c r="K17" s="71">
        <f>SUM(FoodWx3M!K17-FoodWx0M!L17)</f>
        <v>-0.30340190000000006</v>
      </c>
      <c r="L17" s="71">
        <f>SUM(FoodWx3M!L17-FoodWx0M!M17)</f>
        <v>0.17370000000000019</v>
      </c>
      <c r="M17" s="71">
        <f>SUM(FoodWx3M!M17-FoodWx0M!N17)</f>
        <v>16.446579999999997</v>
      </c>
      <c r="N17" s="71">
        <f>SUM(FoodWx3M!N17-FoodWx0M!O17)</f>
        <v>-14.984100000000012</v>
      </c>
      <c r="O17" s="71">
        <f>SUM(FoodWx3M!O17-FoodWx0M!P17)</f>
        <v>-59.119299999999981</v>
      </c>
      <c r="P17" s="71">
        <f>SUM(FoodWx3M!P17-FoodWx0M!Q17)</f>
        <v>-2.6045670000000003</v>
      </c>
      <c r="Q17" s="71">
        <f>SUM(FoodWx3M!Q17-FoodWx0M!R17)</f>
        <v>10.01737</v>
      </c>
      <c r="R17" s="71">
        <f>SUM(FoodWx3M!R17-FoodWx0M!S17)</f>
        <v>50.691480000000013</v>
      </c>
      <c r="S17" s="71">
        <f>SUM(FoodWx3M!S17-FoodWx0M!T17)</f>
        <v>14.058369999999998</v>
      </c>
      <c r="T17" s="71">
        <f>SUM(FoodWx3M!T17-FoodWx0M!U17)</f>
        <v>164.80309999999997</v>
      </c>
      <c r="U17" s="71">
        <f>SUM(FoodWx3M!U17-FoodWx0M!V17)</f>
        <v>-265.78780000000006</v>
      </c>
      <c r="V17" s="71">
        <f>SUM(FoodWx3M!V17-FoodWx0M!W17)</f>
        <v>1.0063400000000016</v>
      </c>
      <c r="W17" s="71">
        <f>SUM(FoodWx3M!W17-FoodWx0M!X17)</f>
        <v>-47.65317000000001</v>
      </c>
      <c r="X17" s="71">
        <f>SUM(FoodWx3M!X17-FoodWx0M!Y17)</f>
        <v>-0.64237999999999928</v>
      </c>
      <c r="Y17" s="71">
        <f>SUM(FoodWx3M!Y17-FoodWx0M!Z17)</f>
        <v>5.6629000000000005</v>
      </c>
      <c r="Z17" s="71">
        <f>SUM(FoodWx3M!Z17-FoodWx0M!AA17)</f>
        <v>0.77205000000000013</v>
      </c>
      <c r="AA17" s="71">
        <f>SUM(FoodWx3M!AA17-FoodWx0M!AB17)</f>
        <v>-0.1067664</v>
      </c>
      <c r="AB17" s="71">
        <f>SUM(FoodWx3M!AB17-FoodWx0M!AC17)</f>
        <v>-4.9850799999999964</v>
      </c>
      <c r="AC17" s="71">
        <f>SUM(FoodWx3M!AC17-FoodWx0M!AD17)</f>
        <v>-0.72106789999999998</v>
      </c>
      <c r="AD17" s="71">
        <f>SUM(FoodWx3M!AD17-FoodWx0M!AE17)</f>
        <v>0.54625699999999977</v>
      </c>
      <c r="AE17" s="71">
        <f>SUM(FoodWx3M!AE17-FoodWx0M!AF17)</f>
        <v>0.13935900000000001</v>
      </c>
      <c r="AF17" s="71">
        <f>SUM(FoodWx3M!AF17-FoodWx0M!AG17)</f>
        <v>7.396250000000002</v>
      </c>
      <c r="AG17" s="71">
        <f>SUM(FoodWx3M!AG17-FoodWx0M!AH17)</f>
        <v>-4.1983800000000002</v>
      </c>
      <c r="AH17" s="71">
        <f>SUM(FoodWx3M!AH17-FoodWx0M!AI17)</f>
        <v>-3.1978699999999947</v>
      </c>
      <c r="AI17" s="71">
        <f>SUM(FoodWx3M!AI17-FoodWx0M!AJ17)</f>
        <v>-3.535420000000002</v>
      </c>
      <c r="AJ17" s="71">
        <f>SUM(FoodWx3M!AJ17-FoodWx0M!AK17)</f>
        <v>-6.4993399999999983</v>
      </c>
      <c r="AK17" s="71">
        <f>SUM(FoodWx3M!AK17-FoodWx0M!AL17)</f>
        <v>-3.1889999999998864E-3</v>
      </c>
      <c r="AL17" s="71">
        <f>SUM(FoodWx3M!AL17-FoodWx0M!AM17)</f>
        <v>-0.56644999999999968</v>
      </c>
      <c r="AM17" s="71">
        <f>SUM(FoodWx3M!AM17-FoodWx0M!AN17)</f>
        <v>1.6257999999999662E-2</v>
      </c>
      <c r="AN17" s="71">
        <f>SUM(FoodWx3M!AN17-FoodWx0M!AO17)</f>
        <v>-0.33460200000000007</v>
      </c>
      <c r="AO17" s="71">
        <f>SUM(FoodWx3M!AO17-FoodWx0M!AP17)</f>
        <v>5.9478759999999999E-2</v>
      </c>
      <c r="AP17" s="71">
        <f>SUM(FoodWx3M!AP17-FoodWx0M!AQ17)</f>
        <v>0.14853287999999998</v>
      </c>
      <c r="AQ17" s="71">
        <f>SUM(FoodWx3M!AQ17-FoodWx0M!AR17)</f>
        <v>-0.10749439999999999</v>
      </c>
      <c r="AR17" s="71">
        <f>SUM(FoodWx3M!AR17-FoodWx0M!AS17)</f>
        <v>29.74260000000001</v>
      </c>
      <c r="AS17" s="71">
        <f>SUM(FoodWx3M!AS17-FoodWx0M!AT17)</f>
        <v>3.3644000000000176</v>
      </c>
    </row>
    <row r="18" spans="1:45" s="74" customFormat="1" ht="21.6" customHeight="1" x14ac:dyDescent="0.3">
      <c r="A18" s="72" t="s">
        <v>299</v>
      </c>
      <c r="B18" s="71">
        <v>68</v>
      </c>
      <c r="C18" s="71">
        <v>73.88</v>
      </c>
      <c r="D18" s="71">
        <v>169.5</v>
      </c>
      <c r="E18" s="72" t="s">
        <v>385</v>
      </c>
      <c r="F18" s="71">
        <f>SUM(FoodWx3M!F18-FoodWx0M!G18)</f>
        <v>19.959000000000742</v>
      </c>
      <c r="G18" s="71">
        <f>SUM(FoodWx3M!G18-FoodWx0M!H18)</f>
        <v>29.17200000000048</v>
      </c>
      <c r="H18" s="71">
        <f>SUM(FoodWx3M!H18-FoodWx0M!I18)</f>
        <v>4.6051199999999994</v>
      </c>
      <c r="I18" s="71">
        <f>SUM(FoodWx3M!I18-FoodWx0M!J18)</f>
        <v>-28.282089999999997</v>
      </c>
      <c r="J18" s="71">
        <f>SUM(FoodWx3M!J18-FoodWx0M!K18)</f>
        <v>-8.1319300000000005</v>
      </c>
      <c r="K18" s="71">
        <f>SUM(FoodWx3M!K18-FoodWx0M!L18)</f>
        <v>-0.80980659999999993</v>
      </c>
      <c r="L18" s="71">
        <f>SUM(FoodWx3M!L18-FoodWx0M!M18)</f>
        <v>-6.0699900000000007</v>
      </c>
      <c r="M18" s="71">
        <f>SUM(FoodWx3M!M18-FoodWx0M!N18)</f>
        <v>-12.086790000000001</v>
      </c>
      <c r="N18" s="71">
        <f>SUM(FoodWx3M!N18-FoodWx0M!O18)</f>
        <v>38.292499999999961</v>
      </c>
      <c r="O18" s="71">
        <f>SUM(FoodWx3M!O18-FoodWx0M!P18)</f>
        <v>84.863699999999994</v>
      </c>
      <c r="P18" s="71">
        <f>SUM(FoodWx3M!P18-FoodWx0M!Q18)</f>
        <v>11.616999999999999</v>
      </c>
      <c r="Q18" s="71">
        <f>SUM(FoodWx3M!Q18-FoodWx0M!R18)</f>
        <v>0.48496999999999701</v>
      </c>
      <c r="R18" s="71">
        <f>SUM(FoodWx3M!R18-FoodWx0M!S18)</f>
        <v>33.80080000000001</v>
      </c>
      <c r="S18" s="71">
        <f>SUM(FoodWx3M!S18-FoodWx0M!T18)</f>
        <v>-1.3898700000000019</v>
      </c>
      <c r="T18" s="71">
        <f>SUM(FoodWx3M!T18-FoodWx0M!U18)</f>
        <v>-125.32259999999997</v>
      </c>
      <c r="U18" s="71">
        <f>SUM(FoodWx3M!U18-FoodWx0M!V18)</f>
        <v>-91.813100000000077</v>
      </c>
      <c r="V18" s="71">
        <f>SUM(FoodWx3M!V18-FoodWx0M!W18)</f>
        <v>0.9654000000000007</v>
      </c>
      <c r="W18" s="71">
        <f>SUM(FoodWx3M!W18-FoodWx0M!X18)</f>
        <v>14.264769999999992</v>
      </c>
      <c r="X18" s="71">
        <f>SUM(FoodWx3M!X18-FoodWx0M!Y18)</f>
        <v>0.79689999999999905</v>
      </c>
      <c r="Y18" s="71">
        <f>SUM(FoodWx3M!Y18-FoodWx0M!Z18)</f>
        <v>-11.425699999999999</v>
      </c>
      <c r="Z18" s="71">
        <f>SUM(FoodWx3M!Z18-FoodWx0M!AA18)</f>
        <v>-3.2862230000000006</v>
      </c>
      <c r="AA18" s="71">
        <f>SUM(FoodWx3M!AA18-FoodWx0M!AB18)</f>
        <v>-0.32609830000000001</v>
      </c>
      <c r="AB18" s="71">
        <f>SUM(FoodWx3M!AB18-FoodWx0M!AC18)</f>
        <v>6.5150599999999983</v>
      </c>
      <c r="AC18" s="71">
        <f>SUM(FoodWx3M!AC18-FoodWx0M!AD18)</f>
        <v>3.6320260000000006</v>
      </c>
      <c r="AD18" s="71">
        <f>SUM(FoodWx3M!AD18-FoodWx0M!AE18)</f>
        <v>3.3461999999999659E-2</v>
      </c>
      <c r="AE18" s="71">
        <f>SUM(FoodWx3M!AE18-FoodWx0M!AF18)</f>
        <v>0.44823001000000001</v>
      </c>
      <c r="AF18" s="71">
        <f>SUM(FoodWx3M!AF18-FoodWx0M!AG18)</f>
        <v>-1.3617300000000014</v>
      </c>
      <c r="AG18" s="71">
        <f>SUM(FoodWx3M!AG18-FoodWx0M!AH18)</f>
        <v>0.78434000000000026</v>
      </c>
      <c r="AH18" s="71">
        <f>SUM(FoodWx3M!AH18-FoodWx0M!AI18)</f>
        <v>0.57739000000000118</v>
      </c>
      <c r="AI18" s="71">
        <f>SUM(FoodWx3M!AI18-FoodWx0M!AJ18)</f>
        <v>-8.3779200000000031</v>
      </c>
      <c r="AJ18" s="71">
        <f>SUM(FoodWx3M!AJ18-FoodWx0M!AK18)</f>
        <v>-0.47897000000000034</v>
      </c>
      <c r="AK18" s="71">
        <f>SUM(FoodWx3M!AK18-FoodWx0M!AL18)</f>
        <v>-0.17462919999999993</v>
      </c>
      <c r="AL18" s="71">
        <f>SUM(FoodWx3M!AL18-FoodWx0M!AM18)</f>
        <v>-12.697859999999999</v>
      </c>
      <c r="AM18" s="71">
        <f>SUM(FoodWx3M!AM18-FoodWx0M!AN18)</f>
        <v>-4.1034930000000003</v>
      </c>
      <c r="AN18" s="71">
        <f>SUM(FoodWx3M!AN18-FoodWx0M!AO18)</f>
        <v>-0.26527780000000001</v>
      </c>
      <c r="AO18" s="71">
        <f>SUM(FoodWx3M!AO18-FoodWx0M!AP18)</f>
        <v>1.0681000000000232E-4</v>
      </c>
      <c r="AP18" s="71">
        <f>SUM(FoodWx3M!AP18-FoodWx0M!AQ18)</f>
        <v>6.8969730000000007E-2</v>
      </c>
      <c r="AQ18" s="71">
        <f>SUM(FoodWx3M!AQ18-FoodWx0M!AR18)</f>
        <v>1.8130112000000003</v>
      </c>
      <c r="AR18" s="71">
        <f>SUM(FoodWx3M!AR18-FoodWx0M!AS18)</f>
        <v>-8.5455000000000041</v>
      </c>
      <c r="AS18" s="71">
        <f>SUM(FoodWx3M!AS18-FoodWx0M!AT18)</f>
        <v>35.6203</v>
      </c>
    </row>
    <row r="19" spans="1:45" s="74" customFormat="1" ht="21.6" customHeight="1" x14ac:dyDescent="0.3">
      <c r="A19" s="72" t="s">
        <v>300</v>
      </c>
      <c r="B19" s="71">
        <v>60</v>
      </c>
      <c r="C19" s="71">
        <v>86</v>
      </c>
      <c r="D19" s="71">
        <v>172.5</v>
      </c>
      <c r="E19" s="72" t="s">
        <v>385</v>
      </c>
      <c r="F19" s="71">
        <f>SUM(FoodWx3M!F19-FoodWx0M!G19)</f>
        <v>112.69000000000051</v>
      </c>
      <c r="G19" s="71">
        <f>SUM(FoodWx3M!G19-FoodWx0M!H19)</f>
        <v>180.95999999999913</v>
      </c>
      <c r="H19" s="71">
        <f>SUM(FoodWx3M!H19-FoodWx0M!I19)</f>
        <v>13.032520000000005</v>
      </c>
      <c r="I19" s="71">
        <f>SUM(FoodWx3M!I19-FoodWx0M!J19)</f>
        <v>3.4054500000000019</v>
      </c>
      <c r="J19" s="71">
        <f>SUM(FoodWx3M!J19-FoodWx0M!K19)</f>
        <v>-21.911640000000002</v>
      </c>
      <c r="K19" s="71">
        <f>SUM(FoodWx3M!K19-FoodWx0M!L19)</f>
        <v>1.1276240000000003E-2</v>
      </c>
      <c r="L19" s="71">
        <f>SUM(FoodWx3M!L19-FoodWx0M!M19)</f>
        <v>12.674640000000002</v>
      </c>
      <c r="M19" s="71">
        <f>SUM(FoodWx3M!M19-FoodWx0M!N19)</f>
        <v>10.142980000000001</v>
      </c>
      <c r="N19" s="71">
        <f>SUM(FoodWx3M!N19-FoodWx0M!O19)</f>
        <v>-24.564799999999991</v>
      </c>
      <c r="O19" s="71">
        <f>SUM(FoodWx3M!O19-FoodWx0M!P19)</f>
        <v>-112.15010000000001</v>
      </c>
      <c r="P19" s="71">
        <f>SUM(FoodWx3M!P19-FoodWx0M!Q19)</f>
        <v>6.1375999999999999</v>
      </c>
      <c r="Q19" s="71">
        <f>SUM(FoodWx3M!Q19-FoodWx0M!R19)</f>
        <v>7.6646199999999993</v>
      </c>
      <c r="R19" s="71">
        <f>SUM(FoodWx3M!R19-FoodWx0M!S19)</f>
        <v>27.709829999999997</v>
      </c>
      <c r="S19" s="71">
        <f>SUM(FoodWx3M!S19-FoodWx0M!T19)</f>
        <v>6.7887000000000004</v>
      </c>
      <c r="T19" s="71">
        <f>SUM(FoodWx3M!T19-FoodWx0M!U19)</f>
        <v>246.29430000000002</v>
      </c>
      <c r="U19" s="71">
        <f>SUM(FoodWx3M!U19-FoodWx0M!V19)</f>
        <v>-376.7188000000001</v>
      </c>
      <c r="V19" s="71">
        <f>SUM(FoodWx3M!V19-FoodWx0M!W19)</f>
        <v>-0.96774000000000093</v>
      </c>
      <c r="W19" s="71">
        <f>SUM(FoodWx3M!W19-FoodWx0M!X19)</f>
        <v>26.892020000000002</v>
      </c>
      <c r="X19" s="71">
        <f>SUM(FoodWx3M!X19-FoodWx0M!Y19)</f>
        <v>1.856329999999998</v>
      </c>
      <c r="Y19" s="71">
        <f>SUM(FoodWx3M!Y19-FoodWx0M!Z19)</f>
        <v>0.67135999999999996</v>
      </c>
      <c r="Z19" s="71">
        <f>SUM(FoodWx3M!Z19-FoodWx0M!AA19)</f>
        <v>-8.030581999999999</v>
      </c>
      <c r="AA19" s="71">
        <f>SUM(FoodWx3M!AA19-FoodWx0M!AB19)</f>
        <v>3.8601019999999989E-3</v>
      </c>
      <c r="AB19" s="71">
        <f>SUM(FoodWx3M!AB19-FoodWx0M!AC19)</f>
        <v>-4.8519800000000046</v>
      </c>
      <c r="AC19" s="71">
        <f>SUM(FoodWx3M!AC19-FoodWx0M!AD19)</f>
        <v>1.6841839999999999</v>
      </c>
      <c r="AD19" s="71">
        <f>SUM(FoodWx3M!AD19-FoodWx0M!AE19)</f>
        <v>0.54616600000000037</v>
      </c>
      <c r="AE19" s="71">
        <f>SUM(FoodWx3M!AE19-FoodWx0M!AF19)</f>
        <v>9.3927299999999991E-2</v>
      </c>
      <c r="AF19" s="71">
        <f>SUM(FoodWx3M!AF19-FoodWx0M!AG19)</f>
        <v>12.149239999999999</v>
      </c>
      <c r="AG19" s="71">
        <f>SUM(FoodWx3M!AG19-FoodWx0M!AH19)</f>
        <v>15.590589999999999</v>
      </c>
      <c r="AH19" s="71">
        <f>SUM(FoodWx3M!AH19-FoodWx0M!AI19)</f>
        <v>-27.739830000000001</v>
      </c>
      <c r="AI19" s="71">
        <f>SUM(FoodWx3M!AI19-FoodWx0M!AJ19)</f>
        <v>20.134830000000001</v>
      </c>
      <c r="AJ19" s="71">
        <f>SUM(FoodWx3M!AJ19-FoodWx0M!AK19)</f>
        <v>7.3111650000000008</v>
      </c>
      <c r="AK19" s="71">
        <f>SUM(FoodWx3M!AK19-FoodWx0M!AL19)</f>
        <v>8.0195999999999934E-2</v>
      </c>
      <c r="AL19" s="71">
        <f>SUM(FoodWx3M!AL19-FoodWx0M!AM19)</f>
        <v>17.381039000000001</v>
      </c>
      <c r="AM19" s="71">
        <f>SUM(FoodWx3M!AM19-FoodWx0M!AN19)</f>
        <v>8.0601160000000007</v>
      </c>
      <c r="AN19" s="71">
        <f>SUM(FoodWx3M!AN19-FoodWx0M!AO19)</f>
        <v>0.20003100000000007</v>
      </c>
      <c r="AO19" s="71">
        <f>SUM(FoodWx3M!AO19-FoodWx0M!AP19)</f>
        <v>1.144409E-5</v>
      </c>
      <c r="AP19" s="71">
        <f>SUM(FoodWx3M!AP19-FoodWx0M!AQ19)</f>
        <v>-0.23987960000000003</v>
      </c>
      <c r="AQ19" s="71">
        <f>SUM(FoodWx3M!AQ19-FoodWx0M!AR19)</f>
        <v>1.1439204999999999</v>
      </c>
      <c r="AR19" s="71">
        <f>SUM(FoodWx3M!AR19-FoodWx0M!AS19)</f>
        <v>-56.30449999999999</v>
      </c>
      <c r="AS19" s="71">
        <f>SUM(FoodWx3M!AS19-FoodWx0M!AT19)</f>
        <v>-1.5327000000000055</v>
      </c>
    </row>
    <row r="20" spans="1:45" s="74" customFormat="1" ht="21.6" customHeight="1" x14ac:dyDescent="0.3">
      <c r="A20" s="72" t="s">
        <v>301</v>
      </c>
      <c r="B20" s="71">
        <v>57</v>
      </c>
      <c r="C20" s="71">
        <v>70.3</v>
      </c>
      <c r="D20" s="71">
        <v>166</v>
      </c>
      <c r="E20" s="72" t="s">
        <v>385</v>
      </c>
      <c r="F20" s="71">
        <f>SUM(FoodWx3M!F20-FoodWx0M!G20)</f>
        <v>534.71299999999974</v>
      </c>
      <c r="G20" s="71">
        <f>SUM(FoodWx3M!G20-FoodWx0M!H20)</f>
        <v>590.90300000000025</v>
      </c>
      <c r="H20" s="71">
        <f>SUM(FoodWx3M!H20-FoodWx0M!I20)</f>
        <v>-38.998289999999997</v>
      </c>
      <c r="I20" s="71">
        <f>SUM(FoodWx3M!I20-FoodWx0M!J20)</f>
        <v>34.272890000000004</v>
      </c>
      <c r="J20" s="71">
        <f>SUM(FoodWx3M!J20-FoodWx0M!K20)</f>
        <v>5.2114800000000017</v>
      </c>
      <c r="K20" s="71">
        <f>SUM(FoodWx3M!K20-FoodWx0M!L20)</f>
        <v>-0.12384410000000001</v>
      </c>
      <c r="L20" s="71">
        <f>SUM(FoodWx3M!L20-FoodWx0M!M20)</f>
        <v>0.26787000000000027</v>
      </c>
      <c r="M20" s="71">
        <f>SUM(FoodWx3M!M20-FoodWx0M!N20)</f>
        <v>25.399560000000001</v>
      </c>
      <c r="N20" s="71">
        <f>SUM(FoodWx3M!N20-FoodWx0M!O20)</f>
        <v>38.213200000000001</v>
      </c>
      <c r="O20" s="71">
        <f>SUM(FoodWx3M!O20-FoodWx0M!P20)</f>
        <v>-464.55679999999995</v>
      </c>
      <c r="P20" s="71">
        <f>SUM(FoodWx3M!P20-FoodWx0M!Q20)</f>
        <v>0</v>
      </c>
      <c r="Q20" s="71">
        <f>SUM(FoodWx3M!Q20-FoodWx0M!R20)</f>
        <v>7.7429600000000001</v>
      </c>
      <c r="R20" s="71">
        <f>SUM(FoodWx3M!R20-FoodWx0M!S20)</f>
        <v>-15.005799999999994</v>
      </c>
      <c r="S20" s="71">
        <f>SUM(FoodWx3M!S20-FoodWx0M!T20)</f>
        <v>-0.87580999999999953</v>
      </c>
      <c r="T20" s="71">
        <f>SUM(FoodWx3M!T20-FoodWx0M!U20)</f>
        <v>-67.448300000000017</v>
      </c>
      <c r="U20" s="71">
        <f>SUM(FoodWx3M!U20-FoodWx0M!V20)</f>
        <v>-672.94860000000006</v>
      </c>
      <c r="V20" s="71">
        <f>SUM(FoodWx3M!V20-FoodWx0M!W20)</f>
        <v>-1.5107699999999991</v>
      </c>
      <c r="W20" s="71">
        <f>SUM(FoodWx3M!W20-FoodWx0M!X20)</f>
        <v>-58.136299999999999</v>
      </c>
      <c r="X20" s="71">
        <f>SUM(FoodWx3M!X20-FoodWx0M!Y20)</f>
        <v>-7.7545100000000016</v>
      </c>
      <c r="Y20" s="71">
        <f>SUM(FoodWx3M!Y20-FoodWx0M!Z20)</f>
        <v>10.717700000000001</v>
      </c>
      <c r="Z20" s="71">
        <f>SUM(FoodWx3M!Z20-FoodWx0M!AA20)</f>
        <v>1.2275900000000011</v>
      </c>
      <c r="AA20" s="71">
        <f>SUM(FoodWx3M!AA20-FoodWx0M!AB20)</f>
        <v>-5.9381700000000009E-2</v>
      </c>
      <c r="AB20" s="71">
        <f>SUM(FoodWx3M!AB20-FoodWx0M!AC20)</f>
        <v>4.0726200000000006</v>
      </c>
      <c r="AC20" s="71">
        <f>SUM(FoodWx3M!AC20-FoodWx0M!AD20)</f>
        <v>0</v>
      </c>
      <c r="AD20" s="71">
        <f>SUM(FoodWx3M!AD20-FoodWx0M!AE20)</f>
        <v>0.48704400000000003</v>
      </c>
      <c r="AE20" s="71">
        <f>SUM(FoodWx3M!AE20-FoodWx0M!AF20)</f>
        <v>-7.5228454999999999</v>
      </c>
      <c r="AF20" s="71">
        <f>SUM(FoodWx3M!AF20-FoodWx0M!AG20)</f>
        <v>12.14676</v>
      </c>
      <c r="AG20" s="71">
        <f>SUM(FoodWx3M!AG20-FoodWx0M!AH20)</f>
        <v>-5.113170000000002</v>
      </c>
      <c r="AH20" s="71">
        <f>SUM(FoodWx3M!AH20-FoodWx0M!AI20)</f>
        <v>-7.0335800000000006</v>
      </c>
      <c r="AI20" s="71">
        <f>SUM(FoodWx3M!AI20-FoodWx0M!AJ20)</f>
        <v>7.0806100000000001</v>
      </c>
      <c r="AJ20" s="71">
        <f>SUM(FoodWx3M!AJ20-FoodWx0M!AK20)</f>
        <v>-2.1277800000000013</v>
      </c>
      <c r="AK20" s="71">
        <f>SUM(FoodWx3M!AK20-FoodWx0M!AL20)</f>
        <v>-0.14075099999999985</v>
      </c>
      <c r="AL20" s="71">
        <f>SUM(FoodWx3M!AL20-FoodWx0M!AM20)</f>
        <v>12.924499999999998</v>
      </c>
      <c r="AM20" s="71">
        <f>SUM(FoodWx3M!AM20-FoodWx0M!AN20)</f>
        <v>-5.7950820000000007</v>
      </c>
      <c r="AN20" s="71">
        <f>SUM(FoodWx3M!AN20-FoodWx0M!AO20)</f>
        <v>-0.45333069999999986</v>
      </c>
      <c r="AO20" s="71">
        <f>SUM(FoodWx3M!AO20-FoodWx0M!AP20)</f>
        <v>5.8071135999999995E-2</v>
      </c>
      <c r="AP20" s="71">
        <f>SUM(FoodWx3M!AP20-FoodWx0M!AQ20)</f>
        <v>0.6804351580000001</v>
      </c>
      <c r="AQ20" s="71">
        <f>SUM(FoodWx3M!AQ20-FoodWx0M!AR20)</f>
        <v>-1.1665723000000001</v>
      </c>
      <c r="AR20" s="71">
        <f>SUM(FoodWx3M!AR20-FoodWx0M!AS20)</f>
        <v>333.51</v>
      </c>
      <c r="AS20" s="71">
        <f>SUM(FoodWx3M!AS20-FoodWx0M!AT20)</f>
        <v>18.8232</v>
      </c>
    </row>
    <row r="21" spans="1:45" s="74" customFormat="1" ht="21.6" customHeight="1" x14ac:dyDescent="0.3">
      <c r="A21" s="72" t="s">
        <v>291</v>
      </c>
      <c r="B21" s="71">
        <v>64</v>
      </c>
      <c r="C21" s="71">
        <v>74.88</v>
      </c>
      <c r="D21" s="71">
        <v>180.5</v>
      </c>
      <c r="E21" s="72" t="s">
        <v>388</v>
      </c>
      <c r="F21" s="71">
        <f>SUM(FoodWx3M!F21-FoodWx0M!G21)</f>
        <v>723.9950000000008</v>
      </c>
      <c r="G21" s="71">
        <f>SUM(FoodWx3M!G21-FoodWx0M!H21)</f>
        <v>716.49099999999999</v>
      </c>
      <c r="H21" s="71">
        <f>SUM(FoodWx3M!H21-FoodWx0M!I21)</f>
        <v>-7.3365000000000009</v>
      </c>
      <c r="I21" s="71">
        <f>SUM(FoodWx3M!I21-FoodWx0M!J21)</f>
        <v>6.0281800000000061</v>
      </c>
      <c r="J21" s="71">
        <f>SUM(FoodWx3M!J21-FoodWx0M!K21)</f>
        <v>-8.372289999999996</v>
      </c>
      <c r="K21" s="71">
        <f>SUM(FoodWx3M!K21-FoodWx0M!L21)</f>
        <v>-0.16784660000000001</v>
      </c>
      <c r="L21" s="71">
        <f>SUM(FoodWx3M!L21-FoodWx0M!M21)</f>
        <v>5.6606199999999998</v>
      </c>
      <c r="M21" s="71">
        <f>SUM(FoodWx3M!M21-FoodWx0M!N21)</f>
        <v>9.2367899999999992</v>
      </c>
      <c r="N21" s="71">
        <f>SUM(FoodWx3M!N21-FoodWx0M!O21)</f>
        <v>27.177600000000012</v>
      </c>
      <c r="O21" s="71">
        <f>SUM(FoodWx3M!O21-FoodWx0M!P21)</f>
        <v>-111.6782</v>
      </c>
      <c r="P21" s="71">
        <f>SUM(FoodWx3M!P21-FoodWx0M!Q21)</f>
        <v>5.0960000000000001</v>
      </c>
      <c r="Q21" s="71">
        <f>SUM(FoodWx3M!Q21-FoodWx0M!R21)</f>
        <v>-1.8446299999999987</v>
      </c>
      <c r="R21" s="71">
        <f>SUM(FoodWx3M!R21-FoodWx0M!S21)</f>
        <v>45.284999999999997</v>
      </c>
      <c r="S21" s="71">
        <f>SUM(FoodWx3M!S21-FoodWx0M!T21)</f>
        <v>1.3400799999999986</v>
      </c>
      <c r="T21" s="71">
        <f>SUM(FoodWx3M!T21-FoodWx0M!U21)</f>
        <v>-258.05899999999997</v>
      </c>
      <c r="U21" s="71">
        <f>SUM(FoodWx3M!U21-FoodWx0M!V21)</f>
        <v>276.63980000000004</v>
      </c>
      <c r="V21" s="71">
        <f>SUM(FoodWx3M!V21-FoodWx0M!W21)</f>
        <v>-4.6958699999999993</v>
      </c>
      <c r="W21" s="71">
        <f>SUM(FoodWx3M!W21-FoodWx0M!X21)</f>
        <v>33.356179999999995</v>
      </c>
      <c r="X21" s="71">
        <f>SUM(FoodWx3M!X21-FoodWx0M!Y21)</f>
        <v>-2.7801399999999994</v>
      </c>
      <c r="Y21" s="71">
        <f>SUM(FoodWx3M!Y21-FoodWx0M!Z21)</f>
        <v>-0.41722000000000037</v>
      </c>
      <c r="Z21" s="71">
        <f>SUM(FoodWx3M!Z21-FoodWx0M!AA21)</f>
        <v>-4.2321000000000009</v>
      </c>
      <c r="AA21" s="71">
        <f>SUM(FoodWx3M!AA21-FoodWx0M!AB21)</f>
        <v>-7.4202190000000001E-2</v>
      </c>
      <c r="AB21" s="71">
        <f>SUM(FoodWx3M!AB21-FoodWx0M!AC21)</f>
        <v>2.3166900000000012</v>
      </c>
      <c r="AC21" s="71">
        <f>SUM(FoodWx3M!AC21-FoodWx0M!AD21)</f>
        <v>1.3062119999999999</v>
      </c>
      <c r="AD21" s="71">
        <f>SUM(FoodWx3M!AD21-FoodWx0M!AE21)</f>
        <v>-0.33131699999999986</v>
      </c>
      <c r="AE21" s="71">
        <f>SUM(FoodWx3M!AE21-FoodWx0M!AF21)</f>
        <v>-1.0883479999999999E-2</v>
      </c>
      <c r="AF21" s="71">
        <f>SUM(FoodWx3M!AF21-FoodWx0M!AG21)</f>
        <v>7.5424000000000007</v>
      </c>
      <c r="AG21" s="71">
        <f>SUM(FoodWx3M!AG21-FoodWx0M!AH21)</f>
        <v>5.2704199999999997</v>
      </c>
      <c r="AH21" s="71">
        <f>SUM(FoodWx3M!AH21-FoodWx0M!AI21)</f>
        <v>-12.812799999999996</v>
      </c>
      <c r="AI21" s="71">
        <f>SUM(FoodWx3M!AI21-FoodWx0M!AJ21)</f>
        <v>12.835410000000001</v>
      </c>
      <c r="AJ21" s="71">
        <f>SUM(FoodWx3M!AJ21-FoodWx0M!AK21)</f>
        <v>6.0776319999999995</v>
      </c>
      <c r="AK21" s="71">
        <f>SUM(FoodWx3M!AK21-FoodWx0M!AL21)</f>
        <v>0.31974790000000003</v>
      </c>
      <c r="AL21" s="71">
        <f>SUM(FoodWx3M!AL21-FoodWx0M!AM21)</f>
        <v>11.237069999999999</v>
      </c>
      <c r="AM21" s="71">
        <f>SUM(FoodWx3M!AM21-FoodWx0M!AN21)</f>
        <v>4.242928</v>
      </c>
      <c r="AN21" s="71">
        <f>SUM(FoodWx3M!AN21-FoodWx0M!AO21)</f>
        <v>6.8168999999999591E-3</v>
      </c>
      <c r="AO21" s="71">
        <f>SUM(FoodWx3M!AO21-FoodWx0M!AP21)</f>
        <v>5.3001399999999997E-2</v>
      </c>
      <c r="AP21" s="71">
        <f>SUM(FoodWx3M!AP21-FoodWx0M!AQ21)</f>
        <v>0.15092849999999999</v>
      </c>
      <c r="AQ21" s="71">
        <f>SUM(FoodWx3M!AQ21-FoodWx0M!AR21)</f>
        <v>-3.5929999999999573E-3</v>
      </c>
      <c r="AR21" s="71">
        <f>SUM(FoodWx3M!AR21-FoodWx0M!AS21)</f>
        <v>635.6707100000001</v>
      </c>
      <c r="AS21" s="71">
        <f>SUM(FoodWx3M!AS21-FoodWx0M!AT21)</f>
        <v>-26.875829999999993</v>
      </c>
    </row>
    <row r="22" spans="1:45" x14ac:dyDescent="0.3">
      <c r="AS22" s="75"/>
    </row>
    <row r="23" spans="1:45" x14ac:dyDescent="0.3">
      <c r="AS23" s="75"/>
    </row>
    <row r="24" spans="1:45" x14ac:dyDescent="0.3">
      <c r="AS24" s="75"/>
    </row>
    <row r="25" spans="1:45" x14ac:dyDescent="0.3">
      <c r="AS25" s="75"/>
    </row>
    <row r="26" spans="1:45" x14ac:dyDescent="0.3">
      <c r="AS26" s="75"/>
    </row>
    <row r="27" spans="1:45" x14ac:dyDescent="0.3">
      <c r="AS27" s="75"/>
    </row>
    <row r="28" spans="1:45" x14ac:dyDescent="0.3">
      <c r="AS28" s="75"/>
    </row>
    <row r="29" spans="1:45" x14ac:dyDescent="0.3">
      <c r="AS29" s="75"/>
    </row>
    <row r="30" spans="1:45" x14ac:dyDescent="0.3">
      <c r="AS30" s="75"/>
    </row>
    <row r="31" spans="1:45" x14ac:dyDescent="0.3">
      <c r="AS31" s="75"/>
    </row>
    <row r="32" spans="1:45" x14ac:dyDescent="0.3">
      <c r="AS32" s="75"/>
    </row>
    <row r="33" spans="45:45" x14ac:dyDescent="0.3">
      <c r="AS33" s="75"/>
    </row>
    <row r="34" spans="45:45" x14ac:dyDescent="0.3">
      <c r="AS34" s="75"/>
    </row>
    <row r="35" spans="45:45" x14ac:dyDescent="0.3">
      <c r="AS35" s="75"/>
    </row>
    <row r="36" spans="45:45" x14ac:dyDescent="0.3">
      <c r="AS36" s="75"/>
    </row>
    <row r="37" spans="45:45" x14ac:dyDescent="0.3">
      <c r="AS37" s="75"/>
    </row>
    <row r="38" spans="45:45" x14ac:dyDescent="0.3">
      <c r="AS38" s="7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workbookViewId="0">
      <selection activeCell="F53" sqref="F53"/>
    </sheetView>
  </sheetViews>
  <sheetFormatPr defaultColWidth="8.6640625" defaultRowHeight="14.4" x14ac:dyDescent="0.3"/>
  <cols>
    <col min="1" max="2" width="9.109375" customWidth="1"/>
    <col min="3" max="4" width="8.6640625" style="81"/>
    <col min="5" max="7" width="9.109375"/>
    <col min="8" max="9" width="8.6640625" style="19"/>
    <col min="10" max="10" width="9.109375" customWidth="1"/>
    <col min="11" max="16384" width="8.6640625" style="21"/>
  </cols>
  <sheetData>
    <row r="1" spans="1:15" s="81" customFormat="1" x14ac:dyDescent="0.3">
      <c r="A1" s="88" t="s">
        <v>402</v>
      </c>
      <c r="B1" s="88"/>
      <c r="C1" s="80" t="s">
        <v>254</v>
      </c>
      <c r="E1" s="74"/>
      <c r="F1" s="88" t="s">
        <v>403</v>
      </c>
      <c r="G1" s="74"/>
      <c r="H1" s="80" t="s">
        <v>404</v>
      </c>
      <c r="J1" s="74"/>
      <c r="K1" s="89"/>
      <c r="L1" s="74" t="s">
        <v>148</v>
      </c>
      <c r="M1" s="74" t="s">
        <v>149</v>
      </c>
      <c r="N1" s="74" t="s">
        <v>150</v>
      </c>
      <c r="O1" s="74"/>
    </row>
    <row r="2" spans="1:15" s="81" customFormat="1" x14ac:dyDescent="0.3">
      <c r="A2" s="74" t="s">
        <v>113</v>
      </c>
      <c r="B2" s="74"/>
      <c r="C2" s="81" t="s">
        <v>113</v>
      </c>
      <c r="E2" s="74"/>
      <c r="F2" s="74" t="s">
        <v>113</v>
      </c>
      <c r="G2" s="74"/>
      <c r="H2" s="81" t="s">
        <v>113</v>
      </c>
      <c r="J2" s="74"/>
      <c r="K2" s="91" t="s">
        <v>153</v>
      </c>
      <c r="L2" s="74" t="s">
        <v>151</v>
      </c>
      <c r="M2" s="74">
        <f>TTEST(A3:A52,C3:C52,2,1)</f>
        <v>6.0296238652012384E-2</v>
      </c>
      <c r="N2" s="74">
        <f>TTEST(B3:B52,D3:D52,2,1)</f>
        <v>0.47317073428064205</v>
      </c>
      <c r="O2" s="74"/>
    </row>
    <row r="3" spans="1:15" s="81" customFormat="1" x14ac:dyDescent="0.3">
      <c r="A3" s="74">
        <v>2.15</v>
      </c>
      <c r="B3" s="81">
        <f t="shared" ref="B3:B52" si="0">LN(A3)</f>
        <v>0.76546784213957142</v>
      </c>
      <c r="C3" s="81">
        <v>4.96</v>
      </c>
      <c r="D3" s="81">
        <f t="shared" ref="D3:D52" si="1">LN(C3)</f>
        <v>1.6014057407368361</v>
      </c>
      <c r="E3" s="74"/>
      <c r="F3" s="74">
        <v>1.73</v>
      </c>
      <c r="G3" s="81">
        <f t="shared" ref="G3:G52" si="2">LN(F3)</f>
        <v>0.5481214085096876</v>
      </c>
      <c r="H3" s="81">
        <v>39.61</v>
      </c>
      <c r="I3" s="81">
        <f t="shared" ref="I3:I52" si="3">LN(H3)</f>
        <v>3.6790816116338254</v>
      </c>
      <c r="J3" s="74"/>
      <c r="K3" s="89" t="s">
        <v>152</v>
      </c>
      <c r="L3" s="74" t="s">
        <v>151</v>
      </c>
      <c r="M3" s="74">
        <f>TTEST(F3:F52,H3:H52,2,1)</f>
        <v>0.13673215273267467</v>
      </c>
      <c r="N3" s="74">
        <f>TTEST(G3:G52,I3:I52,2,1)</f>
        <v>0.80489112210746394</v>
      </c>
      <c r="O3" s="74"/>
    </row>
    <row r="4" spans="1:15" s="81" customFormat="1" x14ac:dyDescent="0.3">
      <c r="A4" s="74">
        <v>3.83</v>
      </c>
      <c r="B4" s="81">
        <f t="shared" si="0"/>
        <v>1.3428648031925547</v>
      </c>
      <c r="C4" s="81">
        <v>0.02</v>
      </c>
      <c r="D4" s="81">
        <f t="shared" si="1"/>
        <v>-3.912023005428146</v>
      </c>
      <c r="E4" s="74"/>
      <c r="F4" s="82">
        <v>9.9999999999999995E-7</v>
      </c>
      <c r="G4" s="81">
        <f t="shared" si="2"/>
        <v>-13.815510557964274</v>
      </c>
      <c r="H4" s="81">
        <v>20.86</v>
      </c>
      <c r="I4" s="81">
        <f t="shared" si="3"/>
        <v>3.0378334495726262</v>
      </c>
      <c r="J4" s="74"/>
      <c r="K4" s="89"/>
      <c r="L4" s="74"/>
      <c r="M4" s="74">
        <f>SUM(M2:M3)/2</f>
        <v>9.8514195692343529E-2</v>
      </c>
      <c r="N4" s="74">
        <f>SUM(N2:N3)/2</f>
        <v>0.63903092819405294</v>
      </c>
      <c r="O4" s="74"/>
    </row>
    <row r="5" spans="1:15" x14ac:dyDescent="0.3">
      <c r="A5">
        <v>14.12</v>
      </c>
      <c r="B5" s="21">
        <f t="shared" si="0"/>
        <v>2.647592232065096</v>
      </c>
      <c r="C5" s="82">
        <v>9.9999999999999995E-7</v>
      </c>
      <c r="D5" s="81">
        <f t="shared" si="1"/>
        <v>-13.815510557964274</v>
      </c>
      <c r="F5">
        <v>13.04</v>
      </c>
      <c r="G5" s="19">
        <f t="shared" si="2"/>
        <v>2.5680215564985067</v>
      </c>
      <c r="H5" s="19">
        <v>0.55000000000000004</v>
      </c>
      <c r="I5" s="19">
        <f t="shared" si="3"/>
        <v>-0.59783700075562041</v>
      </c>
    </row>
    <row r="6" spans="1:15" x14ac:dyDescent="0.3">
      <c r="A6">
        <v>0.33</v>
      </c>
      <c r="B6" s="21">
        <f t="shared" si="0"/>
        <v>-1.1086626245216111</v>
      </c>
      <c r="C6" s="81">
        <v>0.09</v>
      </c>
      <c r="D6" s="81">
        <f t="shared" si="1"/>
        <v>-2.4079456086518722</v>
      </c>
      <c r="F6">
        <v>10.029999999999999</v>
      </c>
      <c r="G6" s="19">
        <f t="shared" si="2"/>
        <v>2.3055806019738441</v>
      </c>
      <c r="H6" s="19">
        <v>4.2699999999999996</v>
      </c>
      <c r="I6" s="19">
        <f t="shared" si="3"/>
        <v>1.451613827240533</v>
      </c>
    </row>
    <row r="7" spans="1:15" x14ac:dyDescent="0.3">
      <c r="A7" s="20">
        <v>9.9999999999999995E-7</v>
      </c>
      <c r="B7" s="21">
        <f t="shared" si="0"/>
        <v>-13.815510557964274</v>
      </c>
      <c r="C7" s="82">
        <v>9.9999999999999995E-7</v>
      </c>
      <c r="D7" s="81">
        <f t="shared" si="1"/>
        <v>-13.815510557964274</v>
      </c>
      <c r="F7" s="20">
        <v>9.9999999999999995E-7</v>
      </c>
      <c r="G7" s="19">
        <f t="shared" si="2"/>
        <v>-13.815510557964274</v>
      </c>
      <c r="H7" s="19">
        <v>27.71</v>
      </c>
      <c r="I7" s="19">
        <f t="shared" si="3"/>
        <v>3.3217933588748871</v>
      </c>
    </row>
    <row r="8" spans="1:15" x14ac:dyDescent="0.3">
      <c r="A8">
        <v>16.43</v>
      </c>
      <c r="B8" s="21">
        <f t="shared" si="0"/>
        <v>2.7991089320491769</v>
      </c>
      <c r="C8" s="81">
        <v>0.03</v>
      </c>
      <c r="D8" s="81">
        <f t="shared" si="1"/>
        <v>-3.5065578973199818</v>
      </c>
      <c r="F8">
        <v>0.01</v>
      </c>
      <c r="G8" s="19">
        <f t="shared" si="2"/>
        <v>-4.6051701859880909</v>
      </c>
      <c r="H8" s="19">
        <v>19.96</v>
      </c>
      <c r="I8" s="19">
        <f t="shared" si="3"/>
        <v>2.9937302708833178</v>
      </c>
    </row>
    <row r="9" spans="1:15" x14ac:dyDescent="0.3">
      <c r="A9">
        <v>5.98</v>
      </c>
      <c r="B9" s="21">
        <f t="shared" si="0"/>
        <v>1.7884205679625405</v>
      </c>
      <c r="C9" s="81">
        <v>11.15</v>
      </c>
      <c r="D9" s="81">
        <f t="shared" si="1"/>
        <v>2.411439497906128</v>
      </c>
      <c r="F9">
        <v>16.37</v>
      </c>
      <c r="G9" s="19">
        <f t="shared" si="2"/>
        <v>2.7954503913830435</v>
      </c>
      <c r="H9" s="19">
        <v>7.97</v>
      </c>
      <c r="I9" s="19">
        <f t="shared" si="3"/>
        <v>2.0756844928021239</v>
      </c>
    </row>
    <row r="10" spans="1:15" x14ac:dyDescent="0.3">
      <c r="A10">
        <v>4.12</v>
      </c>
      <c r="B10" s="21">
        <f t="shared" si="0"/>
        <v>1.4158531633614351</v>
      </c>
      <c r="C10" s="81">
        <v>2.52</v>
      </c>
      <c r="D10" s="81">
        <f t="shared" si="1"/>
        <v>0.9242589015233319</v>
      </c>
      <c r="F10">
        <v>23.77</v>
      </c>
      <c r="G10" s="19">
        <f t="shared" si="2"/>
        <v>3.1684242813721024</v>
      </c>
      <c r="H10" s="19">
        <v>15.33</v>
      </c>
      <c r="I10" s="19">
        <f t="shared" si="3"/>
        <v>2.7298116928837226</v>
      </c>
    </row>
    <row r="11" spans="1:15" x14ac:dyDescent="0.3">
      <c r="A11">
        <v>2.99</v>
      </c>
      <c r="B11" s="21">
        <f t="shared" si="0"/>
        <v>1.0952733874025951</v>
      </c>
      <c r="C11" s="81">
        <v>4.32</v>
      </c>
      <c r="D11" s="81">
        <f t="shared" si="1"/>
        <v>1.4632554022560189</v>
      </c>
      <c r="F11">
        <v>4.92</v>
      </c>
      <c r="G11" s="19">
        <f t="shared" si="2"/>
        <v>1.5933085305042167</v>
      </c>
      <c r="H11" s="19">
        <v>17.09</v>
      </c>
      <c r="I11" s="19">
        <f t="shared" si="3"/>
        <v>2.8384934971274993</v>
      </c>
    </row>
    <row r="12" spans="1:15" x14ac:dyDescent="0.3">
      <c r="A12">
        <v>1.48</v>
      </c>
      <c r="B12" s="21">
        <f t="shared" si="0"/>
        <v>0.39204208777602367</v>
      </c>
      <c r="C12" s="81">
        <v>0.35</v>
      </c>
      <c r="D12" s="81">
        <f t="shared" si="1"/>
        <v>-1.0498221244986778</v>
      </c>
      <c r="F12">
        <v>3.71</v>
      </c>
      <c r="G12" s="19">
        <f t="shared" si="2"/>
        <v>1.3110318766193438</v>
      </c>
      <c r="H12" s="19">
        <v>0.08</v>
      </c>
      <c r="I12" s="19">
        <f t="shared" si="3"/>
        <v>-2.5257286443082556</v>
      </c>
    </row>
    <row r="13" spans="1:15" x14ac:dyDescent="0.3">
      <c r="A13">
        <v>0.13</v>
      </c>
      <c r="B13" s="21">
        <f t="shared" si="0"/>
        <v>-2.0402208285265546</v>
      </c>
      <c r="C13" s="81">
        <v>1.52</v>
      </c>
      <c r="D13" s="81">
        <f t="shared" si="1"/>
        <v>0.41871033485818504</v>
      </c>
      <c r="F13">
        <v>19.149999999999999</v>
      </c>
      <c r="G13" s="19">
        <f t="shared" si="2"/>
        <v>2.9523027156266548</v>
      </c>
      <c r="H13" s="19">
        <v>6.12</v>
      </c>
      <c r="I13" s="19">
        <f t="shared" si="3"/>
        <v>1.8115620965242347</v>
      </c>
    </row>
    <row r="14" spans="1:15" x14ac:dyDescent="0.3">
      <c r="A14">
        <v>12.39</v>
      </c>
      <c r="B14" s="21">
        <f t="shared" si="0"/>
        <v>2.5168896956410509</v>
      </c>
      <c r="C14" s="81">
        <v>8.65</v>
      </c>
      <c r="D14" s="81">
        <f t="shared" si="1"/>
        <v>2.157559320943788</v>
      </c>
      <c r="F14">
        <v>11.25</v>
      </c>
      <c r="G14" s="19">
        <f t="shared" si="2"/>
        <v>2.4203681286504293</v>
      </c>
      <c r="H14" s="19">
        <v>0.38</v>
      </c>
      <c r="I14" s="19">
        <f t="shared" si="3"/>
        <v>-0.96758402626170559</v>
      </c>
    </row>
    <row r="15" spans="1:15" x14ac:dyDescent="0.3">
      <c r="A15">
        <v>8.73</v>
      </c>
      <c r="B15" s="21">
        <f t="shared" si="0"/>
        <v>2.166765369851511</v>
      </c>
      <c r="C15" s="81">
        <v>1.58</v>
      </c>
      <c r="D15" s="81">
        <f t="shared" si="1"/>
        <v>0.45742484703887548</v>
      </c>
      <c r="F15">
        <v>23.57</v>
      </c>
      <c r="G15" s="19">
        <f t="shared" si="2"/>
        <v>3.1599747169480397</v>
      </c>
      <c r="H15" s="19">
        <v>1.01</v>
      </c>
      <c r="I15" s="19">
        <f t="shared" si="3"/>
        <v>9.950330853168092E-3</v>
      </c>
    </row>
    <row r="16" spans="1:15" x14ac:dyDescent="0.3">
      <c r="A16" s="20">
        <v>9.9999999999999995E-7</v>
      </c>
      <c r="B16" s="21">
        <f t="shared" si="0"/>
        <v>-13.815510557964274</v>
      </c>
      <c r="C16" s="82">
        <v>9.9999999999999995E-7</v>
      </c>
      <c r="D16" s="81">
        <f t="shared" si="1"/>
        <v>-13.815510557964274</v>
      </c>
      <c r="F16">
        <v>7.18</v>
      </c>
      <c r="G16" s="19">
        <f t="shared" si="2"/>
        <v>1.9712993830601329</v>
      </c>
      <c r="H16" s="19">
        <v>11.98</v>
      </c>
      <c r="I16" s="19">
        <f t="shared" si="3"/>
        <v>2.4832385926873033</v>
      </c>
    </row>
    <row r="17" spans="1:9" x14ac:dyDescent="0.3">
      <c r="A17">
        <v>3.15</v>
      </c>
      <c r="B17" s="21">
        <f t="shared" si="0"/>
        <v>1.1474024528375417</v>
      </c>
      <c r="C17" s="82">
        <v>9.9999999999999995E-7</v>
      </c>
      <c r="D17" s="81">
        <f t="shared" si="1"/>
        <v>-13.815510557964274</v>
      </c>
      <c r="F17">
        <v>5.2</v>
      </c>
      <c r="G17" s="19">
        <f t="shared" si="2"/>
        <v>1.6486586255873816</v>
      </c>
      <c r="H17" s="19">
        <v>15.3</v>
      </c>
      <c r="I17" s="19">
        <f t="shared" si="3"/>
        <v>2.7278528283983898</v>
      </c>
    </row>
    <row r="18" spans="1:9" x14ac:dyDescent="0.3">
      <c r="A18">
        <v>2.2000000000000002</v>
      </c>
      <c r="B18" s="21">
        <f t="shared" si="0"/>
        <v>0.78845736036427028</v>
      </c>
      <c r="C18" s="81">
        <v>0.88</v>
      </c>
      <c r="D18" s="81">
        <f t="shared" si="1"/>
        <v>-0.12783337150988489</v>
      </c>
      <c r="F18">
        <v>9.39</v>
      </c>
      <c r="G18" s="19">
        <f t="shared" si="2"/>
        <v>2.2396452932201716</v>
      </c>
      <c r="H18" s="19">
        <v>24.02</v>
      </c>
      <c r="I18" s="19">
        <f t="shared" si="3"/>
        <v>3.1788868166518376</v>
      </c>
    </row>
    <row r="19" spans="1:9" x14ac:dyDescent="0.3">
      <c r="A19">
        <v>0.38</v>
      </c>
      <c r="B19" s="21">
        <f t="shared" si="0"/>
        <v>-0.96758402626170559</v>
      </c>
      <c r="C19" s="81">
        <v>1.37</v>
      </c>
      <c r="D19" s="81">
        <f t="shared" si="1"/>
        <v>0.3148107398400336</v>
      </c>
      <c r="F19">
        <v>2.42</v>
      </c>
      <c r="G19" s="19">
        <f t="shared" si="2"/>
        <v>0.88376754016859504</v>
      </c>
      <c r="H19" s="22">
        <v>9.9999999999999995E-7</v>
      </c>
      <c r="I19" s="19">
        <f t="shared" si="3"/>
        <v>-13.815510557964274</v>
      </c>
    </row>
    <row r="20" spans="1:9" x14ac:dyDescent="0.3">
      <c r="A20">
        <v>0.47</v>
      </c>
      <c r="B20" s="21">
        <f t="shared" si="0"/>
        <v>-0.75502258427803282</v>
      </c>
      <c r="C20" s="81">
        <v>0.02</v>
      </c>
      <c r="D20" s="81">
        <f t="shared" si="1"/>
        <v>-3.912023005428146</v>
      </c>
      <c r="F20">
        <v>9.85</v>
      </c>
      <c r="G20" s="19">
        <f t="shared" si="2"/>
        <v>2.2874714551839976</v>
      </c>
      <c r="H20" s="19">
        <v>25.33</v>
      </c>
      <c r="I20" s="19">
        <f t="shared" si="3"/>
        <v>3.231989464013584</v>
      </c>
    </row>
    <row r="21" spans="1:9" x14ac:dyDescent="0.3">
      <c r="A21">
        <v>0.44</v>
      </c>
      <c r="B21" s="21">
        <f t="shared" si="0"/>
        <v>-0.82098055206983023</v>
      </c>
      <c r="C21" s="81">
        <v>23.53</v>
      </c>
      <c r="D21" s="81">
        <f t="shared" si="1"/>
        <v>3.158276202739271</v>
      </c>
      <c r="F21">
        <v>6.44</v>
      </c>
      <c r="G21" s="19">
        <f t="shared" si="2"/>
        <v>1.8625285401162623</v>
      </c>
      <c r="H21" s="19">
        <v>17.96</v>
      </c>
      <c r="I21" s="19">
        <f t="shared" si="3"/>
        <v>2.8881470628740535</v>
      </c>
    </row>
    <row r="22" spans="1:9" x14ac:dyDescent="0.3">
      <c r="A22">
        <v>0.3</v>
      </c>
      <c r="B22" s="21">
        <f t="shared" si="0"/>
        <v>-1.2039728043259361</v>
      </c>
      <c r="C22" s="81">
        <v>1.78</v>
      </c>
      <c r="D22" s="81">
        <f t="shared" si="1"/>
        <v>0.57661336430399379</v>
      </c>
      <c r="F22">
        <v>8.92</v>
      </c>
      <c r="G22" s="19">
        <f t="shared" si="2"/>
        <v>2.1882959465919178</v>
      </c>
      <c r="H22" s="19">
        <v>0.02</v>
      </c>
      <c r="I22" s="19">
        <f t="shared" si="3"/>
        <v>-3.912023005428146</v>
      </c>
    </row>
    <row r="23" spans="1:9" x14ac:dyDescent="0.3">
      <c r="A23">
        <v>0.71</v>
      </c>
      <c r="B23" s="21">
        <f t="shared" si="0"/>
        <v>-0.34249030894677601</v>
      </c>
      <c r="C23" s="81">
        <v>1.95</v>
      </c>
      <c r="D23" s="81">
        <f t="shared" si="1"/>
        <v>0.66782937257565544</v>
      </c>
      <c r="F23">
        <v>8.67</v>
      </c>
      <c r="G23" s="19">
        <f t="shared" si="2"/>
        <v>2.1598687907924505</v>
      </c>
      <c r="H23" s="19">
        <v>22.07</v>
      </c>
      <c r="I23" s="19">
        <f t="shared" si="3"/>
        <v>3.0942192202686449</v>
      </c>
    </row>
    <row r="24" spans="1:9" x14ac:dyDescent="0.3">
      <c r="A24" s="20">
        <v>9.9999999999999995E-7</v>
      </c>
      <c r="B24" s="21">
        <f t="shared" si="0"/>
        <v>-13.815510557964274</v>
      </c>
      <c r="C24" s="81">
        <v>2.34</v>
      </c>
      <c r="D24" s="81">
        <f t="shared" si="1"/>
        <v>0.85015092936961001</v>
      </c>
      <c r="F24">
        <v>0.37</v>
      </c>
      <c r="G24" s="19">
        <f t="shared" si="2"/>
        <v>-0.9942522733438669</v>
      </c>
      <c r="H24" s="19">
        <v>9.85</v>
      </c>
      <c r="I24" s="19">
        <f t="shared" si="3"/>
        <v>2.2874714551839976</v>
      </c>
    </row>
    <row r="25" spans="1:9" x14ac:dyDescent="0.3">
      <c r="A25">
        <v>2.02</v>
      </c>
      <c r="B25" s="21">
        <f t="shared" si="0"/>
        <v>0.70309751141311339</v>
      </c>
      <c r="C25" s="81">
        <v>25.93</v>
      </c>
      <c r="D25" s="81">
        <f t="shared" si="1"/>
        <v>3.255400599550573</v>
      </c>
      <c r="F25">
        <v>7.39</v>
      </c>
      <c r="G25" s="19">
        <f t="shared" si="2"/>
        <v>2.0001277349601105</v>
      </c>
      <c r="H25" s="19">
        <v>13.29</v>
      </c>
      <c r="I25" s="19">
        <f t="shared" si="3"/>
        <v>2.5870118727251539</v>
      </c>
    </row>
    <row r="26" spans="1:9" x14ac:dyDescent="0.3">
      <c r="A26">
        <v>1.58</v>
      </c>
      <c r="B26" s="21">
        <f t="shared" si="0"/>
        <v>0.45742484703887548</v>
      </c>
      <c r="C26" s="81">
        <v>39.96</v>
      </c>
      <c r="D26" s="81">
        <f t="shared" si="1"/>
        <v>3.6878789537803529</v>
      </c>
      <c r="F26">
        <v>13.19</v>
      </c>
      <c r="G26" s="19">
        <f t="shared" si="2"/>
        <v>2.5794589667292231</v>
      </c>
      <c r="H26" s="19">
        <v>6.96</v>
      </c>
      <c r="I26" s="19">
        <f t="shared" si="3"/>
        <v>1.9401794743463283</v>
      </c>
    </row>
    <row r="27" spans="1:9" x14ac:dyDescent="0.3">
      <c r="A27">
        <v>0.01</v>
      </c>
      <c r="B27" s="21">
        <f t="shared" si="0"/>
        <v>-4.6051701859880909</v>
      </c>
      <c r="C27" s="81">
        <v>28.49</v>
      </c>
      <c r="D27" s="81">
        <f t="shared" si="1"/>
        <v>3.3495531485098167</v>
      </c>
      <c r="F27">
        <v>10.58</v>
      </c>
      <c r="G27" s="19">
        <f t="shared" si="2"/>
        <v>2.3589654264301534</v>
      </c>
      <c r="H27" s="19">
        <v>0.06</v>
      </c>
      <c r="I27" s="19">
        <f t="shared" si="3"/>
        <v>-2.8134107167600364</v>
      </c>
    </row>
    <row r="28" spans="1:9" x14ac:dyDescent="0.3">
      <c r="A28">
        <v>3.22</v>
      </c>
      <c r="B28" s="21">
        <f t="shared" si="0"/>
        <v>1.1693813595563169</v>
      </c>
      <c r="C28" s="81">
        <v>42.27</v>
      </c>
      <c r="D28" s="81">
        <f t="shared" si="1"/>
        <v>3.7440776145786985</v>
      </c>
      <c r="F28">
        <v>0.2</v>
      </c>
      <c r="G28" s="19">
        <f t="shared" si="2"/>
        <v>-1.6094379124341003</v>
      </c>
      <c r="H28" s="19">
        <v>15.13</v>
      </c>
      <c r="I28" s="19">
        <f t="shared" si="3"/>
        <v>2.7166795278002644</v>
      </c>
    </row>
    <row r="29" spans="1:9" x14ac:dyDescent="0.3">
      <c r="A29">
        <v>15.64</v>
      </c>
      <c r="B29" s="21">
        <f t="shared" si="0"/>
        <v>2.7498317351171653</v>
      </c>
      <c r="C29" s="81">
        <v>0.01</v>
      </c>
      <c r="D29" s="81">
        <f t="shared" si="1"/>
        <v>-4.6051701859880909</v>
      </c>
      <c r="F29">
        <v>22.34</v>
      </c>
      <c r="G29" s="19">
        <f t="shared" si="2"/>
        <v>3.1063787936410545</v>
      </c>
      <c r="H29" s="22">
        <v>9.9999999999999995E-7</v>
      </c>
      <c r="I29" s="19">
        <f t="shared" si="3"/>
        <v>-13.815510557964274</v>
      </c>
    </row>
    <row r="30" spans="1:9" x14ac:dyDescent="0.3">
      <c r="A30" s="20">
        <v>9.9999999999999995E-7</v>
      </c>
      <c r="B30" s="21">
        <f t="shared" si="0"/>
        <v>-13.815510557964274</v>
      </c>
      <c r="C30" s="81">
        <v>12.25</v>
      </c>
      <c r="D30" s="81">
        <f t="shared" si="1"/>
        <v>2.5055259369907361</v>
      </c>
      <c r="F30">
        <v>4.8099999999999996</v>
      </c>
      <c r="G30" s="19">
        <f t="shared" si="2"/>
        <v>1.5706970841176697</v>
      </c>
      <c r="H30" s="19">
        <v>15.86</v>
      </c>
      <c r="I30" s="19">
        <f t="shared" si="3"/>
        <v>2.7638002162067017</v>
      </c>
    </row>
    <row r="31" spans="1:9" x14ac:dyDescent="0.3">
      <c r="A31">
        <v>1.92</v>
      </c>
      <c r="B31" s="21">
        <f t="shared" si="0"/>
        <v>0.65232518603969014</v>
      </c>
      <c r="C31" s="81">
        <v>0.02</v>
      </c>
      <c r="D31" s="81">
        <f t="shared" si="1"/>
        <v>-3.912023005428146</v>
      </c>
      <c r="F31">
        <v>1.2</v>
      </c>
      <c r="G31" s="19">
        <f t="shared" si="2"/>
        <v>0.18232155679395459</v>
      </c>
      <c r="H31" s="19">
        <v>26.21</v>
      </c>
      <c r="I31" s="19">
        <f t="shared" si="3"/>
        <v>3.2661410173353151</v>
      </c>
    </row>
    <row r="32" spans="1:9" x14ac:dyDescent="0.3">
      <c r="A32">
        <v>0.01</v>
      </c>
      <c r="B32" s="21">
        <f t="shared" si="0"/>
        <v>-4.6051701859880909</v>
      </c>
      <c r="C32" s="81">
        <v>5.03</v>
      </c>
      <c r="D32" s="81">
        <f t="shared" si="1"/>
        <v>1.6154199841116479</v>
      </c>
      <c r="F32">
        <v>6.27</v>
      </c>
      <c r="G32" s="19">
        <f t="shared" si="2"/>
        <v>1.8357763546448294</v>
      </c>
      <c r="H32" s="19">
        <v>0.11</v>
      </c>
      <c r="I32" s="19">
        <f t="shared" si="3"/>
        <v>-2.2072749131897207</v>
      </c>
    </row>
    <row r="33" spans="1:9" x14ac:dyDescent="0.3">
      <c r="A33">
        <v>8.6999999999999993</v>
      </c>
      <c r="B33" s="21">
        <f t="shared" si="0"/>
        <v>2.1633230256605378</v>
      </c>
      <c r="C33" s="81">
        <v>28.55</v>
      </c>
      <c r="D33" s="81">
        <f t="shared" si="1"/>
        <v>3.3516569361020192</v>
      </c>
      <c r="F33">
        <v>0.93</v>
      </c>
      <c r="G33" s="19">
        <f t="shared" si="2"/>
        <v>-7.2570692834835374E-2</v>
      </c>
      <c r="H33" s="19">
        <v>6.2</v>
      </c>
      <c r="I33" s="19">
        <f t="shared" si="3"/>
        <v>1.824549292051046</v>
      </c>
    </row>
    <row r="34" spans="1:9" x14ac:dyDescent="0.3">
      <c r="A34">
        <v>10.02</v>
      </c>
      <c r="B34" s="21">
        <f t="shared" si="0"/>
        <v>2.3045830956567186</v>
      </c>
      <c r="C34" s="81">
        <v>21.02</v>
      </c>
      <c r="D34" s="81">
        <f t="shared" si="1"/>
        <v>3.045474365448805</v>
      </c>
      <c r="F34">
        <v>6.36</v>
      </c>
      <c r="G34" s="19">
        <f t="shared" si="2"/>
        <v>1.8500283773520307</v>
      </c>
      <c r="H34" s="19">
        <v>1.84</v>
      </c>
      <c r="I34" s="19">
        <f t="shared" si="3"/>
        <v>0.60976557162089429</v>
      </c>
    </row>
    <row r="35" spans="1:9" x14ac:dyDescent="0.3">
      <c r="A35">
        <v>10.33</v>
      </c>
      <c r="B35" s="21">
        <f t="shared" si="0"/>
        <v>2.3350522831315472</v>
      </c>
      <c r="C35" s="81">
        <v>0.32</v>
      </c>
      <c r="D35" s="81">
        <f t="shared" si="1"/>
        <v>-1.1394342831883648</v>
      </c>
      <c r="F35">
        <v>8.24</v>
      </c>
      <c r="G35" s="19">
        <f t="shared" si="2"/>
        <v>2.1090003439213802</v>
      </c>
      <c r="H35" s="19">
        <v>2.98</v>
      </c>
      <c r="I35" s="19">
        <f t="shared" si="3"/>
        <v>1.091923300517313</v>
      </c>
    </row>
    <row r="36" spans="1:9" x14ac:dyDescent="0.3">
      <c r="A36">
        <v>5.33</v>
      </c>
      <c r="B36" s="21">
        <f t="shared" si="0"/>
        <v>1.6733512381777531</v>
      </c>
      <c r="C36" s="81">
        <v>4.3899999999999997</v>
      </c>
      <c r="D36" s="81">
        <f t="shared" si="1"/>
        <v>1.4793292270870799</v>
      </c>
      <c r="F36">
        <v>18.559999999999999</v>
      </c>
      <c r="G36" s="19">
        <f t="shared" si="2"/>
        <v>2.9210087273580543</v>
      </c>
      <c r="H36" s="19">
        <v>7.64</v>
      </c>
      <c r="I36" s="19">
        <f t="shared" si="3"/>
        <v>2.0333976031784289</v>
      </c>
    </row>
    <row r="37" spans="1:9" x14ac:dyDescent="0.3">
      <c r="A37">
        <v>8.09</v>
      </c>
      <c r="B37" s="21">
        <f t="shared" si="0"/>
        <v>2.0906287310704004</v>
      </c>
      <c r="C37" s="81">
        <v>11.51</v>
      </c>
      <c r="D37" s="81">
        <f t="shared" si="1"/>
        <v>2.4432162227337915</v>
      </c>
      <c r="F37">
        <v>7.0000000000000007E-2</v>
      </c>
      <c r="G37" s="19">
        <f t="shared" si="2"/>
        <v>-2.6592600369327779</v>
      </c>
      <c r="H37" s="19">
        <v>0.42</v>
      </c>
      <c r="I37" s="19">
        <f t="shared" si="3"/>
        <v>-0.86750056770472306</v>
      </c>
    </row>
    <row r="38" spans="1:9" x14ac:dyDescent="0.3">
      <c r="A38">
        <v>10.52</v>
      </c>
      <c r="B38" s="21">
        <f t="shared" si="0"/>
        <v>2.3532782073095637</v>
      </c>
      <c r="C38" s="81">
        <v>11.18</v>
      </c>
      <c r="D38" s="81">
        <f t="shared" si="1"/>
        <v>2.4141264677269532</v>
      </c>
      <c r="F38">
        <v>7.79</v>
      </c>
      <c r="G38" s="19">
        <f t="shared" si="2"/>
        <v>2.0528408598826569</v>
      </c>
      <c r="H38" s="19">
        <v>1.32</v>
      </c>
      <c r="I38" s="19">
        <f t="shared" si="3"/>
        <v>0.27763173659827955</v>
      </c>
    </row>
    <row r="39" spans="1:9" x14ac:dyDescent="0.3">
      <c r="A39">
        <v>9.4</v>
      </c>
      <c r="B39" s="21">
        <f t="shared" si="0"/>
        <v>2.2407096892759584</v>
      </c>
      <c r="C39" s="82">
        <v>9.9999999999999995E-7</v>
      </c>
      <c r="D39" s="81">
        <f t="shared" si="1"/>
        <v>-13.815510557964274</v>
      </c>
      <c r="F39">
        <v>14.54</v>
      </c>
      <c r="G39" s="19">
        <f t="shared" si="2"/>
        <v>2.6769034721053733</v>
      </c>
      <c r="H39" s="22">
        <v>9.9999999999999995E-7</v>
      </c>
      <c r="I39" s="19">
        <f t="shared" si="3"/>
        <v>-13.815510557964274</v>
      </c>
    </row>
    <row r="40" spans="1:9" x14ac:dyDescent="0.3">
      <c r="A40">
        <v>5.1100000000000003</v>
      </c>
      <c r="B40" s="21">
        <f t="shared" si="0"/>
        <v>1.631199404215613</v>
      </c>
      <c r="C40" s="81">
        <v>1.83</v>
      </c>
      <c r="D40" s="81">
        <f t="shared" si="1"/>
        <v>0.60431596685332956</v>
      </c>
      <c r="F40">
        <v>30.33</v>
      </c>
      <c r="G40" s="19">
        <f t="shared" si="2"/>
        <v>3.4121373217004898</v>
      </c>
      <c r="H40" s="19">
        <v>4.43</v>
      </c>
      <c r="I40" s="19">
        <f t="shared" si="3"/>
        <v>1.4883995840570443</v>
      </c>
    </row>
    <row r="41" spans="1:9" x14ac:dyDescent="0.3">
      <c r="A41">
        <v>9.08</v>
      </c>
      <c r="B41" s="21">
        <f t="shared" si="0"/>
        <v>2.2060741926132019</v>
      </c>
      <c r="C41" s="81">
        <v>2.82</v>
      </c>
      <c r="D41" s="81">
        <f t="shared" si="1"/>
        <v>1.0367368849500223</v>
      </c>
      <c r="F41">
        <v>4.66</v>
      </c>
      <c r="G41" s="19">
        <f t="shared" si="2"/>
        <v>1.5390154481375546</v>
      </c>
      <c r="H41" s="19">
        <v>5.53</v>
      </c>
      <c r="I41" s="19">
        <f t="shared" si="3"/>
        <v>1.7101878155342434</v>
      </c>
    </row>
    <row r="42" spans="1:9" x14ac:dyDescent="0.3">
      <c r="A42">
        <v>3.87</v>
      </c>
      <c r="B42" s="21">
        <f t="shared" si="0"/>
        <v>1.3532545070416904</v>
      </c>
      <c r="C42" s="81">
        <v>7.09</v>
      </c>
      <c r="D42" s="81">
        <f t="shared" si="1"/>
        <v>1.9586853405440361</v>
      </c>
      <c r="F42">
        <v>1.45</v>
      </c>
      <c r="G42" s="19">
        <f t="shared" si="2"/>
        <v>0.37156355643248301</v>
      </c>
      <c r="H42" s="22">
        <v>9.9999999999999995E-7</v>
      </c>
      <c r="I42" s="19">
        <f t="shared" si="3"/>
        <v>-13.815510557964274</v>
      </c>
    </row>
    <row r="43" spans="1:9" x14ac:dyDescent="0.3">
      <c r="A43">
        <v>4.0199999999999996</v>
      </c>
      <c r="B43" s="21">
        <f t="shared" si="0"/>
        <v>1.3912819026309295</v>
      </c>
      <c r="C43" s="81">
        <v>0.59</v>
      </c>
      <c r="D43" s="81">
        <f t="shared" si="1"/>
        <v>-0.52763274208237199</v>
      </c>
      <c r="F43">
        <v>0.69</v>
      </c>
      <c r="G43" s="19">
        <f t="shared" si="2"/>
        <v>-0.37106368139083207</v>
      </c>
      <c r="H43" s="19">
        <v>19.510000000000002</v>
      </c>
      <c r="I43" s="19">
        <f t="shared" si="3"/>
        <v>2.97092715463502</v>
      </c>
    </row>
    <row r="44" spans="1:9" x14ac:dyDescent="0.3">
      <c r="A44">
        <v>10.79</v>
      </c>
      <c r="B44" s="21">
        <f t="shared" si="0"/>
        <v>2.3786197792700432</v>
      </c>
      <c r="C44" s="81">
        <v>27.67</v>
      </c>
      <c r="D44" s="81">
        <f t="shared" si="1"/>
        <v>3.3203487937988347</v>
      </c>
      <c r="F44" s="20">
        <v>9.9999999999999995E-7</v>
      </c>
      <c r="G44" s="19">
        <f t="shared" si="2"/>
        <v>-13.815510557964274</v>
      </c>
      <c r="H44" s="19">
        <v>7.88</v>
      </c>
      <c r="I44" s="19">
        <f t="shared" si="3"/>
        <v>2.0643279038697879</v>
      </c>
    </row>
    <row r="45" spans="1:9" x14ac:dyDescent="0.3">
      <c r="A45">
        <v>0.01</v>
      </c>
      <c r="B45" s="21">
        <f t="shared" si="0"/>
        <v>-4.6051701859880909</v>
      </c>
      <c r="C45" s="81">
        <v>26.52</v>
      </c>
      <c r="D45" s="81">
        <f t="shared" si="1"/>
        <v>3.2778991653176619</v>
      </c>
      <c r="F45">
        <v>1</v>
      </c>
      <c r="G45" s="19">
        <f t="shared" si="2"/>
        <v>0</v>
      </c>
      <c r="H45" s="19">
        <v>33.28</v>
      </c>
      <c r="I45" s="19">
        <f t="shared" si="3"/>
        <v>3.5049566159530077</v>
      </c>
    </row>
    <row r="46" spans="1:9" x14ac:dyDescent="0.3">
      <c r="A46">
        <v>1.77</v>
      </c>
      <c r="B46" s="21">
        <f t="shared" si="0"/>
        <v>0.5709795465857378</v>
      </c>
      <c r="C46" s="82">
        <v>9.9999999999999995E-7</v>
      </c>
      <c r="D46" s="81">
        <f t="shared" si="1"/>
        <v>-13.815510557964274</v>
      </c>
      <c r="F46">
        <v>0.11</v>
      </c>
      <c r="G46" s="19">
        <f t="shared" si="2"/>
        <v>-2.2072749131897207</v>
      </c>
      <c r="H46" s="19">
        <v>3.66</v>
      </c>
      <c r="I46" s="19">
        <f t="shared" si="3"/>
        <v>1.297463147413275</v>
      </c>
    </row>
    <row r="47" spans="1:9" x14ac:dyDescent="0.3">
      <c r="A47">
        <v>3.8</v>
      </c>
      <c r="B47" s="21">
        <f t="shared" si="0"/>
        <v>1.33500106673234</v>
      </c>
      <c r="C47" s="81">
        <v>12.96</v>
      </c>
      <c r="D47" s="81">
        <f t="shared" si="1"/>
        <v>2.5618676909241289</v>
      </c>
      <c r="F47">
        <v>0.28000000000000003</v>
      </c>
      <c r="G47" s="19">
        <f t="shared" si="2"/>
        <v>-1.2729656758128873</v>
      </c>
      <c r="H47" s="19">
        <v>0.87</v>
      </c>
      <c r="I47" s="19">
        <f t="shared" si="3"/>
        <v>-0.13926206733350766</v>
      </c>
    </row>
    <row r="48" spans="1:9" x14ac:dyDescent="0.3">
      <c r="A48">
        <v>11.35</v>
      </c>
      <c r="B48" s="21">
        <f t="shared" si="0"/>
        <v>2.4292177439274116</v>
      </c>
      <c r="C48" s="81">
        <v>3.07</v>
      </c>
      <c r="D48" s="81">
        <f t="shared" si="1"/>
        <v>1.1216775615991057</v>
      </c>
      <c r="F48">
        <v>0.85</v>
      </c>
      <c r="G48" s="19">
        <f t="shared" si="2"/>
        <v>-0.16251892949777494</v>
      </c>
      <c r="H48" s="19">
        <v>27.69</v>
      </c>
      <c r="I48" s="19">
        <f t="shared" si="3"/>
        <v>3.3210713371828704</v>
      </c>
    </row>
    <row r="49" spans="1:12" x14ac:dyDescent="0.3">
      <c r="A49">
        <v>0.32</v>
      </c>
      <c r="B49" s="21">
        <f t="shared" si="0"/>
        <v>-1.1394342831883648</v>
      </c>
      <c r="C49" s="81">
        <v>0.01</v>
      </c>
      <c r="D49" s="81">
        <f t="shared" si="1"/>
        <v>-4.6051701859880909</v>
      </c>
      <c r="F49">
        <v>11.29</v>
      </c>
      <c r="G49" s="19">
        <f t="shared" si="2"/>
        <v>2.4239173781615704</v>
      </c>
      <c r="H49" s="22">
        <v>9.9999999999999995E-7</v>
      </c>
      <c r="I49" s="19">
        <f t="shared" si="3"/>
        <v>-13.815510557964274</v>
      </c>
    </row>
    <row r="50" spans="1:12" x14ac:dyDescent="0.3">
      <c r="A50">
        <v>7.43</v>
      </c>
      <c r="B50" s="21">
        <f t="shared" si="0"/>
        <v>2.0055258587296678</v>
      </c>
      <c r="C50" s="81">
        <v>22.82</v>
      </c>
      <c r="D50" s="81">
        <f t="shared" si="1"/>
        <v>3.1276373444339294</v>
      </c>
      <c r="F50">
        <v>0.82</v>
      </c>
      <c r="G50" s="19">
        <f t="shared" si="2"/>
        <v>-0.19845093872383832</v>
      </c>
      <c r="H50" s="19">
        <v>7.03</v>
      </c>
      <c r="I50" s="19">
        <f t="shared" si="3"/>
        <v>1.9501867058225735</v>
      </c>
    </row>
    <row r="51" spans="1:12" x14ac:dyDescent="0.3">
      <c r="A51">
        <v>9.25</v>
      </c>
      <c r="B51" s="21">
        <f t="shared" si="0"/>
        <v>2.224623551524334</v>
      </c>
      <c r="C51" s="81">
        <v>0.01</v>
      </c>
      <c r="D51" s="81">
        <f t="shared" si="1"/>
        <v>-4.6051701859880909</v>
      </c>
      <c r="F51">
        <v>20.21</v>
      </c>
      <c r="G51" s="19">
        <f t="shared" si="2"/>
        <v>3.0061775314155299</v>
      </c>
      <c r="H51" s="19">
        <v>31.04</v>
      </c>
      <c r="I51" s="19">
        <f t="shared" si="3"/>
        <v>3.435276695315018</v>
      </c>
    </row>
    <row r="52" spans="1:12" x14ac:dyDescent="0.3">
      <c r="A52">
        <v>0.02</v>
      </c>
      <c r="B52" s="21">
        <f t="shared" si="0"/>
        <v>-3.912023005428146</v>
      </c>
      <c r="C52" s="81">
        <v>0.22</v>
      </c>
      <c r="D52" s="81">
        <f t="shared" si="1"/>
        <v>-1.5141277326297755</v>
      </c>
      <c r="F52">
        <v>0.09</v>
      </c>
      <c r="G52" s="19">
        <f t="shared" si="2"/>
        <v>-2.4079456086518722</v>
      </c>
      <c r="H52" s="19">
        <v>8.74</v>
      </c>
      <c r="I52" s="19">
        <f t="shared" si="3"/>
        <v>2.167910189667444</v>
      </c>
    </row>
    <row r="53" spans="1:12" customFormat="1" x14ac:dyDescent="0.3">
      <c r="A53" s="7">
        <f t="shared" ref="A53:B53" si="4">MEDIAN(A3:A52)</f>
        <v>3.1850000000000001</v>
      </c>
      <c r="B53" s="7">
        <f t="shared" si="4"/>
        <v>1.1583919061969294</v>
      </c>
      <c r="C53" s="74">
        <f>MEDIAN(C3:C52)</f>
        <v>2.145</v>
      </c>
      <c r="D53" s="74">
        <f>MEDIAN(D3:D52)</f>
        <v>0.75899015097263267</v>
      </c>
      <c r="F53" s="7">
        <f>MEDIAN(F3:F52)</f>
        <v>6.3149999999999995</v>
      </c>
      <c r="G53" s="7">
        <f>MEDIAN(G3:G52)</f>
        <v>1.84290236599843</v>
      </c>
      <c r="H53" s="7">
        <f>MEDIAN(H3:H52)</f>
        <v>7.335</v>
      </c>
      <c r="I53" s="7">
        <f>MEDIAN(I3:I52)</f>
        <v>1.9917921545005011</v>
      </c>
      <c r="K53" s="8"/>
    </row>
    <row r="54" spans="1:12" customFormat="1" x14ac:dyDescent="0.3">
      <c r="A54" s="10">
        <f t="shared" ref="A54:B54" si="5">AVERAGE(A3:A52)</f>
        <v>4.6788000800000011</v>
      </c>
      <c r="B54" s="10">
        <f t="shared" si="5"/>
        <v>-0.48166082900012691</v>
      </c>
      <c r="C54" s="74">
        <f>AVERAGE(C3:C52)</f>
        <v>8.0720001199999984</v>
      </c>
      <c r="D54" s="74">
        <f>AVERAGE(D3:D52)</f>
        <v>-1.1163086764556407</v>
      </c>
      <c r="F54" s="10">
        <f>AVERAGE(F3:F52)</f>
        <v>7.6048000599999988</v>
      </c>
      <c r="G54" s="10">
        <f>AVERAGE(G3:G52)</f>
        <v>0.32105992387794963</v>
      </c>
      <c r="H54" s="10">
        <f>AVERAGE(H3:H52)</f>
        <v>10.703000099999999</v>
      </c>
      <c r="I54" s="10">
        <f>AVERAGE(I3:I52)</f>
        <v>7.5099461974813445E-2</v>
      </c>
      <c r="K54" s="8"/>
      <c r="L54" s="10"/>
    </row>
    <row r="55" spans="1:12" customFormat="1" x14ac:dyDescent="0.3">
      <c r="B55" s="7">
        <f>EXP(B54)</f>
        <v>0.61775655134347418</v>
      </c>
      <c r="C55" s="74"/>
      <c r="D55" s="74">
        <f>EXP(D54)</f>
        <v>0.32748642457163463</v>
      </c>
      <c r="G55" s="7">
        <f>EXP(G54)</f>
        <v>1.3785881887690037</v>
      </c>
      <c r="H55" s="7"/>
      <c r="I55" s="7">
        <f>EXP(I54)</f>
        <v>1.0779913647026593</v>
      </c>
      <c r="K55" s="8"/>
    </row>
    <row r="56" spans="1:12" s="19" customFormat="1" x14ac:dyDescent="0.3">
      <c r="A56"/>
      <c r="B56"/>
      <c r="C56" s="81"/>
      <c r="D56" s="81"/>
      <c r="F56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workbookViewId="0">
      <selection activeCell="H53" sqref="H53:H54"/>
    </sheetView>
  </sheetViews>
  <sheetFormatPr defaultRowHeight="14.4" x14ac:dyDescent="0.3"/>
  <cols>
    <col min="3" max="4" width="8.6640625" style="77"/>
    <col min="6" max="7" width="8.6640625" style="4"/>
    <col min="8" max="9" width="8.6640625" style="79"/>
    <col min="11" max="14" width="8.6640625" style="21"/>
    <col min="16" max="16" width="8.6640625" style="8"/>
  </cols>
  <sheetData>
    <row r="1" spans="1:19" x14ac:dyDescent="0.3">
      <c r="A1" s="6" t="s">
        <v>397</v>
      </c>
      <c r="B1" s="6"/>
      <c r="C1" s="76" t="s">
        <v>398</v>
      </c>
      <c r="E1" s="6"/>
      <c r="F1" s="9" t="s">
        <v>399</v>
      </c>
      <c r="G1" s="9"/>
      <c r="H1" s="78" t="s">
        <v>400</v>
      </c>
      <c r="I1" s="78"/>
      <c r="K1" s="8"/>
      <c r="L1" t="s">
        <v>148</v>
      </c>
      <c r="M1" t="s">
        <v>149</v>
      </c>
      <c r="N1" s="70" t="s">
        <v>150</v>
      </c>
      <c r="S1" s="70"/>
    </row>
    <row r="2" spans="1:19" x14ac:dyDescent="0.3">
      <c r="A2" t="s">
        <v>113</v>
      </c>
      <c r="C2" s="77" t="s">
        <v>113</v>
      </c>
      <c r="F2" s="4" t="s">
        <v>113</v>
      </c>
      <c r="H2" s="79" t="s">
        <v>113</v>
      </c>
      <c r="K2" s="21" t="s">
        <v>153</v>
      </c>
      <c r="L2" t="s">
        <v>151</v>
      </c>
      <c r="M2">
        <f>TTEST(A3:A52,C3:C52,2,1)</f>
        <v>0.20830324692393973</v>
      </c>
      <c r="N2">
        <f>TTEST(B3:B52,D3:D52,2,1)</f>
        <v>0.75670729682865301</v>
      </c>
      <c r="S2" s="70"/>
    </row>
    <row r="3" spans="1:19" x14ac:dyDescent="0.3">
      <c r="A3">
        <v>0.72</v>
      </c>
      <c r="B3">
        <f>LN(A3)</f>
        <v>-0.3285040669720361</v>
      </c>
      <c r="C3" s="77">
        <v>0.38</v>
      </c>
      <c r="D3" s="77">
        <f>LN(C3)</f>
        <v>-0.96758402626170559</v>
      </c>
      <c r="F3" s="4">
        <v>1.36</v>
      </c>
      <c r="G3" s="4">
        <f>LN(F3)</f>
        <v>0.30748469974796072</v>
      </c>
      <c r="H3" s="79">
        <v>0.32</v>
      </c>
      <c r="I3" s="79">
        <f t="shared" ref="I3:I52" si="0">LN(H3)</f>
        <v>-1.1394342831883648</v>
      </c>
      <c r="K3" s="8" t="s">
        <v>152</v>
      </c>
      <c r="L3" t="s">
        <v>151</v>
      </c>
      <c r="M3">
        <f>TTEST(F3:F52,H3:H52,2,1)</f>
        <v>0.94239650530642438</v>
      </c>
      <c r="N3">
        <f>TTEST(G3:G52,I3:I52,2,1)</f>
        <v>0.36905539993583414</v>
      </c>
      <c r="S3" s="70"/>
    </row>
    <row r="4" spans="1:19" x14ac:dyDescent="0.3">
      <c r="A4">
        <v>0.51</v>
      </c>
      <c r="B4">
        <f t="shared" ref="B4:B52" si="1">LN(A4)</f>
        <v>-0.67334455326376563</v>
      </c>
      <c r="C4" s="77">
        <v>12.1</v>
      </c>
      <c r="D4" s="77">
        <f t="shared" ref="D4:D52" si="2">LN(C4)</f>
        <v>2.4932054526026954</v>
      </c>
      <c r="F4" s="4">
        <v>18.16</v>
      </c>
      <c r="G4" s="4">
        <f t="shared" ref="G4:G52" si="3">LN(F4)</f>
        <v>2.8992213731731473</v>
      </c>
      <c r="H4" s="79">
        <v>12.85</v>
      </c>
      <c r="I4" s="79">
        <f t="shared" si="0"/>
        <v>2.5533438113412288</v>
      </c>
      <c r="K4" s="8"/>
      <c r="L4"/>
      <c r="M4">
        <f>SUM(M2:M3)/2</f>
        <v>0.57534987611518207</v>
      </c>
      <c r="N4" s="70">
        <f>SUM(N2:N3)/2</f>
        <v>0.56288134838224357</v>
      </c>
      <c r="S4" s="70"/>
    </row>
    <row r="5" spans="1:19" x14ac:dyDescent="0.3">
      <c r="A5">
        <v>1.0000000000000001E-5</v>
      </c>
      <c r="B5">
        <f t="shared" si="1"/>
        <v>-11.512925464970229</v>
      </c>
      <c r="C5" s="77">
        <v>1.56</v>
      </c>
      <c r="D5" s="77">
        <f t="shared" si="2"/>
        <v>0.44468582126144574</v>
      </c>
      <c r="F5" s="4">
        <v>8.06</v>
      </c>
      <c r="G5" s="4">
        <f t="shared" si="3"/>
        <v>2.086913556518537</v>
      </c>
      <c r="H5" s="79">
        <v>6.61</v>
      </c>
      <c r="I5" s="79">
        <f t="shared" si="0"/>
        <v>1.8885836538635949</v>
      </c>
    </row>
    <row r="6" spans="1:19" x14ac:dyDescent="0.3">
      <c r="A6">
        <v>12.43</v>
      </c>
      <c r="B6">
        <f t="shared" si="1"/>
        <v>2.5201129055226197</v>
      </c>
      <c r="C6" s="77">
        <v>0.11</v>
      </c>
      <c r="D6" s="77">
        <f t="shared" si="2"/>
        <v>-2.2072749131897207</v>
      </c>
      <c r="F6" s="4">
        <v>12.07</v>
      </c>
      <c r="G6" s="4">
        <f t="shared" si="3"/>
        <v>2.4907230351094403</v>
      </c>
      <c r="H6" s="79">
        <v>2.42</v>
      </c>
      <c r="I6" s="79">
        <f t="shared" si="0"/>
        <v>0.88376754016859504</v>
      </c>
    </row>
    <row r="7" spans="1:19" x14ac:dyDescent="0.3">
      <c r="A7">
        <v>1.1599999999999999</v>
      </c>
      <c r="B7">
        <f t="shared" si="1"/>
        <v>0.14842000511827322</v>
      </c>
      <c r="C7" s="77">
        <v>3.59</v>
      </c>
      <c r="D7" s="77">
        <f t="shared" si="2"/>
        <v>1.2781522025001875</v>
      </c>
      <c r="F7" s="4">
        <v>0.28000000000000003</v>
      </c>
      <c r="G7" s="4">
        <f t="shared" si="3"/>
        <v>-1.2729656758128873</v>
      </c>
      <c r="H7" s="79">
        <v>1.25</v>
      </c>
      <c r="I7" s="79">
        <f t="shared" si="0"/>
        <v>0.22314355131420976</v>
      </c>
    </row>
    <row r="8" spans="1:19" x14ac:dyDescent="0.3">
      <c r="A8">
        <v>7.34</v>
      </c>
      <c r="B8">
        <f t="shared" si="1"/>
        <v>1.9933388426264242</v>
      </c>
      <c r="C8" s="77">
        <v>11.61</v>
      </c>
      <c r="D8" s="77">
        <f t="shared" si="2"/>
        <v>2.4518667957098002</v>
      </c>
      <c r="F8" s="4">
        <v>1.18</v>
      </c>
      <c r="G8" s="4">
        <f t="shared" si="3"/>
        <v>0.16551443847757333</v>
      </c>
      <c r="H8" s="79">
        <v>7.85</v>
      </c>
      <c r="I8" s="79">
        <f t="shared" si="0"/>
        <v>2.0605135317943168</v>
      </c>
    </row>
    <row r="9" spans="1:19" x14ac:dyDescent="0.3">
      <c r="A9">
        <v>0.28000000000000003</v>
      </c>
      <c r="B9">
        <f t="shared" si="1"/>
        <v>-1.2729656758128873</v>
      </c>
      <c r="C9" s="77">
        <v>7.63</v>
      </c>
      <c r="D9" s="77">
        <f t="shared" si="2"/>
        <v>2.0320878452963655</v>
      </c>
      <c r="F9" s="4">
        <v>0.06</v>
      </c>
      <c r="G9" s="4">
        <f t="shared" si="3"/>
        <v>-2.8134107167600364</v>
      </c>
      <c r="H9" s="79">
        <v>8.58</v>
      </c>
      <c r="I9" s="79">
        <f t="shared" si="0"/>
        <v>2.149433913499871</v>
      </c>
    </row>
    <row r="10" spans="1:19" x14ac:dyDescent="0.3">
      <c r="A10">
        <v>12.75</v>
      </c>
      <c r="B10">
        <f t="shared" si="1"/>
        <v>2.5455312716044354</v>
      </c>
      <c r="C10" s="77">
        <v>6.19</v>
      </c>
      <c r="D10" s="77">
        <f t="shared" si="2"/>
        <v>1.8229350866965048</v>
      </c>
      <c r="F10" s="4">
        <v>0.42</v>
      </c>
      <c r="G10" s="4">
        <f t="shared" si="3"/>
        <v>-0.86750056770472306</v>
      </c>
      <c r="H10" s="79">
        <v>0.31</v>
      </c>
      <c r="I10" s="79">
        <f t="shared" si="0"/>
        <v>-1.1711829815029451</v>
      </c>
    </row>
    <row r="11" spans="1:19" x14ac:dyDescent="0.3">
      <c r="A11">
        <v>19.04</v>
      </c>
      <c r="B11">
        <f t="shared" si="1"/>
        <v>2.9465420293632194</v>
      </c>
      <c r="C11" s="77">
        <v>0.35</v>
      </c>
      <c r="D11" s="77">
        <f t="shared" si="2"/>
        <v>-1.0498221244986778</v>
      </c>
      <c r="F11" s="4">
        <v>5.27</v>
      </c>
      <c r="G11" s="4">
        <f t="shared" si="3"/>
        <v>1.6620303625532709</v>
      </c>
      <c r="H11" s="79">
        <v>0.48</v>
      </c>
      <c r="I11" s="79">
        <f t="shared" si="0"/>
        <v>-0.73396917508020043</v>
      </c>
    </row>
    <row r="12" spans="1:19" x14ac:dyDescent="0.3">
      <c r="A12">
        <v>0.17</v>
      </c>
      <c r="B12">
        <f t="shared" si="1"/>
        <v>-1.7719568419318752</v>
      </c>
      <c r="C12" s="77">
        <v>9.9999999999999995E-7</v>
      </c>
      <c r="D12" s="77">
        <f t="shared" si="2"/>
        <v>-13.815510557964274</v>
      </c>
      <c r="F12" s="4">
        <v>0.42</v>
      </c>
      <c r="G12" s="4">
        <f t="shared" si="3"/>
        <v>-0.86750056770472306</v>
      </c>
      <c r="H12" s="79">
        <v>9.49</v>
      </c>
      <c r="I12" s="79">
        <f t="shared" si="0"/>
        <v>2.2502386126218363</v>
      </c>
    </row>
    <row r="13" spans="1:19" x14ac:dyDescent="0.3">
      <c r="A13">
        <v>0.2</v>
      </c>
      <c r="B13">
        <f t="shared" si="1"/>
        <v>-1.6094379124341003</v>
      </c>
      <c r="C13" s="77">
        <v>10.98</v>
      </c>
      <c r="D13" s="77">
        <f t="shared" si="2"/>
        <v>2.3960754360813845</v>
      </c>
      <c r="F13" s="4">
        <v>14.93</v>
      </c>
      <c r="G13" s="4">
        <f t="shared" si="3"/>
        <v>2.703372611551099</v>
      </c>
      <c r="H13" s="79">
        <v>1.0000000000000001E-5</v>
      </c>
      <c r="I13" s="79">
        <f t="shared" si="0"/>
        <v>-11.512925464970229</v>
      </c>
    </row>
    <row r="14" spans="1:19" x14ac:dyDescent="0.3">
      <c r="A14">
        <v>7.75</v>
      </c>
      <c r="B14">
        <f t="shared" si="1"/>
        <v>2.0476928433652555</v>
      </c>
      <c r="C14" s="77">
        <v>7.05</v>
      </c>
      <c r="D14" s="77">
        <f t="shared" si="2"/>
        <v>1.9530276168241774</v>
      </c>
      <c r="F14" s="4">
        <v>9.9999999999999995E-7</v>
      </c>
      <c r="G14" s="4">
        <f t="shared" si="3"/>
        <v>-13.815510557964274</v>
      </c>
      <c r="H14" s="79">
        <v>24.19</v>
      </c>
      <c r="I14" s="79">
        <f t="shared" si="0"/>
        <v>3.1859393246219359</v>
      </c>
    </row>
    <row r="15" spans="1:19" x14ac:dyDescent="0.3">
      <c r="A15">
        <v>0.05</v>
      </c>
      <c r="B15">
        <f t="shared" si="1"/>
        <v>-2.9957322735539909</v>
      </c>
      <c r="C15" s="77">
        <v>16.97</v>
      </c>
      <c r="D15" s="77">
        <f t="shared" si="2"/>
        <v>2.8314470792461348</v>
      </c>
      <c r="F15" s="4">
        <v>9.57</v>
      </c>
      <c r="G15" s="4">
        <f t="shared" si="3"/>
        <v>2.258633205464863</v>
      </c>
      <c r="H15" s="79">
        <v>20.94</v>
      </c>
      <c r="I15" s="79">
        <f t="shared" si="0"/>
        <v>3.041661205442391</v>
      </c>
    </row>
    <row r="16" spans="1:19" x14ac:dyDescent="0.3">
      <c r="A16">
        <v>0.73</v>
      </c>
      <c r="B16">
        <f t="shared" si="1"/>
        <v>-0.31471074483970024</v>
      </c>
      <c r="C16" s="77">
        <v>11.17</v>
      </c>
      <c r="D16" s="77">
        <f t="shared" si="2"/>
        <v>2.4132316130811091</v>
      </c>
      <c r="F16" s="4">
        <v>9.6999999999999993</v>
      </c>
      <c r="G16" s="4">
        <f t="shared" si="3"/>
        <v>2.2721258855093369</v>
      </c>
      <c r="H16" s="79">
        <v>1.1200000000000001</v>
      </c>
      <c r="I16" s="79">
        <f t="shared" si="0"/>
        <v>0.11332868530700327</v>
      </c>
    </row>
    <row r="17" spans="1:9" x14ac:dyDescent="0.3">
      <c r="A17">
        <v>3.29</v>
      </c>
      <c r="B17">
        <f t="shared" si="1"/>
        <v>1.1908875647772805</v>
      </c>
      <c r="C17" s="77">
        <v>11.07</v>
      </c>
      <c r="D17" s="77">
        <f t="shared" si="2"/>
        <v>2.4042387467205457</v>
      </c>
      <c r="F17" s="4">
        <v>1.72</v>
      </c>
      <c r="G17" s="4">
        <f t="shared" si="3"/>
        <v>0.54232429082536171</v>
      </c>
      <c r="H17" s="79">
        <v>0.04</v>
      </c>
      <c r="I17" s="79">
        <f t="shared" si="0"/>
        <v>-3.2188758248682006</v>
      </c>
    </row>
    <row r="18" spans="1:9" x14ac:dyDescent="0.3">
      <c r="A18">
        <v>2.92</v>
      </c>
      <c r="B18">
        <f t="shared" si="1"/>
        <v>1.0715836162801904</v>
      </c>
      <c r="C18" s="77">
        <v>0.28000000000000003</v>
      </c>
      <c r="D18" s="77">
        <f t="shared" si="2"/>
        <v>-1.2729656758128873</v>
      </c>
      <c r="F18" s="4">
        <v>0.51</v>
      </c>
      <c r="G18" s="4">
        <f t="shared" si="3"/>
        <v>-0.67334455326376563</v>
      </c>
      <c r="H18" s="79">
        <v>30.67</v>
      </c>
      <c r="I18" s="79">
        <f t="shared" si="0"/>
        <v>3.4232849781261603</v>
      </c>
    </row>
    <row r="19" spans="1:9" x14ac:dyDescent="0.3">
      <c r="A19">
        <v>5.46</v>
      </c>
      <c r="B19">
        <f t="shared" si="1"/>
        <v>1.6974487897568136</v>
      </c>
      <c r="C19" s="77">
        <v>13.63</v>
      </c>
      <c r="D19" s="77">
        <f t="shared" si="2"/>
        <v>2.6122732457084412</v>
      </c>
      <c r="F19" s="4">
        <v>28.96</v>
      </c>
      <c r="G19" s="4">
        <f t="shared" si="3"/>
        <v>3.3659155675175159</v>
      </c>
      <c r="H19" s="79">
        <v>4.78</v>
      </c>
      <c r="I19" s="79">
        <f t="shared" si="0"/>
        <v>1.5644405465033646</v>
      </c>
    </row>
    <row r="20" spans="1:9" x14ac:dyDescent="0.3">
      <c r="A20">
        <v>1.02</v>
      </c>
      <c r="B20">
        <f t="shared" si="1"/>
        <v>1.980262729617973E-2</v>
      </c>
      <c r="C20" s="77">
        <v>1.74</v>
      </c>
      <c r="D20" s="77">
        <f t="shared" si="2"/>
        <v>0.55388511322643763</v>
      </c>
      <c r="F20" s="4">
        <v>0.06</v>
      </c>
      <c r="G20" s="4">
        <f t="shared" si="3"/>
        <v>-2.8134107167600364</v>
      </c>
      <c r="H20" s="79">
        <v>30.64</v>
      </c>
      <c r="I20" s="79">
        <f t="shared" si="0"/>
        <v>3.4223063448723905</v>
      </c>
    </row>
    <row r="21" spans="1:9" x14ac:dyDescent="0.3">
      <c r="A21">
        <v>5.66</v>
      </c>
      <c r="B21">
        <f t="shared" si="1"/>
        <v>1.7334238922150915</v>
      </c>
      <c r="C21" s="77">
        <v>0.09</v>
      </c>
      <c r="D21" s="77">
        <f t="shared" si="2"/>
        <v>-2.4079456086518722</v>
      </c>
      <c r="F21" s="4">
        <v>21.8</v>
      </c>
      <c r="G21" s="4">
        <f t="shared" si="3"/>
        <v>3.0819099697950434</v>
      </c>
      <c r="H21" s="79">
        <v>6.49</v>
      </c>
      <c r="I21" s="79">
        <f t="shared" si="0"/>
        <v>1.8702625307159986</v>
      </c>
    </row>
    <row r="22" spans="1:9" x14ac:dyDescent="0.3">
      <c r="A22">
        <v>1.56</v>
      </c>
      <c r="B22">
        <f t="shared" si="1"/>
        <v>0.44468582126144574</v>
      </c>
      <c r="C22" s="77">
        <v>4.62</v>
      </c>
      <c r="D22" s="77">
        <f t="shared" si="2"/>
        <v>1.5303947050936475</v>
      </c>
      <c r="F22" s="4">
        <v>9.7799999999999994</v>
      </c>
      <c r="G22" s="4">
        <f t="shared" si="3"/>
        <v>2.2803394840467259</v>
      </c>
      <c r="H22" s="79">
        <v>3.46</v>
      </c>
      <c r="I22" s="79">
        <f t="shared" si="0"/>
        <v>1.2412685890696329</v>
      </c>
    </row>
    <row r="23" spans="1:9" x14ac:dyDescent="0.3">
      <c r="A23">
        <v>15.54</v>
      </c>
      <c r="B23">
        <f t="shared" si="1"/>
        <v>2.7434173449395014</v>
      </c>
      <c r="C23" s="77">
        <v>0.32</v>
      </c>
      <c r="D23" s="77">
        <f t="shared" si="2"/>
        <v>-1.1394342831883648</v>
      </c>
      <c r="F23" s="4">
        <v>22.03</v>
      </c>
      <c r="G23" s="4">
        <f t="shared" si="3"/>
        <v>3.092405160814252</v>
      </c>
      <c r="H23" s="79">
        <v>25.62</v>
      </c>
      <c r="I23" s="79">
        <f t="shared" si="0"/>
        <v>3.2433732964685884</v>
      </c>
    </row>
    <row r="24" spans="1:9" x14ac:dyDescent="0.3">
      <c r="A24">
        <v>0.03</v>
      </c>
      <c r="B24">
        <f t="shared" si="1"/>
        <v>-3.5065578973199818</v>
      </c>
      <c r="C24" s="77">
        <v>0.47</v>
      </c>
      <c r="D24" s="77">
        <f t="shared" si="2"/>
        <v>-0.75502258427803282</v>
      </c>
      <c r="F24" s="4">
        <v>5.28</v>
      </c>
      <c r="G24" s="4">
        <f t="shared" si="3"/>
        <v>1.6639260977181702</v>
      </c>
      <c r="H24" s="79">
        <v>7.32</v>
      </c>
      <c r="I24" s="79">
        <f t="shared" si="0"/>
        <v>1.9906103279732201</v>
      </c>
    </row>
    <row r="25" spans="1:9" x14ac:dyDescent="0.3">
      <c r="A25">
        <v>6.54</v>
      </c>
      <c r="B25">
        <f t="shared" si="1"/>
        <v>1.8779371654691073</v>
      </c>
      <c r="C25" s="77">
        <v>0.22</v>
      </c>
      <c r="D25" s="77">
        <f t="shared" si="2"/>
        <v>-1.5141277326297755</v>
      </c>
      <c r="F25" s="4">
        <v>4.09</v>
      </c>
      <c r="G25" s="4">
        <f t="shared" si="3"/>
        <v>1.4085449700547104</v>
      </c>
      <c r="H25" s="79">
        <v>0.04</v>
      </c>
      <c r="I25" s="79">
        <f t="shared" si="0"/>
        <v>-3.2188758248682006</v>
      </c>
    </row>
    <row r="26" spans="1:9" x14ac:dyDescent="0.3">
      <c r="A26">
        <v>13.74</v>
      </c>
      <c r="B26">
        <f t="shared" si="1"/>
        <v>2.6203112867942031</v>
      </c>
      <c r="C26" s="77">
        <v>0.16</v>
      </c>
      <c r="D26" s="77">
        <f t="shared" si="2"/>
        <v>-1.8325814637483102</v>
      </c>
      <c r="F26" s="4">
        <v>4.25</v>
      </c>
      <c r="G26" s="4">
        <f t="shared" si="3"/>
        <v>1.4469189829363254</v>
      </c>
      <c r="H26" s="79">
        <v>0.66</v>
      </c>
      <c r="I26" s="79">
        <f t="shared" si="0"/>
        <v>-0.41551544396166579</v>
      </c>
    </row>
    <row r="27" spans="1:9" x14ac:dyDescent="0.3">
      <c r="A27">
        <v>5.52</v>
      </c>
      <c r="B27">
        <f t="shared" si="1"/>
        <v>1.7083778602890038</v>
      </c>
      <c r="C27" s="77">
        <v>10.58</v>
      </c>
      <c r="D27" s="77">
        <f t="shared" si="2"/>
        <v>2.3589654264301534</v>
      </c>
      <c r="F27" s="4">
        <v>1.1299999999999999</v>
      </c>
      <c r="G27" s="4">
        <f t="shared" si="3"/>
        <v>0.12221763272424911</v>
      </c>
      <c r="H27" s="79">
        <v>19.59</v>
      </c>
      <c r="I27" s="79">
        <f t="shared" si="0"/>
        <v>2.9750192319564492</v>
      </c>
    </row>
    <row r="28" spans="1:9" x14ac:dyDescent="0.3">
      <c r="A28">
        <v>5.5</v>
      </c>
      <c r="B28">
        <f t="shared" si="1"/>
        <v>1.7047480922384253</v>
      </c>
      <c r="C28" s="77">
        <v>1.4</v>
      </c>
      <c r="D28" s="77">
        <f t="shared" si="2"/>
        <v>0.33647223662121289</v>
      </c>
      <c r="F28" s="4">
        <v>0.62</v>
      </c>
      <c r="G28" s="4">
        <f t="shared" si="3"/>
        <v>-0.4780358009429998</v>
      </c>
      <c r="H28" s="79">
        <v>0.97</v>
      </c>
      <c r="I28" s="79">
        <f t="shared" si="0"/>
        <v>-3.0459207484708574E-2</v>
      </c>
    </row>
    <row r="29" spans="1:9" x14ac:dyDescent="0.3">
      <c r="A29">
        <v>6.02</v>
      </c>
      <c r="B29">
        <f t="shared" si="1"/>
        <v>1.7950872593207297</v>
      </c>
      <c r="C29" s="77">
        <v>2.64</v>
      </c>
      <c r="D29" s="77">
        <f t="shared" si="2"/>
        <v>0.97077891715822484</v>
      </c>
      <c r="F29" s="4">
        <v>21.5</v>
      </c>
      <c r="G29" s="4">
        <f t="shared" si="3"/>
        <v>3.068052935133617</v>
      </c>
      <c r="H29" s="79">
        <v>7.08</v>
      </c>
      <c r="I29" s="79">
        <f t="shared" si="0"/>
        <v>1.9572739077056285</v>
      </c>
    </row>
    <row r="30" spans="1:9" x14ac:dyDescent="0.3">
      <c r="A30">
        <v>0.71</v>
      </c>
      <c r="B30">
        <f t="shared" si="1"/>
        <v>-0.34249030894677601</v>
      </c>
      <c r="C30" s="77">
        <v>9.9999999999999995E-7</v>
      </c>
      <c r="D30" s="77">
        <f t="shared" si="2"/>
        <v>-13.815510557964274</v>
      </c>
      <c r="F30" s="4">
        <v>6.59</v>
      </c>
      <c r="G30" s="4">
        <f t="shared" si="3"/>
        <v>1.8855533485144158</v>
      </c>
      <c r="H30" s="79">
        <v>26.62</v>
      </c>
      <c r="I30" s="79">
        <f t="shared" si="0"/>
        <v>3.2816628129669656</v>
      </c>
    </row>
    <row r="31" spans="1:9" x14ac:dyDescent="0.3">
      <c r="A31">
        <v>2.39</v>
      </c>
      <c r="B31">
        <f t="shared" si="1"/>
        <v>0.87129336594341933</v>
      </c>
      <c r="C31" s="77">
        <v>24.55</v>
      </c>
      <c r="D31" s="77">
        <f t="shared" si="2"/>
        <v>3.2007118542405295</v>
      </c>
      <c r="F31" s="4">
        <v>2.72</v>
      </c>
      <c r="G31" s="4">
        <f t="shared" si="3"/>
        <v>1.000631880307906</v>
      </c>
      <c r="H31" s="79">
        <v>0.79</v>
      </c>
      <c r="I31" s="79">
        <f t="shared" si="0"/>
        <v>-0.23572233352106983</v>
      </c>
    </row>
    <row r="32" spans="1:9" x14ac:dyDescent="0.3">
      <c r="A32">
        <v>12.34</v>
      </c>
      <c r="B32">
        <f t="shared" si="1"/>
        <v>2.5128460184772416</v>
      </c>
      <c r="C32" s="77">
        <v>21.24</v>
      </c>
      <c r="D32" s="77">
        <f t="shared" si="2"/>
        <v>3.0558861963737378</v>
      </c>
      <c r="F32" s="4">
        <v>5.03</v>
      </c>
      <c r="G32" s="4">
        <f t="shared" si="3"/>
        <v>1.6154199841116479</v>
      </c>
      <c r="H32" s="79">
        <v>1.0000000000000001E-5</v>
      </c>
      <c r="I32" s="79">
        <f t="shared" si="0"/>
        <v>-11.512925464970229</v>
      </c>
    </row>
    <row r="33" spans="1:14" x14ac:dyDescent="0.3">
      <c r="A33">
        <v>4.2699999999999996</v>
      </c>
      <c r="B33">
        <f t="shared" si="1"/>
        <v>1.451613827240533</v>
      </c>
      <c r="C33" s="77">
        <v>36.409999999999997</v>
      </c>
      <c r="D33" s="77">
        <f t="shared" si="2"/>
        <v>3.5948434621873422</v>
      </c>
      <c r="F33" s="4">
        <v>3.25</v>
      </c>
      <c r="G33" s="4">
        <f t="shared" si="3"/>
        <v>1.1786549963416462</v>
      </c>
      <c r="H33" s="79">
        <v>0.38</v>
      </c>
      <c r="I33" s="79">
        <f t="shared" si="0"/>
        <v>-0.96758402626170559</v>
      </c>
    </row>
    <row r="34" spans="1:14" x14ac:dyDescent="0.3">
      <c r="A34">
        <v>2.63</v>
      </c>
      <c r="B34">
        <f t="shared" si="1"/>
        <v>0.96698384618967315</v>
      </c>
      <c r="C34" s="77">
        <v>1.97</v>
      </c>
      <c r="D34" s="77">
        <f t="shared" si="2"/>
        <v>0.67803354274989713</v>
      </c>
      <c r="F34" s="4">
        <v>8.81</v>
      </c>
      <c r="G34" s="4">
        <f t="shared" si="3"/>
        <v>2.1758874399480881</v>
      </c>
      <c r="H34" s="79">
        <v>10.99</v>
      </c>
      <c r="I34" s="79">
        <f t="shared" si="0"/>
        <v>2.3969857684155298</v>
      </c>
      <c r="K34" s="89"/>
      <c r="L34" s="74" t="s">
        <v>148</v>
      </c>
      <c r="M34" s="74" t="s">
        <v>149</v>
      </c>
      <c r="N34" s="74" t="s">
        <v>150</v>
      </c>
    </row>
    <row r="35" spans="1:14" x14ac:dyDescent="0.3">
      <c r="A35">
        <v>1.23</v>
      </c>
      <c r="B35">
        <f t="shared" si="1"/>
        <v>0.20701416938432612</v>
      </c>
      <c r="C35" s="77">
        <v>0.78</v>
      </c>
      <c r="D35" s="77">
        <f t="shared" si="2"/>
        <v>-0.24846135929849961</v>
      </c>
      <c r="F35" s="4">
        <v>0.02</v>
      </c>
      <c r="G35" s="4">
        <f t="shared" si="3"/>
        <v>-3.912023005428146</v>
      </c>
      <c r="H35" s="79">
        <v>1.2</v>
      </c>
      <c r="I35" s="79">
        <f t="shared" si="0"/>
        <v>0.18232155679395459</v>
      </c>
      <c r="K35" s="91" t="s">
        <v>153</v>
      </c>
      <c r="L35" s="74" t="s">
        <v>151</v>
      </c>
      <c r="M35" s="74">
        <f>TTEST(A36:A85,C36:C85,2,1)</f>
        <v>0.47486975090464889</v>
      </c>
      <c r="N35" s="74">
        <f>TTEST(B36:B85,D36:D85,2,1)</f>
        <v>0.99093389680710353</v>
      </c>
    </row>
    <row r="36" spans="1:14" x14ac:dyDescent="0.3">
      <c r="A36">
        <v>0.19</v>
      </c>
      <c r="B36">
        <f t="shared" si="1"/>
        <v>-1.6607312068216509</v>
      </c>
      <c r="C36" s="77">
        <v>9.73</v>
      </c>
      <c r="D36" s="77">
        <f t="shared" si="2"/>
        <v>2.2752138961979136</v>
      </c>
      <c r="F36" s="4">
        <v>13.39</v>
      </c>
      <c r="G36" s="4">
        <f t="shared" si="3"/>
        <v>2.5945081597030812</v>
      </c>
      <c r="H36" s="79">
        <v>0.41</v>
      </c>
      <c r="I36" s="79">
        <f t="shared" si="0"/>
        <v>-0.89159811928378363</v>
      </c>
      <c r="K36" s="89" t="s">
        <v>152</v>
      </c>
      <c r="L36" s="74" t="s">
        <v>151</v>
      </c>
      <c r="M36" s="74">
        <f>TTEST(F36:F85,H36:H85,2,1)</f>
        <v>0.56074890283261503</v>
      </c>
      <c r="N36" s="74">
        <f>TTEST(G36:G85,I36:I85,2,1)</f>
        <v>0.12395931523651647</v>
      </c>
    </row>
    <row r="37" spans="1:14" x14ac:dyDescent="0.3">
      <c r="A37">
        <v>4.5999999999999996</v>
      </c>
      <c r="B37">
        <f t="shared" si="1"/>
        <v>1.5260563034950492</v>
      </c>
      <c r="C37" s="77">
        <v>26.73</v>
      </c>
      <c r="D37" s="77">
        <f t="shared" si="2"/>
        <v>3.2857865301508276</v>
      </c>
      <c r="F37" s="4">
        <v>15.34</v>
      </c>
      <c r="G37" s="4">
        <f t="shared" si="3"/>
        <v>2.73046379593911</v>
      </c>
      <c r="H37" s="79">
        <v>21.35</v>
      </c>
      <c r="I37" s="79">
        <f t="shared" si="0"/>
        <v>3.0610517396746335</v>
      </c>
      <c r="K37" s="89"/>
      <c r="L37" s="74"/>
      <c r="M37" s="74">
        <f>SUM(M35:M36)/2</f>
        <v>0.5178093268686319</v>
      </c>
      <c r="N37" s="74">
        <f>SUM(N35:N36)/2</f>
        <v>0.55744660602180995</v>
      </c>
    </row>
    <row r="38" spans="1:14" x14ac:dyDescent="0.3">
      <c r="A38">
        <v>2.71</v>
      </c>
      <c r="B38">
        <f t="shared" si="1"/>
        <v>0.99694863489160956</v>
      </c>
      <c r="C38" s="77">
        <v>9.9999999999999995E-7</v>
      </c>
      <c r="D38" s="77">
        <f t="shared" si="2"/>
        <v>-13.815510557964274</v>
      </c>
      <c r="F38" s="4">
        <v>16.850000000000001</v>
      </c>
      <c r="G38" s="4">
        <f t="shared" si="3"/>
        <v>2.8243506567983707</v>
      </c>
      <c r="H38" s="79">
        <v>0.84</v>
      </c>
      <c r="I38" s="79">
        <f t="shared" si="0"/>
        <v>-0.1743533871447778</v>
      </c>
    </row>
    <row r="39" spans="1:14" x14ac:dyDescent="0.3">
      <c r="A39">
        <v>0.43</v>
      </c>
      <c r="B39">
        <f t="shared" si="1"/>
        <v>-0.84397007029452897</v>
      </c>
      <c r="C39" s="77">
        <v>1.1499999999999999</v>
      </c>
      <c r="D39" s="77">
        <f t="shared" si="2"/>
        <v>0.13976194237515863</v>
      </c>
      <c r="F39" s="4">
        <v>4.49</v>
      </c>
      <c r="G39" s="4">
        <f t="shared" si="3"/>
        <v>1.501852701754163</v>
      </c>
      <c r="H39" s="79">
        <v>0.35</v>
      </c>
      <c r="I39" s="79">
        <f t="shared" si="0"/>
        <v>-1.0498221244986778</v>
      </c>
    </row>
    <row r="40" spans="1:14" x14ac:dyDescent="0.3">
      <c r="A40">
        <v>4.3</v>
      </c>
      <c r="B40">
        <f t="shared" si="1"/>
        <v>1.4586150226995167</v>
      </c>
      <c r="C40" s="77">
        <v>1</v>
      </c>
      <c r="D40" s="77">
        <f t="shared" si="2"/>
        <v>0</v>
      </c>
      <c r="F40" s="4">
        <v>5.93</v>
      </c>
      <c r="G40" s="4">
        <f t="shared" si="3"/>
        <v>1.780024213009634</v>
      </c>
      <c r="H40" s="79">
        <v>1.3</v>
      </c>
      <c r="I40" s="79">
        <f t="shared" si="0"/>
        <v>0.26236426446749106</v>
      </c>
    </row>
    <row r="41" spans="1:14" x14ac:dyDescent="0.3">
      <c r="A41">
        <v>4.93</v>
      </c>
      <c r="B41">
        <f t="shared" si="1"/>
        <v>1.5953389880545987</v>
      </c>
      <c r="C41" s="77">
        <v>4.1500000000000004</v>
      </c>
      <c r="D41" s="77">
        <f t="shared" si="2"/>
        <v>1.423108334242607</v>
      </c>
      <c r="F41" s="4">
        <v>1.45</v>
      </c>
      <c r="G41" s="4">
        <f t="shared" si="3"/>
        <v>0.37156355643248301</v>
      </c>
      <c r="H41" s="79">
        <v>1.0000000000000001E-5</v>
      </c>
      <c r="I41" s="79">
        <f t="shared" si="0"/>
        <v>-11.512925464970229</v>
      </c>
    </row>
    <row r="42" spans="1:14" x14ac:dyDescent="0.3">
      <c r="A42">
        <v>12.93</v>
      </c>
      <c r="B42">
        <f t="shared" si="1"/>
        <v>2.5595501927837661</v>
      </c>
      <c r="C42" s="77">
        <v>12.54</v>
      </c>
      <c r="D42" s="77">
        <f t="shared" si="2"/>
        <v>2.5289235352047745</v>
      </c>
      <c r="F42" s="4">
        <v>9.25</v>
      </c>
      <c r="G42" s="4">
        <f t="shared" si="3"/>
        <v>2.224623551524334</v>
      </c>
      <c r="H42" s="79">
        <v>0.26</v>
      </c>
      <c r="I42" s="79">
        <f t="shared" si="0"/>
        <v>-1.3470736479666092</v>
      </c>
    </row>
    <row r="43" spans="1:14" x14ac:dyDescent="0.3">
      <c r="A43">
        <v>0.42</v>
      </c>
      <c r="B43">
        <f t="shared" si="1"/>
        <v>-0.86750056770472306</v>
      </c>
      <c r="C43" s="77">
        <v>1.1599999999999999</v>
      </c>
      <c r="D43" s="77">
        <f t="shared" si="2"/>
        <v>0.14842000511827322</v>
      </c>
      <c r="F43" s="4">
        <v>21.86</v>
      </c>
      <c r="G43" s="4">
        <f t="shared" si="3"/>
        <v>3.0846584827483925</v>
      </c>
      <c r="H43" s="79">
        <v>0.01</v>
      </c>
      <c r="I43" s="79">
        <f t="shared" si="0"/>
        <v>-4.6051701859880909</v>
      </c>
    </row>
    <row r="44" spans="1:14" x14ac:dyDescent="0.3">
      <c r="A44">
        <v>3.27</v>
      </c>
      <c r="B44">
        <f t="shared" si="1"/>
        <v>1.1847899849091621</v>
      </c>
      <c r="C44" s="77">
        <v>5.34</v>
      </c>
      <c r="D44" s="77">
        <f t="shared" si="2"/>
        <v>1.6752256529721035</v>
      </c>
      <c r="F44" s="4">
        <v>10.35</v>
      </c>
      <c r="G44" s="4">
        <f t="shared" si="3"/>
        <v>2.3369865197113779</v>
      </c>
      <c r="H44" s="79">
        <v>7.53</v>
      </c>
      <c r="I44" s="79">
        <f t="shared" si="0"/>
        <v>2.0188950418118021</v>
      </c>
    </row>
    <row r="45" spans="1:14" x14ac:dyDescent="0.3">
      <c r="A45">
        <v>14.48</v>
      </c>
      <c r="B45">
        <f t="shared" si="1"/>
        <v>2.6727683869575705</v>
      </c>
      <c r="C45" s="77">
        <v>20.43</v>
      </c>
      <c r="D45" s="77">
        <f t="shared" si="2"/>
        <v>3.0170044088295307</v>
      </c>
      <c r="F45" s="4">
        <v>12.89</v>
      </c>
      <c r="G45" s="4">
        <f t="shared" si="3"/>
        <v>2.5564518169510961</v>
      </c>
      <c r="H45" s="79">
        <v>19.64</v>
      </c>
      <c r="I45" s="79">
        <f t="shared" si="0"/>
        <v>2.9775683029263198</v>
      </c>
    </row>
    <row r="46" spans="1:14" x14ac:dyDescent="0.3">
      <c r="A46">
        <v>16.39</v>
      </c>
      <c r="B46">
        <f t="shared" si="1"/>
        <v>2.7966713927557385</v>
      </c>
      <c r="C46" s="77">
        <v>1.23</v>
      </c>
      <c r="D46" s="77">
        <f t="shared" si="2"/>
        <v>0.20701416938432612</v>
      </c>
      <c r="F46" s="4">
        <v>0.92</v>
      </c>
      <c r="G46" s="4">
        <f t="shared" si="3"/>
        <v>-8.3381608939051013E-2</v>
      </c>
      <c r="H46" s="79">
        <v>0.23</v>
      </c>
      <c r="I46" s="79">
        <f t="shared" si="0"/>
        <v>-1.4696759700589417</v>
      </c>
    </row>
    <row r="47" spans="1:14" x14ac:dyDescent="0.3">
      <c r="A47">
        <v>1.0000000000000001E-5</v>
      </c>
      <c r="B47">
        <f t="shared" si="1"/>
        <v>-11.512925464970229</v>
      </c>
      <c r="C47" s="77">
        <v>32.56</v>
      </c>
      <c r="D47" s="77">
        <f t="shared" si="2"/>
        <v>3.4830845411343394</v>
      </c>
      <c r="F47" s="4">
        <v>0.4</v>
      </c>
      <c r="G47" s="4">
        <f t="shared" si="3"/>
        <v>-0.916290731874155</v>
      </c>
      <c r="H47" s="79">
        <v>12.04</v>
      </c>
      <c r="I47" s="79">
        <f t="shared" si="0"/>
        <v>2.4882344398806748</v>
      </c>
    </row>
    <row r="48" spans="1:14" x14ac:dyDescent="0.3">
      <c r="A48">
        <v>6.77</v>
      </c>
      <c r="B48">
        <f t="shared" si="1"/>
        <v>1.9125010869241836</v>
      </c>
      <c r="C48" s="77">
        <v>0.19</v>
      </c>
      <c r="D48" s="77">
        <f t="shared" si="2"/>
        <v>-1.6607312068216509</v>
      </c>
      <c r="F48" s="4">
        <v>0.15</v>
      </c>
      <c r="G48" s="4">
        <f t="shared" si="3"/>
        <v>-1.8971199848858813</v>
      </c>
      <c r="H48" s="79">
        <v>20.7</v>
      </c>
      <c r="I48" s="79">
        <f t="shared" si="0"/>
        <v>3.0301337002713233</v>
      </c>
    </row>
    <row r="49" spans="1:14" x14ac:dyDescent="0.3">
      <c r="A49">
        <v>0.01</v>
      </c>
      <c r="B49">
        <f t="shared" si="1"/>
        <v>-4.6051701859880909</v>
      </c>
      <c r="C49" s="77">
        <v>1.57</v>
      </c>
      <c r="D49" s="77">
        <f t="shared" si="2"/>
        <v>0.45107561936021673</v>
      </c>
      <c r="F49" s="4">
        <v>7.05</v>
      </c>
      <c r="G49" s="4">
        <f t="shared" si="3"/>
        <v>1.9530276168241774</v>
      </c>
      <c r="H49" s="79">
        <v>25.54</v>
      </c>
      <c r="I49" s="79">
        <f t="shared" si="0"/>
        <v>3.2402458506043934</v>
      </c>
    </row>
    <row r="50" spans="1:14" x14ac:dyDescent="0.3">
      <c r="A50">
        <v>8.24</v>
      </c>
      <c r="B50">
        <f t="shared" si="1"/>
        <v>2.1090003439213802</v>
      </c>
      <c r="C50" s="77">
        <v>0.06</v>
      </c>
      <c r="D50" s="77">
        <f t="shared" si="2"/>
        <v>-2.8134107167600364</v>
      </c>
      <c r="F50" s="4">
        <v>42.74</v>
      </c>
      <c r="G50" s="4">
        <f t="shared" si="3"/>
        <v>3.7551352498910018</v>
      </c>
      <c r="H50" s="79">
        <v>0.65</v>
      </c>
      <c r="I50" s="79">
        <f t="shared" si="0"/>
        <v>-0.43078291609245423</v>
      </c>
    </row>
    <row r="51" spans="1:14" x14ac:dyDescent="0.3">
      <c r="A51">
        <v>11.3</v>
      </c>
      <c r="B51">
        <f t="shared" si="1"/>
        <v>2.4248027257182949</v>
      </c>
      <c r="C51" s="77">
        <v>4.8499999999999996</v>
      </c>
      <c r="D51" s="77">
        <f t="shared" si="2"/>
        <v>1.5789787049493917</v>
      </c>
      <c r="F51" s="4">
        <v>4.68</v>
      </c>
      <c r="G51" s="4">
        <f t="shared" si="3"/>
        <v>1.5432981099295553</v>
      </c>
      <c r="H51" s="79">
        <v>6.12</v>
      </c>
      <c r="I51" s="79">
        <f t="shared" si="0"/>
        <v>1.8115620965242347</v>
      </c>
    </row>
    <row r="52" spans="1:14" x14ac:dyDescent="0.3">
      <c r="A52">
        <v>0.73</v>
      </c>
      <c r="B52">
        <f t="shared" si="1"/>
        <v>-0.31471074483970024</v>
      </c>
      <c r="C52" s="77">
        <v>1.87</v>
      </c>
      <c r="D52" s="77">
        <f t="shared" si="2"/>
        <v>0.62593843086649537</v>
      </c>
      <c r="F52" s="4">
        <v>0.45</v>
      </c>
      <c r="G52" s="4">
        <f t="shared" si="3"/>
        <v>-0.79850769621777162</v>
      </c>
      <c r="H52" s="79">
        <v>14.09</v>
      </c>
      <c r="I52" s="79">
        <f t="shared" si="0"/>
        <v>2.6454653259105889</v>
      </c>
    </row>
    <row r="53" spans="1:14" x14ac:dyDescent="0.3">
      <c r="A53" s="7">
        <f>MEDIAN(A3:A52)</f>
        <v>3.2800000000000002</v>
      </c>
      <c r="B53" s="7">
        <f>MEDIAN(B3:B52)</f>
        <v>1.1878387748432213</v>
      </c>
      <c r="C53" s="7">
        <f>MEDIAN(C3:C52)</f>
        <v>2.3050000000000002</v>
      </c>
      <c r="D53" s="7">
        <f>MEDIAN(D3:D52)</f>
        <v>0.82440622995406099</v>
      </c>
      <c r="F53" s="7">
        <f>MEDIAN(F3:F52)</f>
        <v>5.15</v>
      </c>
      <c r="G53" s="4">
        <f>MEDIAN(G3:G52)</f>
        <v>1.6387251733324595</v>
      </c>
      <c r="H53" s="7">
        <f>MEDIAN(H3:H52)</f>
        <v>4.12</v>
      </c>
      <c r="I53" s="79">
        <f>MEDIAN(I3:I52)</f>
        <v>1.4028545677864988</v>
      </c>
      <c r="K53" s="8"/>
      <c r="L53"/>
      <c r="M53"/>
      <c r="N53"/>
    </row>
    <row r="54" spans="1:14" x14ac:dyDescent="0.3">
      <c r="A54" s="10">
        <f>AVERAGE(A3:A52)</f>
        <v>5.0240004000000003</v>
      </c>
      <c r="B54" s="10">
        <f>AVERAGE(B3:B52)</f>
        <v>0.27845019055839992</v>
      </c>
      <c r="C54" s="10">
        <f>AVERAGE(C3:C52)</f>
        <v>6.9284000600000004</v>
      </c>
      <c r="D54" s="10">
        <f>AVERAGE(D3:D52)</f>
        <v>5.8736815951271566E-2</v>
      </c>
      <c r="F54" s="10">
        <f>AVERAGE(F3:F52)</f>
        <v>7.9564000200000011</v>
      </c>
      <c r="G54" s="4">
        <f>AVERAGE(G3:G52)</f>
        <v>0.85645328311706459</v>
      </c>
      <c r="H54" s="10">
        <f>AVERAGE(H3:H52)</f>
        <v>8.0962005999999995</v>
      </c>
      <c r="I54" s="79">
        <f>AVERAGE(I3:I52)</f>
        <v>0.23590825273866486</v>
      </c>
      <c r="K54" s="8"/>
      <c r="L54" s="10"/>
      <c r="M54"/>
      <c r="N54"/>
    </row>
    <row r="55" spans="1:14" x14ac:dyDescent="0.3">
      <c r="A55" s="70"/>
      <c r="B55" s="70">
        <f>EXP(B54)</f>
        <v>1.3210808014601438</v>
      </c>
      <c r="D55" s="77">
        <f>EXP(D54)</f>
        <v>1.0604960983520333</v>
      </c>
      <c r="G55" s="4">
        <f>EXP(G54)</f>
        <v>2.354794077556158</v>
      </c>
      <c r="H55" s="70"/>
      <c r="I55" s="70">
        <f>EXP(I54)</f>
        <v>1.2660581474704353</v>
      </c>
      <c r="K55" s="8"/>
      <c r="L55"/>
      <c r="M55"/>
      <c r="N55"/>
    </row>
    <row r="56" spans="1:14" x14ac:dyDescent="0.3">
      <c r="K56" s="19"/>
      <c r="L56" s="19"/>
      <c r="M56" s="19"/>
      <c r="N56" s="19"/>
    </row>
    <row r="57" spans="1:14" x14ac:dyDescent="0.3">
      <c r="A57" t="s">
        <v>401</v>
      </c>
      <c r="D57">
        <f>TTEST(B3:B52,D3:D52,2,1)</f>
        <v>0.75670729682865301</v>
      </c>
      <c r="G57"/>
      <c r="I57">
        <f>TTEST(G3:G52,I3:I52,2,1)</f>
        <v>0.36905539993583414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selection activeCell="K1" sqref="K1:N4"/>
    </sheetView>
  </sheetViews>
  <sheetFormatPr defaultRowHeight="14.4" x14ac:dyDescent="0.3"/>
  <sheetData>
    <row r="1" spans="1:14" x14ac:dyDescent="0.3">
      <c r="A1" s="6" t="s">
        <v>139</v>
      </c>
      <c r="B1" s="6"/>
      <c r="C1" s="6" t="s">
        <v>116</v>
      </c>
      <c r="F1" s="6" t="s">
        <v>114</v>
      </c>
      <c r="G1" s="6"/>
      <c r="H1" s="6" t="s">
        <v>117</v>
      </c>
      <c r="J1" s="8"/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J2" s="8"/>
      <c r="K2" s="91" t="s">
        <v>153</v>
      </c>
      <c r="L2" s="74" t="s">
        <v>151</v>
      </c>
      <c r="M2" s="74">
        <f>TTEST(A3:A52,C3:C52,2,1)</f>
        <v>0.38303272475048278</v>
      </c>
      <c r="N2" s="74">
        <f>TTEST(B3:B52,D3:D52,2,1)</f>
        <v>0.75398334157382063</v>
      </c>
    </row>
    <row r="3" spans="1:14" x14ac:dyDescent="0.3">
      <c r="A3">
        <v>0.37</v>
      </c>
      <c r="B3">
        <f t="shared" ref="B3:B52" si="0">LN(A3)</f>
        <v>-0.9942522733438669</v>
      </c>
      <c r="C3">
        <v>10.79</v>
      </c>
      <c r="D3">
        <f t="shared" ref="D3:D52" si="1">LN(C3)</f>
        <v>2.3786197792700432</v>
      </c>
      <c r="F3">
        <v>0.05</v>
      </c>
      <c r="G3">
        <f>LN(F3)</f>
        <v>-2.9957322735539909</v>
      </c>
      <c r="H3">
        <v>8.08</v>
      </c>
      <c r="I3">
        <f t="shared" ref="I3:I52" si="2">LN(H3)</f>
        <v>2.0893918725330041</v>
      </c>
      <c r="J3" s="8"/>
      <c r="K3" s="89" t="s">
        <v>152</v>
      </c>
      <c r="L3" s="74" t="s">
        <v>151</v>
      </c>
      <c r="M3" s="74">
        <f>TTEST(F3:F52,H3:H52,2,1)</f>
        <v>0.13471855067808752</v>
      </c>
      <c r="N3" s="74">
        <f>TTEST(G3:G52,I3:I52,2,1)</f>
        <v>0.8096385593587625</v>
      </c>
    </row>
    <row r="4" spans="1:14" x14ac:dyDescent="0.3">
      <c r="A4">
        <v>0.01</v>
      </c>
      <c r="B4">
        <f t="shared" si="0"/>
        <v>-4.6051701859880909</v>
      </c>
      <c r="C4">
        <v>14.13</v>
      </c>
      <c r="D4">
        <f t="shared" si="1"/>
        <v>2.6483001966964363</v>
      </c>
      <c r="F4">
        <v>43.11</v>
      </c>
      <c r="G4">
        <f t="shared" ref="G4:G52" si="3">LN(F4)</f>
        <v>3.7637549887590431</v>
      </c>
      <c r="H4">
        <v>4.59</v>
      </c>
      <c r="I4">
        <f t="shared" si="2"/>
        <v>1.5238800240724537</v>
      </c>
      <c r="K4" s="89"/>
      <c r="L4" s="74"/>
      <c r="M4" s="74">
        <f>SUM(M2:M3)/2</f>
        <v>0.25887563771428512</v>
      </c>
      <c r="N4" s="74">
        <f>SUM(N2:N3)/2</f>
        <v>0.78181095046629157</v>
      </c>
    </row>
    <row r="5" spans="1:14" x14ac:dyDescent="0.3">
      <c r="A5">
        <v>2.97</v>
      </c>
      <c r="B5">
        <f t="shared" si="0"/>
        <v>1.0885619528146082</v>
      </c>
      <c r="C5">
        <v>13.06</v>
      </c>
      <c r="D5">
        <f t="shared" si="1"/>
        <v>2.5695541238482851</v>
      </c>
      <c r="F5">
        <v>40.700000000000003</v>
      </c>
      <c r="G5">
        <f t="shared" si="3"/>
        <v>3.7062280924485496</v>
      </c>
      <c r="H5">
        <v>3.99</v>
      </c>
      <c r="I5">
        <f t="shared" si="2"/>
        <v>1.3837912309017721</v>
      </c>
    </row>
    <row r="6" spans="1:14" x14ac:dyDescent="0.3">
      <c r="A6">
        <v>2.4900000000000002</v>
      </c>
      <c r="B6">
        <f t="shared" si="0"/>
        <v>0.91228271047661635</v>
      </c>
      <c r="C6">
        <v>0.45</v>
      </c>
      <c r="D6">
        <f t="shared" si="1"/>
        <v>-0.79850769621777162</v>
      </c>
      <c r="F6">
        <v>1.19</v>
      </c>
      <c r="G6">
        <f t="shared" si="3"/>
        <v>0.17395330712343798</v>
      </c>
      <c r="H6">
        <v>0.16</v>
      </c>
      <c r="I6">
        <f t="shared" si="2"/>
        <v>-1.8325814637483102</v>
      </c>
    </row>
    <row r="7" spans="1:14" x14ac:dyDescent="0.3">
      <c r="A7">
        <v>0.64</v>
      </c>
      <c r="B7">
        <f t="shared" si="0"/>
        <v>-0.44628710262841947</v>
      </c>
      <c r="C7">
        <v>1.04</v>
      </c>
      <c r="D7">
        <f t="shared" si="1"/>
        <v>3.9220713153281329E-2</v>
      </c>
      <c r="F7">
        <v>4.53</v>
      </c>
      <c r="G7">
        <f t="shared" si="3"/>
        <v>1.5107219394949427</v>
      </c>
      <c r="H7">
        <v>0.52</v>
      </c>
      <c r="I7">
        <f t="shared" si="2"/>
        <v>-0.65392646740666394</v>
      </c>
    </row>
    <row r="8" spans="1:14" x14ac:dyDescent="0.3">
      <c r="A8">
        <v>8.43</v>
      </c>
      <c r="B8">
        <f t="shared" si="0"/>
        <v>2.1317967720137641</v>
      </c>
      <c r="C8">
        <v>1.33</v>
      </c>
      <c r="D8">
        <f t="shared" si="1"/>
        <v>0.28517894223366247</v>
      </c>
      <c r="F8">
        <v>9.9999999999999995E-7</v>
      </c>
      <c r="G8">
        <f t="shared" si="3"/>
        <v>-13.815510557964274</v>
      </c>
      <c r="H8">
        <v>6.41</v>
      </c>
      <c r="I8">
        <f t="shared" si="2"/>
        <v>1.8578592709325787</v>
      </c>
    </row>
    <row r="9" spans="1:14" x14ac:dyDescent="0.3">
      <c r="A9">
        <v>2.89</v>
      </c>
      <c r="B9">
        <f t="shared" si="0"/>
        <v>1.0612565021243408</v>
      </c>
      <c r="C9">
        <v>9.68</v>
      </c>
      <c r="D9">
        <f t="shared" si="1"/>
        <v>2.2700619012884857</v>
      </c>
      <c r="F9">
        <v>9.9999999999999995E-7</v>
      </c>
      <c r="G9">
        <f t="shared" si="3"/>
        <v>-13.815510557964274</v>
      </c>
      <c r="H9">
        <v>9.9999999999999995E-7</v>
      </c>
      <c r="I9">
        <f t="shared" si="2"/>
        <v>-13.815510557964274</v>
      </c>
    </row>
    <row r="10" spans="1:14" x14ac:dyDescent="0.3">
      <c r="A10">
        <v>5.33</v>
      </c>
      <c r="B10">
        <f t="shared" si="0"/>
        <v>1.6733512381777531</v>
      </c>
      <c r="C10">
        <v>29.96</v>
      </c>
      <c r="D10">
        <f t="shared" si="1"/>
        <v>3.3998631586490187</v>
      </c>
      <c r="F10">
        <v>0.08</v>
      </c>
      <c r="G10">
        <f t="shared" si="3"/>
        <v>-2.5257286443082556</v>
      </c>
      <c r="H10">
        <v>0.06</v>
      </c>
      <c r="I10">
        <f t="shared" si="2"/>
        <v>-2.8134107167600364</v>
      </c>
    </row>
    <row r="11" spans="1:14" x14ac:dyDescent="0.3">
      <c r="A11">
        <v>11.57</v>
      </c>
      <c r="B11">
        <f t="shared" si="0"/>
        <v>2.448415541205585</v>
      </c>
      <c r="C11">
        <v>0.05</v>
      </c>
      <c r="D11">
        <f t="shared" si="1"/>
        <v>-2.9957322735539909</v>
      </c>
      <c r="F11">
        <v>23.02</v>
      </c>
      <c r="G11">
        <f t="shared" si="3"/>
        <v>3.1363634032937364</v>
      </c>
      <c r="H11">
        <v>11.63</v>
      </c>
      <c r="I11">
        <f t="shared" si="2"/>
        <v>2.4535879665305731</v>
      </c>
    </row>
    <row r="12" spans="1:14" x14ac:dyDescent="0.3">
      <c r="A12">
        <v>0.25</v>
      </c>
      <c r="B12">
        <f t="shared" si="0"/>
        <v>-1.3862943611198906</v>
      </c>
      <c r="C12">
        <v>2.85</v>
      </c>
      <c r="D12">
        <f t="shared" si="1"/>
        <v>1.0473189942805592</v>
      </c>
      <c r="F12">
        <v>9.8000000000000007</v>
      </c>
      <c r="G12">
        <f t="shared" si="3"/>
        <v>2.2823823856765264</v>
      </c>
      <c r="H12">
        <v>3.75</v>
      </c>
      <c r="I12">
        <f t="shared" si="2"/>
        <v>1.3217558399823195</v>
      </c>
    </row>
    <row r="13" spans="1:14" x14ac:dyDescent="0.3">
      <c r="A13">
        <v>8.6199999999999992</v>
      </c>
      <c r="B13">
        <f t="shared" si="0"/>
        <v>2.1540850846756014</v>
      </c>
      <c r="C13">
        <v>9.9999999999999995E-7</v>
      </c>
      <c r="D13">
        <f t="shared" si="1"/>
        <v>-13.815510557964274</v>
      </c>
      <c r="F13">
        <v>1.42</v>
      </c>
      <c r="G13">
        <f t="shared" si="3"/>
        <v>0.35065687161316933</v>
      </c>
      <c r="H13">
        <v>8.06</v>
      </c>
      <c r="I13">
        <f t="shared" si="2"/>
        <v>2.086913556518537</v>
      </c>
    </row>
    <row r="14" spans="1:14" x14ac:dyDescent="0.3">
      <c r="A14">
        <v>0.2</v>
      </c>
      <c r="B14">
        <f t="shared" si="0"/>
        <v>-1.6094379124341003</v>
      </c>
      <c r="C14">
        <v>14.71</v>
      </c>
      <c r="D14">
        <f t="shared" si="1"/>
        <v>2.6885275346133461</v>
      </c>
      <c r="F14">
        <v>5.0199999999999996</v>
      </c>
      <c r="G14">
        <f t="shared" si="3"/>
        <v>1.6134299337036377</v>
      </c>
      <c r="H14">
        <v>1.79</v>
      </c>
      <c r="I14">
        <f t="shared" si="2"/>
        <v>0.58221561985266368</v>
      </c>
    </row>
    <row r="15" spans="1:14" x14ac:dyDescent="0.3">
      <c r="A15">
        <v>3.62</v>
      </c>
      <c r="B15">
        <f t="shared" si="0"/>
        <v>1.2864740258376797</v>
      </c>
      <c r="C15">
        <v>3.87</v>
      </c>
      <c r="D15">
        <f t="shared" si="1"/>
        <v>1.3532545070416904</v>
      </c>
      <c r="F15">
        <v>1.41</v>
      </c>
      <c r="G15">
        <f t="shared" si="3"/>
        <v>0.34358970439007686</v>
      </c>
      <c r="H15">
        <v>13.32</v>
      </c>
      <c r="I15">
        <f t="shared" si="2"/>
        <v>2.5892666651122429</v>
      </c>
    </row>
    <row r="16" spans="1:14" x14ac:dyDescent="0.3">
      <c r="A16">
        <v>25.36</v>
      </c>
      <c r="B16">
        <f t="shared" si="0"/>
        <v>3.2331731295690251</v>
      </c>
      <c r="C16">
        <v>9.5</v>
      </c>
      <c r="D16">
        <f t="shared" si="1"/>
        <v>2.2512917986064953</v>
      </c>
      <c r="F16">
        <v>20.350000000000001</v>
      </c>
      <c r="G16">
        <f t="shared" si="3"/>
        <v>3.0130809118886042</v>
      </c>
      <c r="H16">
        <v>19.97</v>
      </c>
      <c r="I16">
        <f t="shared" si="2"/>
        <v>2.9942311474277239</v>
      </c>
    </row>
    <row r="17" spans="1:9" x14ac:dyDescent="0.3">
      <c r="A17">
        <v>35.369999999999997</v>
      </c>
      <c r="B17">
        <f t="shared" si="0"/>
        <v>3.5658640032173894</v>
      </c>
      <c r="C17">
        <v>15.07</v>
      </c>
      <c r="D17">
        <f t="shared" si="1"/>
        <v>2.7127060126384039</v>
      </c>
      <c r="F17">
        <v>0.44</v>
      </c>
      <c r="G17">
        <f t="shared" si="3"/>
        <v>-0.82098055206983023</v>
      </c>
      <c r="H17">
        <v>0.55000000000000004</v>
      </c>
      <c r="I17">
        <f t="shared" si="2"/>
        <v>-0.59783700075562041</v>
      </c>
    </row>
    <row r="18" spans="1:9" x14ac:dyDescent="0.3">
      <c r="A18">
        <v>0.01</v>
      </c>
      <c r="B18">
        <f t="shared" si="0"/>
        <v>-4.6051701859880909</v>
      </c>
      <c r="C18">
        <v>0.39</v>
      </c>
      <c r="D18">
        <f t="shared" si="1"/>
        <v>-0.94160853985844495</v>
      </c>
      <c r="F18">
        <v>2.78</v>
      </c>
      <c r="G18">
        <f t="shared" si="3"/>
        <v>1.0224509277025455</v>
      </c>
      <c r="H18">
        <v>0.69</v>
      </c>
      <c r="I18">
        <f t="shared" si="2"/>
        <v>-0.37106368139083207</v>
      </c>
    </row>
    <row r="19" spans="1:9" x14ac:dyDescent="0.3">
      <c r="A19">
        <v>2.65</v>
      </c>
      <c r="B19">
        <f t="shared" si="0"/>
        <v>0.97455963999813078</v>
      </c>
      <c r="C19">
        <v>2.3199999999999998</v>
      </c>
      <c r="D19">
        <f t="shared" si="1"/>
        <v>0.84156718567821853</v>
      </c>
      <c r="F19">
        <v>4.6900000000000004</v>
      </c>
      <c r="G19">
        <f t="shared" si="3"/>
        <v>1.545432582458188</v>
      </c>
      <c r="H19">
        <v>9.9700000000000006</v>
      </c>
      <c r="I19">
        <f t="shared" si="2"/>
        <v>2.2995805839737469</v>
      </c>
    </row>
    <row r="20" spans="1:9" x14ac:dyDescent="0.3">
      <c r="A20">
        <v>5.08</v>
      </c>
      <c r="B20">
        <f t="shared" si="0"/>
        <v>1.6253112615903906</v>
      </c>
      <c r="C20">
        <v>3.74</v>
      </c>
      <c r="D20">
        <f t="shared" si="1"/>
        <v>1.3190856114264407</v>
      </c>
      <c r="F20">
        <v>7.84</v>
      </c>
      <c r="G20">
        <f t="shared" si="3"/>
        <v>2.0592388343623163</v>
      </c>
      <c r="H20">
        <v>14.06</v>
      </c>
      <c r="I20">
        <f t="shared" si="2"/>
        <v>2.6433338863825191</v>
      </c>
    </row>
    <row r="21" spans="1:9" x14ac:dyDescent="0.3">
      <c r="A21">
        <v>1.2</v>
      </c>
      <c r="B21">
        <f t="shared" si="0"/>
        <v>0.18232155679395459</v>
      </c>
      <c r="C21">
        <v>0.01</v>
      </c>
      <c r="D21">
        <f t="shared" si="1"/>
        <v>-4.6051701859880909</v>
      </c>
      <c r="F21">
        <v>16.84</v>
      </c>
      <c r="G21">
        <f t="shared" si="3"/>
        <v>2.8237570088141806</v>
      </c>
      <c r="H21">
        <v>9.9999999999999995E-7</v>
      </c>
      <c r="I21">
        <f t="shared" si="2"/>
        <v>-13.815510557964274</v>
      </c>
    </row>
    <row r="22" spans="1:9" x14ac:dyDescent="0.3">
      <c r="A22">
        <v>1.26</v>
      </c>
      <c r="B22">
        <f t="shared" si="0"/>
        <v>0.23111172096338664</v>
      </c>
      <c r="C22">
        <v>5.9</v>
      </c>
      <c r="D22">
        <f t="shared" si="1"/>
        <v>1.7749523509116738</v>
      </c>
      <c r="F22">
        <v>2.06</v>
      </c>
      <c r="G22">
        <f t="shared" si="3"/>
        <v>0.72270598280148979</v>
      </c>
      <c r="H22">
        <v>9.9999999999999995E-7</v>
      </c>
      <c r="I22">
        <f t="shared" si="2"/>
        <v>-13.815510557964274</v>
      </c>
    </row>
    <row r="23" spans="1:9" x14ac:dyDescent="0.3">
      <c r="A23">
        <v>14.37</v>
      </c>
      <c r="B23">
        <f t="shared" si="0"/>
        <v>2.6651427000909336</v>
      </c>
      <c r="C23">
        <v>1.26</v>
      </c>
      <c r="D23">
        <f t="shared" si="1"/>
        <v>0.23111172096338664</v>
      </c>
      <c r="F23">
        <v>9.7200000000000006</v>
      </c>
      <c r="G23">
        <f t="shared" si="3"/>
        <v>2.2741856184723477</v>
      </c>
      <c r="H23">
        <v>1.75</v>
      </c>
      <c r="I23">
        <f t="shared" si="2"/>
        <v>0.55961578793542266</v>
      </c>
    </row>
    <row r="24" spans="1:9" x14ac:dyDescent="0.3">
      <c r="A24">
        <v>16.600000000000001</v>
      </c>
      <c r="B24">
        <f t="shared" si="0"/>
        <v>2.8094026953624978</v>
      </c>
      <c r="C24">
        <v>6.63</v>
      </c>
      <c r="D24">
        <f t="shared" si="1"/>
        <v>1.8916048041977711</v>
      </c>
      <c r="F24">
        <v>0.05</v>
      </c>
      <c r="G24">
        <f t="shared" si="3"/>
        <v>-2.9957322735539909</v>
      </c>
      <c r="H24">
        <v>23.08</v>
      </c>
      <c r="I24">
        <f t="shared" si="2"/>
        <v>3.1389664416398988</v>
      </c>
    </row>
    <row r="25" spans="1:9" x14ac:dyDescent="0.3">
      <c r="A25">
        <v>9.9999999999999995E-7</v>
      </c>
      <c r="B25">
        <f t="shared" si="0"/>
        <v>-13.815510557964274</v>
      </c>
      <c r="C25">
        <v>0.33</v>
      </c>
      <c r="D25">
        <f t="shared" si="1"/>
        <v>-1.1086626245216111</v>
      </c>
      <c r="F25">
        <v>4.42</v>
      </c>
      <c r="G25">
        <f t="shared" si="3"/>
        <v>1.4861396960896067</v>
      </c>
      <c r="H25">
        <v>33.380000000000003</v>
      </c>
      <c r="I25">
        <f t="shared" si="2"/>
        <v>3.5079569182336892</v>
      </c>
    </row>
    <row r="26" spans="1:9" x14ac:dyDescent="0.3">
      <c r="A26">
        <v>0.54</v>
      </c>
      <c r="B26">
        <f t="shared" si="0"/>
        <v>-0.61618613942381695</v>
      </c>
      <c r="C26">
        <v>4.67</v>
      </c>
      <c r="D26">
        <f t="shared" si="1"/>
        <v>1.5411590716808059</v>
      </c>
      <c r="F26">
        <v>0.86</v>
      </c>
      <c r="G26">
        <f t="shared" si="3"/>
        <v>-0.15082288973458366</v>
      </c>
      <c r="H26">
        <v>0.02</v>
      </c>
      <c r="I26">
        <f t="shared" si="2"/>
        <v>-3.912023005428146</v>
      </c>
    </row>
    <row r="27" spans="1:9" x14ac:dyDescent="0.3">
      <c r="A27">
        <v>7.28</v>
      </c>
      <c r="B27">
        <f t="shared" si="0"/>
        <v>1.9851308622085946</v>
      </c>
      <c r="C27">
        <v>0.14000000000000001</v>
      </c>
      <c r="D27">
        <f t="shared" si="1"/>
        <v>-1.9661128563728327</v>
      </c>
      <c r="F27">
        <v>14.92</v>
      </c>
      <c r="G27">
        <f t="shared" si="3"/>
        <v>2.7027025947756149</v>
      </c>
      <c r="H27">
        <v>1.19</v>
      </c>
      <c r="I27">
        <f t="shared" si="2"/>
        <v>0.17395330712343798</v>
      </c>
    </row>
    <row r="28" spans="1:9" x14ac:dyDescent="0.3">
      <c r="A28">
        <v>0.16</v>
      </c>
      <c r="B28">
        <f t="shared" si="0"/>
        <v>-1.8325814637483102</v>
      </c>
      <c r="C28">
        <v>3.89</v>
      </c>
      <c r="D28">
        <f t="shared" si="1"/>
        <v>1.358409157630355</v>
      </c>
      <c r="F28">
        <v>12.31</v>
      </c>
      <c r="G28">
        <f t="shared" si="3"/>
        <v>2.510411940196362</v>
      </c>
      <c r="H28">
        <v>7.62</v>
      </c>
      <c r="I28">
        <f t="shared" si="2"/>
        <v>2.0307763696985548</v>
      </c>
    </row>
    <row r="29" spans="1:9" x14ac:dyDescent="0.3">
      <c r="A29">
        <v>0.49</v>
      </c>
      <c r="B29">
        <f t="shared" si="0"/>
        <v>-0.71334988787746478</v>
      </c>
      <c r="C29">
        <v>1.84</v>
      </c>
      <c r="D29">
        <f t="shared" si="1"/>
        <v>0.60976557162089429</v>
      </c>
      <c r="F29">
        <v>0.05</v>
      </c>
      <c r="G29">
        <f t="shared" si="3"/>
        <v>-2.9957322735539909</v>
      </c>
      <c r="H29">
        <v>13.69</v>
      </c>
      <c r="I29">
        <f t="shared" si="2"/>
        <v>2.6166656393003573</v>
      </c>
    </row>
    <row r="30" spans="1:9" x14ac:dyDescent="0.3">
      <c r="A30">
        <v>8.2100000000000009</v>
      </c>
      <c r="B30">
        <f t="shared" si="0"/>
        <v>2.1053529234643369</v>
      </c>
      <c r="C30">
        <v>13.55</v>
      </c>
      <c r="D30">
        <f t="shared" si="1"/>
        <v>2.6063865473257102</v>
      </c>
      <c r="F30">
        <v>0.11</v>
      </c>
      <c r="G30">
        <f t="shared" si="3"/>
        <v>-2.2072749131897207</v>
      </c>
      <c r="H30">
        <v>2.69</v>
      </c>
      <c r="I30">
        <f t="shared" si="2"/>
        <v>0.9895411936137477</v>
      </c>
    </row>
    <row r="31" spans="1:9" x14ac:dyDescent="0.3">
      <c r="A31">
        <v>1.55</v>
      </c>
      <c r="B31">
        <f t="shared" si="0"/>
        <v>0.43825493093115531</v>
      </c>
      <c r="C31">
        <v>2.66</v>
      </c>
      <c r="D31">
        <f t="shared" si="1"/>
        <v>0.97832612279360776</v>
      </c>
      <c r="F31">
        <v>22.71</v>
      </c>
      <c r="G31">
        <f t="shared" si="3"/>
        <v>3.1228053561174671</v>
      </c>
      <c r="H31">
        <v>0.56000000000000005</v>
      </c>
      <c r="I31">
        <f t="shared" si="2"/>
        <v>-0.57981849525294205</v>
      </c>
    </row>
    <row r="32" spans="1:9" x14ac:dyDescent="0.3">
      <c r="A32">
        <v>9.9999999999999995E-7</v>
      </c>
      <c r="B32">
        <f t="shared" si="0"/>
        <v>-13.815510557964274</v>
      </c>
      <c r="C32">
        <v>9.9999999999999995E-7</v>
      </c>
      <c r="D32">
        <f t="shared" si="1"/>
        <v>-13.815510557964274</v>
      </c>
      <c r="F32">
        <v>9.42</v>
      </c>
      <c r="G32">
        <f t="shared" si="3"/>
        <v>2.2428350885882717</v>
      </c>
      <c r="H32">
        <v>0.19</v>
      </c>
      <c r="I32">
        <f t="shared" si="2"/>
        <v>-1.6607312068216509</v>
      </c>
    </row>
    <row r="33" spans="1:9" x14ac:dyDescent="0.3">
      <c r="A33">
        <v>7.0000000000000007E-2</v>
      </c>
      <c r="B33">
        <f t="shared" si="0"/>
        <v>-2.6592600369327779</v>
      </c>
      <c r="C33">
        <v>0.41</v>
      </c>
      <c r="D33">
        <f t="shared" si="1"/>
        <v>-0.89159811928378363</v>
      </c>
      <c r="F33">
        <v>0.44</v>
      </c>
      <c r="G33">
        <f t="shared" si="3"/>
        <v>-0.82098055206983023</v>
      </c>
      <c r="H33">
        <v>0.01</v>
      </c>
      <c r="I33">
        <f t="shared" si="2"/>
        <v>-4.6051701859880909</v>
      </c>
    </row>
    <row r="34" spans="1:9" x14ac:dyDescent="0.3">
      <c r="A34">
        <v>4.1500000000000004</v>
      </c>
      <c r="B34">
        <f t="shared" si="0"/>
        <v>1.423108334242607</v>
      </c>
      <c r="C34">
        <v>15.43</v>
      </c>
      <c r="D34">
        <f t="shared" si="1"/>
        <v>2.7363136663750693</v>
      </c>
      <c r="F34">
        <v>16.98</v>
      </c>
      <c r="G34">
        <f t="shared" si="3"/>
        <v>2.8320361808832013</v>
      </c>
      <c r="H34">
        <v>10</v>
      </c>
      <c r="I34">
        <f t="shared" si="2"/>
        <v>2.3025850929940459</v>
      </c>
    </row>
    <row r="35" spans="1:9" x14ac:dyDescent="0.3">
      <c r="A35">
        <v>6.21</v>
      </c>
      <c r="B35">
        <f t="shared" si="0"/>
        <v>1.8261608959453874</v>
      </c>
      <c r="C35">
        <v>0.52</v>
      </c>
      <c r="D35">
        <f t="shared" si="1"/>
        <v>-0.65392646740666394</v>
      </c>
      <c r="F35">
        <v>9.02</v>
      </c>
      <c r="G35">
        <f t="shared" si="3"/>
        <v>2.1994443340745322</v>
      </c>
      <c r="H35">
        <v>0.1</v>
      </c>
      <c r="I35">
        <f t="shared" si="2"/>
        <v>-2.3025850929940455</v>
      </c>
    </row>
    <row r="36" spans="1:9" x14ac:dyDescent="0.3">
      <c r="A36">
        <v>23.72</v>
      </c>
      <c r="B36">
        <f t="shared" si="0"/>
        <v>3.1663185741295248</v>
      </c>
      <c r="C36">
        <v>1</v>
      </c>
      <c r="D36">
        <f t="shared" si="1"/>
        <v>0</v>
      </c>
      <c r="F36">
        <v>29.61</v>
      </c>
      <c r="G36">
        <f t="shared" si="3"/>
        <v>3.3881121421135001</v>
      </c>
      <c r="H36">
        <v>15.25</v>
      </c>
      <c r="I36">
        <f t="shared" si="2"/>
        <v>2.7245795030534206</v>
      </c>
    </row>
    <row r="37" spans="1:9" x14ac:dyDescent="0.3">
      <c r="A37">
        <v>10.67</v>
      </c>
      <c r="B37">
        <f t="shared" si="0"/>
        <v>2.3674360653136621</v>
      </c>
      <c r="C37">
        <v>6.35</v>
      </c>
      <c r="D37">
        <f t="shared" si="1"/>
        <v>1.8484548129046001</v>
      </c>
      <c r="F37">
        <v>13.96</v>
      </c>
      <c r="G37">
        <f t="shared" si="3"/>
        <v>2.6361960973342264</v>
      </c>
      <c r="H37">
        <v>0.01</v>
      </c>
      <c r="I37">
        <f t="shared" si="2"/>
        <v>-4.6051701859880909</v>
      </c>
    </row>
    <row r="38" spans="1:9" x14ac:dyDescent="0.3">
      <c r="A38">
        <v>7.0000000000000007E-2</v>
      </c>
      <c r="B38">
        <f t="shared" si="0"/>
        <v>-2.6592600369327779</v>
      </c>
      <c r="C38">
        <v>1.85</v>
      </c>
      <c r="D38">
        <f t="shared" si="1"/>
        <v>0.61518563909023349</v>
      </c>
      <c r="F38">
        <v>16.100000000000001</v>
      </c>
      <c r="G38">
        <f t="shared" si="3"/>
        <v>2.7788192719904172</v>
      </c>
      <c r="H38">
        <v>13.97</v>
      </c>
      <c r="I38">
        <f t="shared" si="2"/>
        <v>2.6369121732688705</v>
      </c>
    </row>
    <row r="39" spans="1:9" x14ac:dyDescent="0.3">
      <c r="A39">
        <v>0.02</v>
      </c>
      <c r="B39">
        <f t="shared" si="0"/>
        <v>-3.912023005428146</v>
      </c>
      <c r="C39">
        <v>2.02</v>
      </c>
      <c r="D39">
        <f t="shared" si="1"/>
        <v>0.70309751141311339</v>
      </c>
      <c r="F39">
        <v>0.02</v>
      </c>
      <c r="G39">
        <f t="shared" si="3"/>
        <v>-3.912023005428146</v>
      </c>
      <c r="H39">
        <v>1.1399999999999999</v>
      </c>
      <c r="I39">
        <f t="shared" si="2"/>
        <v>0.131028262406404</v>
      </c>
    </row>
    <row r="40" spans="1:9" x14ac:dyDescent="0.3">
      <c r="A40">
        <v>27.95</v>
      </c>
      <c r="B40">
        <f t="shared" si="0"/>
        <v>3.3304171996011083</v>
      </c>
      <c r="C40">
        <v>0.01</v>
      </c>
      <c r="D40">
        <f t="shared" si="1"/>
        <v>-4.6051701859880909</v>
      </c>
      <c r="F40">
        <v>0.02</v>
      </c>
      <c r="G40">
        <f t="shared" si="3"/>
        <v>-3.912023005428146</v>
      </c>
      <c r="H40">
        <v>9.91</v>
      </c>
      <c r="I40">
        <f t="shared" si="2"/>
        <v>2.2935443483418965</v>
      </c>
    </row>
    <row r="41" spans="1:9" x14ac:dyDescent="0.3">
      <c r="A41">
        <v>10.3</v>
      </c>
      <c r="B41">
        <f t="shared" si="0"/>
        <v>2.33214389523559</v>
      </c>
      <c r="C41">
        <v>0.09</v>
      </c>
      <c r="D41">
        <f t="shared" si="1"/>
        <v>-2.4079456086518722</v>
      </c>
      <c r="F41">
        <v>0.32</v>
      </c>
      <c r="G41">
        <f t="shared" si="3"/>
        <v>-1.1394342831883648</v>
      </c>
      <c r="H41">
        <v>0.41</v>
      </c>
      <c r="I41">
        <f t="shared" si="2"/>
        <v>-0.89159811928378363</v>
      </c>
    </row>
    <row r="42" spans="1:9" x14ac:dyDescent="0.3">
      <c r="A42">
        <v>8.6300000000000008</v>
      </c>
      <c r="B42">
        <f t="shared" si="0"/>
        <v>2.1552445050953368</v>
      </c>
      <c r="C42">
        <v>9.9999999999999995E-7</v>
      </c>
      <c r="D42">
        <f t="shared" si="1"/>
        <v>-13.815510557964274</v>
      </c>
      <c r="F42">
        <v>9.9999999999999995E-7</v>
      </c>
      <c r="G42">
        <f t="shared" si="3"/>
        <v>-13.815510557964274</v>
      </c>
      <c r="H42">
        <v>0.42</v>
      </c>
      <c r="I42">
        <f t="shared" si="2"/>
        <v>-0.86750056770472306</v>
      </c>
    </row>
    <row r="43" spans="1:9" x14ac:dyDescent="0.3">
      <c r="A43">
        <v>6.54</v>
      </c>
      <c r="B43">
        <f t="shared" si="0"/>
        <v>1.8779371654691073</v>
      </c>
      <c r="C43">
        <v>13.89</v>
      </c>
      <c r="D43">
        <f t="shared" si="1"/>
        <v>2.6311691567662523</v>
      </c>
      <c r="F43">
        <v>17.07</v>
      </c>
      <c r="G43">
        <f t="shared" si="3"/>
        <v>2.837322536806349</v>
      </c>
      <c r="H43">
        <v>13.57</v>
      </c>
      <c r="I43">
        <f t="shared" si="2"/>
        <v>2.6078614738467776</v>
      </c>
    </row>
    <row r="44" spans="1:9" x14ac:dyDescent="0.3">
      <c r="A44">
        <v>0.56999999999999995</v>
      </c>
      <c r="B44">
        <f t="shared" si="0"/>
        <v>-0.56211891815354131</v>
      </c>
      <c r="C44">
        <v>6.8</v>
      </c>
      <c r="D44">
        <f t="shared" si="1"/>
        <v>1.9169226121820611</v>
      </c>
      <c r="F44">
        <v>11.44</v>
      </c>
      <c r="G44">
        <f t="shared" si="3"/>
        <v>2.4371159859516518</v>
      </c>
      <c r="H44">
        <v>13.56</v>
      </c>
      <c r="I44">
        <f t="shared" si="2"/>
        <v>2.6071242825122494</v>
      </c>
    </row>
    <row r="45" spans="1:9" x14ac:dyDescent="0.3">
      <c r="A45">
        <v>0.16</v>
      </c>
      <c r="B45">
        <f t="shared" si="0"/>
        <v>-1.8325814637483102</v>
      </c>
      <c r="C45">
        <v>1.95</v>
      </c>
      <c r="D45">
        <f t="shared" si="1"/>
        <v>0.66782937257565544</v>
      </c>
      <c r="F45">
        <v>17.12</v>
      </c>
      <c r="G45">
        <f t="shared" si="3"/>
        <v>2.840247370713596</v>
      </c>
      <c r="H45">
        <v>7.57</v>
      </c>
      <c r="I45">
        <f t="shared" si="2"/>
        <v>2.0241930674493576</v>
      </c>
    </row>
    <row r="46" spans="1:9" x14ac:dyDescent="0.3">
      <c r="A46">
        <v>0.25</v>
      </c>
      <c r="B46">
        <f t="shared" si="0"/>
        <v>-1.3862943611198906</v>
      </c>
      <c r="C46">
        <v>0.16</v>
      </c>
      <c r="D46">
        <f t="shared" si="1"/>
        <v>-1.8325814637483102</v>
      </c>
      <c r="F46">
        <v>31.97</v>
      </c>
      <c r="G46">
        <f t="shared" si="3"/>
        <v>3.4647979630717503</v>
      </c>
      <c r="H46">
        <v>16.63</v>
      </c>
      <c r="I46">
        <f t="shared" si="2"/>
        <v>2.8112082932048361</v>
      </c>
    </row>
    <row r="47" spans="1:9" x14ac:dyDescent="0.3">
      <c r="A47">
        <v>14</v>
      </c>
      <c r="B47">
        <f t="shared" si="0"/>
        <v>2.6390573296152584</v>
      </c>
      <c r="C47">
        <v>5.93</v>
      </c>
      <c r="D47">
        <f t="shared" si="1"/>
        <v>1.780024213009634</v>
      </c>
      <c r="F47">
        <v>1.5</v>
      </c>
      <c r="G47">
        <f t="shared" si="3"/>
        <v>0.40546510810816438</v>
      </c>
      <c r="H47">
        <v>15.86</v>
      </c>
      <c r="I47">
        <f t="shared" si="2"/>
        <v>2.7638002162067017</v>
      </c>
    </row>
    <row r="48" spans="1:9" x14ac:dyDescent="0.3">
      <c r="A48">
        <v>13.49</v>
      </c>
      <c r="B48">
        <f t="shared" si="0"/>
        <v>2.6019486702196644</v>
      </c>
      <c r="C48">
        <v>3.51</v>
      </c>
      <c r="D48">
        <f t="shared" si="1"/>
        <v>1.2556160374777743</v>
      </c>
      <c r="F48">
        <v>22.68</v>
      </c>
      <c r="G48">
        <f t="shared" si="3"/>
        <v>3.1214834788595511</v>
      </c>
      <c r="H48">
        <v>12.9</v>
      </c>
      <c r="I48">
        <f t="shared" si="2"/>
        <v>2.5572273113676265</v>
      </c>
    </row>
    <row r="49" spans="1:9" x14ac:dyDescent="0.3">
      <c r="A49">
        <v>0.43</v>
      </c>
      <c r="B49">
        <f t="shared" si="0"/>
        <v>-0.84397007029452897</v>
      </c>
      <c r="C49">
        <v>0.69</v>
      </c>
      <c r="D49">
        <f t="shared" si="1"/>
        <v>-0.37106368139083207</v>
      </c>
      <c r="F49">
        <v>0.17</v>
      </c>
      <c r="G49">
        <f t="shared" si="3"/>
        <v>-1.7719568419318752</v>
      </c>
      <c r="H49">
        <v>18.62</v>
      </c>
      <c r="I49">
        <f t="shared" si="2"/>
        <v>2.9242362718489212</v>
      </c>
    </row>
    <row r="50" spans="1:9" x14ac:dyDescent="0.3">
      <c r="A50">
        <v>17.649999999999999</v>
      </c>
      <c r="B50">
        <f t="shared" si="0"/>
        <v>2.8707357833793057</v>
      </c>
      <c r="C50">
        <v>3.91</v>
      </c>
      <c r="D50">
        <f t="shared" si="1"/>
        <v>1.3635373739972745</v>
      </c>
      <c r="F50">
        <v>27.45</v>
      </c>
      <c r="G50">
        <f t="shared" si="3"/>
        <v>3.3123661679555396</v>
      </c>
      <c r="H50">
        <v>14.62</v>
      </c>
      <c r="I50">
        <f t="shared" si="2"/>
        <v>2.6823904543216326</v>
      </c>
    </row>
    <row r="51" spans="1:9" x14ac:dyDescent="0.3">
      <c r="A51">
        <v>16.45</v>
      </c>
      <c r="B51">
        <f t="shared" si="0"/>
        <v>2.800325477211381</v>
      </c>
      <c r="C51">
        <v>19.75</v>
      </c>
      <c r="D51">
        <f t="shared" si="1"/>
        <v>2.9831534913471307</v>
      </c>
      <c r="F51">
        <v>16.23</v>
      </c>
      <c r="G51">
        <f t="shared" si="3"/>
        <v>2.7868613815264998</v>
      </c>
      <c r="H51">
        <v>1.39</v>
      </c>
      <c r="I51">
        <f t="shared" si="2"/>
        <v>0.3293037471426003</v>
      </c>
    </row>
    <row r="52" spans="1:9" x14ac:dyDescent="0.3">
      <c r="A52">
        <v>0.68</v>
      </c>
      <c r="B52">
        <f t="shared" si="0"/>
        <v>-0.38566248081198462</v>
      </c>
      <c r="C52">
        <v>10.15</v>
      </c>
      <c r="D52">
        <f t="shared" si="1"/>
        <v>2.3174737054877963</v>
      </c>
      <c r="F52">
        <v>10.43</v>
      </c>
      <c r="G52">
        <f t="shared" si="3"/>
        <v>2.3446862690126808</v>
      </c>
      <c r="H52">
        <v>9.67</v>
      </c>
      <c r="I52">
        <f t="shared" si="2"/>
        <v>2.2690283094652028</v>
      </c>
    </row>
    <row r="53" spans="1:9" x14ac:dyDescent="0.3">
      <c r="A53" s="7">
        <f>MEDIAN(A3:A52)</f>
        <v>2.93</v>
      </c>
      <c r="B53" s="7">
        <f>MEDIAN(B3:B52)</f>
        <v>1.0749092274694745</v>
      </c>
      <c r="C53" s="7">
        <f>MEDIAN(C3:C52)</f>
        <v>2.7549999999999999</v>
      </c>
      <c r="D53" s="7">
        <f>MEDIAN(D3:D52)</f>
        <v>1.0128225585370836</v>
      </c>
      <c r="E53" s="7"/>
      <c r="F53" s="7">
        <f>MEDIAN(F3:F52)</f>
        <v>6.43</v>
      </c>
      <c r="G53" s="7">
        <f>MEDIAN(G3:G52)</f>
        <v>1.8363343840329769</v>
      </c>
      <c r="H53" s="7">
        <f>MEDIAN(H3:H52)</f>
        <v>5.5</v>
      </c>
      <c r="I53" s="7">
        <f>MEDIAN(I3:I52)</f>
        <v>1.6908696475025162</v>
      </c>
    </row>
    <row r="54" spans="1:9" x14ac:dyDescent="0.3">
      <c r="A54" s="10">
        <f>AVERAGE(A3:A52)</f>
        <v>6.5906000400000018</v>
      </c>
      <c r="B54" s="10">
        <f>AVERAGE(B3:B52)</f>
        <v>6.5635242901422378E-2</v>
      </c>
      <c r="C54" s="10">
        <f>AVERAGE(C3:C52)</f>
        <v>5.3648000599999985</v>
      </c>
      <c r="D54" s="10">
        <f>AVERAGE(D3:D52)</f>
        <v>-0.14019135955399897</v>
      </c>
      <c r="E54" s="10"/>
      <c r="F54" s="10">
        <f>AVERAGE(F3:F52)</f>
        <v>10.048600060000002</v>
      </c>
      <c r="G54" s="10">
        <f>AVERAGE(G3:G52)</f>
        <v>0.24193656550536452</v>
      </c>
      <c r="H54" s="10">
        <f>AVERAGE(H3:H52)</f>
        <v>7.3476000599999987</v>
      </c>
      <c r="I54" s="10">
        <f>AVERAGE(I3:I52)</f>
        <v>6.7367165315600483E-2</v>
      </c>
    </row>
    <row r="55" spans="1:9" x14ac:dyDescent="0.3">
      <c r="A55" s="7"/>
      <c r="B55" s="7">
        <f>EXP(B54)</f>
        <v>1.067837144941953</v>
      </c>
      <c r="C55" s="7"/>
      <c r="D55" s="7">
        <f>EXP(D54)</f>
        <v>0.86919189131088737</v>
      </c>
      <c r="E55" s="7"/>
      <c r="F55" s="7"/>
      <c r="G55" s="7">
        <f>EXP(G54)</f>
        <v>1.2737133928880824</v>
      </c>
      <c r="H55" s="7"/>
      <c r="I55" s="7">
        <f>EXP(I54)</f>
        <v>1.0696881584711955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5"/>
  <sheetViews>
    <sheetView workbookViewId="0">
      <selection activeCell="A53" sqref="A53:A55"/>
    </sheetView>
  </sheetViews>
  <sheetFormatPr defaultRowHeight="14.4" x14ac:dyDescent="0.3"/>
  <cols>
    <col min="1" max="2" width="8.6640625" style="4"/>
    <col min="15" max="15" width="8.88671875" customWidth="1"/>
  </cols>
  <sheetData>
    <row r="1" spans="1:18" x14ac:dyDescent="0.3">
      <c r="A1" s="9" t="s">
        <v>115</v>
      </c>
      <c r="B1" s="9"/>
      <c r="C1" s="6" t="s">
        <v>116</v>
      </c>
      <c r="F1" s="6" t="s">
        <v>114</v>
      </c>
      <c r="G1" s="6"/>
      <c r="H1" s="6" t="s">
        <v>117</v>
      </c>
      <c r="K1" s="89"/>
      <c r="L1" s="74" t="s">
        <v>148</v>
      </c>
      <c r="M1" s="74" t="s">
        <v>149</v>
      </c>
      <c r="N1" s="74" t="s">
        <v>150</v>
      </c>
      <c r="P1" s="6"/>
      <c r="Q1" s="6"/>
      <c r="R1" s="6"/>
    </row>
    <row r="2" spans="1:18" x14ac:dyDescent="0.3">
      <c r="A2" s="4" t="s">
        <v>113</v>
      </c>
      <c r="C2" t="s">
        <v>113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0.77084774612381168</v>
      </c>
      <c r="N2" s="74">
        <f>TTEST(B3:B52,D3:D52,2,1)</f>
        <v>0.78327831477198262</v>
      </c>
    </row>
    <row r="3" spans="1:18" x14ac:dyDescent="0.3">
      <c r="A3" s="4">
        <v>9.9999999999999995E-7</v>
      </c>
      <c r="B3" s="4">
        <f t="shared" ref="B3:B52" si="0">LN(A3)</f>
        <v>-13.815510557964274</v>
      </c>
      <c r="C3">
        <v>0.15</v>
      </c>
      <c r="D3">
        <f>LN(C3)</f>
        <v>-1.8971199848858813</v>
      </c>
      <c r="F3">
        <v>1.81</v>
      </c>
      <c r="G3">
        <f t="shared" ref="G3:G52" si="1">LN(F3)</f>
        <v>0.59332684527773438</v>
      </c>
      <c r="H3">
        <v>13.49</v>
      </c>
      <c r="I3">
        <f t="shared" ref="I3:I52" si="2">LN(H3)</f>
        <v>2.6019486702196644</v>
      </c>
      <c r="K3" s="89" t="s">
        <v>152</v>
      </c>
      <c r="L3" s="74" t="s">
        <v>151</v>
      </c>
      <c r="M3" s="74">
        <f>TTEST(F3:F52,H3:H52,2,1)</f>
        <v>0.21476314735499594</v>
      </c>
      <c r="N3" s="74">
        <f>TTEST(G3:G52,I3:I52,2,1)</f>
        <v>0.4187814626479468</v>
      </c>
    </row>
    <row r="4" spans="1:18" x14ac:dyDescent="0.3">
      <c r="A4" s="4">
        <v>0.32</v>
      </c>
      <c r="B4" s="4">
        <f t="shared" si="0"/>
        <v>-1.1394342831883648</v>
      </c>
      <c r="C4">
        <v>7.43</v>
      </c>
      <c r="D4">
        <f t="shared" ref="D4:D52" si="3">LN(C4)</f>
        <v>2.0055258587296678</v>
      </c>
      <c r="F4">
        <v>17.39</v>
      </c>
      <c r="G4">
        <f t="shared" si="1"/>
        <v>2.8558953283661919</v>
      </c>
      <c r="H4">
        <v>2.09</v>
      </c>
      <c r="I4">
        <f t="shared" si="2"/>
        <v>0.73716406597671957</v>
      </c>
      <c r="K4" s="89"/>
      <c r="L4" s="74"/>
      <c r="M4" s="74">
        <f>SUM(M2:M3)/2</f>
        <v>0.4928054467394038</v>
      </c>
      <c r="N4" s="74">
        <f>SUM(N2:N3)/2</f>
        <v>0.60102988870996477</v>
      </c>
    </row>
    <row r="5" spans="1:18" x14ac:dyDescent="0.3">
      <c r="A5" s="4">
        <v>0.32</v>
      </c>
      <c r="B5" s="4">
        <f t="shared" si="0"/>
        <v>-1.1394342831883648</v>
      </c>
      <c r="C5">
        <v>9.9999999999999995E-7</v>
      </c>
      <c r="D5">
        <f t="shared" si="3"/>
        <v>-13.815510557964274</v>
      </c>
      <c r="F5">
        <v>21.15</v>
      </c>
      <c r="G5">
        <f t="shared" si="1"/>
        <v>3.0516399054922867</v>
      </c>
      <c r="H5">
        <v>0.02</v>
      </c>
      <c r="I5">
        <f t="shared" si="2"/>
        <v>-3.912023005428146</v>
      </c>
    </row>
    <row r="6" spans="1:18" x14ac:dyDescent="0.3">
      <c r="A6" s="4">
        <v>3.47</v>
      </c>
      <c r="B6" s="4">
        <f t="shared" si="0"/>
        <v>1.2441545939587679</v>
      </c>
      <c r="C6">
        <v>0.05</v>
      </c>
      <c r="D6">
        <f t="shared" si="3"/>
        <v>-2.9957322735539909</v>
      </c>
      <c r="F6">
        <v>9.9999999999999995E-7</v>
      </c>
      <c r="G6">
        <f t="shared" si="1"/>
        <v>-13.815510557964274</v>
      </c>
      <c r="H6">
        <v>8.2100000000000009</v>
      </c>
      <c r="I6">
        <f t="shared" si="2"/>
        <v>2.1053529234643369</v>
      </c>
    </row>
    <row r="7" spans="1:18" x14ac:dyDescent="0.3">
      <c r="A7" s="4">
        <v>8.77</v>
      </c>
      <c r="B7" s="4">
        <f t="shared" si="0"/>
        <v>2.1713368063840917</v>
      </c>
      <c r="C7">
        <v>0.12</v>
      </c>
      <c r="D7">
        <f t="shared" si="3"/>
        <v>-2.120263536200091</v>
      </c>
      <c r="F7">
        <v>10.83</v>
      </c>
      <c r="G7">
        <f t="shared" si="1"/>
        <v>2.3823200610128992</v>
      </c>
      <c r="H7">
        <v>14.77</v>
      </c>
      <c r="I7">
        <f t="shared" si="2"/>
        <v>2.6925980965432883</v>
      </c>
    </row>
    <row r="8" spans="1:18" x14ac:dyDescent="0.3">
      <c r="A8" s="4">
        <v>0.04</v>
      </c>
      <c r="B8" s="4">
        <f t="shared" si="0"/>
        <v>-3.2188758248682006</v>
      </c>
      <c r="C8">
        <v>13.51</v>
      </c>
      <c r="D8">
        <f t="shared" si="3"/>
        <v>2.6034301519721073</v>
      </c>
      <c r="F8">
        <v>4.1399999999999997</v>
      </c>
      <c r="G8">
        <f t="shared" si="1"/>
        <v>1.4206957878372228</v>
      </c>
      <c r="H8">
        <v>0.33</v>
      </c>
      <c r="I8">
        <f t="shared" si="2"/>
        <v>-1.1086626245216111</v>
      </c>
    </row>
    <row r="9" spans="1:18" x14ac:dyDescent="0.3">
      <c r="A9" s="4">
        <v>8.8699999999999992</v>
      </c>
      <c r="B9" s="4">
        <f t="shared" si="0"/>
        <v>2.1826747963214879</v>
      </c>
      <c r="C9">
        <v>11.49</v>
      </c>
      <c r="D9">
        <f t="shared" si="3"/>
        <v>2.4414770918606643</v>
      </c>
      <c r="F9">
        <v>1.3</v>
      </c>
      <c r="G9">
        <f t="shared" si="1"/>
        <v>0.26236426446749106</v>
      </c>
      <c r="H9">
        <v>0.15</v>
      </c>
      <c r="I9">
        <f t="shared" si="2"/>
        <v>-1.8971199848858813</v>
      </c>
    </row>
    <row r="10" spans="1:18" x14ac:dyDescent="0.3">
      <c r="A10" s="4">
        <v>3.62</v>
      </c>
      <c r="B10" s="4">
        <f t="shared" si="0"/>
        <v>1.2864740258376797</v>
      </c>
      <c r="C10">
        <v>21.33</v>
      </c>
      <c r="D10">
        <f t="shared" si="3"/>
        <v>3.0601145324832593</v>
      </c>
      <c r="F10">
        <v>0.3</v>
      </c>
      <c r="G10">
        <f t="shared" si="1"/>
        <v>-1.2039728043259361</v>
      </c>
      <c r="H10">
        <v>3.5</v>
      </c>
      <c r="I10">
        <f t="shared" si="2"/>
        <v>1.2527629684953681</v>
      </c>
    </row>
    <row r="11" spans="1:18" x14ac:dyDescent="0.3">
      <c r="A11" s="4">
        <v>21.22</v>
      </c>
      <c r="B11" s="4">
        <f t="shared" si="0"/>
        <v>3.0549441331858369</v>
      </c>
      <c r="C11">
        <v>0.3</v>
      </c>
      <c r="D11">
        <f t="shared" si="3"/>
        <v>-1.2039728043259361</v>
      </c>
      <c r="F11">
        <v>9.4499999999999993</v>
      </c>
      <c r="G11">
        <f t="shared" si="1"/>
        <v>2.2460147415056513</v>
      </c>
      <c r="H11">
        <v>1.2</v>
      </c>
      <c r="I11">
        <f t="shared" si="2"/>
        <v>0.18232155679395459</v>
      </c>
    </row>
    <row r="12" spans="1:18" x14ac:dyDescent="0.3">
      <c r="A12" s="4">
        <v>1.04</v>
      </c>
      <c r="B12" s="4">
        <f t="shared" si="0"/>
        <v>3.9220713153281329E-2</v>
      </c>
      <c r="C12">
        <v>7.23</v>
      </c>
      <c r="D12">
        <f t="shared" si="3"/>
        <v>1.9782390361706734</v>
      </c>
      <c r="F12">
        <v>3.41</v>
      </c>
      <c r="G12">
        <f t="shared" si="1"/>
        <v>1.2267122912954254</v>
      </c>
      <c r="H12">
        <v>9.9999999999999995E-7</v>
      </c>
      <c r="I12">
        <f t="shared" si="2"/>
        <v>-13.815510557964274</v>
      </c>
    </row>
    <row r="13" spans="1:18" x14ac:dyDescent="0.3">
      <c r="A13" s="4">
        <v>5.39</v>
      </c>
      <c r="B13" s="4">
        <f t="shared" si="0"/>
        <v>1.6845453849209058</v>
      </c>
      <c r="C13">
        <v>15.45</v>
      </c>
      <c r="D13">
        <f t="shared" si="3"/>
        <v>2.7376090033437546</v>
      </c>
      <c r="F13">
        <v>5.66</v>
      </c>
      <c r="G13">
        <f t="shared" si="1"/>
        <v>1.7334238922150915</v>
      </c>
      <c r="H13">
        <v>0.23</v>
      </c>
      <c r="I13">
        <f t="shared" si="2"/>
        <v>-1.4696759700589417</v>
      </c>
    </row>
    <row r="14" spans="1:18" x14ac:dyDescent="0.3">
      <c r="A14" s="4">
        <v>0.12</v>
      </c>
      <c r="B14" s="4">
        <f t="shared" si="0"/>
        <v>-2.120263536200091</v>
      </c>
      <c r="C14">
        <v>0.15</v>
      </c>
      <c r="D14">
        <f t="shared" si="3"/>
        <v>-1.8971199848858813</v>
      </c>
      <c r="F14">
        <v>31.16</v>
      </c>
      <c r="G14">
        <f t="shared" si="1"/>
        <v>3.4391352210025476</v>
      </c>
      <c r="H14">
        <v>10.41</v>
      </c>
      <c r="I14">
        <f t="shared" si="2"/>
        <v>2.3427668826268775</v>
      </c>
    </row>
    <row r="15" spans="1:18" x14ac:dyDescent="0.3">
      <c r="A15" s="4">
        <v>0.25</v>
      </c>
      <c r="B15" s="4">
        <f t="shared" si="0"/>
        <v>-1.3862943611198906</v>
      </c>
      <c r="C15">
        <v>2.0699999999999998</v>
      </c>
      <c r="D15">
        <f t="shared" si="3"/>
        <v>0.72754860727727766</v>
      </c>
      <c r="F15">
        <v>9.9999999999999995E-7</v>
      </c>
      <c r="G15">
        <f t="shared" si="1"/>
        <v>-13.815510557964274</v>
      </c>
      <c r="H15">
        <v>9.9999999999999995E-7</v>
      </c>
      <c r="I15">
        <f t="shared" si="2"/>
        <v>-13.815510557964274</v>
      </c>
    </row>
    <row r="16" spans="1:18" x14ac:dyDescent="0.3">
      <c r="A16" s="4">
        <v>0.17</v>
      </c>
      <c r="B16" s="4">
        <f t="shared" si="0"/>
        <v>-1.7719568419318752</v>
      </c>
      <c r="C16">
        <v>0.28999999999999998</v>
      </c>
      <c r="D16">
        <f t="shared" si="3"/>
        <v>-1.2378743560016174</v>
      </c>
      <c r="F16">
        <v>5.1100000000000003</v>
      </c>
      <c r="G16">
        <f t="shared" si="1"/>
        <v>1.631199404215613</v>
      </c>
      <c r="H16">
        <v>0.35</v>
      </c>
      <c r="I16">
        <f t="shared" si="2"/>
        <v>-1.0498221244986778</v>
      </c>
    </row>
    <row r="17" spans="1:9" x14ac:dyDescent="0.3">
      <c r="A17" s="4">
        <v>6.19</v>
      </c>
      <c r="B17" s="4">
        <f t="shared" si="0"/>
        <v>1.8229350866965048</v>
      </c>
      <c r="C17">
        <v>0.15</v>
      </c>
      <c r="D17">
        <f t="shared" si="3"/>
        <v>-1.8971199848858813</v>
      </c>
      <c r="F17">
        <v>26.36</v>
      </c>
      <c r="G17">
        <f t="shared" si="1"/>
        <v>3.2718477096343066</v>
      </c>
      <c r="H17">
        <v>0.12</v>
      </c>
      <c r="I17">
        <f t="shared" si="2"/>
        <v>-2.120263536200091</v>
      </c>
    </row>
    <row r="18" spans="1:9" x14ac:dyDescent="0.3">
      <c r="A18" s="4">
        <v>4.4400000000000004</v>
      </c>
      <c r="B18" s="4">
        <f t="shared" si="0"/>
        <v>1.4906543764441336</v>
      </c>
      <c r="C18">
        <v>3.4</v>
      </c>
      <c r="D18">
        <f t="shared" si="3"/>
        <v>1.2237754316221157</v>
      </c>
      <c r="F18">
        <v>1.56</v>
      </c>
      <c r="G18">
        <f t="shared" si="1"/>
        <v>0.44468582126144574</v>
      </c>
      <c r="H18">
        <v>0.02</v>
      </c>
      <c r="I18">
        <f t="shared" si="2"/>
        <v>-3.912023005428146</v>
      </c>
    </row>
    <row r="19" spans="1:9" x14ac:dyDescent="0.3">
      <c r="A19" s="4">
        <v>6.19</v>
      </c>
      <c r="B19" s="4">
        <f t="shared" si="0"/>
        <v>1.8229350866965048</v>
      </c>
      <c r="C19">
        <v>14.47</v>
      </c>
      <c r="D19">
        <f t="shared" si="3"/>
        <v>2.6720775406433925</v>
      </c>
      <c r="F19">
        <v>7.95</v>
      </c>
      <c r="G19">
        <f t="shared" si="1"/>
        <v>2.0731719286662407</v>
      </c>
      <c r="H19">
        <v>15.2</v>
      </c>
      <c r="I19">
        <f t="shared" si="2"/>
        <v>2.7212954278522306</v>
      </c>
    </row>
    <row r="20" spans="1:9" x14ac:dyDescent="0.3">
      <c r="A20" s="4">
        <v>17.25</v>
      </c>
      <c r="B20" s="4">
        <f t="shared" si="0"/>
        <v>2.8478121434773689</v>
      </c>
      <c r="C20">
        <v>10.83</v>
      </c>
      <c r="D20">
        <f t="shared" si="3"/>
        <v>2.3823200610128992</v>
      </c>
      <c r="F20">
        <v>27.19</v>
      </c>
      <c r="G20">
        <f t="shared" si="1"/>
        <v>3.3028492586443794</v>
      </c>
      <c r="H20">
        <v>4.0999999999999996</v>
      </c>
      <c r="I20">
        <f t="shared" si="2"/>
        <v>1.410986973710262</v>
      </c>
    </row>
    <row r="21" spans="1:9" x14ac:dyDescent="0.3">
      <c r="A21" s="4">
        <v>0.06</v>
      </c>
      <c r="B21" s="4">
        <f t="shared" si="0"/>
        <v>-2.8134107167600364</v>
      </c>
      <c r="C21">
        <v>9.9999999999999995E-7</v>
      </c>
      <c r="D21">
        <f t="shared" si="3"/>
        <v>-13.815510557964274</v>
      </c>
      <c r="F21">
        <v>0.15</v>
      </c>
      <c r="G21">
        <f t="shared" si="1"/>
        <v>-1.8971199848858813</v>
      </c>
      <c r="H21">
        <v>10.36</v>
      </c>
      <c r="I21">
        <f t="shared" si="2"/>
        <v>2.3379522368313368</v>
      </c>
    </row>
    <row r="22" spans="1:9" x14ac:dyDescent="0.3">
      <c r="A22" s="4">
        <v>5.13</v>
      </c>
      <c r="B22" s="4">
        <f t="shared" si="0"/>
        <v>1.6351056591826783</v>
      </c>
      <c r="C22">
        <v>15.4</v>
      </c>
      <c r="D22">
        <f t="shared" si="3"/>
        <v>2.7343675094195836</v>
      </c>
      <c r="F22">
        <v>14.21</v>
      </c>
      <c r="G22">
        <f t="shared" si="1"/>
        <v>2.6539459421090092</v>
      </c>
      <c r="H22">
        <v>19.88</v>
      </c>
      <c r="I22">
        <f t="shared" si="2"/>
        <v>2.9897142012284279</v>
      </c>
    </row>
    <row r="23" spans="1:9" x14ac:dyDescent="0.3">
      <c r="A23" s="4">
        <v>9.9999999999999995E-7</v>
      </c>
      <c r="B23" s="4">
        <f t="shared" si="0"/>
        <v>-13.815510557964274</v>
      </c>
      <c r="C23">
        <v>1.26</v>
      </c>
      <c r="D23">
        <f t="shared" si="3"/>
        <v>0.23111172096338664</v>
      </c>
      <c r="F23">
        <v>0.25</v>
      </c>
      <c r="G23">
        <f t="shared" si="1"/>
        <v>-1.3862943611198906</v>
      </c>
      <c r="H23">
        <v>21.51</v>
      </c>
      <c r="I23">
        <f t="shared" si="2"/>
        <v>3.0685179432796388</v>
      </c>
    </row>
    <row r="24" spans="1:9" x14ac:dyDescent="0.3">
      <c r="A24" s="4">
        <v>2.4500000000000002</v>
      </c>
      <c r="B24" s="4">
        <f t="shared" si="0"/>
        <v>0.89608802455663572</v>
      </c>
      <c r="C24">
        <v>13.18</v>
      </c>
      <c r="D24">
        <f t="shared" si="3"/>
        <v>2.5787005290743612</v>
      </c>
      <c r="F24">
        <v>9.9999999999999995E-7</v>
      </c>
      <c r="G24">
        <f t="shared" si="1"/>
        <v>-13.815510557964274</v>
      </c>
      <c r="H24">
        <v>0.08</v>
      </c>
      <c r="I24">
        <f t="shared" si="2"/>
        <v>-2.5257286443082556</v>
      </c>
    </row>
    <row r="25" spans="1:9" x14ac:dyDescent="0.3">
      <c r="A25" s="4">
        <v>0.28999999999999998</v>
      </c>
      <c r="B25" s="4">
        <f t="shared" si="0"/>
        <v>-1.2378743560016174</v>
      </c>
      <c r="C25">
        <v>11.61</v>
      </c>
      <c r="D25">
        <f t="shared" si="3"/>
        <v>2.4518667957098002</v>
      </c>
      <c r="F25">
        <v>14.32</v>
      </c>
      <c r="G25">
        <f t="shared" si="1"/>
        <v>2.6616571615324998</v>
      </c>
      <c r="H25">
        <v>1.07</v>
      </c>
      <c r="I25">
        <f t="shared" si="2"/>
        <v>6.7658648473814864E-2</v>
      </c>
    </row>
    <row r="26" spans="1:9" x14ac:dyDescent="0.3">
      <c r="A26" s="4">
        <v>5.36</v>
      </c>
      <c r="B26" s="4">
        <f t="shared" si="0"/>
        <v>1.6789639750827108</v>
      </c>
      <c r="C26">
        <v>3.4</v>
      </c>
      <c r="D26">
        <f t="shared" si="3"/>
        <v>1.2237754316221157</v>
      </c>
      <c r="F26">
        <v>11.42</v>
      </c>
      <c r="G26">
        <f t="shared" si="1"/>
        <v>2.4353662042278641</v>
      </c>
      <c r="H26">
        <v>12.4</v>
      </c>
      <c r="I26">
        <f t="shared" si="2"/>
        <v>2.5176964726109912</v>
      </c>
    </row>
    <row r="27" spans="1:9" x14ac:dyDescent="0.3">
      <c r="A27" s="4">
        <v>0.54</v>
      </c>
      <c r="B27" s="4">
        <f t="shared" si="0"/>
        <v>-0.61618613942381695</v>
      </c>
      <c r="C27">
        <v>3.37</v>
      </c>
      <c r="D27">
        <f t="shared" si="3"/>
        <v>1.2149127443642704</v>
      </c>
      <c r="F27">
        <v>14.64</v>
      </c>
      <c r="G27">
        <f t="shared" si="1"/>
        <v>2.6837575085331657</v>
      </c>
      <c r="H27">
        <v>15.1</v>
      </c>
      <c r="I27">
        <f t="shared" si="2"/>
        <v>2.7146947438208788</v>
      </c>
    </row>
    <row r="28" spans="1:9" x14ac:dyDescent="0.3">
      <c r="A28" s="4">
        <v>0.17</v>
      </c>
      <c r="B28" s="4">
        <f t="shared" si="0"/>
        <v>-1.7719568419318752</v>
      </c>
      <c r="C28">
        <v>0.19</v>
      </c>
      <c r="D28">
        <f t="shared" si="3"/>
        <v>-1.6607312068216509</v>
      </c>
      <c r="F28">
        <v>0.08</v>
      </c>
      <c r="G28">
        <f t="shared" si="1"/>
        <v>-2.5257286443082556</v>
      </c>
      <c r="H28">
        <v>0.09</v>
      </c>
      <c r="I28">
        <f t="shared" si="2"/>
        <v>-2.4079456086518722</v>
      </c>
    </row>
    <row r="29" spans="1:9" x14ac:dyDescent="0.3">
      <c r="A29" s="4">
        <v>10.199999999999999</v>
      </c>
      <c r="B29" s="4">
        <f t="shared" si="0"/>
        <v>2.3223877202902252</v>
      </c>
      <c r="C29">
        <v>4.59</v>
      </c>
      <c r="D29">
        <f t="shared" si="3"/>
        <v>1.5238800240724537</v>
      </c>
      <c r="F29">
        <v>0.23</v>
      </c>
      <c r="G29">
        <f t="shared" si="1"/>
        <v>-1.4696759700589417</v>
      </c>
      <c r="H29">
        <v>0.22</v>
      </c>
      <c r="I29">
        <f t="shared" si="2"/>
        <v>-1.5141277326297755</v>
      </c>
    </row>
    <row r="30" spans="1:9" x14ac:dyDescent="0.3">
      <c r="A30" s="4">
        <v>14.07</v>
      </c>
      <c r="B30" s="4">
        <f t="shared" si="0"/>
        <v>2.6440448711262978</v>
      </c>
      <c r="C30">
        <v>11.06</v>
      </c>
      <c r="D30">
        <f t="shared" si="3"/>
        <v>2.403334996094189</v>
      </c>
      <c r="F30">
        <v>9.52</v>
      </c>
      <c r="G30">
        <f t="shared" si="1"/>
        <v>2.253394848803274</v>
      </c>
      <c r="H30">
        <v>9.9999999999999995E-7</v>
      </c>
      <c r="I30">
        <f t="shared" si="2"/>
        <v>-13.815510557964274</v>
      </c>
    </row>
    <row r="31" spans="1:9" x14ac:dyDescent="0.3">
      <c r="A31" s="4">
        <v>2.44</v>
      </c>
      <c r="B31" s="4">
        <f t="shared" si="0"/>
        <v>0.89199803930511046</v>
      </c>
      <c r="C31">
        <v>0.26</v>
      </c>
      <c r="D31">
        <f t="shared" si="3"/>
        <v>-1.3470736479666092</v>
      </c>
      <c r="F31">
        <v>0.69</v>
      </c>
      <c r="G31">
        <f t="shared" si="1"/>
        <v>-0.37106368139083207</v>
      </c>
      <c r="H31">
        <v>2.09</v>
      </c>
      <c r="I31">
        <f t="shared" si="2"/>
        <v>0.73716406597671957</v>
      </c>
    </row>
    <row r="32" spans="1:9" x14ac:dyDescent="0.3">
      <c r="A32" s="4">
        <v>0.12</v>
      </c>
      <c r="B32" s="4">
        <f t="shared" si="0"/>
        <v>-2.120263536200091</v>
      </c>
      <c r="C32">
        <v>11.03</v>
      </c>
      <c r="D32">
        <f t="shared" si="3"/>
        <v>2.400618833265411</v>
      </c>
      <c r="F32">
        <v>6.9</v>
      </c>
      <c r="G32">
        <f t="shared" si="1"/>
        <v>1.9315214116032138</v>
      </c>
      <c r="H32">
        <v>2.57</v>
      </c>
      <c r="I32">
        <f t="shared" si="2"/>
        <v>0.94390589890712839</v>
      </c>
    </row>
    <row r="33" spans="1:9" x14ac:dyDescent="0.3">
      <c r="A33" s="4">
        <v>15.66</v>
      </c>
      <c r="B33" s="4">
        <f t="shared" si="0"/>
        <v>2.7511096905626569</v>
      </c>
      <c r="C33">
        <v>9.7799999999999994</v>
      </c>
      <c r="D33">
        <f t="shared" si="3"/>
        <v>2.2803394840467259</v>
      </c>
      <c r="F33">
        <v>0.05</v>
      </c>
      <c r="G33">
        <f t="shared" si="1"/>
        <v>-2.9957322735539909</v>
      </c>
      <c r="H33">
        <v>27.07</v>
      </c>
      <c r="I33">
        <f t="shared" si="2"/>
        <v>3.2984261036262099</v>
      </c>
    </row>
    <row r="34" spans="1:9" x14ac:dyDescent="0.3">
      <c r="A34" s="4">
        <v>19.18</v>
      </c>
      <c r="B34" s="4">
        <f t="shared" si="0"/>
        <v>2.9538680694552921</v>
      </c>
      <c r="C34">
        <v>4.83</v>
      </c>
      <c r="D34">
        <f t="shared" si="3"/>
        <v>1.5748464676644813</v>
      </c>
      <c r="F34">
        <v>11.29</v>
      </c>
      <c r="G34">
        <f t="shared" si="1"/>
        <v>2.4239173781615704</v>
      </c>
      <c r="H34">
        <v>0.48</v>
      </c>
      <c r="I34">
        <f t="shared" si="2"/>
        <v>-0.73396917508020043</v>
      </c>
    </row>
    <row r="35" spans="1:9" x14ac:dyDescent="0.3">
      <c r="A35" s="4">
        <v>24.76</v>
      </c>
      <c r="B35" s="4">
        <f t="shared" si="0"/>
        <v>3.2092294478163956</v>
      </c>
      <c r="C35">
        <v>0.33</v>
      </c>
      <c r="D35">
        <f t="shared" si="3"/>
        <v>-1.1086626245216111</v>
      </c>
      <c r="F35">
        <v>0.94</v>
      </c>
      <c r="G35">
        <f t="shared" si="1"/>
        <v>-6.1875403718087529E-2</v>
      </c>
      <c r="H35">
        <v>4.1500000000000004</v>
      </c>
      <c r="I35">
        <f t="shared" si="2"/>
        <v>1.423108334242607</v>
      </c>
    </row>
    <row r="36" spans="1:9" x14ac:dyDescent="0.3">
      <c r="A36" s="4">
        <v>0.35</v>
      </c>
      <c r="B36" s="4">
        <f t="shared" si="0"/>
        <v>-1.0498221244986778</v>
      </c>
      <c r="C36">
        <v>0.28999999999999998</v>
      </c>
      <c r="D36">
        <f t="shared" si="3"/>
        <v>-1.2378743560016174</v>
      </c>
      <c r="F36">
        <v>12.9</v>
      </c>
      <c r="G36">
        <f t="shared" si="1"/>
        <v>2.5572273113676265</v>
      </c>
      <c r="H36">
        <v>16.38</v>
      </c>
      <c r="I36">
        <f t="shared" si="2"/>
        <v>2.7960610784249234</v>
      </c>
    </row>
    <row r="37" spans="1:9" x14ac:dyDescent="0.3">
      <c r="A37" s="4">
        <v>0.1</v>
      </c>
      <c r="B37" s="4">
        <f t="shared" si="0"/>
        <v>-2.3025850929940455</v>
      </c>
      <c r="C37">
        <v>5.6</v>
      </c>
      <c r="D37">
        <f t="shared" si="3"/>
        <v>1.7227665977411035</v>
      </c>
      <c r="F37">
        <v>9.9999999999999995E-7</v>
      </c>
      <c r="G37">
        <f t="shared" si="1"/>
        <v>-13.815510557964274</v>
      </c>
      <c r="H37">
        <v>14.2</v>
      </c>
      <c r="I37">
        <f t="shared" si="2"/>
        <v>2.653241964607215</v>
      </c>
    </row>
    <row r="38" spans="1:9" x14ac:dyDescent="0.3">
      <c r="A38" s="4">
        <v>0.51</v>
      </c>
      <c r="B38" s="4">
        <f t="shared" si="0"/>
        <v>-0.67334455326376563</v>
      </c>
      <c r="C38">
        <v>12.39</v>
      </c>
      <c r="D38">
        <f t="shared" si="3"/>
        <v>2.5168896956410509</v>
      </c>
      <c r="F38">
        <v>5.51</v>
      </c>
      <c r="G38">
        <f t="shared" si="1"/>
        <v>1.706564623164823</v>
      </c>
      <c r="H38">
        <v>3.41</v>
      </c>
      <c r="I38">
        <f t="shared" si="2"/>
        <v>1.2267122912954254</v>
      </c>
    </row>
    <row r="39" spans="1:9" x14ac:dyDescent="0.3">
      <c r="A39" s="4">
        <v>4.51</v>
      </c>
      <c r="B39" s="4">
        <f t="shared" si="0"/>
        <v>1.506297153514587</v>
      </c>
      <c r="C39">
        <v>5.72</v>
      </c>
      <c r="D39">
        <f t="shared" si="3"/>
        <v>1.7439688053917064</v>
      </c>
      <c r="F39">
        <v>0.01</v>
      </c>
      <c r="G39">
        <f t="shared" si="1"/>
        <v>-4.6051701859880909</v>
      </c>
      <c r="H39">
        <v>11.82</v>
      </c>
      <c r="I39">
        <f t="shared" si="2"/>
        <v>2.4697930119779521</v>
      </c>
    </row>
    <row r="40" spans="1:9" x14ac:dyDescent="0.3">
      <c r="A40" s="4">
        <v>7.25</v>
      </c>
      <c r="B40" s="4">
        <f t="shared" si="0"/>
        <v>1.9810014688665833</v>
      </c>
      <c r="C40">
        <v>12.49</v>
      </c>
      <c r="D40">
        <f t="shared" si="3"/>
        <v>2.5249283241374862</v>
      </c>
      <c r="F40">
        <v>2.96</v>
      </c>
      <c r="G40">
        <f t="shared" si="1"/>
        <v>1.085189268335969</v>
      </c>
      <c r="H40">
        <v>9.9999999999999995E-7</v>
      </c>
      <c r="I40">
        <f t="shared" si="2"/>
        <v>-13.815510557964274</v>
      </c>
    </row>
    <row r="41" spans="1:9" x14ac:dyDescent="0.3">
      <c r="A41" s="4">
        <v>5.5</v>
      </c>
      <c r="B41" s="4">
        <f t="shared" si="0"/>
        <v>1.7047480922384253</v>
      </c>
      <c r="C41">
        <v>8.68</v>
      </c>
      <c r="D41">
        <f t="shared" si="3"/>
        <v>2.1610215286722587</v>
      </c>
      <c r="F41">
        <v>20.6</v>
      </c>
      <c r="G41">
        <f t="shared" si="1"/>
        <v>3.0252910757955354</v>
      </c>
      <c r="H41">
        <v>9.9999999999999995E-7</v>
      </c>
      <c r="I41">
        <f t="shared" si="2"/>
        <v>-13.815510557964274</v>
      </c>
    </row>
    <row r="42" spans="1:9" x14ac:dyDescent="0.3">
      <c r="A42" s="4">
        <v>3.04</v>
      </c>
      <c r="B42" s="4">
        <f t="shared" si="0"/>
        <v>1.1118575154181303</v>
      </c>
      <c r="C42">
        <v>1.1399999999999999</v>
      </c>
      <c r="D42">
        <f t="shared" si="3"/>
        <v>0.131028262406404</v>
      </c>
      <c r="F42">
        <v>1.68</v>
      </c>
      <c r="G42">
        <f t="shared" si="1"/>
        <v>0.51879379341516751</v>
      </c>
      <c r="H42">
        <v>5.27</v>
      </c>
      <c r="I42">
        <f t="shared" si="2"/>
        <v>1.6620303625532709</v>
      </c>
    </row>
    <row r="43" spans="1:9" x14ac:dyDescent="0.3">
      <c r="A43" s="4">
        <v>31.35</v>
      </c>
      <c r="B43" s="4">
        <f t="shared" si="0"/>
        <v>3.4452142670789296</v>
      </c>
      <c r="C43">
        <v>0.76</v>
      </c>
      <c r="D43">
        <f t="shared" si="3"/>
        <v>-0.2744368457017603</v>
      </c>
      <c r="F43">
        <v>26.98</v>
      </c>
      <c r="G43">
        <f t="shared" si="1"/>
        <v>3.2950958507796098</v>
      </c>
      <c r="H43">
        <v>11.29</v>
      </c>
      <c r="I43">
        <f t="shared" si="2"/>
        <v>2.4239173781615704</v>
      </c>
    </row>
    <row r="44" spans="1:9" x14ac:dyDescent="0.3">
      <c r="A44" s="4">
        <v>13.63</v>
      </c>
      <c r="B44" s="4">
        <f t="shared" si="0"/>
        <v>2.6122732457084412</v>
      </c>
      <c r="C44">
        <v>6.98</v>
      </c>
      <c r="D44">
        <f t="shared" si="3"/>
        <v>1.9430489167742813</v>
      </c>
      <c r="F44">
        <v>8.5</v>
      </c>
      <c r="G44">
        <f t="shared" si="1"/>
        <v>2.1400661634962708</v>
      </c>
      <c r="H44">
        <v>0.03</v>
      </c>
      <c r="I44">
        <f t="shared" si="2"/>
        <v>-3.5065578973199818</v>
      </c>
    </row>
    <row r="45" spans="1:9" x14ac:dyDescent="0.3">
      <c r="A45" s="4">
        <v>10.130000000000001</v>
      </c>
      <c r="B45" s="4">
        <f t="shared" si="0"/>
        <v>2.3155013182605919</v>
      </c>
      <c r="C45">
        <v>1.97</v>
      </c>
      <c r="D45">
        <f t="shared" si="3"/>
        <v>0.67803354274989713</v>
      </c>
      <c r="F45">
        <v>0.14000000000000001</v>
      </c>
      <c r="G45">
        <f t="shared" si="1"/>
        <v>-1.9661128563728327</v>
      </c>
      <c r="H45">
        <v>0.19</v>
      </c>
      <c r="I45">
        <f t="shared" si="2"/>
        <v>-1.6607312068216509</v>
      </c>
    </row>
    <row r="46" spans="1:9" x14ac:dyDescent="0.3">
      <c r="A46" s="4">
        <v>16.559999999999999</v>
      </c>
      <c r="B46" s="4">
        <f t="shared" si="0"/>
        <v>2.8069901489571136</v>
      </c>
      <c r="C46">
        <v>0.95</v>
      </c>
      <c r="D46">
        <f t="shared" si="3"/>
        <v>-5.1293294387550578E-2</v>
      </c>
      <c r="F46">
        <v>20.53</v>
      </c>
      <c r="G46">
        <f t="shared" si="1"/>
        <v>3.0218872310308424</v>
      </c>
      <c r="H46">
        <v>0.47</v>
      </c>
      <c r="I46">
        <f t="shared" si="2"/>
        <v>-0.75502258427803282</v>
      </c>
    </row>
    <row r="47" spans="1:9" x14ac:dyDescent="0.3">
      <c r="A47" s="4">
        <v>0.65</v>
      </c>
      <c r="B47" s="4">
        <f t="shared" si="0"/>
        <v>-0.43078291609245423</v>
      </c>
      <c r="C47">
        <v>26.59</v>
      </c>
      <c r="D47">
        <f t="shared" si="3"/>
        <v>3.2805352052549286</v>
      </c>
      <c r="F47">
        <v>2.44</v>
      </c>
      <c r="G47">
        <f t="shared" si="1"/>
        <v>0.89199803930511046</v>
      </c>
      <c r="H47">
        <v>0.74</v>
      </c>
      <c r="I47">
        <f t="shared" si="2"/>
        <v>-0.30110509278392161</v>
      </c>
    </row>
    <row r="48" spans="1:9" x14ac:dyDescent="0.3">
      <c r="A48" s="4">
        <v>14.23</v>
      </c>
      <c r="B48" s="4">
        <f t="shared" si="0"/>
        <v>2.6553524121017609</v>
      </c>
      <c r="C48">
        <v>9.9999999999999995E-7</v>
      </c>
      <c r="D48">
        <f t="shared" si="3"/>
        <v>-13.815510557964274</v>
      </c>
      <c r="F48">
        <v>10.45</v>
      </c>
      <c r="G48">
        <f t="shared" si="1"/>
        <v>2.3466019784108201</v>
      </c>
      <c r="H48">
        <v>24.63</v>
      </c>
      <c r="I48">
        <f t="shared" si="2"/>
        <v>3.2039652121324464</v>
      </c>
    </row>
    <row r="49" spans="1:19" x14ac:dyDescent="0.3">
      <c r="A49" s="4">
        <v>0.11</v>
      </c>
      <c r="B49" s="4">
        <f t="shared" si="0"/>
        <v>-2.2072749131897207</v>
      </c>
      <c r="C49">
        <v>10.33</v>
      </c>
      <c r="D49">
        <f t="shared" si="3"/>
        <v>2.3350522831315472</v>
      </c>
      <c r="F49">
        <v>0.88</v>
      </c>
      <c r="G49">
        <f t="shared" si="1"/>
        <v>-0.12783337150988489</v>
      </c>
      <c r="H49">
        <v>0.6</v>
      </c>
      <c r="I49">
        <f t="shared" si="2"/>
        <v>-0.51082562376599072</v>
      </c>
    </row>
    <row r="50" spans="1:19" x14ac:dyDescent="0.3">
      <c r="A50" s="4">
        <v>1.83</v>
      </c>
      <c r="B50" s="4">
        <f t="shared" si="0"/>
        <v>0.60431596685332956</v>
      </c>
      <c r="C50">
        <v>5.09</v>
      </c>
      <c r="D50">
        <f t="shared" si="3"/>
        <v>1.6272778305624314</v>
      </c>
      <c r="F50">
        <v>0.12</v>
      </c>
      <c r="G50">
        <f t="shared" si="1"/>
        <v>-2.120263536200091</v>
      </c>
      <c r="H50">
        <v>8.74</v>
      </c>
      <c r="I50">
        <f t="shared" si="2"/>
        <v>2.167910189667444</v>
      </c>
    </row>
    <row r="51" spans="1:19" x14ac:dyDescent="0.3">
      <c r="A51" s="4">
        <v>4.57</v>
      </c>
      <c r="B51" s="4">
        <f t="shared" si="0"/>
        <v>1.5195132049061133</v>
      </c>
      <c r="C51">
        <v>0.5</v>
      </c>
      <c r="D51">
        <f t="shared" si="3"/>
        <v>-0.69314718055994529</v>
      </c>
      <c r="F51">
        <v>21.67</v>
      </c>
      <c r="G51">
        <f t="shared" si="1"/>
        <v>3.0759288155482678</v>
      </c>
      <c r="H51">
        <v>5.88</v>
      </c>
      <c r="I51">
        <f t="shared" si="2"/>
        <v>1.7715567619105355</v>
      </c>
    </row>
    <row r="52" spans="1:19" x14ac:dyDescent="0.3">
      <c r="A52" s="4">
        <v>18.02</v>
      </c>
      <c r="B52" s="4">
        <f t="shared" si="0"/>
        <v>2.8914822521801917</v>
      </c>
      <c r="C52">
        <v>0.21</v>
      </c>
      <c r="D52">
        <f t="shared" si="3"/>
        <v>-1.5606477482646683</v>
      </c>
      <c r="F52">
        <v>13.11</v>
      </c>
      <c r="G52">
        <f t="shared" si="1"/>
        <v>2.5733752977756086</v>
      </c>
      <c r="H52">
        <v>11.88</v>
      </c>
      <c r="I52">
        <f t="shared" si="2"/>
        <v>2.4748563139344988</v>
      </c>
    </row>
    <row r="53" spans="1:19" x14ac:dyDescent="0.3">
      <c r="A53" s="7">
        <f>MEDIAN(A3:A52)</f>
        <v>4.03</v>
      </c>
      <c r="B53" s="4">
        <f t="shared" ref="B53" si="4">MEDIAN(B3:B52)</f>
        <v>1.3885642011409067</v>
      </c>
      <c r="C53" s="7">
        <f>MEDIAN(C3:C52)</f>
        <v>3.9950000000000001</v>
      </c>
      <c r="D53" s="7">
        <f>MEDIAN(D3:D52)</f>
        <v>1.3738277278472846</v>
      </c>
      <c r="F53" s="7">
        <f>MEDIAN(F3:F52)</f>
        <v>5.3100000000000005</v>
      </c>
      <c r="G53" s="7">
        <f>MEDIAN(G3:G52)</f>
        <v>1.668882013690218</v>
      </c>
      <c r="H53" s="7">
        <f t="shared" ref="H53:I53" si="5">MEDIAN(H3:H52)</f>
        <v>2.33</v>
      </c>
      <c r="I53" s="7">
        <f t="shared" si="5"/>
        <v>0.84053498244192393</v>
      </c>
      <c r="P53" s="7"/>
      <c r="Q53" s="7"/>
      <c r="R53" s="7"/>
      <c r="S53" s="7"/>
    </row>
    <row r="54" spans="1:19" x14ac:dyDescent="0.3">
      <c r="A54" s="10">
        <f>AVERAGE(A3:A52)</f>
        <v>6.4088000399999991</v>
      </c>
      <c r="B54" s="4">
        <f t="shared" ref="B54" si="6">AVERAGE(B3:B52)</f>
        <v>0.20308496507514665</v>
      </c>
      <c r="C54" s="10">
        <f>AVERAGE(C3:C52)</f>
        <v>5.9680000599999978</v>
      </c>
      <c r="D54" s="10">
        <f>AVERAGE(D3:D52)</f>
        <v>9.6964268203634241E-3</v>
      </c>
      <c r="F54" s="10">
        <f>AVERAGE(F3:F52)</f>
        <v>8.1588000799999989</v>
      </c>
      <c r="G54" s="10">
        <f>AVERAGE(G3:G52)</f>
        <v>-5.5520458819980661E-2</v>
      </c>
      <c r="H54" s="10">
        <f t="shared" ref="H54:I54" si="7">AVERAGE(H3:H52)</f>
        <v>6.1358000999999991</v>
      </c>
      <c r="I54" s="10">
        <f t="shared" si="7"/>
        <v>-0.78934151654273588</v>
      </c>
      <c r="P54" s="10"/>
      <c r="Q54" s="10"/>
      <c r="R54" s="10"/>
      <c r="S54" s="10"/>
    </row>
    <row r="55" spans="1:19" x14ac:dyDescent="0.3">
      <c r="A55" s="7"/>
      <c r="B55" s="4">
        <f>EXP(B54)</f>
        <v>1.2251765610438874</v>
      </c>
      <c r="C55" s="7"/>
      <c r="D55" s="7">
        <f>EXP(D54)</f>
        <v>1.0097435894800773</v>
      </c>
      <c r="F55" s="7"/>
      <c r="G55" s="7">
        <f>EXP(G54)</f>
        <v>0.94599266957872441</v>
      </c>
      <c r="I55" s="7">
        <f>EXP(I54)</f>
        <v>0.4541437429874719</v>
      </c>
      <c r="P55" s="7"/>
      <c r="Q55" s="7"/>
      <c r="R55" s="7"/>
      <c r="S55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1" topLeftCell="A2" activePane="bottomLeft" state="frozen"/>
      <selection pane="bottomLeft" activeCell="H61" sqref="H61"/>
    </sheetView>
  </sheetViews>
  <sheetFormatPr defaultColWidth="8.6640625" defaultRowHeight="14.4" x14ac:dyDescent="0.3"/>
  <cols>
    <col min="1" max="2" width="9.109375" customWidth="1"/>
    <col min="3" max="4" width="8.6640625" style="74"/>
    <col min="5" max="5" width="8.88671875" style="74" customWidth="1"/>
    <col min="6" max="16384" width="8.6640625" style="74"/>
  </cols>
  <sheetData>
    <row r="1" spans="1:14" x14ac:dyDescent="0.3">
      <c r="A1" s="6" t="s">
        <v>429</v>
      </c>
      <c r="B1" s="6"/>
      <c r="C1" s="88" t="s">
        <v>116</v>
      </c>
      <c r="F1" s="88" t="s">
        <v>118</v>
      </c>
      <c r="G1" s="88"/>
      <c r="H1" s="88" t="s">
        <v>405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s="74" t="s">
        <v>113</v>
      </c>
      <c r="F2" s="74" t="s">
        <v>113</v>
      </c>
      <c r="G2" s="74" t="s">
        <v>147</v>
      </c>
      <c r="H2" s="74" t="s">
        <v>113</v>
      </c>
      <c r="K2" s="91" t="s">
        <v>153</v>
      </c>
      <c r="L2" s="74" t="s">
        <v>151</v>
      </c>
      <c r="M2" s="74">
        <f>TTEST(A3:A52,C3:C52,2,1)</f>
        <v>0.91349891095847491</v>
      </c>
      <c r="N2" s="74">
        <f>TTEST(B3:B52,D3:D52,2,1)</f>
        <v>0.61947156305979956</v>
      </c>
    </row>
    <row r="3" spans="1:14" x14ac:dyDescent="0.3">
      <c r="A3">
        <v>5.82</v>
      </c>
      <c r="B3">
        <f t="shared" ref="B3:B52" si="0">LN(A3)</f>
        <v>1.7613002617433464</v>
      </c>
      <c r="C3" s="74">
        <v>20.3</v>
      </c>
      <c r="D3" s="74">
        <f>LN(C3)</f>
        <v>3.0106208860477417</v>
      </c>
      <c r="F3" s="92">
        <v>4.92</v>
      </c>
      <c r="G3" s="74">
        <f t="shared" ref="G3:G52" si="1">LN(F3)</f>
        <v>1.5933085305042167</v>
      </c>
      <c r="H3" s="74">
        <v>0.02</v>
      </c>
      <c r="I3" s="74">
        <f t="shared" ref="I3:I52" si="2">LN(H3)</f>
        <v>-3.912023005428146</v>
      </c>
      <c r="K3" s="89" t="s">
        <v>152</v>
      </c>
      <c r="L3" s="74" t="s">
        <v>151</v>
      </c>
      <c r="M3" s="74">
        <f>TTEST(F3:F52,H3:H52,2,1)</f>
        <v>0.16943428688790804</v>
      </c>
      <c r="N3" s="74">
        <f>TTEST(G3:G52,I3:I52,2,1)</f>
        <v>0.82508122767383307</v>
      </c>
    </row>
    <row r="4" spans="1:14" x14ac:dyDescent="0.3">
      <c r="A4">
        <v>9.9999999999999995E-7</v>
      </c>
      <c r="B4">
        <f t="shared" si="0"/>
        <v>-13.815510557964274</v>
      </c>
      <c r="C4" s="74">
        <v>13.29</v>
      </c>
      <c r="D4" s="74">
        <f t="shared" ref="D4:D52" si="3">LN(C4)</f>
        <v>2.5870118727251539</v>
      </c>
      <c r="F4" s="92">
        <v>5.19</v>
      </c>
      <c r="G4" s="74">
        <f t="shared" si="1"/>
        <v>1.6467336971777973</v>
      </c>
      <c r="H4" s="74">
        <v>1.47</v>
      </c>
      <c r="I4" s="74">
        <f t="shared" si="2"/>
        <v>0.38526240079064489</v>
      </c>
      <c r="K4" s="89"/>
      <c r="M4" s="74">
        <f>SUM(M2:M3)/2</f>
        <v>0.54146659892319149</v>
      </c>
      <c r="N4" s="74">
        <f>SUM(N2:N3)/2</f>
        <v>0.72227639536681632</v>
      </c>
    </row>
    <row r="5" spans="1:14" x14ac:dyDescent="0.3">
      <c r="A5">
        <v>8.08</v>
      </c>
      <c r="B5">
        <f t="shared" si="0"/>
        <v>2.0893918725330041</v>
      </c>
      <c r="C5" s="74">
        <v>7.2</v>
      </c>
      <c r="D5" s="74">
        <f t="shared" si="3"/>
        <v>1.9740810260220096</v>
      </c>
      <c r="F5" s="92">
        <v>2.16</v>
      </c>
      <c r="G5" s="74">
        <f t="shared" si="1"/>
        <v>0.77010822169607374</v>
      </c>
      <c r="H5" s="74">
        <v>30.37</v>
      </c>
      <c r="I5" s="74">
        <f t="shared" si="2"/>
        <v>3.4134552790576573</v>
      </c>
    </row>
    <row r="6" spans="1:14" x14ac:dyDescent="0.3">
      <c r="A6">
        <v>32.39</v>
      </c>
      <c r="B6">
        <f t="shared" si="0"/>
        <v>3.4778497331832381</v>
      </c>
      <c r="C6" s="74">
        <v>15.09</v>
      </c>
      <c r="D6" s="74">
        <f t="shared" si="3"/>
        <v>2.7140322727797574</v>
      </c>
      <c r="F6" s="92">
        <v>3.31</v>
      </c>
      <c r="G6" s="74">
        <f t="shared" si="1"/>
        <v>1.1969481893889715</v>
      </c>
      <c r="H6" s="74">
        <v>24.81</v>
      </c>
      <c r="I6" s="74">
        <f t="shared" si="2"/>
        <v>3.2112467977037098</v>
      </c>
    </row>
    <row r="7" spans="1:14" x14ac:dyDescent="0.3">
      <c r="A7">
        <v>1.95</v>
      </c>
      <c r="B7">
        <f t="shared" si="0"/>
        <v>0.66782937257565544</v>
      </c>
      <c r="C7" s="74">
        <v>9.9999999999999995E-7</v>
      </c>
      <c r="D7" s="74">
        <f t="shared" si="3"/>
        <v>-13.815510557964274</v>
      </c>
      <c r="F7" s="92">
        <v>12.05</v>
      </c>
      <c r="G7" s="74">
        <f t="shared" si="1"/>
        <v>2.4890646599366639</v>
      </c>
      <c r="H7" s="74">
        <v>19.37</v>
      </c>
      <c r="I7" s="74">
        <f t="shared" si="2"/>
        <v>2.9637254774189046</v>
      </c>
    </row>
    <row r="8" spans="1:14" x14ac:dyDescent="0.3">
      <c r="A8">
        <v>27.7</v>
      </c>
      <c r="B8">
        <f t="shared" si="0"/>
        <v>3.3214324131932926</v>
      </c>
      <c r="C8" s="74">
        <v>0.15</v>
      </c>
      <c r="D8" s="74">
        <f t="shared" si="3"/>
        <v>-1.8971199848858813</v>
      </c>
      <c r="F8" s="92">
        <v>0.51</v>
      </c>
      <c r="G8" s="74">
        <f t="shared" si="1"/>
        <v>-0.67334455326376563</v>
      </c>
      <c r="H8" s="74">
        <v>8.5399999999999991</v>
      </c>
      <c r="I8" s="74">
        <f t="shared" si="2"/>
        <v>2.1447610078004784</v>
      </c>
    </row>
    <row r="9" spans="1:14" x14ac:dyDescent="0.3">
      <c r="A9">
        <v>9.2899999999999991</v>
      </c>
      <c r="B9">
        <f t="shared" si="0"/>
        <v>2.2289385528257473</v>
      </c>
      <c r="C9" s="74">
        <v>2.85</v>
      </c>
      <c r="D9" s="74">
        <f t="shared" si="3"/>
        <v>1.0473189942805592</v>
      </c>
      <c r="F9" s="92">
        <v>32.36</v>
      </c>
      <c r="G9" s="74">
        <f t="shared" si="1"/>
        <v>3.4769230921902907</v>
      </c>
      <c r="H9" s="74">
        <v>33.49</v>
      </c>
      <c r="I9" s="74">
        <f t="shared" si="2"/>
        <v>3.5112468868061133</v>
      </c>
    </row>
    <row r="10" spans="1:14" x14ac:dyDescent="0.3">
      <c r="A10">
        <v>9.9999999999999995E-7</v>
      </c>
      <c r="B10">
        <f t="shared" si="0"/>
        <v>-13.815510557964274</v>
      </c>
      <c r="C10" s="74">
        <v>9.9999999999999995E-7</v>
      </c>
      <c r="D10" s="74">
        <f t="shared" si="3"/>
        <v>-13.815510557964274</v>
      </c>
      <c r="F10" s="92">
        <v>2.41</v>
      </c>
      <c r="G10" s="74">
        <f t="shared" si="1"/>
        <v>0.87962674750256364</v>
      </c>
      <c r="H10" s="74">
        <v>0.68</v>
      </c>
      <c r="I10" s="74">
        <f t="shared" si="2"/>
        <v>-0.38566248081198462</v>
      </c>
    </row>
    <row r="11" spans="1:14" x14ac:dyDescent="0.3">
      <c r="A11">
        <v>15.37</v>
      </c>
      <c r="B11">
        <f t="shared" si="0"/>
        <v>2.7324175575505043</v>
      </c>
      <c r="C11" s="74">
        <v>0.04</v>
      </c>
      <c r="D11" s="74">
        <f t="shared" si="3"/>
        <v>-3.2188758248682006</v>
      </c>
      <c r="F11" s="92">
        <v>0.79</v>
      </c>
      <c r="G11" s="74">
        <f t="shared" si="1"/>
        <v>-0.23572233352106983</v>
      </c>
      <c r="H11" s="74">
        <v>30.44</v>
      </c>
      <c r="I11" s="74">
        <f t="shared" si="2"/>
        <v>3.4157575329934851</v>
      </c>
    </row>
    <row r="12" spans="1:14" x14ac:dyDescent="0.3">
      <c r="A12">
        <v>2.2999999999999998</v>
      </c>
      <c r="B12">
        <f t="shared" si="0"/>
        <v>0.83290912293510388</v>
      </c>
      <c r="C12" s="74">
        <v>12.61</v>
      </c>
      <c r="D12" s="74">
        <f t="shared" si="3"/>
        <v>2.5344901499768282</v>
      </c>
      <c r="F12" s="92">
        <v>4.0999999999999996</v>
      </c>
      <c r="G12" s="74">
        <f t="shared" si="1"/>
        <v>1.410986973710262</v>
      </c>
      <c r="H12" s="74">
        <v>9.9999999999999995E-7</v>
      </c>
      <c r="I12" s="74">
        <f t="shared" si="2"/>
        <v>-13.815510557964274</v>
      </c>
    </row>
    <row r="13" spans="1:14" x14ac:dyDescent="0.3">
      <c r="A13">
        <v>0.02</v>
      </c>
      <c r="B13">
        <f t="shared" si="0"/>
        <v>-3.912023005428146</v>
      </c>
      <c r="C13" s="74">
        <v>9.92</v>
      </c>
      <c r="D13" s="74">
        <f t="shared" si="3"/>
        <v>2.2945529212967815</v>
      </c>
      <c r="F13" s="92">
        <v>0.05</v>
      </c>
      <c r="G13" s="74">
        <f t="shared" si="1"/>
        <v>-2.9957322735539909</v>
      </c>
      <c r="H13" s="74">
        <v>3.28</v>
      </c>
      <c r="I13" s="74">
        <f t="shared" si="2"/>
        <v>1.1878434223960523</v>
      </c>
    </row>
    <row r="14" spans="1:14" x14ac:dyDescent="0.3">
      <c r="A14">
        <v>0.59</v>
      </c>
      <c r="B14">
        <f t="shared" si="0"/>
        <v>-0.52763274208237199</v>
      </c>
      <c r="C14" s="74">
        <v>10.16</v>
      </c>
      <c r="D14" s="74">
        <f t="shared" si="3"/>
        <v>2.318458442150336</v>
      </c>
      <c r="F14" s="92">
        <v>6.82</v>
      </c>
      <c r="G14" s="74">
        <f t="shared" si="1"/>
        <v>1.9198594718553708</v>
      </c>
      <c r="H14" s="74">
        <v>5.73</v>
      </c>
      <c r="I14" s="74">
        <f t="shared" si="2"/>
        <v>1.7457155307266483</v>
      </c>
    </row>
    <row r="15" spans="1:14" x14ac:dyDescent="0.3">
      <c r="A15">
        <v>7.37</v>
      </c>
      <c r="B15">
        <f t="shared" si="0"/>
        <v>1.9974177062012453</v>
      </c>
      <c r="C15" s="74">
        <v>25.8</v>
      </c>
      <c r="D15" s="74">
        <f t="shared" si="3"/>
        <v>3.2503744919275719</v>
      </c>
      <c r="F15" s="92">
        <v>0.67</v>
      </c>
      <c r="G15" s="74">
        <f t="shared" si="1"/>
        <v>-0.40047756659712525</v>
      </c>
      <c r="H15" s="74">
        <v>1.85</v>
      </c>
      <c r="I15" s="74">
        <f t="shared" si="2"/>
        <v>0.61518563909023349</v>
      </c>
    </row>
    <row r="16" spans="1:14" x14ac:dyDescent="0.3">
      <c r="A16">
        <v>30.22</v>
      </c>
      <c r="B16">
        <f t="shared" si="0"/>
        <v>3.4085039568445934</v>
      </c>
      <c r="C16" s="74">
        <v>9.9999999999999995E-7</v>
      </c>
      <c r="D16" s="74">
        <f t="shared" si="3"/>
        <v>-13.815510557964274</v>
      </c>
      <c r="F16" s="92">
        <v>0.17</v>
      </c>
      <c r="G16" s="74">
        <f t="shared" si="1"/>
        <v>-1.7719568419318752</v>
      </c>
      <c r="H16" s="74">
        <v>6.92</v>
      </c>
      <c r="I16" s="74">
        <f t="shared" si="2"/>
        <v>1.9344157696295783</v>
      </c>
    </row>
    <row r="17" spans="1:9" x14ac:dyDescent="0.3">
      <c r="A17">
        <v>0.71</v>
      </c>
      <c r="B17">
        <f t="shared" si="0"/>
        <v>-0.34249030894677601</v>
      </c>
      <c r="C17" s="74">
        <v>15.76</v>
      </c>
      <c r="D17" s="74">
        <f t="shared" si="3"/>
        <v>2.7574750844297329</v>
      </c>
      <c r="F17" s="92">
        <v>1.1299999999999999</v>
      </c>
      <c r="G17" s="74">
        <f t="shared" si="1"/>
        <v>0.12221763272424911</v>
      </c>
      <c r="H17" s="74">
        <v>24.92</v>
      </c>
      <c r="I17" s="74">
        <f t="shared" si="2"/>
        <v>3.2156706939192525</v>
      </c>
    </row>
    <row r="18" spans="1:9" x14ac:dyDescent="0.3">
      <c r="A18">
        <v>24.31</v>
      </c>
      <c r="B18">
        <f t="shared" si="0"/>
        <v>3.1908877883280318</v>
      </c>
      <c r="C18" s="74">
        <v>1.51</v>
      </c>
      <c r="D18" s="74">
        <f t="shared" si="3"/>
        <v>0.41210965082683298</v>
      </c>
      <c r="F18" s="92">
        <v>0.39</v>
      </c>
      <c r="G18" s="74">
        <f t="shared" si="1"/>
        <v>-0.94160853985844495</v>
      </c>
      <c r="H18" s="74">
        <v>6.2</v>
      </c>
      <c r="I18" s="74">
        <f t="shared" si="2"/>
        <v>1.824549292051046</v>
      </c>
    </row>
    <row r="19" spans="1:9" x14ac:dyDescent="0.3">
      <c r="A19">
        <v>11.44</v>
      </c>
      <c r="B19">
        <f t="shared" si="0"/>
        <v>2.4371159859516518</v>
      </c>
      <c r="C19" s="74">
        <v>27.15</v>
      </c>
      <c r="D19" s="74">
        <f t="shared" si="3"/>
        <v>3.3013770463799443</v>
      </c>
      <c r="F19" s="92">
        <v>1.21</v>
      </c>
      <c r="G19" s="74">
        <f t="shared" si="1"/>
        <v>0.1906203596086497</v>
      </c>
      <c r="H19" s="74">
        <v>2.2200000000000002</v>
      </c>
      <c r="I19" s="74">
        <f t="shared" si="2"/>
        <v>0.79750719588418817</v>
      </c>
    </row>
    <row r="20" spans="1:9" x14ac:dyDescent="0.3">
      <c r="A20">
        <v>11.13</v>
      </c>
      <c r="B20">
        <f t="shared" si="0"/>
        <v>2.4096441652874536</v>
      </c>
      <c r="C20" s="74">
        <v>7.26</v>
      </c>
      <c r="D20" s="74">
        <f t="shared" si="3"/>
        <v>1.9823798288367047</v>
      </c>
      <c r="F20" s="92">
        <v>15.54</v>
      </c>
      <c r="G20" s="74">
        <f t="shared" si="1"/>
        <v>2.7434173449395014</v>
      </c>
      <c r="H20" s="74">
        <v>0.05</v>
      </c>
      <c r="I20" s="74">
        <f t="shared" si="2"/>
        <v>-2.9957322735539909</v>
      </c>
    </row>
    <row r="21" spans="1:9" x14ac:dyDescent="0.3">
      <c r="A21">
        <v>9.9999999999999995E-7</v>
      </c>
      <c r="B21">
        <f t="shared" si="0"/>
        <v>-13.815510557964274</v>
      </c>
      <c r="C21" s="74">
        <v>5.08</v>
      </c>
      <c r="D21" s="74">
        <f t="shared" si="3"/>
        <v>1.6253112615903906</v>
      </c>
      <c r="F21" s="92">
        <v>8.49</v>
      </c>
      <c r="G21" s="74">
        <f t="shared" si="1"/>
        <v>2.1388890003232559</v>
      </c>
      <c r="H21" s="74">
        <v>0.15</v>
      </c>
      <c r="I21" s="74">
        <f t="shared" si="2"/>
        <v>-1.8971199848858813</v>
      </c>
    </row>
    <row r="22" spans="1:9" x14ac:dyDescent="0.3">
      <c r="A22">
        <v>17.41</v>
      </c>
      <c r="B22">
        <f t="shared" si="0"/>
        <v>2.8570447537800976</v>
      </c>
      <c r="C22" s="74">
        <v>24.35</v>
      </c>
      <c r="D22" s="74">
        <f t="shared" si="3"/>
        <v>3.1925318495285988</v>
      </c>
      <c r="F22" s="92">
        <v>10.65</v>
      </c>
      <c r="G22" s="74">
        <f t="shared" si="1"/>
        <v>2.3655598921554342</v>
      </c>
      <c r="H22" s="74">
        <v>13.53</v>
      </c>
      <c r="I22" s="74">
        <f t="shared" si="2"/>
        <v>2.6049094421826968</v>
      </c>
    </row>
    <row r="23" spans="1:9" x14ac:dyDescent="0.3">
      <c r="A23">
        <v>3.24</v>
      </c>
      <c r="B23">
        <f t="shared" si="0"/>
        <v>1.1755733298042381</v>
      </c>
      <c r="C23" s="74">
        <v>28.24</v>
      </c>
      <c r="D23" s="74">
        <f t="shared" si="3"/>
        <v>3.3407394126250414</v>
      </c>
      <c r="F23" s="92">
        <v>20.88</v>
      </c>
      <c r="G23" s="74">
        <f t="shared" si="1"/>
        <v>3.0387917630144381</v>
      </c>
      <c r="H23" s="74">
        <v>0.25</v>
      </c>
      <c r="I23" s="74">
        <f t="shared" si="2"/>
        <v>-1.3862943611198906</v>
      </c>
    </row>
    <row r="24" spans="1:9" x14ac:dyDescent="0.3">
      <c r="A24">
        <v>0.11</v>
      </c>
      <c r="B24">
        <f t="shared" si="0"/>
        <v>-2.2072749131897207</v>
      </c>
      <c r="C24" s="74">
        <v>3.35</v>
      </c>
      <c r="D24" s="74">
        <f t="shared" si="3"/>
        <v>1.2089603458369751</v>
      </c>
      <c r="F24" s="92">
        <v>9.9999999999999995E-7</v>
      </c>
      <c r="G24" s="74">
        <f t="shared" si="1"/>
        <v>-13.815510557964274</v>
      </c>
      <c r="H24" s="74">
        <v>15.13</v>
      </c>
      <c r="I24" s="74">
        <f t="shared" si="2"/>
        <v>2.7166795278002644</v>
      </c>
    </row>
    <row r="25" spans="1:9" x14ac:dyDescent="0.3">
      <c r="A25">
        <v>9.9999999999999995E-7</v>
      </c>
      <c r="B25">
        <f t="shared" si="0"/>
        <v>-13.815510557964274</v>
      </c>
      <c r="C25" s="74">
        <v>5.09</v>
      </c>
      <c r="D25" s="74">
        <f t="shared" si="3"/>
        <v>1.6272778305624314</v>
      </c>
      <c r="F25" s="92">
        <v>9.9999999999999995E-7</v>
      </c>
      <c r="G25" s="74">
        <f t="shared" si="1"/>
        <v>-13.815510557964274</v>
      </c>
      <c r="H25" s="74">
        <v>0.39</v>
      </c>
      <c r="I25" s="74">
        <f t="shared" si="2"/>
        <v>-0.94160853985844495</v>
      </c>
    </row>
    <row r="26" spans="1:9" x14ac:dyDescent="0.3">
      <c r="A26">
        <v>5.48</v>
      </c>
      <c r="B26">
        <f t="shared" si="0"/>
        <v>1.7011051009599243</v>
      </c>
      <c r="C26" s="74">
        <v>9.9999999999999995E-7</v>
      </c>
      <c r="D26" s="74">
        <f t="shared" si="3"/>
        <v>-13.815510557964274</v>
      </c>
      <c r="F26" s="92">
        <v>5.58</v>
      </c>
      <c r="G26" s="74">
        <f t="shared" si="1"/>
        <v>1.7191887763932197</v>
      </c>
      <c r="H26" s="74">
        <v>14.99</v>
      </c>
      <c r="I26" s="74">
        <f t="shared" si="2"/>
        <v>2.7073833121145063</v>
      </c>
    </row>
    <row r="27" spans="1:9" x14ac:dyDescent="0.3">
      <c r="A27">
        <v>5.21</v>
      </c>
      <c r="B27">
        <f t="shared" si="0"/>
        <v>1.6505798557652755</v>
      </c>
      <c r="C27" s="74">
        <v>13.75</v>
      </c>
      <c r="D27" s="74">
        <f t="shared" si="3"/>
        <v>2.6210388241125804</v>
      </c>
      <c r="F27" s="92">
        <v>4.5599999999999996</v>
      </c>
      <c r="G27" s="74">
        <f t="shared" si="1"/>
        <v>1.5173226235262947</v>
      </c>
      <c r="H27" s="74">
        <v>22.3</v>
      </c>
      <c r="I27" s="74">
        <f t="shared" si="2"/>
        <v>3.1045866784660729</v>
      </c>
    </row>
    <row r="28" spans="1:9" x14ac:dyDescent="0.3">
      <c r="A28">
        <v>10.52</v>
      </c>
      <c r="B28">
        <f t="shared" si="0"/>
        <v>2.3532782073095637</v>
      </c>
      <c r="C28" s="74">
        <v>1.29</v>
      </c>
      <c r="D28" s="74">
        <f t="shared" si="3"/>
        <v>0.25464221837358075</v>
      </c>
      <c r="F28" s="92">
        <v>11.45</v>
      </c>
      <c r="G28" s="74">
        <f t="shared" si="1"/>
        <v>2.4379897300002487</v>
      </c>
      <c r="H28" s="74">
        <v>10.86</v>
      </c>
      <c r="I28" s="74">
        <f t="shared" si="2"/>
        <v>2.3850863145057892</v>
      </c>
    </row>
    <row r="29" spans="1:9" x14ac:dyDescent="0.3">
      <c r="A29">
        <v>12.77</v>
      </c>
      <c r="B29">
        <f t="shared" si="0"/>
        <v>2.547098670044448</v>
      </c>
      <c r="C29" s="74">
        <v>33.46</v>
      </c>
      <c r="D29" s="74">
        <f t="shared" si="3"/>
        <v>3.5103506955586781</v>
      </c>
      <c r="F29" s="92">
        <v>8.7100000000000009</v>
      </c>
      <c r="G29" s="74">
        <f t="shared" si="1"/>
        <v>2.1644717908644115</v>
      </c>
      <c r="H29" s="74">
        <v>9.9999999999999995E-7</v>
      </c>
      <c r="I29" s="74">
        <f t="shared" si="2"/>
        <v>-13.815510557964274</v>
      </c>
    </row>
    <row r="30" spans="1:9" x14ac:dyDescent="0.3">
      <c r="A30">
        <v>0.36</v>
      </c>
      <c r="B30">
        <f t="shared" si="0"/>
        <v>-1.0216512475319814</v>
      </c>
      <c r="C30" s="74">
        <v>10.11</v>
      </c>
      <c r="D30" s="74">
        <f t="shared" si="3"/>
        <v>2.3135250330323798</v>
      </c>
      <c r="F30" s="92">
        <v>5.95</v>
      </c>
      <c r="G30" s="74">
        <f t="shared" si="1"/>
        <v>1.7833912195575383</v>
      </c>
      <c r="H30" s="74">
        <v>8.5299999999999994</v>
      </c>
      <c r="I30" s="74">
        <f t="shared" si="2"/>
        <v>2.1435893615035875</v>
      </c>
    </row>
    <row r="31" spans="1:9" x14ac:dyDescent="0.3">
      <c r="A31">
        <v>0.39</v>
      </c>
      <c r="B31">
        <f t="shared" si="0"/>
        <v>-0.94160853985844495</v>
      </c>
      <c r="C31" s="74">
        <v>0.01</v>
      </c>
      <c r="D31" s="74">
        <f t="shared" si="3"/>
        <v>-4.6051701859880909</v>
      </c>
      <c r="F31" s="92">
        <v>21.17</v>
      </c>
      <c r="G31" s="74">
        <f t="shared" si="1"/>
        <v>3.0525850851467737</v>
      </c>
      <c r="H31" s="74">
        <v>9.9999999999999995E-7</v>
      </c>
      <c r="I31" s="74">
        <f t="shared" si="2"/>
        <v>-13.815510557964274</v>
      </c>
    </row>
    <row r="32" spans="1:9" x14ac:dyDescent="0.3">
      <c r="A32">
        <v>11.31</v>
      </c>
      <c r="B32">
        <f t="shared" si="0"/>
        <v>2.4256872901280291</v>
      </c>
      <c r="C32" s="74">
        <v>6.54</v>
      </c>
      <c r="D32" s="74">
        <f t="shared" si="3"/>
        <v>1.8779371654691073</v>
      </c>
      <c r="F32" s="92">
        <v>15.47</v>
      </c>
      <c r="G32" s="74">
        <f t="shared" si="1"/>
        <v>2.738902664584975</v>
      </c>
      <c r="H32" s="74">
        <v>2.29</v>
      </c>
      <c r="I32" s="74">
        <f t="shared" si="2"/>
        <v>0.82855181756614826</v>
      </c>
    </row>
    <row r="33" spans="1:9" x14ac:dyDescent="0.3">
      <c r="A33">
        <v>9.9999999999999995E-7</v>
      </c>
      <c r="B33">
        <f t="shared" si="0"/>
        <v>-13.815510557964274</v>
      </c>
      <c r="C33" s="74">
        <v>17.86</v>
      </c>
      <c r="D33" s="74">
        <f t="shared" si="3"/>
        <v>2.8825635754483532</v>
      </c>
      <c r="F33" s="92">
        <v>0.21</v>
      </c>
      <c r="G33" s="74">
        <f t="shared" si="1"/>
        <v>-1.5606477482646683</v>
      </c>
      <c r="H33" s="74">
        <v>10.96</v>
      </c>
      <c r="I33" s="74">
        <f t="shared" si="2"/>
        <v>2.3942522815198695</v>
      </c>
    </row>
    <row r="34" spans="1:9" x14ac:dyDescent="0.3">
      <c r="A34">
        <v>0.03</v>
      </c>
      <c r="B34">
        <f t="shared" si="0"/>
        <v>-3.5065578973199818</v>
      </c>
      <c r="C34" s="74">
        <v>4.49</v>
      </c>
      <c r="D34" s="74">
        <f t="shared" si="3"/>
        <v>1.501852701754163</v>
      </c>
      <c r="F34" s="92">
        <v>0.01</v>
      </c>
      <c r="G34" s="74">
        <f t="shared" si="1"/>
        <v>-4.6051701859880909</v>
      </c>
      <c r="H34" s="74">
        <v>1.28</v>
      </c>
      <c r="I34" s="74">
        <f t="shared" si="2"/>
        <v>0.24686007793152581</v>
      </c>
    </row>
    <row r="35" spans="1:9" x14ac:dyDescent="0.3">
      <c r="A35">
        <v>17.78</v>
      </c>
      <c r="B35">
        <f t="shared" si="0"/>
        <v>2.8780742300857587</v>
      </c>
      <c r="C35" s="74">
        <v>4.05</v>
      </c>
      <c r="D35" s="74">
        <f t="shared" si="3"/>
        <v>1.3987168811184478</v>
      </c>
      <c r="F35" s="92">
        <v>14.7</v>
      </c>
      <c r="G35" s="74">
        <f t="shared" si="1"/>
        <v>2.6878474937846906</v>
      </c>
      <c r="H35" s="74">
        <v>0.01</v>
      </c>
      <c r="I35" s="74">
        <f t="shared" si="2"/>
        <v>-4.6051701859880909</v>
      </c>
    </row>
    <row r="36" spans="1:9" x14ac:dyDescent="0.3">
      <c r="A36">
        <v>35.11</v>
      </c>
      <c r="B36">
        <f t="shared" si="0"/>
        <v>3.558485990180341</v>
      </c>
      <c r="C36" s="74">
        <v>1.59</v>
      </c>
      <c r="D36" s="74">
        <f t="shared" si="3"/>
        <v>0.46373401623214022</v>
      </c>
      <c r="F36" s="92">
        <v>0.65</v>
      </c>
      <c r="G36" s="74">
        <f t="shared" si="1"/>
        <v>-0.43078291609245423</v>
      </c>
      <c r="H36" s="74">
        <v>4.05</v>
      </c>
      <c r="I36" s="74">
        <f t="shared" si="2"/>
        <v>1.3987168811184478</v>
      </c>
    </row>
    <row r="37" spans="1:9" x14ac:dyDescent="0.3">
      <c r="A37">
        <v>0.27</v>
      </c>
      <c r="B37">
        <f t="shared" si="0"/>
        <v>-1.3093333199837622</v>
      </c>
      <c r="C37" s="74">
        <v>1.51</v>
      </c>
      <c r="D37" s="74">
        <f t="shared" si="3"/>
        <v>0.41210965082683298</v>
      </c>
      <c r="F37" s="92">
        <v>5.12</v>
      </c>
      <c r="G37" s="74">
        <f t="shared" si="1"/>
        <v>1.6331544390514163</v>
      </c>
      <c r="H37" s="74">
        <v>5.73</v>
      </c>
      <c r="I37" s="74">
        <f t="shared" si="2"/>
        <v>1.7457155307266483</v>
      </c>
    </row>
    <row r="38" spans="1:9" x14ac:dyDescent="0.3">
      <c r="A38">
        <v>1.25</v>
      </c>
      <c r="B38">
        <f t="shared" si="0"/>
        <v>0.22314355131420976</v>
      </c>
      <c r="C38" s="74">
        <v>5.57</v>
      </c>
      <c r="D38" s="74">
        <f t="shared" si="3"/>
        <v>1.7173950539391927</v>
      </c>
      <c r="F38" s="92">
        <v>9.9999999999999995E-7</v>
      </c>
      <c r="G38" s="74">
        <f t="shared" si="1"/>
        <v>-13.815510557964274</v>
      </c>
      <c r="H38" s="74">
        <v>0.38</v>
      </c>
      <c r="I38" s="74">
        <f t="shared" si="2"/>
        <v>-0.96758402626170559</v>
      </c>
    </row>
    <row r="39" spans="1:9" x14ac:dyDescent="0.3">
      <c r="A39">
        <v>0.26</v>
      </c>
      <c r="B39">
        <f t="shared" si="0"/>
        <v>-1.3470736479666092</v>
      </c>
      <c r="C39" s="74">
        <v>0.98</v>
      </c>
      <c r="D39" s="74">
        <f t="shared" si="3"/>
        <v>-2.0202707317519466E-2</v>
      </c>
      <c r="F39" s="92">
        <v>0.13</v>
      </c>
      <c r="G39" s="74">
        <f t="shared" si="1"/>
        <v>-2.0402208285265546</v>
      </c>
      <c r="H39" s="74">
        <v>4.99</v>
      </c>
      <c r="I39" s="74">
        <f t="shared" si="2"/>
        <v>1.6074359097634274</v>
      </c>
    </row>
    <row r="40" spans="1:9" x14ac:dyDescent="0.3">
      <c r="A40">
        <v>9.25</v>
      </c>
      <c r="B40">
        <f t="shared" si="0"/>
        <v>2.224623551524334</v>
      </c>
      <c r="C40" s="74">
        <v>3.14</v>
      </c>
      <c r="D40" s="74">
        <f t="shared" si="3"/>
        <v>1.144222799920162</v>
      </c>
      <c r="F40" s="92">
        <v>0.04</v>
      </c>
      <c r="G40" s="74">
        <f t="shared" si="1"/>
        <v>-3.2188758248682006</v>
      </c>
      <c r="H40" s="74">
        <v>33.020000000000003</v>
      </c>
      <c r="I40" s="74">
        <f t="shared" si="2"/>
        <v>3.497113438491982</v>
      </c>
    </row>
    <row r="41" spans="1:9" x14ac:dyDescent="0.3">
      <c r="A41">
        <v>4.87</v>
      </c>
      <c r="B41">
        <f t="shared" si="0"/>
        <v>1.5830939370944985</v>
      </c>
      <c r="C41" s="74">
        <v>11.89</v>
      </c>
      <c r="D41" s="74">
        <f t="shared" si="3"/>
        <v>2.4756977107026903</v>
      </c>
      <c r="F41" s="92">
        <v>6.55</v>
      </c>
      <c r="G41" s="74">
        <f t="shared" si="1"/>
        <v>1.8794650496471605</v>
      </c>
      <c r="H41" s="74">
        <v>9.9999999999999995E-7</v>
      </c>
      <c r="I41" s="74">
        <f t="shared" si="2"/>
        <v>-13.815510557964274</v>
      </c>
    </row>
    <row r="42" spans="1:9" x14ac:dyDescent="0.3">
      <c r="A42">
        <v>9.9999999999999995E-7</v>
      </c>
      <c r="B42">
        <f t="shared" si="0"/>
        <v>-13.815510557964274</v>
      </c>
      <c r="C42" s="74">
        <v>0.32</v>
      </c>
      <c r="D42" s="74">
        <f t="shared" si="3"/>
        <v>-1.1394342831883648</v>
      </c>
      <c r="F42" s="92">
        <v>2.7</v>
      </c>
      <c r="G42" s="74">
        <f t="shared" si="1"/>
        <v>0.99325177301028345</v>
      </c>
      <c r="H42" s="74">
        <v>9.08</v>
      </c>
      <c r="I42" s="74">
        <f t="shared" si="2"/>
        <v>2.2060741926132019</v>
      </c>
    </row>
    <row r="43" spans="1:9" x14ac:dyDescent="0.3">
      <c r="A43">
        <v>0.19</v>
      </c>
      <c r="B43">
        <f t="shared" si="0"/>
        <v>-1.6607312068216509</v>
      </c>
      <c r="C43" s="74">
        <v>14.29</v>
      </c>
      <c r="D43" s="74">
        <f t="shared" si="3"/>
        <v>2.6595599919417761</v>
      </c>
      <c r="F43" s="92">
        <v>0.74</v>
      </c>
      <c r="G43" s="74">
        <f t="shared" si="1"/>
        <v>-0.30110509278392161</v>
      </c>
      <c r="H43" s="74">
        <v>0.65</v>
      </c>
      <c r="I43" s="74">
        <f t="shared" si="2"/>
        <v>-0.43078291609245423</v>
      </c>
    </row>
    <row r="44" spans="1:9" x14ac:dyDescent="0.3">
      <c r="A44">
        <v>9.9999999999999995E-7</v>
      </c>
      <c r="B44">
        <f t="shared" si="0"/>
        <v>-13.815510557964274</v>
      </c>
      <c r="C44" s="74">
        <v>9.9999999999999995E-7</v>
      </c>
      <c r="D44" s="74">
        <f t="shared" si="3"/>
        <v>-13.815510557964274</v>
      </c>
      <c r="F44" s="92">
        <v>0.11</v>
      </c>
      <c r="G44" s="74">
        <f t="shared" si="1"/>
        <v>-2.2072749131897207</v>
      </c>
      <c r="H44" s="74">
        <v>15.17</v>
      </c>
      <c r="I44" s="74">
        <f t="shared" si="2"/>
        <v>2.7193197933604409</v>
      </c>
    </row>
    <row r="45" spans="1:9" x14ac:dyDescent="0.3">
      <c r="A45">
        <v>32.9</v>
      </c>
      <c r="B45">
        <f t="shared" si="0"/>
        <v>3.493472657771326</v>
      </c>
      <c r="C45" s="74">
        <v>9.9999999999999995E-7</v>
      </c>
      <c r="D45" s="74">
        <f t="shared" si="3"/>
        <v>-13.815510557964274</v>
      </c>
      <c r="F45" s="92">
        <v>9.9999999999999995E-7</v>
      </c>
      <c r="G45" s="74">
        <f t="shared" si="1"/>
        <v>-13.815510557964274</v>
      </c>
      <c r="H45" s="74">
        <v>0.01</v>
      </c>
      <c r="I45" s="74">
        <f t="shared" si="2"/>
        <v>-4.6051701859880909</v>
      </c>
    </row>
    <row r="46" spans="1:9" x14ac:dyDescent="0.3">
      <c r="A46">
        <v>9.4499999999999993</v>
      </c>
      <c r="B46">
        <f t="shared" si="0"/>
        <v>2.2460147415056513</v>
      </c>
      <c r="C46" s="74">
        <v>0.83</v>
      </c>
      <c r="D46" s="74">
        <f t="shared" si="3"/>
        <v>-0.18632957819149348</v>
      </c>
      <c r="F46" s="92">
        <v>21.47</v>
      </c>
      <c r="G46" s="74">
        <f t="shared" si="1"/>
        <v>3.0666566118906897</v>
      </c>
      <c r="H46" s="74">
        <v>29.87</v>
      </c>
      <c r="I46" s="74">
        <f t="shared" si="2"/>
        <v>3.3968546322280186</v>
      </c>
    </row>
    <row r="47" spans="1:9" x14ac:dyDescent="0.3">
      <c r="A47">
        <v>10.48</v>
      </c>
      <c r="B47">
        <f t="shared" si="0"/>
        <v>2.349468678892896</v>
      </c>
      <c r="C47" s="74">
        <v>0.63</v>
      </c>
      <c r="D47" s="74">
        <f t="shared" si="3"/>
        <v>-0.46203545959655867</v>
      </c>
      <c r="F47" s="92">
        <v>0.86</v>
      </c>
      <c r="G47" s="74">
        <f t="shared" si="1"/>
        <v>-0.15082288973458366</v>
      </c>
      <c r="H47" s="74">
        <v>0.95</v>
      </c>
      <c r="I47" s="74">
        <f t="shared" si="2"/>
        <v>-5.1293294387550578E-2</v>
      </c>
    </row>
    <row r="48" spans="1:9" x14ac:dyDescent="0.3">
      <c r="A48">
        <v>0.06</v>
      </c>
      <c r="B48">
        <f t="shared" si="0"/>
        <v>-2.8134107167600364</v>
      </c>
      <c r="C48" s="74">
        <v>7.52</v>
      </c>
      <c r="D48" s="74">
        <f t="shared" si="3"/>
        <v>2.0175661379617482</v>
      </c>
      <c r="F48" s="92">
        <v>15.74</v>
      </c>
      <c r="G48" s="74">
        <f t="shared" si="1"/>
        <v>2.7562052429892572</v>
      </c>
      <c r="H48" s="74">
        <v>16.93</v>
      </c>
      <c r="I48" s="74">
        <f t="shared" si="2"/>
        <v>2.8290871961450441</v>
      </c>
    </row>
    <row r="49" spans="1:9" x14ac:dyDescent="0.3">
      <c r="A49">
        <v>6.57</v>
      </c>
      <c r="B49">
        <f t="shared" si="0"/>
        <v>1.8825138324965192</v>
      </c>
      <c r="C49" s="74">
        <v>16.93</v>
      </c>
      <c r="D49" s="74">
        <f t="shared" si="3"/>
        <v>2.8290871961450441</v>
      </c>
      <c r="F49" s="92">
        <v>23.6</v>
      </c>
      <c r="G49" s="74">
        <f t="shared" si="1"/>
        <v>3.1612467120315646</v>
      </c>
      <c r="H49" s="74">
        <v>2.48</v>
      </c>
      <c r="I49" s="74">
        <f t="shared" si="2"/>
        <v>0.90825856017689077</v>
      </c>
    </row>
    <row r="50" spans="1:9" x14ac:dyDescent="0.3">
      <c r="A50">
        <v>9.6</v>
      </c>
      <c r="B50">
        <f t="shared" si="0"/>
        <v>2.2617630984737906</v>
      </c>
      <c r="C50" s="74">
        <v>2.25</v>
      </c>
      <c r="D50" s="74">
        <f t="shared" si="3"/>
        <v>0.81093021621632877</v>
      </c>
      <c r="F50" s="92">
        <v>3.58</v>
      </c>
      <c r="G50" s="74">
        <f t="shared" si="1"/>
        <v>1.275362800412609</v>
      </c>
      <c r="H50" s="74">
        <v>6.93</v>
      </c>
      <c r="I50" s="74">
        <f t="shared" si="2"/>
        <v>1.9358598132018119</v>
      </c>
    </row>
    <row r="51" spans="1:9" x14ac:dyDescent="0.3">
      <c r="A51">
        <v>0.08</v>
      </c>
      <c r="B51">
        <f t="shared" si="0"/>
        <v>-2.5257286443082556</v>
      </c>
      <c r="C51" s="74">
        <v>0.82</v>
      </c>
      <c r="D51" s="74">
        <f t="shared" si="3"/>
        <v>-0.19845093872383832</v>
      </c>
      <c r="F51" s="92">
        <v>10.85</v>
      </c>
      <c r="G51" s="74">
        <f t="shared" si="1"/>
        <v>2.3841650799864684</v>
      </c>
      <c r="H51" s="74">
        <v>0.55000000000000004</v>
      </c>
      <c r="I51" s="74">
        <f t="shared" si="2"/>
        <v>-0.59783700075562041</v>
      </c>
    </row>
    <row r="52" spans="1:9" x14ac:dyDescent="0.3">
      <c r="A52">
        <v>12.7</v>
      </c>
      <c r="B52">
        <f t="shared" si="0"/>
        <v>2.5416019934645457</v>
      </c>
      <c r="C52" s="74">
        <v>0.66</v>
      </c>
      <c r="D52" s="74">
        <f t="shared" si="3"/>
        <v>-0.41551544396166579</v>
      </c>
      <c r="F52" s="92">
        <v>0.72</v>
      </c>
      <c r="G52" s="74">
        <f t="shared" si="1"/>
        <v>-0.3285040669720361</v>
      </c>
      <c r="H52" s="74">
        <v>1.96</v>
      </c>
      <c r="I52" s="74">
        <f t="shared" si="2"/>
        <v>0.67294447324242579</v>
      </c>
    </row>
    <row r="53" spans="1:9" x14ac:dyDescent="0.3">
      <c r="A53" s="7">
        <f t="shared" ref="A53:B53" si="4">MEDIAN(A3:A52)</f>
        <v>5.3450000000000006</v>
      </c>
      <c r="B53" s="7">
        <f t="shared" si="4"/>
        <v>1.6758424783626</v>
      </c>
      <c r="C53" s="7">
        <f t="shared" ref="C53" si="5">MEDIAN(C3:C52)</f>
        <v>4.7850000000000001</v>
      </c>
      <c r="D53" s="74">
        <f t="shared" ref="D53" si="6">MEDIAN(D3:D52)</f>
        <v>1.5635819816722769</v>
      </c>
      <c r="F53" s="7">
        <f t="shared" ref="F53" si="7">MEDIAN(F3:F52)</f>
        <v>3.4450000000000003</v>
      </c>
      <c r="G53" s="74">
        <f t="shared" ref="G53:I53" si="8">MEDIAN(G3:G52)</f>
        <v>1.2361554949007902</v>
      </c>
      <c r="H53" s="7">
        <f t="shared" si="8"/>
        <v>4.5199999999999996</v>
      </c>
      <c r="I53" s="74">
        <f t="shared" si="8"/>
        <v>1.5030763954409376</v>
      </c>
    </row>
    <row r="54" spans="1:9" s="86" customFormat="1" x14ac:dyDescent="0.3">
      <c r="A54" s="112">
        <f t="shared" ref="A54:B54" si="9">AVERAGE(A3:A52)</f>
        <v>8.1268001400000003</v>
      </c>
      <c r="B54" s="112">
        <f t="shared" si="9"/>
        <v>-0.96631656272398647</v>
      </c>
      <c r="C54" s="112">
        <f t="shared" ref="C54" si="10">AVERAGE(C3:C52)</f>
        <v>7.9138001199999994</v>
      </c>
      <c r="D54" s="86">
        <f t="shared" ref="D54" si="11">AVERAGE(D3:D52)</f>
        <v>-0.4593232903586133</v>
      </c>
      <c r="F54" s="112">
        <f t="shared" ref="F54" si="12">AVERAGE(F3:F52)</f>
        <v>6.2894000800000018</v>
      </c>
      <c r="G54" s="86">
        <f t="shared" ref="G54:I54" si="13">AVERAGE(G3:G52)</f>
        <v>-0.31780052274796511</v>
      </c>
      <c r="H54" s="112">
        <f t="shared" si="13"/>
        <v>8.6756000799999988</v>
      </c>
      <c r="I54" s="86">
        <f t="shared" si="13"/>
        <v>-0.11245396652124304</v>
      </c>
    </row>
    <row r="55" spans="1:9" x14ac:dyDescent="0.3">
      <c r="A55" s="7"/>
      <c r="B55" s="7">
        <f>EXP(B54)</f>
        <v>0.38048194150145503</v>
      </c>
      <c r="C55" s="7"/>
      <c r="D55" s="74">
        <f>EXP(D54)</f>
        <v>0.63171098581263485</v>
      </c>
      <c r="F55" s="7"/>
      <c r="G55" s="74">
        <f>EXP(G54)</f>
        <v>0.72774794309644852</v>
      </c>
      <c r="H55" s="7"/>
      <c r="I55" s="74">
        <f>EXP(I54)</f>
        <v>0.89363848344982821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workbookViewId="0">
      <pane ySplit="1" topLeftCell="A2" activePane="bottomLeft" state="frozen"/>
      <selection pane="bottomLeft" activeCell="H3" sqref="H3:I55"/>
    </sheetView>
  </sheetViews>
  <sheetFormatPr defaultRowHeight="14.4" x14ac:dyDescent="0.3"/>
  <sheetData>
    <row r="1" spans="1:14" x14ac:dyDescent="0.3">
      <c r="A1" s="6" t="s">
        <v>139</v>
      </c>
      <c r="C1" s="6" t="s">
        <v>406</v>
      </c>
      <c r="F1" s="6" t="s">
        <v>114</v>
      </c>
      <c r="H1" s="6" t="s">
        <v>407</v>
      </c>
      <c r="K1" s="89"/>
      <c r="L1" s="74" t="s">
        <v>148</v>
      </c>
      <c r="M1" s="74" t="s">
        <v>149</v>
      </c>
      <c r="N1" s="74" t="s">
        <v>150</v>
      </c>
    </row>
    <row r="2" spans="1:14" x14ac:dyDescent="0.3">
      <c r="A2" t="s">
        <v>113</v>
      </c>
      <c r="C2" t="s">
        <v>113</v>
      </c>
      <c r="F2" t="s">
        <v>113</v>
      </c>
      <c r="H2" t="s">
        <v>113</v>
      </c>
      <c r="K2" s="91" t="s">
        <v>153</v>
      </c>
      <c r="L2" s="74" t="s">
        <v>151</v>
      </c>
      <c r="M2" s="74">
        <f>TTEST(A3:A52,C3:C52,2,1)</f>
        <v>0.74259967085006995</v>
      </c>
      <c r="N2" s="74">
        <f>TTEST(B3:B52,D3:D52,2,1)</f>
        <v>0.60555243082267873</v>
      </c>
    </row>
    <row r="3" spans="1:14" x14ac:dyDescent="0.3">
      <c r="A3">
        <v>7.99</v>
      </c>
      <c r="B3">
        <f t="shared" ref="B3:B52" si="0">LN(A3)</f>
        <v>2.0781907597781832</v>
      </c>
      <c r="C3">
        <v>29.1</v>
      </c>
      <c r="D3">
        <f t="shared" ref="D3:D52" si="1">LN(C3)</f>
        <v>3.3707381741774469</v>
      </c>
      <c r="F3">
        <v>9.9999999999999995E-7</v>
      </c>
      <c r="G3">
        <f t="shared" ref="G3:G52" si="2">LN(F3)</f>
        <v>-13.815510557964274</v>
      </c>
      <c r="H3">
        <v>7.32</v>
      </c>
      <c r="I3">
        <f>LN(H3)</f>
        <v>1.9906103279732201</v>
      </c>
      <c r="K3" s="89" t="s">
        <v>152</v>
      </c>
      <c r="L3" s="74" t="s">
        <v>151</v>
      </c>
      <c r="M3" s="74">
        <f>TTEST(F3:F52,H3:H52,2,1)</f>
        <v>0.64795126334004727</v>
      </c>
      <c r="N3" s="74">
        <f>TTEST(G3:G52,I3:I52,2,1)</f>
        <v>0.86039312619279018</v>
      </c>
    </row>
    <row r="4" spans="1:14" x14ac:dyDescent="0.3">
      <c r="A4">
        <v>11.22</v>
      </c>
      <c r="B4">
        <f t="shared" si="0"/>
        <v>2.4176979000945504</v>
      </c>
      <c r="C4">
        <v>4.58</v>
      </c>
      <c r="D4">
        <f t="shared" si="1"/>
        <v>1.5216989981260935</v>
      </c>
      <c r="F4">
        <v>0.11</v>
      </c>
      <c r="G4">
        <f t="shared" si="2"/>
        <v>-2.2072749131897207</v>
      </c>
      <c r="H4">
        <v>16.670000000000002</v>
      </c>
      <c r="I4">
        <f t="shared" ref="I4:I52" si="3">LN(H4)</f>
        <v>2.8136106967627028</v>
      </c>
      <c r="K4" s="89"/>
      <c r="L4" s="74"/>
      <c r="M4" s="74">
        <f>SUM(M2:M3)/2</f>
        <v>0.69527546709505861</v>
      </c>
      <c r="N4" s="74">
        <f>SUM(N2:N3)/2</f>
        <v>0.73297277850773446</v>
      </c>
    </row>
    <row r="5" spans="1:14" x14ac:dyDescent="0.3">
      <c r="A5">
        <v>0.49</v>
      </c>
      <c r="B5">
        <f t="shared" si="0"/>
        <v>-0.71334988787746478</v>
      </c>
      <c r="C5">
        <v>8.66</v>
      </c>
      <c r="D5">
        <f t="shared" si="1"/>
        <v>2.1587147225743437</v>
      </c>
      <c r="F5">
        <v>8.1999999999999993</v>
      </c>
      <c r="G5">
        <f t="shared" si="2"/>
        <v>2.1041341542702074</v>
      </c>
      <c r="H5">
        <v>0.82</v>
      </c>
      <c r="I5">
        <f t="shared" si="3"/>
        <v>-0.19845093872383832</v>
      </c>
    </row>
    <row r="6" spans="1:14" x14ac:dyDescent="0.3">
      <c r="A6">
        <v>0.46</v>
      </c>
      <c r="B6">
        <f t="shared" si="0"/>
        <v>-0.77652878949899629</v>
      </c>
      <c r="C6">
        <v>0.78</v>
      </c>
      <c r="D6">
        <f t="shared" si="1"/>
        <v>-0.24846135929849961</v>
      </c>
      <c r="F6">
        <v>12.91</v>
      </c>
      <c r="G6">
        <f t="shared" si="2"/>
        <v>2.5580022048585511</v>
      </c>
      <c r="H6">
        <v>5.92</v>
      </c>
      <c r="I6">
        <f t="shared" si="3"/>
        <v>1.7783364488959144</v>
      </c>
    </row>
    <row r="7" spans="1:14" x14ac:dyDescent="0.3">
      <c r="A7">
        <v>30.38</v>
      </c>
      <c r="B7">
        <f t="shared" si="0"/>
        <v>3.4137844971676268</v>
      </c>
      <c r="C7">
        <v>5</v>
      </c>
      <c r="D7">
        <f t="shared" si="1"/>
        <v>1.6094379124341003</v>
      </c>
      <c r="F7">
        <v>15.65</v>
      </c>
      <c r="G7">
        <f t="shared" si="2"/>
        <v>2.7504709169861621</v>
      </c>
      <c r="H7">
        <v>22.27</v>
      </c>
      <c r="I7">
        <f t="shared" si="3"/>
        <v>3.1032404812692764</v>
      </c>
    </row>
    <row r="8" spans="1:14" x14ac:dyDescent="0.3">
      <c r="A8">
        <v>8.48</v>
      </c>
      <c r="B8">
        <f t="shared" si="0"/>
        <v>2.1377104498038118</v>
      </c>
      <c r="C8">
        <v>11.42</v>
      </c>
      <c r="D8">
        <f t="shared" si="1"/>
        <v>2.4353662042278641</v>
      </c>
      <c r="F8">
        <v>0.12</v>
      </c>
      <c r="G8">
        <f t="shared" si="2"/>
        <v>-2.120263536200091</v>
      </c>
      <c r="H8">
        <v>6.42</v>
      </c>
      <c r="I8">
        <f t="shared" si="3"/>
        <v>1.8594181177018698</v>
      </c>
    </row>
    <row r="9" spans="1:14" x14ac:dyDescent="0.3">
      <c r="A9">
        <v>9.9999999999999995E-7</v>
      </c>
      <c r="B9">
        <f t="shared" si="0"/>
        <v>-13.815510557964274</v>
      </c>
      <c r="C9">
        <v>0.13</v>
      </c>
      <c r="D9">
        <f t="shared" si="1"/>
        <v>-2.0402208285265546</v>
      </c>
      <c r="F9">
        <v>7.0000000000000007E-2</v>
      </c>
      <c r="G9">
        <f t="shared" si="2"/>
        <v>-2.6592600369327779</v>
      </c>
      <c r="H9">
        <v>16.170000000000002</v>
      </c>
      <c r="I9">
        <f t="shared" si="3"/>
        <v>2.7831576735890158</v>
      </c>
    </row>
    <row r="10" spans="1:14" x14ac:dyDescent="0.3">
      <c r="A10">
        <v>0.16</v>
      </c>
      <c r="B10">
        <f t="shared" si="0"/>
        <v>-1.8325814637483102</v>
      </c>
      <c r="C10">
        <v>13.27</v>
      </c>
      <c r="D10">
        <f t="shared" si="1"/>
        <v>2.5855058483441162</v>
      </c>
      <c r="F10">
        <v>16.21</v>
      </c>
      <c r="G10">
        <f t="shared" si="2"/>
        <v>2.7856283357475848</v>
      </c>
      <c r="H10">
        <v>2.12</v>
      </c>
      <c r="I10">
        <f t="shared" si="3"/>
        <v>0.75141608868392118</v>
      </c>
    </row>
    <row r="11" spans="1:14" x14ac:dyDescent="0.3">
      <c r="A11">
        <v>2.68</v>
      </c>
      <c r="B11">
        <f t="shared" si="0"/>
        <v>0.98581679452276538</v>
      </c>
      <c r="C11">
        <v>0.33</v>
      </c>
      <c r="D11">
        <f t="shared" si="1"/>
        <v>-1.1086626245216111</v>
      </c>
      <c r="F11">
        <v>5.69</v>
      </c>
      <c r="G11">
        <f t="shared" si="2"/>
        <v>1.7387102481382397</v>
      </c>
      <c r="H11">
        <v>0.16</v>
      </c>
      <c r="I11">
        <f t="shared" si="3"/>
        <v>-1.8325814637483102</v>
      </c>
    </row>
    <row r="12" spans="1:14" x14ac:dyDescent="0.3">
      <c r="A12">
        <v>28.56</v>
      </c>
      <c r="B12">
        <f t="shared" si="0"/>
        <v>3.3520071374713836</v>
      </c>
      <c r="C12">
        <v>11.34</v>
      </c>
      <c r="D12">
        <f t="shared" si="1"/>
        <v>2.4283362982996062</v>
      </c>
      <c r="F12">
        <v>13.41</v>
      </c>
      <c r="G12">
        <f t="shared" si="2"/>
        <v>2.596000697293587</v>
      </c>
      <c r="H12">
        <v>7.3</v>
      </c>
      <c r="I12">
        <f t="shared" si="3"/>
        <v>1.9878743481543455</v>
      </c>
    </row>
    <row r="13" spans="1:14" x14ac:dyDescent="0.3">
      <c r="A13">
        <v>0.2</v>
      </c>
      <c r="B13">
        <f t="shared" si="0"/>
        <v>-1.6094379124341003</v>
      </c>
      <c r="C13">
        <v>9.14</v>
      </c>
      <c r="D13">
        <f t="shared" si="1"/>
        <v>2.2126603854660587</v>
      </c>
      <c r="F13">
        <v>0.01</v>
      </c>
      <c r="G13">
        <f t="shared" si="2"/>
        <v>-4.6051701859880909</v>
      </c>
      <c r="H13">
        <v>2.62</v>
      </c>
      <c r="I13">
        <f t="shared" si="3"/>
        <v>0.96317431777300555</v>
      </c>
    </row>
    <row r="14" spans="1:14" x14ac:dyDescent="0.3">
      <c r="A14">
        <v>1.32</v>
      </c>
      <c r="B14">
        <f t="shared" si="0"/>
        <v>0.27763173659827955</v>
      </c>
      <c r="C14">
        <v>11.47</v>
      </c>
      <c r="D14">
        <f t="shared" si="1"/>
        <v>2.4397349311412793</v>
      </c>
      <c r="F14">
        <v>9.9999999999999995E-7</v>
      </c>
      <c r="G14">
        <f t="shared" si="2"/>
        <v>-13.815510557964274</v>
      </c>
      <c r="H14">
        <v>8.4700000000000006</v>
      </c>
      <c r="I14">
        <f t="shared" si="3"/>
        <v>2.136530508663963</v>
      </c>
    </row>
    <row r="15" spans="1:14" x14ac:dyDescent="0.3">
      <c r="A15">
        <v>22.78</v>
      </c>
      <c r="B15">
        <f t="shared" si="0"/>
        <v>3.1258829580190359</v>
      </c>
      <c r="C15">
        <v>9.51</v>
      </c>
      <c r="D15">
        <f t="shared" si="1"/>
        <v>2.252343876557299</v>
      </c>
      <c r="F15">
        <v>9.9999999999999995E-7</v>
      </c>
      <c r="G15">
        <f t="shared" si="2"/>
        <v>-13.815510557964274</v>
      </c>
      <c r="H15">
        <v>9.77</v>
      </c>
      <c r="I15">
        <f t="shared" si="3"/>
        <v>2.2793164660546914</v>
      </c>
    </row>
    <row r="16" spans="1:14" x14ac:dyDescent="0.3">
      <c r="A16">
        <v>1.87</v>
      </c>
      <c r="B16">
        <f t="shared" si="0"/>
        <v>0.62593843086649537</v>
      </c>
      <c r="C16">
        <v>0.01</v>
      </c>
      <c r="D16">
        <f t="shared" si="1"/>
        <v>-4.6051701859880909</v>
      </c>
      <c r="F16">
        <v>31.21</v>
      </c>
      <c r="G16">
        <f t="shared" si="2"/>
        <v>3.440738556282688</v>
      </c>
      <c r="H16">
        <v>29.52</v>
      </c>
      <c r="I16">
        <f t="shared" si="3"/>
        <v>3.3850679997322719</v>
      </c>
    </row>
    <row r="17" spans="1:9" x14ac:dyDescent="0.3">
      <c r="A17">
        <v>0.57999999999999996</v>
      </c>
      <c r="B17">
        <f t="shared" si="0"/>
        <v>-0.54472717544167215</v>
      </c>
      <c r="C17">
        <v>6</v>
      </c>
      <c r="D17">
        <f t="shared" si="1"/>
        <v>1.791759469228055</v>
      </c>
      <c r="F17">
        <v>1.2</v>
      </c>
      <c r="G17">
        <f t="shared" si="2"/>
        <v>0.18232155679395459</v>
      </c>
      <c r="H17">
        <v>8.11</v>
      </c>
      <c r="I17">
        <f t="shared" si="3"/>
        <v>2.0930978681273213</v>
      </c>
    </row>
    <row r="18" spans="1:9" x14ac:dyDescent="0.3">
      <c r="A18">
        <v>0.4</v>
      </c>
      <c r="B18">
        <f t="shared" si="0"/>
        <v>-0.916290731874155</v>
      </c>
      <c r="C18">
        <v>7.3</v>
      </c>
      <c r="D18">
        <f t="shared" si="1"/>
        <v>1.9878743481543455</v>
      </c>
      <c r="F18">
        <v>5.39</v>
      </c>
      <c r="G18">
        <f t="shared" si="2"/>
        <v>1.6845453849209058</v>
      </c>
      <c r="H18">
        <v>0.35</v>
      </c>
      <c r="I18">
        <f t="shared" si="3"/>
        <v>-1.0498221244986778</v>
      </c>
    </row>
    <row r="19" spans="1:9" x14ac:dyDescent="0.3">
      <c r="A19">
        <v>16.079999999999998</v>
      </c>
      <c r="B19">
        <f t="shared" si="0"/>
        <v>2.7775762637508201</v>
      </c>
      <c r="C19">
        <v>0.55000000000000004</v>
      </c>
      <c r="D19">
        <f t="shared" si="1"/>
        <v>-0.59783700075562041</v>
      </c>
      <c r="F19">
        <v>12.93</v>
      </c>
      <c r="G19">
        <f t="shared" si="2"/>
        <v>2.5595501927837661</v>
      </c>
      <c r="H19">
        <v>6.56</v>
      </c>
      <c r="I19">
        <f t="shared" si="3"/>
        <v>1.8809906029559975</v>
      </c>
    </row>
    <row r="20" spans="1:9" x14ac:dyDescent="0.3">
      <c r="A20">
        <v>0.28999999999999998</v>
      </c>
      <c r="B20">
        <f t="shared" si="0"/>
        <v>-1.2378743560016174</v>
      </c>
      <c r="C20">
        <v>0.04</v>
      </c>
      <c r="D20">
        <f t="shared" si="1"/>
        <v>-3.2188758248682006</v>
      </c>
      <c r="F20">
        <v>1.06</v>
      </c>
      <c r="G20">
        <f t="shared" si="2"/>
        <v>5.8268908123975824E-2</v>
      </c>
      <c r="H20">
        <v>4.47</v>
      </c>
      <c r="I20">
        <f t="shared" si="3"/>
        <v>1.4973884086254774</v>
      </c>
    </row>
    <row r="21" spans="1:9" x14ac:dyDescent="0.3">
      <c r="A21">
        <v>9.9999999999999995E-7</v>
      </c>
      <c r="B21">
        <f t="shared" si="0"/>
        <v>-13.815510557964274</v>
      </c>
      <c r="C21">
        <v>16.41</v>
      </c>
      <c r="D21">
        <f t="shared" si="1"/>
        <v>2.7978909051019993</v>
      </c>
      <c r="F21">
        <v>7.33</v>
      </c>
      <c r="G21">
        <f t="shared" si="2"/>
        <v>1.9919755158985601</v>
      </c>
      <c r="H21">
        <v>2.99</v>
      </c>
      <c r="I21">
        <f t="shared" si="3"/>
        <v>1.0952733874025951</v>
      </c>
    </row>
    <row r="22" spans="1:9" x14ac:dyDescent="0.3">
      <c r="A22">
        <v>11.3</v>
      </c>
      <c r="B22">
        <f t="shared" si="0"/>
        <v>2.4248027257182949</v>
      </c>
      <c r="C22">
        <v>8.36</v>
      </c>
      <c r="D22">
        <f t="shared" si="1"/>
        <v>2.1234584270966104</v>
      </c>
      <c r="F22">
        <v>7.83</v>
      </c>
      <c r="G22">
        <f t="shared" si="2"/>
        <v>2.0579625100027119</v>
      </c>
      <c r="H22">
        <v>2.4500000000000002</v>
      </c>
      <c r="I22">
        <f t="shared" si="3"/>
        <v>0.89608802455663572</v>
      </c>
    </row>
    <row r="23" spans="1:9" x14ac:dyDescent="0.3">
      <c r="A23">
        <v>0.06</v>
      </c>
      <c r="B23">
        <f t="shared" si="0"/>
        <v>-2.8134107167600364</v>
      </c>
      <c r="C23">
        <v>2.7</v>
      </c>
      <c r="D23">
        <f t="shared" si="1"/>
        <v>0.99325177301028345</v>
      </c>
      <c r="F23">
        <v>2.74</v>
      </c>
      <c r="G23">
        <f t="shared" si="2"/>
        <v>1.0079579203999789</v>
      </c>
      <c r="H23">
        <v>9.9999999999999995E-7</v>
      </c>
      <c r="I23">
        <f t="shared" si="3"/>
        <v>-13.815510557964274</v>
      </c>
    </row>
    <row r="24" spans="1:9" x14ac:dyDescent="0.3">
      <c r="A24">
        <v>15.29</v>
      </c>
      <c r="B24">
        <f t="shared" si="0"/>
        <v>2.7271990199409708</v>
      </c>
      <c r="C24">
        <v>4.5</v>
      </c>
      <c r="D24">
        <f t="shared" si="1"/>
        <v>1.5040773967762742</v>
      </c>
      <c r="F24">
        <v>14.63</v>
      </c>
      <c r="G24">
        <f t="shared" si="2"/>
        <v>2.683074215032033</v>
      </c>
      <c r="H24">
        <v>21.6</v>
      </c>
      <c r="I24">
        <f t="shared" si="3"/>
        <v>3.0726933146901194</v>
      </c>
    </row>
    <row r="25" spans="1:9" x14ac:dyDescent="0.3">
      <c r="A25">
        <v>5.7</v>
      </c>
      <c r="B25">
        <f t="shared" si="0"/>
        <v>1.7404661748405046</v>
      </c>
      <c r="C25">
        <v>0.41</v>
      </c>
      <c r="D25">
        <f t="shared" si="1"/>
        <v>-0.89159811928378363</v>
      </c>
      <c r="F25">
        <v>2.25</v>
      </c>
      <c r="G25">
        <f t="shared" si="2"/>
        <v>0.81093021621632877</v>
      </c>
      <c r="H25">
        <v>8.23</v>
      </c>
      <c r="I25">
        <f t="shared" si="3"/>
        <v>2.1077860146889784</v>
      </c>
    </row>
    <row r="26" spans="1:9" x14ac:dyDescent="0.3">
      <c r="A26">
        <v>6.39</v>
      </c>
      <c r="B26">
        <f t="shared" si="0"/>
        <v>1.8547342683894434</v>
      </c>
      <c r="C26">
        <v>0.3</v>
      </c>
      <c r="D26">
        <f t="shared" si="1"/>
        <v>-1.2039728043259361</v>
      </c>
      <c r="F26">
        <v>0.44</v>
      </c>
      <c r="G26">
        <f t="shared" si="2"/>
        <v>-0.82098055206983023</v>
      </c>
      <c r="H26">
        <v>9.9999999999999995E-7</v>
      </c>
      <c r="I26">
        <f t="shared" si="3"/>
        <v>-13.815510557964274</v>
      </c>
    </row>
    <row r="27" spans="1:9" x14ac:dyDescent="0.3">
      <c r="A27">
        <v>0.46</v>
      </c>
      <c r="B27">
        <f t="shared" si="0"/>
        <v>-0.77652878949899629</v>
      </c>
      <c r="C27">
        <v>9.9999999999999995E-7</v>
      </c>
      <c r="D27">
        <f t="shared" si="1"/>
        <v>-13.815510557964274</v>
      </c>
      <c r="F27">
        <v>10.81</v>
      </c>
      <c r="G27">
        <f t="shared" si="2"/>
        <v>2.3804716316511167</v>
      </c>
      <c r="H27">
        <v>16.829999999999998</v>
      </c>
      <c r="I27">
        <f t="shared" si="3"/>
        <v>2.8231630082027146</v>
      </c>
    </row>
    <row r="28" spans="1:9" x14ac:dyDescent="0.3">
      <c r="A28">
        <v>11.6</v>
      </c>
      <c r="B28">
        <f t="shared" si="0"/>
        <v>2.451005098112319</v>
      </c>
      <c r="C28">
        <v>13.36</v>
      </c>
      <c r="D28">
        <f t="shared" si="1"/>
        <v>2.5922651681084998</v>
      </c>
      <c r="F28">
        <v>29.15</v>
      </c>
      <c r="G28">
        <f t="shared" si="2"/>
        <v>3.3724549127965013</v>
      </c>
      <c r="H28">
        <v>7.37</v>
      </c>
      <c r="I28">
        <f t="shared" si="3"/>
        <v>1.9974177062012453</v>
      </c>
    </row>
    <row r="29" spans="1:9" x14ac:dyDescent="0.3">
      <c r="A29">
        <v>0.17</v>
      </c>
      <c r="B29">
        <f t="shared" si="0"/>
        <v>-1.7719568419318752</v>
      </c>
      <c r="C29">
        <v>0.1</v>
      </c>
      <c r="D29">
        <f t="shared" si="1"/>
        <v>-2.3025850929940455</v>
      </c>
      <c r="F29">
        <v>4.03</v>
      </c>
      <c r="G29">
        <f t="shared" si="2"/>
        <v>1.3937663759585917</v>
      </c>
      <c r="H29">
        <v>3.14</v>
      </c>
      <c r="I29">
        <f t="shared" si="3"/>
        <v>1.144222799920162</v>
      </c>
    </row>
    <row r="30" spans="1:9" x14ac:dyDescent="0.3">
      <c r="A30">
        <v>0.8</v>
      </c>
      <c r="B30">
        <f t="shared" si="0"/>
        <v>-0.22314355131420971</v>
      </c>
      <c r="C30">
        <v>0.41</v>
      </c>
      <c r="D30">
        <f t="shared" si="1"/>
        <v>-0.89159811928378363</v>
      </c>
      <c r="F30">
        <v>15.58</v>
      </c>
      <c r="G30">
        <f t="shared" si="2"/>
        <v>2.7459880404426023</v>
      </c>
      <c r="H30">
        <v>2</v>
      </c>
      <c r="I30">
        <f t="shared" si="3"/>
        <v>0.69314718055994529</v>
      </c>
    </row>
    <row r="31" spans="1:9" x14ac:dyDescent="0.3">
      <c r="A31">
        <v>31.7</v>
      </c>
      <c r="B31">
        <f t="shared" si="0"/>
        <v>3.4563166808832348</v>
      </c>
      <c r="C31">
        <v>0.88</v>
      </c>
      <c r="D31">
        <f t="shared" si="1"/>
        <v>-0.12783337150988489</v>
      </c>
      <c r="F31">
        <v>2.4300000000000002</v>
      </c>
      <c r="G31">
        <f t="shared" si="2"/>
        <v>0.88789125735245711</v>
      </c>
      <c r="H31">
        <v>1.31</v>
      </c>
      <c r="I31">
        <f t="shared" si="3"/>
        <v>0.27002713721306021</v>
      </c>
    </row>
    <row r="32" spans="1:9" x14ac:dyDescent="0.3">
      <c r="A32">
        <v>9.9999999999999995E-7</v>
      </c>
      <c r="B32">
        <f t="shared" si="0"/>
        <v>-13.815510557964274</v>
      </c>
      <c r="C32">
        <v>4.49</v>
      </c>
      <c r="D32">
        <f t="shared" si="1"/>
        <v>1.501852701754163</v>
      </c>
      <c r="F32">
        <v>9.9999999999999995E-7</v>
      </c>
      <c r="G32">
        <f t="shared" si="2"/>
        <v>-13.815510557964274</v>
      </c>
      <c r="H32">
        <v>6.86</v>
      </c>
      <c r="I32">
        <f t="shared" si="3"/>
        <v>1.925707441737794</v>
      </c>
    </row>
    <row r="33" spans="1:9" x14ac:dyDescent="0.3">
      <c r="A33">
        <v>13.04</v>
      </c>
      <c r="B33">
        <f t="shared" si="0"/>
        <v>2.5680215564985067</v>
      </c>
      <c r="C33">
        <v>9.9999999999999995E-7</v>
      </c>
      <c r="D33">
        <f t="shared" si="1"/>
        <v>-13.815510557964274</v>
      </c>
      <c r="F33">
        <v>19.760000000000002</v>
      </c>
      <c r="G33">
        <f t="shared" si="2"/>
        <v>2.9836596923197218</v>
      </c>
      <c r="H33">
        <v>6.75</v>
      </c>
      <c r="I33">
        <f t="shared" si="3"/>
        <v>1.9095425048844386</v>
      </c>
    </row>
    <row r="34" spans="1:9" x14ac:dyDescent="0.3">
      <c r="A34">
        <v>5.62</v>
      </c>
      <c r="B34">
        <f t="shared" si="0"/>
        <v>1.7263316639055997</v>
      </c>
      <c r="C34">
        <v>15.34</v>
      </c>
      <c r="D34">
        <f t="shared" si="1"/>
        <v>2.73046379593911</v>
      </c>
      <c r="F34">
        <v>25.4</v>
      </c>
      <c r="G34">
        <f t="shared" si="2"/>
        <v>3.2347491740244907</v>
      </c>
      <c r="H34">
        <v>0.3</v>
      </c>
      <c r="I34">
        <f t="shared" si="3"/>
        <v>-1.2039728043259361</v>
      </c>
    </row>
    <row r="35" spans="1:9" x14ac:dyDescent="0.3">
      <c r="A35">
        <v>6.08</v>
      </c>
      <c r="B35">
        <f t="shared" si="0"/>
        <v>1.8050046959780757</v>
      </c>
      <c r="C35">
        <v>14.2</v>
      </c>
      <c r="D35">
        <f t="shared" si="1"/>
        <v>2.653241964607215</v>
      </c>
      <c r="F35">
        <v>6.1</v>
      </c>
      <c r="G35">
        <f t="shared" si="2"/>
        <v>1.8082887711792655</v>
      </c>
      <c r="H35">
        <v>9.9999999999999995E-7</v>
      </c>
      <c r="I35">
        <f t="shared" si="3"/>
        <v>-13.815510557964274</v>
      </c>
    </row>
    <row r="36" spans="1:9" x14ac:dyDescent="0.3">
      <c r="A36">
        <v>17.8</v>
      </c>
      <c r="B36">
        <f t="shared" si="0"/>
        <v>2.8791984572980396</v>
      </c>
      <c r="C36">
        <v>1.1299999999999999</v>
      </c>
      <c r="D36">
        <f t="shared" si="1"/>
        <v>0.12221763272424911</v>
      </c>
      <c r="F36">
        <v>8.91</v>
      </c>
      <c r="G36">
        <f t="shared" si="2"/>
        <v>2.187174241482718</v>
      </c>
      <c r="H36">
        <v>7.38</v>
      </c>
      <c r="I36">
        <f t="shared" si="3"/>
        <v>1.9987736386123811</v>
      </c>
    </row>
    <row r="37" spans="1:9" x14ac:dyDescent="0.3">
      <c r="A37">
        <v>0.2</v>
      </c>
      <c r="B37">
        <f t="shared" si="0"/>
        <v>-1.6094379124341003</v>
      </c>
      <c r="C37">
        <v>1.9</v>
      </c>
      <c r="D37">
        <f t="shared" si="1"/>
        <v>0.64185388617239469</v>
      </c>
      <c r="F37">
        <v>3.45</v>
      </c>
      <c r="G37">
        <f t="shared" si="2"/>
        <v>1.2383742310432684</v>
      </c>
      <c r="H37">
        <v>15.08</v>
      </c>
      <c r="I37">
        <f t="shared" si="3"/>
        <v>2.7133693625798099</v>
      </c>
    </row>
    <row r="38" spans="1:9" x14ac:dyDescent="0.3">
      <c r="A38">
        <v>0.01</v>
      </c>
      <c r="B38">
        <f t="shared" si="0"/>
        <v>-4.6051701859880909</v>
      </c>
      <c r="C38">
        <v>2.13</v>
      </c>
      <c r="D38">
        <f t="shared" si="1"/>
        <v>0.75612197972133366</v>
      </c>
      <c r="F38">
        <v>3.12</v>
      </c>
      <c r="G38">
        <f t="shared" si="2"/>
        <v>1.1378330018213911</v>
      </c>
      <c r="H38">
        <v>1.21</v>
      </c>
      <c r="I38">
        <f t="shared" si="3"/>
        <v>0.1906203596086497</v>
      </c>
    </row>
    <row r="39" spans="1:9" x14ac:dyDescent="0.3">
      <c r="A39">
        <v>9.9999999999999995E-7</v>
      </c>
      <c r="B39">
        <f t="shared" si="0"/>
        <v>-13.815510557964274</v>
      </c>
      <c r="C39">
        <v>0.06</v>
      </c>
      <c r="D39">
        <f t="shared" si="1"/>
        <v>-2.8134107167600364</v>
      </c>
      <c r="F39">
        <v>3.48</v>
      </c>
      <c r="G39">
        <f t="shared" si="2"/>
        <v>1.2470322937863829</v>
      </c>
      <c r="H39">
        <v>9.9999999999999995E-7</v>
      </c>
      <c r="I39">
        <f t="shared" si="3"/>
        <v>-13.815510557964274</v>
      </c>
    </row>
    <row r="40" spans="1:9" x14ac:dyDescent="0.3">
      <c r="A40">
        <v>0.18</v>
      </c>
      <c r="B40">
        <f t="shared" si="0"/>
        <v>-1.7147984280919266</v>
      </c>
      <c r="C40">
        <v>9.9999999999999995E-7</v>
      </c>
      <c r="D40">
        <f t="shared" si="1"/>
        <v>-13.815510557964274</v>
      </c>
      <c r="F40">
        <v>0.89</v>
      </c>
      <c r="G40">
        <f t="shared" si="2"/>
        <v>-0.11653381625595151</v>
      </c>
      <c r="H40">
        <v>4.9000000000000004</v>
      </c>
      <c r="I40">
        <f t="shared" si="3"/>
        <v>1.589235205116581</v>
      </c>
    </row>
    <row r="41" spans="1:9" x14ac:dyDescent="0.3">
      <c r="A41">
        <v>6.59</v>
      </c>
      <c r="B41">
        <f t="shared" si="0"/>
        <v>1.8855533485144158</v>
      </c>
      <c r="C41">
        <v>14.34</v>
      </c>
      <c r="D41">
        <f t="shared" si="1"/>
        <v>2.6630528351714742</v>
      </c>
      <c r="F41">
        <v>26.52</v>
      </c>
      <c r="G41">
        <f t="shared" si="2"/>
        <v>3.2778991653176619</v>
      </c>
      <c r="H41">
        <v>9.9999999999999995E-7</v>
      </c>
      <c r="I41">
        <f t="shared" si="3"/>
        <v>-13.815510557964274</v>
      </c>
    </row>
    <row r="42" spans="1:9" x14ac:dyDescent="0.3">
      <c r="A42">
        <v>0.8</v>
      </c>
      <c r="B42">
        <f t="shared" si="0"/>
        <v>-0.22314355131420971</v>
      </c>
      <c r="C42">
        <v>18.170000000000002</v>
      </c>
      <c r="D42">
        <f t="shared" si="1"/>
        <v>2.8997718824080798</v>
      </c>
      <c r="F42">
        <v>30.93</v>
      </c>
      <c r="G42">
        <f t="shared" si="2"/>
        <v>3.4317265866969784</v>
      </c>
      <c r="H42">
        <v>0.48</v>
      </c>
      <c r="I42">
        <f t="shared" si="3"/>
        <v>-0.73396917508020043</v>
      </c>
    </row>
    <row r="43" spans="1:9" x14ac:dyDescent="0.3">
      <c r="A43">
        <v>5.12</v>
      </c>
      <c r="B43">
        <f t="shared" si="0"/>
        <v>1.6331544390514163</v>
      </c>
      <c r="C43">
        <v>1.86</v>
      </c>
      <c r="D43">
        <f t="shared" si="1"/>
        <v>0.62057648772510998</v>
      </c>
      <c r="F43">
        <v>0.05</v>
      </c>
      <c r="G43">
        <f t="shared" si="2"/>
        <v>-2.9957322735539909</v>
      </c>
      <c r="H43">
        <v>27.97</v>
      </c>
      <c r="I43">
        <f t="shared" si="3"/>
        <v>3.3311325072138684</v>
      </c>
    </row>
    <row r="44" spans="1:9" x14ac:dyDescent="0.3">
      <c r="A44">
        <v>0.34</v>
      </c>
      <c r="B44">
        <f t="shared" si="0"/>
        <v>-1.0788096613719298</v>
      </c>
      <c r="C44">
        <v>0.15</v>
      </c>
      <c r="D44">
        <f t="shared" si="1"/>
        <v>-1.8971199848858813</v>
      </c>
      <c r="F44">
        <v>0.94</v>
      </c>
      <c r="G44">
        <f t="shared" si="2"/>
        <v>-6.1875403718087529E-2</v>
      </c>
      <c r="H44">
        <v>8.07</v>
      </c>
      <c r="I44">
        <f t="shared" si="3"/>
        <v>2.0881534822818573</v>
      </c>
    </row>
    <row r="45" spans="1:9" x14ac:dyDescent="0.3">
      <c r="A45">
        <v>0.11</v>
      </c>
      <c r="B45">
        <f t="shared" si="0"/>
        <v>-2.2072749131897207</v>
      </c>
      <c r="C45">
        <v>1.3</v>
      </c>
      <c r="D45">
        <f t="shared" si="1"/>
        <v>0.26236426446749106</v>
      </c>
      <c r="F45">
        <v>9.9999999999999995E-7</v>
      </c>
      <c r="G45">
        <f t="shared" si="2"/>
        <v>-13.815510557964274</v>
      </c>
      <c r="H45">
        <v>9.9999999999999995E-7</v>
      </c>
      <c r="I45">
        <f t="shared" si="3"/>
        <v>-13.815510557964274</v>
      </c>
    </row>
    <row r="46" spans="1:9" x14ac:dyDescent="0.3">
      <c r="A46">
        <v>0.4</v>
      </c>
      <c r="B46">
        <f t="shared" si="0"/>
        <v>-0.916290731874155</v>
      </c>
      <c r="C46">
        <v>11.55</v>
      </c>
      <c r="D46">
        <f t="shared" si="1"/>
        <v>2.4466854369678028</v>
      </c>
      <c r="F46">
        <v>2.4500000000000002</v>
      </c>
      <c r="G46">
        <f t="shared" si="2"/>
        <v>0.89608802455663572</v>
      </c>
      <c r="H46">
        <v>0.37</v>
      </c>
      <c r="I46">
        <f t="shared" si="3"/>
        <v>-0.9942522733438669</v>
      </c>
    </row>
    <row r="47" spans="1:9" x14ac:dyDescent="0.3">
      <c r="A47">
        <v>2.0099999999999998</v>
      </c>
      <c r="B47">
        <f t="shared" si="0"/>
        <v>0.69813472207098426</v>
      </c>
      <c r="C47">
        <v>2.85</v>
      </c>
      <c r="D47">
        <f t="shared" si="1"/>
        <v>1.0473189942805592</v>
      </c>
      <c r="F47">
        <v>0.17</v>
      </c>
      <c r="G47">
        <f t="shared" si="2"/>
        <v>-1.7719568419318752</v>
      </c>
      <c r="H47">
        <v>0.48</v>
      </c>
      <c r="I47">
        <f t="shared" si="3"/>
        <v>-0.73396917508020043</v>
      </c>
    </row>
    <row r="48" spans="1:9" x14ac:dyDescent="0.3">
      <c r="A48">
        <v>1.37</v>
      </c>
      <c r="B48">
        <f t="shared" si="0"/>
        <v>0.3148107398400336</v>
      </c>
      <c r="C48">
        <v>0.59</v>
      </c>
      <c r="D48">
        <f t="shared" si="1"/>
        <v>-0.52763274208237199</v>
      </c>
      <c r="F48">
        <v>0.03</v>
      </c>
      <c r="G48">
        <f t="shared" si="2"/>
        <v>-3.5065578973199818</v>
      </c>
      <c r="H48">
        <v>0.39</v>
      </c>
      <c r="I48">
        <f t="shared" si="3"/>
        <v>-0.94160853985844495</v>
      </c>
    </row>
    <row r="49" spans="1:9" x14ac:dyDescent="0.3">
      <c r="A49">
        <v>0.94</v>
      </c>
      <c r="B49">
        <f t="shared" si="0"/>
        <v>-6.1875403718087529E-2</v>
      </c>
      <c r="C49">
        <v>0.45</v>
      </c>
      <c r="D49">
        <f t="shared" si="1"/>
        <v>-0.79850769621777162</v>
      </c>
      <c r="F49">
        <v>16.39</v>
      </c>
      <c r="G49">
        <f t="shared" si="2"/>
        <v>2.7966713927557385</v>
      </c>
      <c r="H49">
        <v>9.36</v>
      </c>
      <c r="I49">
        <f t="shared" si="3"/>
        <v>2.2364452904895007</v>
      </c>
    </row>
    <row r="50" spans="1:9" x14ac:dyDescent="0.3">
      <c r="A50">
        <v>18.760000000000002</v>
      </c>
      <c r="B50">
        <f t="shared" si="0"/>
        <v>2.9317269435780786</v>
      </c>
      <c r="C50">
        <v>4.82</v>
      </c>
      <c r="D50">
        <f t="shared" si="1"/>
        <v>1.572773928062509</v>
      </c>
      <c r="F50">
        <v>0.27</v>
      </c>
      <c r="G50">
        <f t="shared" si="2"/>
        <v>-1.3093333199837622</v>
      </c>
      <c r="H50">
        <v>2.93</v>
      </c>
      <c r="I50">
        <f t="shared" si="3"/>
        <v>1.0750024230289761</v>
      </c>
    </row>
    <row r="51" spans="1:9" x14ac:dyDescent="0.3">
      <c r="A51">
        <v>8.2100000000000009</v>
      </c>
      <c r="B51">
        <f t="shared" si="0"/>
        <v>2.1053529234643369</v>
      </c>
      <c r="C51">
        <v>6.62</v>
      </c>
      <c r="D51">
        <f t="shared" si="1"/>
        <v>1.8900953699489169</v>
      </c>
      <c r="F51">
        <v>0.22</v>
      </c>
      <c r="G51">
        <f t="shared" si="2"/>
        <v>-1.5141277326297755</v>
      </c>
      <c r="H51">
        <v>9.9999999999999995E-7</v>
      </c>
      <c r="I51">
        <f t="shared" si="3"/>
        <v>-13.815510557964274</v>
      </c>
    </row>
    <row r="52" spans="1:9" x14ac:dyDescent="0.3">
      <c r="A52">
        <v>4.75</v>
      </c>
      <c r="B52">
        <f t="shared" si="0"/>
        <v>1.5581446180465499</v>
      </c>
      <c r="C52">
        <v>7.87</v>
      </c>
      <c r="D52">
        <f t="shared" si="1"/>
        <v>2.0630580624293118</v>
      </c>
      <c r="F52">
        <v>0.34</v>
      </c>
      <c r="G52">
        <f t="shared" si="2"/>
        <v>-1.0788096613719298</v>
      </c>
      <c r="H52">
        <v>20.92</v>
      </c>
      <c r="I52">
        <f t="shared" si="3"/>
        <v>3.0407056391967222</v>
      </c>
    </row>
    <row r="53" spans="1:9" x14ac:dyDescent="0.3">
      <c r="A53" s="7">
        <f>MEDIAN(A3:A52)</f>
        <v>1.62</v>
      </c>
      <c r="B53" s="7">
        <f>MEDIAN(B3:B52)</f>
        <v>0.47037458535326448</v>
      </c>
      <c r="C53" s="7">
        <f>MEDIAN(C3:C52)</f>
        <v>3.67</v>
      </c>
      <c r="D53" s="7">
        <f>MEDIAN(D3:D52)</f>
        <v>1.2745858480173611</v>
      </c>
      <c r="E53" s="7"/>
      <c r="F53" s="7">
        <f t="shared" ref="F53:I53" si="4">MEDIAN(F3:F52)</f>
        <v>3.2850000000000001</v>
      </c>
      <c r="G53" s="7">
        <f t="shared" si="4"/>
        <v>1.1881036164323298</v>
      </c>
      <c r="H53" s="7">
        <f t="shared" si="4"/>
        <v>4.6850000000000005</v>
      </c>
      <c r="I53" s="7">
        <f t="shared" si="4"/>
        <v>1.5433118068710292</v>
      </c>
    </row>
    <row r="54" spans="1:9" x14ac:dyDescent="0.3">
      <c r="A54" s="10">
        <f>AVERAGE(A3:A52)</f>
        <v>6.1948000799999967</v>
      </c>
      <c r="B54" s="10">
        <f>AVERAGE(B3:B52)</f>
        <v>-0.49884956464033969</v>
      </c>
      <c r="C54" s="10">
        <f>AVERAGE(C3:C52)</f>
        <v>5.7176000599999997</v>
      </c>
      <c r="D54" s="10">
        <f>AVERAGE(D3:D52)</f>
        <v>-8.0869081679817933E-2</v>
      </c>
      <c r="E54" s="10"/>
      <c r="F54" s="111">
        <f t="shared" ref="F54:I54" si="5">AVERAGE(F3:F52)</f>
        <v>7.4162001000000011</v>
      </c>
      <c r="G54" s="10">
        <f t="shared" si="5"/>
        <v>-0.55630177268064973</v>
      </c>
      <c r="H54" s="111">
        <f t="shared" si="5"/>
        <v>6.6882001400000002</v>
      </c>
      <c r="I54" s="10">
        <f t="shared" si="5"/>
        <v>-0.7379092723452072</v>
      </c>
    </row>
    <row r="55" spans="1:9" x14ac:dyDescent="0.3">
      <c r="A55" s="7"/>
      <c r="B55" s="83">
        <f>EXP(B54)</f>
        <v>0.60722883555637086</v>
      </c>
      <c r="C55" s="7"/>
      <c r="D55" s="83">
        <f>EXP(D54)</f>
        <v>0.92231443139693792</v>
      </c>
      <c r="E55" s="83"/>
      <c r="F55" s="7"/>
      <c r="G55" s="7">
        <f>EXP(G54)</f>
        <v>0.57332543581399664</v>
      </c>
      <c r="H55" s="7"/>
      <c r="I55" s="7">
        <f>EXP(I54)</f>
        <v>0.4781124742721618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31</vt:i4>
      </vt:variant>
    </vt:vector>
  </HeadingPairs>
  <TitlesOfParts>
    <vt:vector size="31" baseType="lpstr">
      <vt:lpstr>RESULTSx20</vt:lpstr>
      <vt:lpstr>Comet_Mn</vt:lpstr>
      <vt:lpstr>COMET_ALL</vt:lpstr>
      <vt:lpstr>006</vt:lpstr>
      <vt:lpstr>008</vt:lpstr>
      <vt:lpstr>009</vt:lpstr>
      <vt:lpstr>010</vt:lpstr>
      <vt:lpstr>011</vt:lpstr>
      <vt:lpstr>013</vt:lpstr>
      <vt:lpstr>014</vt:lpstr>
      <vt:lpstr>015</vt:lpstr>
      <vt:lpstr>016</vt:lpstr>
      <vt:lpstr>017</vt:lpstr>
      <vt:lpstr>018</vt:lpstr>
      <vt:lpstr>019</vt:lpstr>
      <vt:lpstr>020</vt:lpstr>
      <vt:lpstr>021</vt:lpstr>
      <vt:lpstr>022</vt:lpstr>
      <vt:lpstr>023</vt:lpstr>
      <vt:lpstr>024</vt:lpstr>
      <vt:lpstr>025</vt:lpstr>
      <vt:lpstr>026</vt:lpstr>
      <vt:lpstr>027</vt:lpstr>
      <vt:lpstr>028</vt:lpstr>
      <vt:lpstr>MedD-Units</vt:lpstr>
      <vt:lpstr>MDsvsCHANGE</vt:lpstr>
      <vt:lpstr>mMDietAdScore</vt:lpstr>
      <vt:lpstr>MedAdh-Adj</vt:lpstr>
      <vt:lpstr>FoodWx0M</vt:lpstr>
      <vt:lpstr>FoodWx3M</vt:lpstr>
      <vt:lpstr>FwxChange</vt:lpstr>
    </vt:vector>
  </TitlesOfParts>
  <Company>The University of Auckland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kbis023</dc:creator>
  <cp:lastModifiedBy>Sharon Erdrich</cp:lastModifiedBy>
  <cp:lastPrinted>2014-05-25T04:58:06Z</cp:lastPrinted>
  <dcterms:created xsi:type="dcterms:W3CDTF">2013-02-18T02:55:20Z</dcterms:created>
  <dcterms:modified xsi:type="dcterms:W3CDTF">2015-04-11T11:05:58Z</dcterms:modified>
</cp:coreProperties>
</file>