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 activeTab="2"/>
  </bookViews>
  <sheets>
    <sheet name="raw data" sheetId="1" r:id="rId1"/>
    <sheet name="for analysis" sheetId="2" r:id="rId2"/>
    <sheet name="pop" sheetId="3" r:id="rId3"/>
  </sheets>
  <definedNames>
    <definedName name="_xlnm._FilterDatabase" localSheetId="1" hidden="1">'for analysis'!#REF!</definedName>
    <definedName name="_xlnm._FilterDatabase" localSheetId="2" hidden="1">pop!#REF!</definedName>
    <definedName name="_xlnm._FilterDatabase" localSheetId="0" hidden="1">'raw data'!$AD$1:$AD$657</definedName>
  </definedNames>
  <calcPr calcId="145621"/>
</workbook>
</file>

<file path=xl/calcChain.xml><?xml version="1.0" encoding="utf-8"?>
<calcChain xmlns="http://schemas.openxmlformats.org/spreadsheetml/2006/main">
  <c r="BA3" i="2" l="1"/>
  <c r="BA4" i="2"/>
  <c r="AG51" i="3" l="1"/>
  <c r="AF51" i="3"/>
  <c r="AE51" i="3"/>
  <c r="AD51" i="3" s="1"/>
  <c r="AB51" i="3"/>
  <c r="V51" i="3"/>
  <c r="W51" i="3" s="1"/>
  <c r="T51" i="3"/>
  <c r="P51" i="3"/>
  <c r="M51" i="3"/>
  <c r="J51" i="3"/>
  <c r="E51" i="3"/>
  <c r="AG50" i="3"/>
  <c r="AF50" i="3"/>
  <c r="AE50" i="3"/>
  <c r="AD50" i="3" s="1"/>
  <c r="AB50" i="3"/>
  <c r="V50" i="3"/>
  <c r="W50" i="3" s="1"/>
  <c r="T50" i="3"/>
  <c r="M50" i="3"/>
  <c r="P50" i="3" s="1"/>
  <c r="J50" i="3"/>
  <c r="E50" i="3"/>
  <c r="AG49" i="3"/>
  <c r="AF49" i="3"/>
  <c r="AE49" i="3"/>
  <c r="AD49" i="3" s="1"/>
  <c r="W49" i="3"/>
  <c r="AB49" i="3"/>
  <c r="V49" i="3"/>
  <c r="T49" i="3"/>
  <c r="M49" i="3"/>
  <c r="P49" i="3" s="1"/>
  <c r="J49" i="3"/>
  <c r="E49" i="3"/>
  <c r="AG48" i="3"/>
  <c r="AF48" i="3"/>
  <c r="AE48" i="3"/>
  <c r="AD48" i="3" s="1"/>
  <c r="AB48" i="3"/>
  <c r="V48" i="3"/>
  <c r="W48" i="3" s="1"/>
  <c r="T48" i="3"/>
  <c r="M48" i="3"/>
  <c r="P48" i="3" s="1"/>
  <c r="J48" i="3"/>
  <c r="E48" i="3"/>
  <c r="AG47" i="3"/>
  <c r="AF47" i="3"/>
  <c r="AE47" i="3"/>
  <c r="AD47" i="3" s="1"/>
  <c r="W47" i="3"/>
  <c r="AB47" i="3"/>
  <c r="V47" i="3"/>
  <c r="T47" i="3"/>
  <c r="M47" i="3"/>
  <c r="P47" i="3" s="1"/>
  <c r="J47" i="3"/>
  <c r="E47" i="3"/>
  <c r="AG46" i="3"/>
  <c r="AF46" i="3"/>
  <c r="AE46" i="3"/>
  <c r="AD46" i="3" s="1"/>
  <c r="AB46" i="3"/>
  <c r="V46" i="3"/>
  <c r="W46" i="3" s="1"/>
  <c r="T46" i="3"/>
  <c r="P46" i="3"/>
  <c r="M46" i="3"/>
  <c r="J46" i="3"/>
  <c r="E46" i="3"/>
  <c r="AG45" i="3"/>
  <c r="AF45" i="3"/>
  <c r="AE45" i="3"/>
  <c r="AD45" i="3" s="1"/>
  <c r="W45" i="3"/>
  <c r="AB45" i="3"/>
  <c r="V45" i="3"/>
  <c r="T45" i="3"/>
  <c r="M45" i="3"/>
  <c r="P45" i="3" s="1"/>
  <c r="J45" i="3"/>
  <c r="E45" i="3"/>
  <c r="AG44" i="3"/>
  <c r="AF44" i="3"/>
  <c r="AE44" i="3"/>
  <c r="AD44" i="3" s="1"/>
  <c r="AB44" i="3"/>
  <c r="V44" i="3"/>
  <c r="W44" i="3" s="1"/>
  <c r="T44" i="3"/>
  <c r="M44" i="3"/>
  <c r="P44" i="3" s="1"/>
  <c r="J44" i="3"/>
  <c r="E44" i="3"/>
  <c r="AG43" i="3"/>
  <c r="AF43" i="3"/>
  <c r="AE43" i="3"/>
  <c r="AD43" i="3" s="1"/>
  <c r="AB43" i="3"/>
  <c r="V43" i="3"/>
  <c r="W43" i="3" s="1"/>
  <c r="T43" i="3"/>
  <c r="M43" i="3"/>
  <c r="P43" i="3" s="1"/>
  <c r="J43" i="3"/>
  <c r="E43" i="3"/>
  <c r="AG42" i="3"/>
  <c r="AF42" i="3"/>
  <c r="AE42" i="3"/>
  <c r="AD42" i="3" s="1"/>
  <c r="AB42" i="3"/>
  <c r="V42" i="3"/>
  <c r="W42" i="3" s="1"/>
  <c r="T42" i="3"/>
  <c r="M42" i="3"/>
  <c r="P42" i="3" s="1"/>
  <c r="J42" i="3"/>
  <c r="E42" i="3"/>
  <c r="AG41" i="3"/>
  <c r="AF41" i="3"/>
  <c r="AE41" i="3"/>
  <c r="AD41" i="3" s="1"/>
  <c r="W41" i="3"/>
  <c r="AB41" i="3"/>
  <c r="V41" i="3"/>
  <c r="T41" i="3"/>
  <c r="M41" i="3"/>
  <c r="P41" i="3" s="1"/>
  <c r="J41" i="3"/>
  <c r="E41" i="3"/>
  <c r="AG40" i="3"/>
  <c r="AF40" i="3"/>
  <c r="AB40" i="3"/>
  <c r="AE40" i="3" s="1"/>
  <c r="AD40" i="3" s="1"/>
  <c r="V40" i="3"/>
  <c r="W40" i="3" s="1"/>
  <c r="T40" i="3"/>
  <c r="M40" i="3"/>
  <c r="P40" i="3" s="1"/>
  <c r="J40" i="3"/>
  <c r="E40" i="3"/>
  <c r="AG39" i="3"/>
  <c r="AF39" i="3"/>
  <c r="AB39" i="3"/>
  <c r="AE39" i="3" s="1"/>
  <c r="AD39" i="3" s="1"/>
  <c r="V39" i="3"/>
  <c r="W39" i="3" s="1"/>
  <c r="T39" i="3"/>
  <c r="M39" i="3"/>
  <c r="P39" i="3" s="1"/>
  <c r="J39" i="3"/>
  <c r="E39" i="3"/>
  <c r="AG38" i="3"/>
  <c r="AF38" i="3"/>
  <c r="AE38" i="3"/>
  <c r="AD38" i="3" s="1"/>
  <c r="W38" i="3"/>
  <c r="AB38" i="3"/>
  <c r="V38" i="3"/>
  <c r="T38" i="3"/>
  <c r="M38" i="3"/>
  <c r="P38" i="3" s="1"/>
  <c r="J38" i="3"/>
  <c r="E38" i="3"/>
  <c r="AG37" i="3"/>
  <c r="AF37" i="3"/>
  <c r="AE37" i="3"/>
  <c r="AD37" i="3" s="1"/>
  <c r="W37" i="3"/>
  <c r="AB37" i="3"/>
  <c r="V37" i="3"/>
  <c r="T37" i="3"/>
  <c r="M37" i="3"/>
  <c r="P37" i="3" s="1"/>
  <c r="J37" i="3"/>
  <c r="E37" i="3"/>
  <c r="AG36" i="3"/>
  <c r="AF36" i="3"/>
  <c r="AB36" i="3"/>
  <c r="AE36" i="3" s="1"/>
  <c r="AD36" i="3" s="1"/>
  <c r="V36" i="3"/>
  <c r="W36" i="3" s="1"/>
  <c r="T36" i="3"/>
  <c r="M36" i="3"/>
  <c r="P36" i="3" s="1"/>
  <c r="J36" i="3"/>
  <c r="E36" i="3"/>
  <c r="AG35" i="3"/>
  <c r="AF35" i="3"/>
  <c r="AE35" i="3"/>
  <c r="AD35" i="3" s="1"/>
  <c r="AB35" i="3"/>
  <c r="V35" i="3"/>
  <c r="W35" i="3" s="1"/>
  <c r="T35" i="3"/>
  <c r="M35" i="3"/>
  <c r="P35" i="3" s="1"/>
  <c r="J35" i="3"/>
  <c r="E35" i="3"/>
  <c r="AG34" i="3"/>
  <c r="AF34" i="3"/>
  <c r="AE34" i="3"/>
  <c r="AD34" i="3" s="1"/>
  <c r="W34" i="3"/>
  <c r="AB34" i="3"/>
  <c r="V34" i="3"/>
  <c r="T34" i="3"/>
  <c r="M34" i="3"/>
  <c r="P34" i="3" s="1"/>
  <c r="J34" i="3"/>
  <c r="E34" i="3"/>
  <c r="AG33" i="3"/>
  <c r="AF33" i="3"/>
  <c r="AE33" i="3"/>
  <c r="AD33" i="3" s="1"/>
  <c r="AB33" i="3"/>
  <c r="V33" i="3"/>
  <c r="W33" i="3" s="1"/>
  <c r="T33" i="3"/>
  <c r="M33" i="3"/>
  <c r="P33" i="3" s="1"/>
  <c r="J33" i="3"/>
  <c r="E33" i="3"/>
  <c r="AG32" i="3"/>
  <c r="AF32" i="3"/>
  <c r="AB32" i="3"/>
  <c r="AE32" i="3" s="1"/>
  <c r="AD32" i="3" s="1"/>
  <c r="V32" i="3"/>
  <c r="W32" i="3" s="1"/>
  <c r="T32" i="3"/>
  <c r="M32" i="3"/>
  <c r="P32" i="3" s="1"/>
  <c r="J32" i="3"/>
  <c r="E32" i="3"/>
  <c r="AG31" i="3"/>
  <c r="AF31" i="3"/>
  <c r="AE31" i="3"/>
  <c r="AD31" i="3" s="1"/>
  <c r="AB31" i="3"/>
  <c r="V31" i="3"/>
  <c r="W31" i="3" s="1"/>
  <c r="T31" i="3"/>
  <c r="M31" i="3"/>
  <c r="P31" i="3" s="1"/>
  <c r="J31" i="3"/>
  <c r="E31" i="3"/>
  <c r="AG30" i="3"/>
  <c r="AF30" i="3"/>
  <c r="AE30" i="3"/>
  <c r="AD30" i="3" s="1"/>
  <c r="AB30" i="3"/>
  <c r="V30" i="3"/>
  <c r="W30" i="3" s="1"/>
  <c r="T30" i="3"/>
  <c r="M30" i="3"/>
  <c r="P30" i="3" s="1"/>
  <c r="J30" i="3"/>
  <c r="E30" i="3"/>
  <c r="AG29" i="3"/>
  <c r="AF29" i="3"/>
  <c r="AE29" i="3"/>
  <c r="AD29" i="3" s="1"/>
  <c r="W29" i="3"/>
  <c r="AB29" i="3"/>
  <c r="V29" i="3"/>
  <c r="T29" i="3"/>
  <c r="M29" i="3"/>
  <c r="P29" i="3" s="1"/>
  <c r="J29" i="3"/>
  <c r="E29" i="3"/>
  <c r="AG28" i="3"/>
  <c r="AF28" i="3"/>
  <c r="AE28" i="3"/>
  <c r="AD28" i="3" s="1"/>
  <c r="AB28" i="3"/>
  <c r="V28" i="3"/>
  <c r="W28" i="3" s="1"/>
  <c r="T28" i="3"/>
  <c r="M28" i="3"/>
  <c r="P28" i="3" s="1"/>
  <c r="J28" i="3"/>
  <c r="E28" i="3"/>
  <c r="AG27" i="3"/>
  <c r="AF27" i="3"/>
  <c r="AB27" i="3"/>
  <c r="AE27" i="3" s="1"/>
  <c r="AD27" i="3" s="1"/>
  <c r="V27" i="3"/>
  <c r="W27" i="3" s="1"/>
  <c r="T27" i="3"/>
  <c r="M27" i="3"/>
  <c r="P27" i="3" s="1"/>
  <c r="J27" i="3"/>
  <c r="E27" i="3"/>
  <c r="AG26" i="3"/>
  <c r="AF26" i="3"/>
  <c r="AE26" i="3"/>
  <c r="AD26" i="3" s="1"/>
  <c r="W26" i="3"/>
  <c r="AB26" i="3"/>
  <c r="V26" i="3"/>
  <c r="T26" i="3"/>
  <c r="M26" i="3"/>
  <c r="P26" i="3" s="1"/>
  <c r="J26" i="3"/>
  <c r="E26" i="3"/>
  <c r="AG25" i="3"/>
  <c r="AF25" i="3"/>
  <c r="AE25" i="3"/>
  <c r="AD25" i="3" s="1"/>
  <c r="W25" i="3"/>
  <c r="AB25" i="3"/>
  <c r="V25" i="3"/>
  <c r="T25" i="3"/>
  <c r="M25" i="3"/>
  <c r="P25" i="3" s="1"/>
  <c r="J25" i="3"/>
  <c r="E25" i="3"/>
  <c r="AG24" i="3"/>
  <c r="AF24" i="3"/>
  <c r="AE24" i="3"/>
  <c r="AD24" i="3" s="1"/>
  <c r="W24" i="3"/>
  <c r="AB24" i="3"/>
  <c r="V24" i="3"/>
  <c r="T24" i="3"/>
  <c r="M24" i="3"/>
  <c r="P24" i="3" s="1"/>
  <c r="J24" i="3"/>
  <c r="E24" i="3"/>
  <c r="AG23" i="3"/>
  <c r="AF23" i="3"/>
  <c r="AB23" i="3"/>
  <c r="AE23" i="3" s="1"/>
  <c r="AD23" i="3" s="1"/>
  <c r="V23" i="3"/>
  <c r="W23" i="3" s="1"/>
  <c r="T23" i="3"/>
  <c r="M23" i="3"/>
  <c r="P23" i="3" s="1"/>
  <c r="J23" i="3"/>
  <c r="E23" i="3"/>
  <c r="AG22" i="3"/>
  <c r="AF22" i="3"/>
  <c r="AB22" i="3"/>
  <c r="AE22" i="3" s="1"/>
  <c r="AD22" i="3" s="1"/>
  <c r="V22" i="3"/>
  <c r="W22" i="3" s="1"/>
  <c r="T22" i="3"/>
  <c r="M22" i="3"/>
  <c r="P22" i="3" s="1"/>
  <c r="J22" i="3"/>
  <c r="E22" i="3"/>
  <c r="AG21" i="3"/>
  <c r="AF21" i="3"/>
  <c r="AE21" i="3"/>
  <c r="AD21" i="3" s="1"/>
  <c r="AB21" i="3"/>
  <c r="V21" i="3"/>
  <c r="W21" i="3" s="1"/>
  <c r="T21" i="3"/>
  <c r="M21" i="3"/>
  <c r="P21" i="3" s="1"/>
  <c r="J21" i="3"/>
  <c r="E21" i="3"/>
  <c r="AG20" i="3"/>
  <c r="AF20" i="3"/>
  <c r="AB20" i="3"/>
  <c r="AE20" i="3" s="1"/>
  <c r="AD20" i="3" s="1"/>
  <c r="V20" i="3"/>
  <c r="W20" i="3" s="1"/>
  <c r="T20" i="3"/>
  <c r="M20" i="3"/>
  <c r="P20" i="3" s="1"/>
  <c r="J20" i="3"/>
  <c r="E20" i="3"/>
  <c r="AG19" i="3"/>
  <c r="AF19" i="3"/>
  <c r="AE19" i="3"/>
  <c r="AD19" i="3" s="1"/>
  <c r="AB19" i="3"/>
  <c r="V19" i="3"/>
  <c r="W19" i="3" s="1"/>
  <c r="T19" i="3"/>
  <c r="M19" i="3"/>
  <c r="P19" i="3" s="1"/>
  <c r="J19" i="3"/>
  <c r="E19" i="3"/>
  <c r="AG18" i="3"/>
  <c r="AF18" i="3"/>
  <c r="AE18" i="3"/>
  <c r="AD18" i="3" s="1"/>
  <c r="AB18" i="3"/>
  <c r="V18" i="3"/>
  <c r="W18" i="3" s="1"/>
  <c r="T18" i="3"/>
  <c r="M18" i="3"/>
  <c r="P18" i="3" s="1"/>
  <c r="J18" i="3"/>
  <c r="E18" i="3"/>
  <c r="AG17" i="3"/>
  <c r="AF17" i="3"/>
  <c r="AE17" i="3"/>
  <c r="AD17" i="3" s="1"/>
  <c r="W17" i="3"/>
  <c r="AB17" i="3"/>
  <c r="V17" i="3"/>
  <c r="T17" i="3"/>
  <c r="M17" i="3"/>
  <c r="P17" i="3" s="1"/>
  <c r="J17" i="3"/>
  <c r="E17" i="3"/>
  <c r="AG16" i="3"/>
  <c r="AF16" i="3"/>
  <c r="AE16" i="3"/>
  <c r="AD16" i="3" s="1"/>
  <c r="AB16" i="3"/>
  <c r="V16" i="3"/>
  <c r="W16" i="3" s="1"/>
  <c r="T16" i="3"/>
  <c r="M16" i="3"/>
  <c r="P16" i="3" s="1"/>
  <c r="J16" i="3"/>
  <c r="E16" i="3"/>
  <c r="AG15" i="3"/>
  <c r="AF15" i="3"/>
  <c r="AE15" i="3"/>
  <c r="AD15" i="3" s="1"/>
  <c r="AB15" i="3"/>
  <c r="V15" i="3"/>
  <c r="W15" i="3" s="1"/>
  <c r="T15" i="3"/>
  <c r="M15" i="3"/>
  <c r="P15" i="3" s="1"/>
  <c r="J15" i="3"/>
  <c r="E15" i="3"/>
  <c r="AG14" i="3"/>
  <c r="AF14" i="3"/>
  <c r="AE14" i="3"/>
  <c r="AD14" i="3" s="1"/>
  <c r="W14" i="3"/>
  <c r="AB14" i="3"/>
  <c r="V14" i="3"/>
  <c r="T14" i="3"/>
  <c r="M14" i="3"/>
  <c r="P14" i="3" s="1"/>
  <c r="J14" i="3"/>
  <c r="E14" i="3"/>
  <c r="AG13" i="3"/>
  <c r="AF13" i="3"/>
  <c r="AE13" i="3"/>
  <c r="AD13" i="3" s="1"/>
  <c r="AB13" i="3"/>
  <c r="V13" i="3"/>
  <c r="W13" i="3" s="1"/>
  <c r="T13" i="3"/>
  <c r="M13" i="3"/>
  <c r="P13" i="3" s="1"/>
  <c r="J13" i="3"/>
  <c r="E13" i="3"/>
  <c r="AG12" i="3"/>
  <c r="AF12" i="3"/>
  <c r="AE12" i="3"/>
  <c r="AD12" i="3" s="1"/>
  <c r="AB12" i="3"/>
  <c r="V12" i="3"/>
  <c r="W12" i="3" s="1"/>
  <c r="T12" i="3"/>
  <c r="M12" i="3"/>
  <c r="P12" i="3" s="1"/>
  <c r="J12" i="3"/>
  <c r="E12" i="3"/>
  <c r="AG11" i="3"/>
  <c r="AF11" i="3"/>
  <c r="AE11" i="3"/>
  <c r="AD11" i="3" s="1"/>
  <c r="AB11" i="3"/>
  <c r="V11" i="3"/>
  <c r="W11" i="3" s="1"/>
  <c r="T11" i="3"/>
  <c r="M11" i="3"/>
  <c r="P11" i="3" s="1"/>
  <c r="J11" i="3"/>
  <c r="E11" i="3"/>
  <c r="AG10" i="3"/>
  <c r="AF10" i="3"/>
  <c r="AE10" i="3"/>
  <c r="AD10" i="3" s="1"/>
  <c r="W10" i="3"/>
  <c r="AB10" i="3"/>
  <c r="V10" i="3"/>
  <c r="T10" i="3"/>
  <c r="M10" i="3"/>
  <c r="P10" i="3" s="1"/>
  <c r="J10" i="3"/>
  <c r="E10" i="3"/>
  <c r="AG9" i="3"/>
  <c r="AF9" i="3"/>
  <c r="AE9" i="3"/>
  <c r="AD9" i="3" s="1"/>
  <c r="AB9" i="3"/>
  <c r="V9" i="3"/>
  <c r="W9" i="3" s="1"/>
  <c r="T9" i="3"/>
  <c r="M9" i="3"/>
  <c r="P9" i="3" s="1"/>
  <c r="J9" i="3"/>
  <c r="E9" i="3"/>
  <c r="AG8" i="3"/>
  <c r="AF8" i="3"/>
  <c r="AE8" i="3"/>
  <c r="AD8" i="3" s="1"/>
  <c r="AB8" i="3"/>
  <c r="V8" i="3"/>
  <c r="W8" i="3" s="1"/>
  <c r="T8" i="3"/>
  <c r="M8" i="3"/>
  <c r="P8" i="3" s="1"/>
  <c r="J8" i="3"/>
  <c r="E8" i="3"/>
  <c r="AG7" i="3"/>
  <c r="AF7" i="3"/>
  <c r="AE7" i="3"/>
  <c r="AD7" i="3" s="1"/>
  <c r="AB7" i="3"/>
  <c r="V7" i="3"/>
  <c r="W7" i="3" s="1"/>
  <c r="T7" i="3"/>
  <c r="M7" i="3"/>
  <c r="P7" i="3" s="1"/>
  <c r="J7" i="3"/>
  <c r="E7" i="3"/>
  <c r="AG6" i="3"/>
  <c r="AF6" i="3"/>
  <c r="AE6" i="3"/>
  <c r="AD6" i="3" s="1"/>
  <c r="AB6" i="3"/>
  <c r="V6" i="3"/>
  <c r="W6" i="3" s="1"/>
  <c r="T6" i="3"/>
  <c r="M6" i="3"/>
  <c r="P6" i="3" s="1"/>
  <c r="J6" i="3"/>
  <c r="E6" i="3"/>
  <c r="AG5" i="3"/>
  <c r="AF5" i="3"/>
  <c r="AE5" i="3"/>
  <c r="AD5" i="3" s="1"/>
  <c r="W5" i="3"/>
  <c r="AB5" i="3"/>
  <c r="V5" i="3"/>
  <c r="T5" i="3"/>
  <c r="M5" i="3"/>
  <c r="P5" i="3" s="1"/>
  <c r="J5" i="3"/>
  <c r="E5" i="3"/>
  <c r="AG4" i="3"/>
  <c r="AF4" i="3"/>
  <c r="AE4" i="3"/>
  <c r="AD4" i="3" s="1"/>
  <c r="W4" i="3"/>
  <c r="AB4" i="3"/>
  <c r="V4" i="3"/>
  <c r="T4" i="3"/>
  <c r="M4" i="3"/>
  <c r="P4" i="3" s="1"/>
  <c r="J4" i="3"/>
  <c r="E4" i="3"/>
  <c r="AG3" i="3"/>
  <c r="AF3" i="3"/>
  <c r="AE3" i="3"/>
  <c r="AD3" i="3" s="1"/>
  <c r="AB3" i="3"/>
  <c r="V3" i="3"/>
  <c r="W3" i="3" s="1"/>
  <c r="T3" i="3"/>
  <c r="M3" i="3"/>
  <c r="P3" i="3" s="1"/>
  <c r="J3" i="3"/>
  <c r="E3" i="3"/>
  <c r="BF72" i="2"/>
  <c r="BD72" i="2"/>
  <c r="BC72" i="2"/>
  <c r="BA72" i="2"/>
  <c r="C72" i="2"/>
  <c r="BF71" i="2"/>
  <c r="BD71" i="2"/>
  <c r="BC71" i="2"/>
  <c r="BA71" i="2"/>
  <c r="C71" i="2"/>
  <c r="BF70" i="2"/>
  <c r="BD70" i="2"/>
  <c r="BC70" i="2"/>
  <c r="BA70" i="2"/>
  <c r="C70" i="2"/>
  <c r="BF69" i="2"/>
  <c r="BD69" i="2"/>
  <c r="BC69" i="2"/>
  <c r="BA69" i="2"/>
  <c r="C69" i="2"/>
  <c r="BF68" i="2"/>
  <c r="BD68" i="2"/>
  <c r="BC68" i="2"/>
  <c r="BA68" i="2"/>
  <c r="C68" i="2"/>
  <c r="BF67" i="2"/>
  <c r="BD67" i="2"/>
  <c r="BC67" i="2"/>
  <c r="BA67" i="2"/>
  <c r="C67" i="2"/>
  <c r="BF66" i="2"/>
  <c r="BD66" i="2"/>
  <c r="BC66" i="2"/>
  <c r="BA66" i="2"/>
  <c r="C66" i="2"/>
  <c r="BF65" i="2"/>
  <c r="BD65" i="2"/>
  <c r="BC65" i="2"/>
  <c r="BA65" i="2"/>
  <c r="C65" i="2"/>
  <c r="BF64" i="2"/>
  <c r="BD64" i="2"/>
  <c r="BC64" i="2"/>
  <c r="BA64" i="2"/>
  <c r="C64" i="2"/>
  <c r="BF63" i="2"/>
  <c r="BD63" i="2"/>
  <c r="BC63" i="2"/>
  <c r="BA63" i="2"/>
  <c r="C63" i="2"/>
  <c r="BF62" i="2"/>
  <c r="BD62" i="2"/>
  <c r="BC62" i="2"/>
  <c r="BA62" i="2"/>
  <c r="C62" i="2"/>
  <c r="BF61" i="2"/>
  <c r="BD61" i="2"/>
  <c r="BC61" i="2"/>
  <c r="BA61" i="2"/>
  <c r="C61" i="2"/>
  <c r="BF60" i="2"/>
  <c r="BD60" i="2"/>
  <c r="BC60" i="2"/>
  <c r="BA60" i="2"/>
  <c r="C60" i="2"/>
  <c r="BF59" i="2"/>
  <c r="BD59" i="2"/>
  <c r="BC59" i="2"/>
  <c r="BA59" i="2"/>
  <c r="C59" i="2"/>
  <c r="BF58" i="2"/>
  <c r="BD58" i="2"/>
  <c r="BC58" i="2"/>
  <c r="BA58" i="2"/>
  <c r="C58" i="2"/>
  <c r="BF57" i="2"/>
  <c r="BD57" i="2"/>
  <c r="BC57" i="2"/>
  <c r="BA57" i="2"/>
  <c r="C57" i="2"/>
  <c r="BF56" i="2"/>
  <c r="BD56" i="2"/>
  <c r="BC56" i="2"/>
  <c r="BA56" i="2"/>
  <c r="C56" i="2"/>
  <c r="BF55" i="2"/>
  <c r="BD55" i="2"/>
  <c r="BC55" i="2"/>
  <c r="BA55" i="2"/>
  <c r="C55" i="2"/>
  <c r="BF54" i="2"/>
  <c r="BD54" i="2"/>
  <c r="BC54" i="2"/>
  <c r="BA54" i="2"/>
  <c r="C54" i="2"/>
  <c r="BF53" i="2"/>
  <c r="BD53" i="2"/>
  <c r="BC53" i="2"/>
  <c r="BA53" i="2"/>
  <c r="C53" i="2"/>
  <c r="BF52" i="2"/>
  <c r="BD52" i="2"/>
  <c r="BC52" i="2"/>
  <c r="BA52" i="2"/>
  <c r="C52" i="2"/>
  <c r="BF51" i="2"/>
  <c r="BD51" i="2"/>
  <c r="BC51" i="2"/>
  <c r="BA51" i="2"/>
  <c r="C51" i="2"/>
  <c r="BF50" i="2"/>
  <c r="BD50" i="2"/>
  <c r="BC50" i="2"/>
  <c r="BA50" i="2"/>
  <c r="C50" i="2"/>
  <c r="BF49" i="2"/>
  <c r="BD49" i="2"/>
  <c r="BC49" i="2"/>
  <c r="BA49" i="2"/>
  <c r="C49" i="2"/>
  <c r="BF48" i="2"/>
  <c r="BD48" i="2"/>
  <c r="BC48" i="2"/>
  <c r="BA48" i="2"/>
  <c r="C48" i="2"/>
  <c r="BF47" i="2"/>
  <c r="BD47" i="2"/>
  <c r="BC47" i="2"/>
  <c r="BA47" i="2"/>
  <c r="C47" i="2"/>
  <c r="BF46" i="2"/>
  <c r="BD46" i="2"/>
  <c r="BC46" i="2"/>
  <c r="BA46" i="2"/>
  <c r="C46" i="2"/>
  <c r="BF45" i="2"/>
  <c r="BD45" i="2"/>
  <c r="BC45" i="2"/>
  <c r="BA45" i="2"/>
  <c r="C45" i="2"/>
  <c r="BF44" i="2"/>
  <c r="BD44" i="2"/>
  <c r="BC44" i="2"/>
  <c r="BA44" i="2"/>
  <c r="C44" i="2"/>
  <c r="BF43" i="2"/>
  <c r="BD43" i="2"/>
  <c r="BC43" i="2"/>
  <c r="BA43" i="2"/>
  <c r="C43" i="2"/>
  <c r="BF42" i="2"/>
  <c r="BD42" i="2"/>
  <c r="BC42" i="2"/>
  <c r="BA42" i="2"/>
  <c r="C42" i="2"/>
  <c r="BF41" i="2"/>
  <c r="BD41" i="2"/>
  <c r="BC41" i="2"/>
  <c r="BA41" i="2"/>
  <c r="C41" i="2"/>
  <c r="BF40" i="2"/>
  <c r="BD40" i="2"/>
  <c r="BC40" i="2"/>
  <c r="BA40" i="2"/>
  <c r="C40" i="2"/>
  <c r="BF39" i="2"/>
  <c r="BD39" i="2"/>
  <c r="BC39" i="2"/>
  <c r="BA39" i="2"/>
  <c r="C39" i="2"/>
  <c r="BF38" i="2"/>
  <c r="BD38" i="2"/>
  <c r="BC38" i="2"/>
  <c r="BA38" i="2"/>
  <c r="C38" i="2"/>
  <c r="BF37" i="2"/>
  <c r="BD37" i="2"/>
  <c r="BC37" i="2"/>
  <c r="BA37" i="2"/>
  <c r="C37" i="2"/>
  <c r="BF36" i="2"/>
  <c r="BD36" i="2"/>
  <c r="BC36" i="2"/>
  <c r="BA36" i="2"/>
  <c r="C36" i="2"/>
  <c r="BF35" i="2"/>
  <c r="BD35" i="2"/>
  <c r="BC35" i="2"/>
  <c r="BA35" i="2"/>
  <c r="C35" i="2"/>
  <c r="BF34" i="2"/>
  <c r="BD34" i="2"/>
  <c r="BC34" i="2"/>
  <c r="BA34" i="2"/>
  <c r="C34" i="2"/>
  <c r="BF33" i="2"/>
  <c r="BD33" i="2"/>
  <c r="BC33" i="2"/>
  <c r="BA33" i="2"/>
  <c r="C33" i="2"/>
  <c r="BF32" i="2"/>
  <c r="BD32" i="2"/>
  <c r="BC32" i="2"/>
  <c r="BA32" i="2"/>
  <c r="C32" i="2"/>
  <c r="BF31" i="2"/>
  <c r="BD31" i="2"/>
  <c r="BC31" i="2"/>
  <c r="BA31" i="2"/>
  <c r="C31" i="2"/>
  <c r="BF30" i="2"/>
  <c r="BD30" i="2"/>
  <c r="BC30" i="2"/>
  <c r="BA30" i="2"/>
  <c r="C30" i="2"/>
  <c r="BF29" i="2"/>
  <c r="BD29" i="2"/>
  <c r="BC29" i="2"/>
  <c r="BA29" i="2"/>
  <c r="C29" i="2"/>
  <c r="BF28" i="2"/>
  <c r="BD28" i="2"/>
  <c r="BC28" i="2"/>
  <c r="BA28" i="2"/>
  <c r="C28" i="2"/>
  <c r="BF27" i="2"/>
  <c r="BD27" i="2"/>
  <c r="BC27" i="2"/>
  <c r="BA27" i="2"/>
  <c r="C27" i="2"/>
  <c r="BF26" i="2"/>
  <c r="BD26" i="2"/>
  <c r="BC26" i="2"/>
  <c r="BA26" i="2"/>
  <c r="C26" i="2"/>
  <c r="BF25" i="2"/>
  <c r="BD25" i="2"/>
  <c r="BC25" i="2"/>
  <c r="BA25" i="2"/>
  <c r="C25" i="2"/>
  <c r="BF24" i="2"/>
  <c r="BD24" i="2"/>
  <c r="BC24" i="2"/>
  <c r="BA24" i="2"/>
  <c r="C24" i="2"/>
  <c r="BF23" i="2"/>
  <c r="BD23" i="2"/>
  <c r="BC23" i="2"/>
  <c r="BA23" i="2"/>
  <c r="C23" i="2"/>
  <c r="BF22" i="2"/>
  <c r="BD22" i="2"/>
  <c r="BC22" i="2"/>
  <c r="BA22" i="2"/>
  <c r="C22" i="2"/>
  <c r="BF21" i="2"/>
  <c r="BD21" i="2"/>
  <c r="BC21" i="2"/>
  <c r="BA21" i="2"/>
  <c r="C21" i="2"/>
  <c r="BF20" i="2"/>
  <c r="BD20" i="2"/>
  <c r="BC20" i="2"/>
  <c r="BA20" i="2"/>
  <c r="C20" i="2"/>
  <c r="BF19" i="2"/>
  <c r="BD19" i="2"/>
  <c r="BC19" i="2"/>
  <c r="BA19" i="2"/>
  <c r="C19" i="2"/>
  <c r="BF18" i="2"/>
  <c r="BD18" i="2"/>
  <c r="BC18" i="2"/>
  <c r="BA18" i="2"/>
  <c r="C18" i="2"/>
  <c r="BF17" i="2"/>
  <c r="BD17" i="2"/>
  <c r="BC17" i="2"/>
  <c r="BA17" i="2"/>
  <c r="C17" i="2"/>
  <c r="BF16" i="2"/>
  <c r="BD16" i="2"/>
  <c r="BC16" i="2"/>
  <c r="BA16" i="2"/>
  <c r="C16" i="2"/>
  <c r="BF15" i="2"/>
  <c r="BD15" i="2"/>
  <c r="BC15" i="2"/>
  <c r="BA15" i="2"/>
  <c r="C15" i="2"/>
  <c r="BF14" i="2"/>
  <c r="BD14" i="2"/>
  <c r="BC14" i="2"/>
  <c r="BA14" i="2"/>
  <c r="C14" i="2"/>
  <c r="BF13" i="2"/>
  <c r="BD13" i="2"/>
  <c r="BC13" i="2"/>
  <c r="BA13" i="2"/>
  <c r="C13" i="2"/>
  <c r="BF12" i="2"/>
  <c r="BD12" i="2"/>
  <c r="BC12" i="2"/>
  <c r="BA12" i="2"/>
  <c r="C12" i="2"/>
  <c r="BF11" i="2"/>
  <c r="BD11" i="2"/>
  <c r="BC11" i="2"/>
  <c r="BA11" i="2"/>
  <c r="C11" i="2"/>
  <c r="BF10" i="2"/>
  <c r="BD10" i="2"/>
  <c r="BC10" i="2"/>
  <c r="BA10" i="2"/>
  <c r="C10" i="2"/>
  <c r="BF9" i="2"/>
  <c r="BD9" i="2"/>
  <c r="BC9" i="2"/>
  <c r="BA9" i="2"/>
  <c r="C9" i="2"/>
  <c r="BF8" i="2"/>
  <c r="BD8" i="2"/>
  <c r="BC8" i="2"/>
  <c r="BA8" i="2"/>
  <c r="C8" i="2"/>
  <c r="BF7" i="2"/>
  <c r="BD7" i="2"/>
  <c r="BC7" i="2"/>
  <c r="BA7" i="2"/>
  <c r="C7" i="2"/>
  <c r="BF6" i="2"/>
  <c r="BD6" i="2"/>
  <c r="BC6" i="2"/>
  <c r="BA6" i="2"/>
  <c r="C6" i="2"/>
  <c r="BF5" i="2"/>
  <c r="BD5" i="2"/>
  <c r="BC5" i="2"/>
  <c r="BA5" i="2"/>
  <c r="C5" i="2"/>
  <c r="BF4" i="2"/>
  <c r="BD4" i="2"/>
  <c r="BC4" i="2"/>
  <c r="C4" i="2"/>
  <c r="BF3" i="2"/>
  <c r="BD3" i="2"/>
  <c r="BC3" i="2"/>
  <c r="C3" i="2"/>
  <c r="BF2" i="2"/>
  <c r="BD2" i="2"/>
  <c r="BC2" i="2"/>
  <c r="BA2" i="2"/>
  <c r="C2" i="2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3" i="1"/>
  <c r="BE2" i="1"/>
</calcChain>
</file>

<file path=xl/comments1.xml><?xml version="1.0" encoding="utf-8"?>
<comments xmlns="http://schemas.openxmlformats.org/spreadsheetml/2006/main">
  <authors>
    <author>Jens Joschinski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1 = 16:8LD, 12-23°C
2 = 16:8LD, 14-25°C
3 = 12:12LD,12-23°C
4 = 12:12LD, 14-25°C</t>
        </r>
      </text>
    </comment>
    <comment ref="C1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adults were placed on april 10th. First-born offspring was isolated and used as focal individual. Yellow indicates birth date, numbers indicate number of offspring (only 1 was used as focal individual)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red: death of focal animal. </t>
        </r>
      </text>
    </comment>
    <comment ref="L1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green marking: onset of reproduction; numbers indicate number of offspring born within 24 h.</t>
        </r>
      </text>
    </comment>
    <comment ref="BC1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days until first reproduction</t>
        </r>
      </text>
    </comment>
    <comment ref="BE1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lifetime fecundity of focal individual</t>
        </r>
      </text>
    </comment>
    <comment ref="BF1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only applicable if focal individual died of natural causes. NA if individual was injured or squeezed</t>
        </r>
      </text>
    </comment>
  </commentList>
</comments>
</file>

<file path=xl/comments2.xml><?xml version="1.0" encoding="utf-8"?>
<comments xmlns="http://schemas.openxmlformats.org/spreadsheetml/2006/main">
  <authors>
    <author>Jens Joschinski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copy of raw data, but data is aligned by birth date. 'dead' is replaced with NA for better readability with R. Winged and injured organisms are excluded.</t>
        </r>
      </text>
    </comment>
    <comment ref="B1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1 = 16:8LD, 12-23°C
2 = 16:8LD, 14-25°C
3 = 12:12LD,12-23°C
4 = 12:12LD, 14-25°C</t>
        </r>
      </text>
    </comment>
  </commentList>
</comments>
</file>

<file path=xl/comments3.xml><?xml version="1.0" encoding="utf-8"?>
<comments xmlns="http://schemas.openxmlformats.org/spreadsheetml/2006/main">
  <authors>
    <author>Jens Joschinski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ID from randomization procedure</t>
        </r>
      </text>
    </comment>
    <comment ref="B2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1 = 16:8LD, 12-23°C
2 = 16:8LD, 14-25°C
3 = 12:12LD,12-23°C
4 = 12:12LD, 14-25°C</t>
        </r>
      </text>
    </comment>
    <comment ref="C2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Position within chamber
1-6 = upper half of climate chamber
7-12 = lower half of climate chamber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Jens Joschinski:
start of experiment: 9.4.</t>
        </r>
      </text>
    </comment>
    <comment ref="L2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aphids on every 2nd/4th leaf were counted. Aphid numbers need to be multiplied by that factor</t>
        </r>
      </text>
    </comment>
    <comment ref="X2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1: plant was clearly dead
0: plant was alive</t>
        </r>
      </text>
    </comment>
    <comment ref="AE2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NA: plant was clearly dead</t>
        </r>
      </text>
    </comment>
    <comment ref="AF2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mean temperature within cilmate chamber: 17.5 = daily fluctuation from 12-23 °C;
19.5 = daily fluctuation form 14-25°C</t>
        </r>
      </text>
    </comment>
    <comment ref="AG2" authorId="0">
      <text>
        <r>
          <rPr>
            <b/>
            <sz val="9"/>
            <color indexed="81"/>
            <rFont val="Tahoma"/>
            <charset val="1"/>
          </rPr>
          <t>Jens Joschinski:</t>
        </r>
        <r>
          <rPr>
            <sz val="9"/>
            <color indexed="81"/>
            <rFont val="Tahoma"/>
            <charset val="1"/>
          </rPr>
          <t xml:space="preserve">
Light hours
16=16:8LD
12 = 12:12LD</t>
        </r>
      </text>
    </comment>
  </commentList>
</comments>
</file>

<file path=xl/sharedStrings.xml><?xml version="1.0" encoding="utf-8"?>
<sst xmlns="http://schemas.openxmlformats.org/spreadsheetml/2006/main" count="2498" uniqueCount="109">
  <si>
    <t>nr</t>
  </si>
  <si>
    <t>chamber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</si>
  <si>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</si>
  <si>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</si>
  <si>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</si>
  <si>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</si>
  <si>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</si>
  <si>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</si>
  <si>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</si>
  <si>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</si>
  <si>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</si>
  <si>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</si>
  <si>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</si>
  <si>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22.4.</t>
  </si>
  <si>
    <t>23.4.</t>
  </si>
  <si>
    <t>24.4.</t>
  </si>
  <si>
    <t>25.4.</t>
  </si>
  <si>
    <t>26.4.</t>
  </si>
  <si>
    <t>27.4.</t>
  </si>
  <si>
    <t>28.4.</t>
  </si>
  <si>
    <t>29.4.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</si>
  <si>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</si>
  <si>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</si>
  <si>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</si>
  <si>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</si>
  <si>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</si>
  <si>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</si>
  <si>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</si>
  <si>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</si>
  <si>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</si>
  <si>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</si>
  <si>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</si>
  <si>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</si>
  <si>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</si>
  <si>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</si>
  <si>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</si>
  <si>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</si>
  <si>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</si>
  <si>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</si>
  <si>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</si>
  <si>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</si>
  <si>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</si>
  <si>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</si>
  <si>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</si>
  <si>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</si>
  <si>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</si>
  <si>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</si>
  <si>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</si>
  <si>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</si>
  <si>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</si>
  <si>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</si>
  <si>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</si>
  <si>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</si>
  <si>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timetorepro</t>
  </si>
  <si>
    <t>remarks</t>
  </si>
  <si>
    <t>sumnymphs</t>
  </si>
  <si>
    <t>lifespan</t>
  </si>
  <si>
    <t>dead</t>
  </si>
  <si>
    <t>NA</t>
  </si>
  <si>
    <t>squeezed</t>
  </si>
  <si>
    <t>dead?</t>
  </si>
  <si>
    <t>replaced</t>
  </si>
  <si>
    <t>injured</t>
  </si>
  <si>
    <t>replaced w. 14.4. nymph;clearly asex fem</t>
  </si>
  <si>
    <t>0,injured</t>
  </si>
  <si>
    <t>winged</t>
  </si>
  <si>
    <t>2,dead</t>
  </si>
  <si>
    <t>killed</t>
  </si>
  <si>
    <t>replaced bc winged</t>
  </si>
  <si>
    <t>0,dead</t>
  </si>
  <si>
    <t>replaced w. 14.4. nymph</t>
  </si>
  <si>
    <t>d</t>
  </si>
  <si>
    <t>missing</t>
  </si>
  <si>
    <t>0, dead</t>
  </si>
  <si>
    <t>0,missing</t>
  </si>
  <si>
    <t>7, Killed</t>
  </si>
  <si>
    <t>2, missing</t>
  </si>
  <si>
    <t>pos</t>
  </si>
  <si>
    <t>temp</t>
  </si>
  <si>
    <t>light</t>
  </si>
  <si>
    <t>agelastrepro</t>
  </si>
  <si>
    <t>daysofrepro</t>
  </si>
  <si>
    <t>A.pisum Population experiment: Count of population size (3)</t>
  </si>
  <si>
    <t>oldnr</t>
  </si>
  <si>
    <t>oldtray</t>
  </si>
  <si>
    <t>nrleaves(9.4.)</t>
  </si>
  <si>
    <t>nymphs16.4.</t>
  </si>
  <si>
    <t>adults16.4.</t>
  </si>
  <si>
    <t>winged 16.4.</t>
  </si>
  <si>
    <t>sum1</t>
  </si>
  <si>
    <t>nymphs 23.4.</t>
  </si>
  <si>
    <t>factor</t>
  </si>
  <si>
    <t>result23.4.</t>
  </si>
  <si>
    <t>adults 23.4.</t>
  </si>
  <si>
    <t>winged 23.4.</t>
  </si>
  <si>
    <t>sum2</t>
  </si>
  <si>
    <t>nymphs30.4.</t>
  </si>
  <si>
    <t>adults30.4.</t>
  </si>
  <si>
    <t>winged30.4.</t>
  </si>
  <si>
    <t>result30.4.</t>
  </si>
  <si>
    <t>sum3</t>
  </si>
  <si>
    <t>nymphs7.5.</t>
  </si>
  <si>
    <t>adults7.5.</t>
  </si>
  <si>
    <t>winged7.5.</t>
  </si>
  <si>
    <t>result7.5.</t>
  </si>
  <si>
    <t>sum3_wo_dead</t>
  </si>
  <si>
    <t>sum4wodead</t>
  </si>
  <si>
    <t>sum4</t>
  </si>
  <si>
    <t>too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</si>
</sst>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Fill="1" applyBorder="1"/>
    <xf numFmtId="0" fontId="2" fillId="0" borderId="3" xfId="0" quotePrefix="1" applyFont="1" applyFill="1" applyBorder="1"/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4" borderId="7" xfId="0" applyFill="1" applyBorder="1"/>
    <xf numFmtId="0" fontId="2" fillId="0" borderId="7" xfId="0" applyFont="1" applyFill="1" applyBorder="1"/>
    <xf numFmtId="0" fontId="2" fillId="0" borderId="7" xfId="0" applyFont="1" applyBorder="1"/>
    <xf numFmtId="0" fontId="2" fillId="2" borderId="7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2" xfId="0" applyFill="1" applyBorder="1"/>
    <xf numFmtId="0" fontId="0" fillId="0" borderId="12" xfId="0" applyBorder="1"/>
    <xf numFmtId="0" fontId="0" fillId="0" borderId="2" xfId="0" applyFill="1" applyBorder="1"/>
    <xf numFmtId="0" fontId="0" fillId="4" borderId="2" xfId="0" applyFill="1" applyBorder="1"/>
    <xf numFmtId="0" fontId="2" fillId="0" borderId="2" xfId="0" applyFont="1" applyFill="1" applyBorder="1"/>
    <xf numFmtId="0" fontId="2" fillId="2" borderId="2" xfId="0" applyFont="1" applyFill="1" applyBorder="1"/>
    <xf numFmtId="0" fontId="0" fillId="5" borderId="2" xfId="0" applyFill="1" applyBorder="1"/>
    <xf numFmtId="0" fontId="0" fillId="2" borderId="2" xfId="0" applyFill="1" applyBorder="1"/>
    <xf numFmtId="0" fontId="2" fillId="4" borderId="2" xfId="0" applyFont="1" applyFill="1" applyBorder="1"/>
    <xf numFmtId="0" fontId="0" fillId="0" borderId="9" xfId="0" applyFill="1" applyBorder="1"/>
    <xf numFmtId="0" fontId="0" fillId="0" borderId="0" xfId="0" applyBorder="1"/>
    <xf numFmtId="0" fontId="0" fillId="4" borderId="12" xfId="0" applyFill="1" applyBorder="1"/>
    <xf numFmtId="0" fontId="2" fillId="6" borderId="2" xfId="0" applyFont="1" applyFill="1" applyBorder="1"/>
    <xf numFmtId="0" fontId="0" fillId="6" borderId="2" xfId="0" applyFill="1" applyBorder="1"/>
    <xf numFmtId="0" fontId="0" fillId="0" borderId="0" xfId="0" applyFill="1" applyBorder="1"/>
    <xf numFmtId="0" fontId="0" fillId="0" borderId="13" xfId="0" applyFill="1" applyBorder="1"/>
    <xf numFmtId="0" fontId="0" fillId="0" borderId="3" xfId="0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1" xfId="0" applyFont="1" applyBorder="1"/>
    <xf numFmtId="0" fontId="2" fillId="0" borderId="11" xfId="0" applyFont="1" applyFill="1" applyBorder="1"/>
    <xf numFmtId="0" fontId="2" fillId="0" borderId="14" xfId="0" applyFont="1" applyFill="1" applyBorder="1"/>
    <xf numFmtId="0" fontId="2" fillId="0" borderId="6" xfId="0" applyFont="1" applyFill="1" applyBorder="1"/>
    <xf numFmtId="0" fontId="0" fillId="0" borderId="15" xfId="0" applyBorder="1"/>
    <xf numFmtId="0" fontId="0" fillId="6" borderId="13" xfId="0" applyFill="1" applyBorder="1"/>
    <xf numFmtId="0" fontId="0" fillId="6" borderId="3" xfId="0" applyFill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11" xfId="0" applyFill="1" applyBorder="1"/>
    <xf numFmtId="0" fontId="0" fillId="0" borderId="10" xfId="0" applyFill="1" applyBorder="1"/>
    <xf numFmtId="0" fontId="0" fillId="0" borderId="16" xfId="0" applyBorder="1"/>
    <xf numFmtId="0" fontId="0" fillId="0" borderId="17" xfId="0" applyBorder="1"/>
    <xf numFmtId="0" fontId="1" fillId="0" borderId="0" xfId="0" applyFont="1" applyBorder="1"/>
    <xf numFmtId="0" fontId="1" fillId="0" borderId="18" xfId="0" applyFont="1" applyBorder="1"/>
    <xf numFmtId="0" fontId="0" fillId="0" borderId="18" xfId="0" applyBorder="1"/>
    <xf numFmtId="0" fontId="0" fillId="0" borderId="4" xfId="0" applyFill="1" applyBorder="1"/>
    <xf numFmtId="0" fontId="0" fillId="0" borderId="18" xfId="0" applyFill="1" applyBorder="1"/>
    <xf numFmtId="0" fontId="0" fillId="0" borderId="5" xfId="0" applyFill="1" applyBorder="1"/>
    <xf numFmtId="0" fontId="0" fillId="0" borderId="16" xfId="0" applyFill="1" applyBorder="1"/>
    <xf numFmtId="0" fontId="0" fillId="0" borderId="17" xfId="0" applyFill="1" applyBorder="1"/>
    <xf numFmtId="0" fontId="1" fillId="0" borderId="0" xfId="0" applyFont="1" applyBorder="1" applyAlignment="1">
      <alignment horizontal="center"/>
    </xf>
    <xf numFmtId="0" fontId="2" fillId="0" borderId="1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657"/>
  <sheetViews>
    <sheetView workbookViewId="0">
      <selection activeCell="A17" sqref="A17"/>
    </sheetView>
  </sheetViews>
  <sheetFormatPr baseColWidth="10" defaultColWidth="9.140625" defaultRowHeight="15" x14ac:dyDescent="0.25"/>
  <cols>
    <col min="1" max="1" width="6.5703125" customWidth="1"/>
    <col min="3" max="3" width="7.5703125" customWidth="1"/>
    <col min="4" max="4" width="7.42578125" customWidth="1"/>
    <col min="5" max="5" width="7.28515625" customWidth="1"/>
    <col min="6" max="6" width="7.5703125" customWidth="1"/>
    <col min="7" max="7" width="8.42578125" customWidth="1"/>
    <col min="8" max="8" width="7.7109375" customWidth="1"/>
    <col min="9" max="9" width="8.5703125" customWidth="1"/>
    <col min="10" max="10" width="7.7109375" customWidth="1"/>
    <col min="11" max="11" width="8.5703125" customWidth="1"/>
    <col min="12" max="21" width="9.140625" style="4" customWidth="1"/>
    <col min="22" max="29" width="9.140625" style="3" customWidth="1"/>
    <col min="30" max="54" width="9.140625" style="24" customWidth="1"/>
    <col min="55" max="55" width="9.140625" style="3" customWidth="1"/>
    <col min="56" max="57" width="9.140625" style="4" customWidth="1"/>
    <col min="58" max="59" width="9.140625" customWidth="1"/>
  </cols>
  <sheetData>
    <row r="1" spans="1:6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3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24" t="s">
        <v>33</v>
      </c>
      <c r="AI1" s="24" t="s">
        <v>34</v>
      </c>
      <c r="AJ1" s="24" t="s">
        <v>35</v>
      </c>
      <c r="AK1" s="24" t="s">
        <v>36</v>
      </c>
      <c r="AL1" s="24" t="s">
        <v>37</v>
      </c>
      <c r="AM1" s="24" t="s">
        <v>38</v>
      </c>
      <c r="AN1" s="24" t="s">
        <v>39</v>
      </c>
      <c r="AO1" s="24" t="s">
        <v>40</v>
      </c>
      <c r="AP1" s="24" t="s">
        <v>41</v>
      </c>
      <c r="AQ1" s="24" t="s">
        <v>42</v>
      </c>
      <c r="AR1" s="24" t="s">
        <v>43</v>
      </c>
      <c r="AS1" s="24" t="s">
        <v>44</v>
      </c>
      <c r="AT1" s="24">
        <v>25.5</v>
      </c>
      <c r="AU1" s="24" t="s">
        <v>45</v>
      </c>
      <c r="AV1" s="24" t="s">
        <v>46</v>
      </c>
      <c r="AW1" s="24" t="s">
        <v>47</v>
      </c>
      <c r="AX1" s="24" t="s">
        <v>48</v>
      </c>
      <c r="AY1" s="24" t="s">
        <v>49</v>
      </c>
      <c r="AZ1" s="24" t="s">
        <v>50</v>
      </c>
      <c r="BA1" s="24" t="s">
        <v>51</v>
      </c>
      <c r="BB1" s="24" t="s">
        <v>52</v>
      </c>
      <c r="BC1" s="3" t="s">
        <v>53</v>
      </c>
      <c r="BD1" s="4" t="s">
        <v>54</v>
      </c>
      <c r="BE1" s="4" t="s">
        <v>55</v>
      </c>
      <c r="BF1" s="25" t="s">
        <v>56</v>
      </c>
      <c r="BG1" s="62"/>
      <c r="BH1" s="6"/>
    </row>
    <row r="2" spans="1:60" x14ac:dyDescent="0.25">
      <c r="A2" s="4">
        <v>1</v>
      </c>
      <c r="B2" s="4">
        <v>1</v>
      </c>
      <c r="C2" s="20">
        <v>6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22">
        <v>0</v>
      </c>
      <c r="M2" s="22">
        <v>0</v>
      </c>
      <c r="N2" s="23">
        <v>4</v>
      </c>
      <c r="O2" s="22">
        <v>7</v>
      </c>
      <c r="P2" s="22">
        <v>5</v>
      </c>
      <c r="Q2" s="4">
        <v>4</v>
      </c>
      <c r="R2" s="4">
        <v>4</v>
      </c>
      <c r="S2" s="4">
        <v>3</v>
      </c>
      <c r="T2" s="4">
        <v>3</v>
      </c>
      <c r="U2" s="4">
        <v>4</v>
      </c>
      <c r="V2" s="24">
        <v>5</v>
      </c>
      <c r="W2" s="24">
        <v>3</v>
      </c>
      <c r="X2" s="24">
        <v>1</v>
      </c>
      <c r="Y2" s="24">
        <v>3</v>
      </c>
      <c r="Z2" s="24">
        <v>5</v>
      </c>
      <c r="AA2" s="24">
        <v>3</v>
      </c>
      <c r="AB2" s="24">
        <v>0</v>
      </c>
      <c r="AC2" s="3">
        <v>2</v>
      </c>
      <c r="AD2" s="24">
        <v>5</v>
      </c>
      <c r="AE2" s="24">
        <v>3</v>
      </c>
      <c r="AF2" s="24">
        <v>0</v>
      </c>
      <c r="AG2" s="24">
        <v>1</v>
      </c>
      <c r="AH2" s="24">
        <v>1</v>
      </c>
      <c r="AI2" s="24">
        <v>1</v>
      </c>
      <c r="AJ2" s="24">
        <v>0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5" t="s">
        <v>57</v>
      </c>
      <c r="AW2" s="3" t="s">
        <v>58</v>
      </c>
      <c r="AX2" s="3" t="s">
        <v>58</v>
      </c>
      <c r="AY2" s="3" t="s">
        <v>58</v>
      </c>
      <c r="AZ2" s="3" t="s">
        <v>58</v>
      </c>
      <c r="BA2" s="3" t="s">
        <v>58</v>
      </c>
      <c r="BB2" s="3" t="s">
        <v>58</v>
      </c>
      <c r="BC2" s="3">
        <v>11</v>
      </c>
      <c r="BE2" s="4">
        <f t="shared" ref="BE2:BE65" si="0">SUM(K2:BB2)</f>
        <v>67</v>
      </c>
      <c r="BF2" s="4">
        <v>45</v>
      </c>
    </row>
    <row r="3" spans="1:60" x14ac:dyDescent="0.25">
      <c r="A3" s="4">
        <v>1</v>
      </c>
      <c r="B3" s="4">
        <v>2</v>
      </c>
      <c r="C3" s="4">
        <v>0</v>
      </c>
      <c r="D3" s="20">
        <v>3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22">
        <v>0</v>
      </c>
      <c r="M3" s="23">
        <v>1</v>
      </c>
      <c r="N3" s="22">
        <v>4</v>
      </c>
      <c r="O3" s="22">
        <v>4</v>
      </c>
      <c r="P3" s="22">
        <v>7</v>
      </c>
      <c r="Q3" s="4">
        <v>4</v>
      </c>
      <c r="R3" s="4">
        <v>4</v>
      </c>
      <c r="S3" s="4">
        <v>6</v>
      </c>
      <c r="T3" s="4">
        <v>5</v>
      </c>
      <c r="U3" s="4">
        <v>4</v>
      </c>
      <c r="V3" s="24">
        <v>10</v>
      </c>
      <c r="W3" s="24">
        <v>7</v>
      </c>
      <c r="X3" s="24">
        <v>5</v>
      </c>
      <c r="Y3" s="24">
        <v>4</v>
      </c>
      <c r="Z3" s="24">
        <v>3</v>
      </c>
      <c r="AA3" s="24">
        <v>8</v>
      </c>
      <c r="AB3" s="24">
        <v>1</v>
      </c>
      <c r="AC3" s="3">
        <v>4</v>
      </c>
      <c r="AD3" s="24">
        <v>1</v>
      </c>
      <c r="AE3" s="24">
        <v>1</v>
      </c>
      <c r="AF3" s="24">
        <v>1</v>
      </c>
      <c r="AG3" s="24">
        <v>3</v>
      </c>
      <c r="AH3" s="24">
        <v>1</v>
      </c>
      <c r="AI3" s="24">
        <v>1</v>
      </c>
      <c r="AJ3" s="24">
        <v>0</v>
      </c>
      <c r="AK3" s="24">
        <v>1</v>
      </c>
      <c r="AL3" s="25" t="s">
        <v>59</v>
      </c>
      <c r="AM3" s="3" t="s">
        <v>58</v>
      </c>
      <c r="AN3" s="3" t="s">
        <v>58</v>
      </c>
      <c r="AO3" s="3" t="s">
        <v>58</v>
      </c>
      <c r="AP3" s="3" t="s">
        <v>58</v>
      </c>
      <c r="AQ3" s="3" t="s">
        <v>58</v>
      </c>
      <c r="AR3" s="3" t="s">
        <v>58</v>
      </c>
      <c r="AS3" s="3" t="s">
        <v>58</v>
      </c>
      <c r="AT3" s="3" t="s">
        <v>58</v>
      </c>
      <c r="AU3" s="3" t="s">
        <v>58</v>
      </c>
      <c r="AV3" s="3" t="s">
        <v>58</v>
      </c>
      <c r="AW3" s="3" t="s">
        <v>58</v>
      </c>
      <c r="AX3" s="3" t="s">
        <v>58</v>
      </c>
      <c r="AY3" s="3" t="s">
        <v>58</v>
      </c>
      <c r="AZ3" s="3" t="s">
        <v>58</v>
      </c>
      <c r="BA3" s="3" t="s">
        <v>58</v>
      </c>
      <c r="BB3" s="3" t="s">
        <v>58</v>
      </c>
      <c r="BC3" s="3">
        <v>9</v>
      </c>
      <c r="BE3" s="4">
        <f t="shared" si="0"/>
        <v>90</v>
      </c>
      <c r="BF3" s="4" t="s">
        <v>58</v>
      </c>
    </row>
    <row r="4" spans="1:60" x14ac:dyDescent="0.25">
      <c r="A4" s="4">
        <v>1</v>
      </c>
      <c r="B4" s="4">
        <v>3</v>
      </c>
      <c r="C4" s="20">
        <v>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22">
        <v>0</v>
      </c>
      <c r="M4" s="22">
        <v>0</v>
      </c>
      <c r="N4" s="23">
        <v>3</v>
      </c>
      <c r="O4" s="22">
        <v>4</v>
      </c>
      <c r="P4" s="22">
        <v>6</v>
      </c>
      <c r="Q4" s="4">
        <v>4</v>
      </c>
      <c r="R4" s="4">
        <v>3</v>
      </c>
      <c r="S4" s="4">
        <v>2</v>
      </c>
      <c r="T4" s="4">
        <v>1</v>
      </c>
      <c r="U4" s="4">
        <v>0</v>
      </c>
      <c r="V4" s="24">
        <v>5</v>
      </c>
      <c r="W4" s="24">
        <v>4</v>
      </c>
      <c r="X4" s="24">
        <v>1</v>
      </c>
      <c r="Y4" s="24">
        <v>0</v>
      </c>
      <c r="Z4" s="24">
        <v>0</v>
      </c>
      <c r="AA4" s="24">
        <v>0</v>
      </c>
      <c r="AB4" s="24">
        <v>0</v>
      </c>
      <c r="AC4" s="3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1</v>
      </c>
      <c r="AO4" s="24">
        <v>0</v>
      </c>
      <c r="AP4" s="25" t="s">
        <v>57</v>
      </c>
      <c r="AQ4" s="24" t="s">
        <v>58</v>
      </c>
      <c r="AR4" s="3" t="s">
        <v>58</v>
      </c>
      <c r="AS4" s="3" t="s">
        <v>58</v>
      </c>
      <c r="AT4" s="3" t="s">
        <v>58</v>
      </c>
      <c r="AU4" s="3" t="s">
        <v>58</v>
      </c>
      <c r="AV4" s="3" t="s">
        <v>58</v>
      </c>
      <c r="AW4" s="3" t="s">
        <v>58</v>
      </c>
      <c r="AX4" s="3" t="s">
        <v>58</v>
      </c>
      <c r="AY4" s="3" t="s">
        <v>58</v>
      </c>
      <c r="AZ4" s="3" t="s">
        <v>58</v>
      </c>
      <c r="BA4" s="3" t="s">
        <v>58</v>
      </c>
      <c r="BB4" s="3" t="s">
        <v>58</v>
      </c>
      <c r="BC4" s="3">
        <v>11</v>
      </c>
      <c r="BE4" s="4">
        <f t="shared" si="0"/>
        <v>34</v>
      </c>
      <c r="BF4" s="4">
        <v>39</v>
      </c>
    </row>
    <row r="5" spans="1:60" x14ac:dyDescent="0.25">
      <c r="A5" s="4">
        <v>1</v>
      </c>
      <c r="B5" s="4">
        <v>4</v>
      </c>
      <c r="C5" s="20">
        <v>7</v>
      </c>
      <c r="D5" s="4">
        <v>0</v>
      </c>
      <c r="E5" s="4">
        <v>0</v>
      </c>
      <c r="F5" s="4" t="s">
        <v>60</v>
      </c>
      <c r="G5" s="26" t="s">
        <v>61</v>
      </c>
      <c r="H5" s="4">
        <v>0</v>
      </c>
      <c r="I5" s="4">
        <v>0</v>
      </c>
      <c r="J5" s="4">
        <v>0</v>
      </c>
      <c r="K5" s="4">
        <v>0</v>
      </c>
      <c r="L5" s="22">
        <v>0</v>
      </c>
      <c r="M5" s="22">
        <v>0</v>
      </c>
      <c r="N5" s="27" t="s">
        <v>62</v>
      </c>
      <c r="O5" s="4" t="s">
        <v>57</v>
      </c>
      <c r="P5" s="4" t="s">
        <v>58</v>
      </c>
      <c r="Q5" s="4" t="s">
        <v>58</v>
      </c>
      <c r="R5" s="4" t="s">
        <v>58</v>
      </c>
      <c r="S5" s="4" t="s">
        <v>58</v>
      </c>
      <c r="T5" s="4" t="s">
        <v>58</v>
      </c>
      <c r="U5" s="4" t="s">
        <v>58</v>
      </c>
      <c r="V5" s="3" t="s">
        <v>58</v>
      </c>
      <c r="W5" s="3" t="s">
        <v>58</v>
      </c>
      <c r="X5" s="3" t="s">
        <v>58</v>
      </c>
      <c r="Y5" s="3" t="s">
        <v>58</v>
      </c>
      <c r="Z5" s="3" t="s">
        <v>58</v>
      </c>
      <c r="AA5" s="3" t="s">
        <v>58</v>
      </c>
      <c r="AB5" s="3" t="s">
        <v>58</v>
      </c>
      <c r="AC5" s="3" t="s">
        <v>58</v>
      </c>
      <c r="AD5" s="3" t="s">
        <v>58</v>
      </c>
      <c r="AE5" s="3" t="s">
        <v>58</v>
      </c>
      <c r="AF5" s="3" t="s">
        <v>58</v>
      </c>
      <c r="AG5" s="3" t="s">
        <v>58</v>
      </c>
      <c r="AH5" s="3" t="s">
        <v>58</v>
      </c>
      <c r="AI5" s="3" t="s">
        <v>58</v>
      </c>
      <c r="AJ5" s="3" t="s">
        <v>58</v>
      </c>
      <c r="AK5" s="3" t="s">
        <v>58</v>
      </c>
      <c r="AL5" s="3" t="s">
        <v>58</v>
      </c>
      <c r="AM5" s="3" t="s">
        <v>58</v>
      </c>
      <c r="AN5" s="3" t="s">
        <v>58</v>
      </c>
      <c r="AO5" s="3" t="s">
        <v>58</v>
      </c>
      <c r="AP5" s="3" t="s">
        <v>58</v>
      </c>
      <c r="AQ5" s="3" t="s">
        <v>58</v>
      </c>
      <c r="AR5" s="3" t="s">
        <v>58</v>
      </c>
      <c r="AS5" s="3" t="s">
        <v>58</v>
      </c>
      <c r="AT5" s="3" t="s">
        <v>58</v>
      </c>
      <c r="AU5" s="3" t="s">
        <v>58</v>
      </c>
      <c r="AV5" s="3" t="s">
        <v>58</v>
      </c>
      <c r="AW5" s="3" t="s">
        <v>58</v>
      </c>
      <c r="AX5" s="3" t="s">
        <v>58</v>
      </c>
      <c r="AY5" s="3" t="s">
        <v>58</v>
      </c>
      <c r="AZ5" s="3" t="s">
        <v>58</v>
      </c>
      <c r="BA5" s="3" t="s">
        <v>58</v>
      </c>
      <c r="BB5" s="3" t="s">
        <v>58</v>
      </c>
      <c r="BD5" s="4" t="s">
        <v>63</v>
      </c>
      <c r="BE5" s="4">
        <f t="shared" si="0"/>
        <v>0</v>
      </c>
      <c r="BF5" s="24" t="s">
        <v>58</v>
      </c>
    </row>
    <row r="6" spans="1:60" x14ac:dyDescent="0.25">
      <c r="A6" s="4">
        <v>2</v>
      </c>
      <c r="B6" s="4">
        <v>1</v>
      </c>
      <c r="C6" s="20">
        <v>6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2">
        <v>0</v>
      </c>
      <c r="M6" s="22">
        <v>0</v>
      </c>
      <c r="N6" s="23">
        <v>3</v>
      </c>
      <c r="O6" s="22">
        <v>5</v>
      </c>
      <c r="P6" s="22">
        <v>9</v>
      </c>
      <c r="Q6" s="4">
        <v>3</v>
      </c>
      <c r="R6" s="4">
        <v>3</v>
      </c>
      <c r="S6" s="4">
        <v>5</v>
      </c>
      <c r="T6" s="4">
        <v>1</v>
      </c>
      <c r="U6" s="4">
        <v>2</v>
      </c>
      <c r="V6" s="24">
        <v>8</v>
      </c>
      <c r="W6" s="24">
        <v>5</v>
      </c>
      <c r="X6" s="24">
        <v>0</v>
      </c>
      <c r="Y6" s="24">
        <v>4</v>
      </c>
      <c r="Z6" s="24">
        <v>3</v>
      </c>
      <c r="AA6" s="24">
        <v>2</v>
      </c>
      <c r="AB6" s="24">
        <v>3</v>
      </c>
      <c r="AC6" s="3">
        <v>0</v>
      </c>
      <c r="AD6" s="24">
        <v>0</v>
      </c>
      <c r="AE6" s="24">
        <v>0</v>
      </c>
      <c r="AF6" s="24">
        <v>0</v>
      </c>
      <c r="AG6" s="24">
        <v>0</v>
      </c>
      <c r="AH6" s="25" t="s">
        <v>57</v>
      </c>
      <c r="AI6" s="3" t="s">
        <v>58</v>
      </c>
      <c r="AJ6" s="3" t="s">
        <v>58</v>
      </c>
      <c r="AK6" s="3" t="s">
        <v>58</v>
      </c>
      <c r="AL6" s="3" t="s">
        <v>58</v>
      </c>
      <c r="AM6" s="3" t="s">
        <v>58</v>
      </c>
      <c r="AN6" s="3" t="s">
        <v>58</v>
      </c>
      <c r="AO6" s="3" t="s">
        <v>58</v>
      </c>
      <c r="AP6" s="3" t="s">
        <v>58</v>
      </c>
      <c r="AQ6" s="3" t="s">
        <v>58</v>
      </c>
      <c r="AR6" s="3" t="s">
        <v>58</v>
      </c>
      <c r="AS6" s="3" t="s">
        <v>58</v>
      </c>
      <c r="AT6" s="3" t="s">
        <v>58</v>
      </c>
      <c r="AU6" s="3" t="s">
        <v>58</v>
      </c>
      <c r="AV6" s="3" t="s">
        <v>58</v>
      </c>
      <c r="AW6" s="3" t="s">
        <v>58</v>
      </c>
      <c r="AX6" s="3" t="s">
        <v>58</v>
      </c>
      <c r="AY6" s="3" t="s">
        <v>58</v>
      </c>
      <c r="AZ6" s="3" t="s">
        <v>58</v>
      </c>
      <c r="BA6" s="3" t="s">
        <v>58</v>
      </c>
      <c r="BB6" s="3" t="s">
        <v>58</v>
      </c>
      <c r="BC6" s="3">
        <v>11</v>
      </c>
      <c r="BE6" s="4">
        <f t="shared" si="0"/>
        <v>56</v>
      </c>
      <c r="BF6" s="4">
        <v>31</v>
      </c>
    </row>
    <row r="7" spans="1:60" x14ac:dyDescent="0.25">
      <c r="A7" s="4">
        <v>2</v>
      </c>
      <c r="B7" s="4">
        <v>2</v>
      </c>
      <c r="C7" s="20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23">
        <v>2</v>
      </c>
      <c r="M7" s="22">
        <v>2</v>
      </c>
      <c r="N7" s="22">
        <v>5</v>
      </c>
      <c r="O7" s="22">
        <v>6</v>
      </c>
      <c r="P7" s="22">
        <v>4</v>
      </c>
      <c r="Q7" s="4">
        <v>5</v>
      </c>
      <c r="R7" s="4">
        <v>4</v>
      </c>
      <c r="S7" s="4">
        <v>3</v>
      </c>
      <c r="T7" s="4">
        <v>4</v>
      </c>
      <c r="U7" s="4">
        <v>0</v>
      </c>
      <c r="V7" s="25" t="s">
        <v>57</v>
      </c>
      <c r="W7" s="24" t="s">
        <v>58</v>
      </c>
      <c r="X7" s="24" t="s">
        <v>58</v>
      </c>
      <c r="Y7" s="24" t="s">
        <v>58</v>
      </c>
      <c r="Z7" s="24" t="s">
        <v>58</v>
      </c>
      <c r="AA7" s="24" t="s">
        <v>58</v>
      </c>
      <c r="AB7" s="24" t="s">
        <v>58</v>
      </c>
      <c r="AC7" s="24" t="s">
        <v>58</v>
      </c>
      <c r="AD7" s="24" t="s">
        <v>58</v>
      </c>
      <c r="AE7" s="24" t="s">
        <v>58</v>
      </c>
      <c r="AF7" s="24" t="s">
        <v>58</v>
      </c>
      <c r="AG7" s="24" t="s">
        <v>58</v>
      </c>
      <c r="AH7" s="24" t="s">
        <v>58</v>
      </c>
      <c r="AI7" s="24" t="s">
        <v>58</v>
      </c>
      <c r="AJ7" s="24" t="s">
        <v>58</v>
      </c>
      <c r="AK7" s="24" t="s">
        <v>58</v>
      </c>
      <c r="AL7" s="24" t="s">
        <v>58</v>
      </c>
      <c r="AM7" s="24" t="s">
        <v>58</v>
      </c>
      <c r="AN7" s="24" t="s">
        <v>58</v>
      </c>
      <c r="AO7" s="24" t="s">
        <v>58</v>
      </c>
      <c r="AP7" s="24" t="s">
        <v>58</v>
      </c>
      <c r="AQ7" s="24" t="s">
        <v>58</v>
      </c>
      <c r="AR7" s="24" t="s">
        <v>58</v>
      </c>
      <c r="AS7" s="24" t="s">
        <v>58</v>
      </c>
      <c r="AT7" s="24" t="s">
        <v>58</v>
      </c>
      <c r="AU7" s="24" t="s">
        <v>58</v>
      </c>
      <c r="AV7" s="24" t="s">
        <v>58</v>
      </c>
      <c r="AW7" s="24" t="s">
        <v>58</v>
      </c>
      <c r="AX7" s="24" t="s">
        <v>58</v>
      </c>
      <c r="AY7" s="24" t="s">
        <v>58</v>
      </c>
      <c r="AZ7" s="24" t="s">
        <v>58</v>
      </c>
      <c r="BA7" s="24" t="s">
        <v>58</v>
      </c>
      <c r="BB7" s="24" t="s">
        <v>58</v>
      </c>
      <c r="BC7" s="3">
        <v>9</v>
      </c>
      <c r="BE7" s="4">
        <f t="shared" si="0"/>
        <v>35</v>
      </c>
      <c r="BF7" s="4">
        <v>19</v>
      </c>
    </row>
    <row r="8" spans="1:60" x14ac:dyDescent="0.25">
      <c r="A8" s="4">
        <v>2</v>
      </c>
      <c r="B8" s="4">
        <v>3</v>
      </c>
      <c r="C8" s="20">
        <v>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22">
        <v>0</v>
      </c>
      <c r="M8" s="22">
        <v>0</v>
      </c>
      <c r="N8" s="22">
        <v>0</v>
      </c>
      <c r="O8" s="23">
        <v>4</v>
      </c>
      <c r="P8" s="22">
        <v>4</v>
      </c>
      <c r="Q8" s="4">
        <v>7</v>
      </c>
      <c r="R8" s="4">
        <v>2</v>
      </c>
      <c r="S8" s="4">
        <v>1</v>
      </c>
      <c r="T8" s="4">
        <v>0</v>
      </c>
      <c r="U8" s="4">
        <v>1</v>
      </c>
      <c r="V8" s="24">
        <v>8</v>
      </c>
      <c r="W8" s="24">
        <v>10</v>
      </c>
      <c r="X8" s="24">
        <v>6</v>
      </c>
      <c r="Y8" s="24">
        <v>3</v>
      </c>
      <c r="Z8" s="24">
        <v>3</v>
      </c>
      <c r="AA8" s="24">
        <v>3</v>
      </c>
      <c r="AB8" s="24">
        <v>2</v>
      </c>
      <c r="AC8" s="3">
        <v>0</v>
      </c>
      <c r="AD8" s="24">
        <v>1</v>
      </c>
      <c r="AE8" s="24">
        <v>5</v>
      </c>
      <c r="AF8" s="24">
        <v>2</v>
      </c>
      <c r="AG8" s="24">
        <v>2</v>
      </c>
      <c r="AH8" s="24">
        <v>1</v>
      </c>
      <c r="AI8" s="24">
        <v>0</v>
      </c>
      <c r="AJ8" s="24">
        <v>1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5" t="s">
        <v>57</v>
      </c>
      <c r="AX8" s="24" t="s">
        <v>58</v>
      </c>
      <c r="AY8" s="24" t="s">
        <v>58</v>
      </c>
      <c r="AZ8" s="24" t="s">
        <v>58</v>
      </c>
      <c r="BA8" s="24" t="s">
        <v>58</v>
      </c>
      <c r="BB8" s="24" t="s">
        <v>58</v>
      </c>
      <c r="BC8" s="3">
        <v>12</v>
      </c>
      <c r="BE8" s="4">
        <f t="shared" si="0"/>
        <v>66</v>
      </c>
      <c r="BF8" s="4">
        <v>46</v>
      </c>
    </row>
    <row r="9" spans="1:60" x14ac:dyDescent="0.25">
      <c r="A9" s="4">
        <v>2</v>
      </c>
      <c r="B9" s="4">
        <v>4</v>
      </c>
      <c r="C9" s="4">
        <v>0</v>
      </c>
      <c r="D9" s="4">
        <v>0</v>
      </c>
      <c r="E9" s="20">
        <v>4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22">
        <v>0</v>
      </c>
      <c r="M9" s="22">
        <v>0</v>
      </c>
      <c r="N9" s="23">
        <v>2</v>
      </c>
      <c r="O9" s="22">
        <v>4</v>
      </c>
      <c r="P9" s="22">
        <v>2</v>
      </c>
      <c r="Q9" s="4">
        <v>5</v>
      </c>
      <c r="R9" s="4">
        <v>1</v>
      </c>
      <c r="S9" s="4">
        <v>0</v>
      </c>
      <c r="T9" s="4">
        <v>0</v>
      </c>
      <c r="U9" s="4">
        <v>3</v>
      </c>
      <c r="V9" s="24">
        <v>13</v>
      </c>
      <c r="W9" s="24">
        <v>1</v>
      </c>
      <c r="X9" s="24">
        <v>4</v>
      </c>
      <c r="Y9" s="24">
        <v>0</v>
      </c>
      <c r="Z9" s="24">
        <v>2</v>
      </c>
      <c r="AA9" s="24">
        <v>1</v>
      </c>
      <c r="AB9" s="24">
        <v>0</v>
      </c>
      <c r="AC9" s="3">
        <v>3</v>
      </c>
      <c r="AD9" s="24">
        <v>2</v>
      </c>
      <c r="AE9" s="24">
        <v>0</v>
      </c>
      <c r="AF9" s="24">
        <v>0</v>
      </c>
      <c r="AG9" s="24">
        <v>0</v>
      </c>
      <c r="AH9" s="24">
        <v>1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5" t="s">
        <v>57</v>
      </c>
      <c r="AO9" s="24" t="s">
        <v>58</v>
      </c>
      <c r="AP9" s="24" t="s">
        <v>58</v>
      </c>
      <c r="AQ9" s="24" t="s">
        <v>58</v>
      </c>
      <c r="AR9" s="24" t="s">
        <v>58</v>
      </c>
      <c r="AS9" s="24" t="s">
        <v>58</v>
      </c>
      <c r="AT9" s="24" t="s">
        <v>58</v>
      </c>
      <c r="AU9" s="24" t="s">
        <v>58</v>
      </c>
      <c r="AV9" s="24" t="s">
        <v>58</v>
      </c>
      <c r="AW9" s="24" t="s">
        <v>58</v>
      </c>
      <c r="AX9" s="24" t="s">
        <v>58</v>
      </c>
      <c r="AY9" s="24" t="s">
        <v>58</v>
      </c>
      <c r="AZ9" s="24" t="s">
        <v>58</v>
      </c>
      <c r="BA9" s="24" t="s">
        <v>58</v>
      </c>
      <c r="BB9" s="24" t="s">
        <v>58</v>
      </c>
      <c r="BC9" s="3">
        <v>9</v>
      </c>
      <c r="BE9" s="4">
        <f t="shared" si="0"/>
        <v>44</v>
      </c>
      <c r="BF9" s="4">
        <v>36</v>
      </c>
    </row>
    <row r="10" spans="1:60" x14ac:dyDescent="0.25">
      <c r="A10" s="4">
        <v>3</v>
      </c>
      <c r="B10" s="4">
        <v>1</v>
      </c>
      <c r="C10" s="4">
        <v>0</v>
      </c>
      <c r="D10" s="4">
        <v>0</v>
      </c>
      <c r="E10" s="4">
        <v>0</v>
      </c>
      <c r="F10" s="20">
        <v>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22">
        <v>0</v>
      </c>
      <c r="M10" s="22">
        <v>0</v>
      </c>
      <c r="N10" s="22">
        <v>0</v>
      </c>
      <c r="O10" s="23">
        <v>1</v>
      </c>
      <c r="P10" s="22">
        <v>0</v>
      </c>
      <c r="Q10" s="4">
        <v>0</v>
      </c>
      <c r="R10" s="4">
        <v>3</v>
      </c>
      <c r="S10" s="4">
        <v>5</v>
      </c>
      <c r="T10" s="4">
        <v>3</v>
      </c>
      <c r="U10" s="4">
        <v>4</v>
      </c>
      <c r="V10" s="24">
        <v>5</v>
      </c>
      <c r="W10" s="24">
        <v>3</v>
      </c>
      <c r="X10" s="24">
        <v>3</v>
      </c>
      <c r="Y10" s="24">
        <v>6</v>
      </c>
      <c r="Z10" s="24">
        <v>2</v>
      </c>
      <c r="AA10" s="24">
        <v>4</v>
      </c>
      <c r="AB10" s="24">
        <v>2</v>
      </c>
      <c r="AC10" s="3">
        <v>5</v>
      </c>
      <c r="AD10" s="24">
        <v>2</v>
      </c>
      <c r="AE10" s="24">
        <v>3</v>
      </c>
      <c r="AF10" s="24">
        <v>1</v>
      </c>
      <c r="AG10" s="24">
        <v>4</v>
      </c>
      <c r="AH10" s="24">
        <v>3</v>
      </c>
      <c r="AI10" s="24">
        <v>2</v>
      </c>
      <c r="AJ10" s="24">
        <v>2</v>
      </c>
      <c r="AK10" s="24">
        <v>0</v>
      </c>
      <c r="AL10" s="24">
        <v>0</v>
      </c>
      <c r="AM10" s="24">
        <v>1</v>
      </c>
      <c r="AN10" s="24">
        <v>2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5" t="s">
        <v>57</v>
      </c>
      <c r="AV10" s="3" t="s">
        <v>58</v>
      </c>
      <c r="AW10" s="3" t="s">
        <v>58</v>
      </c>
      <c r="AX10" s="3" t="s">
        <v>58</v>
      </c>
      <c r="AY10" s="3" t="s">
        <v>58</v>
      </c>
      <c r="AZ10" s="3" t="s">
        <v>58</v>
      </c>
      <c r="BA10" s="3" t="s">
        <v>58</v>
      </c>
      <c r="BB10" s="3" t="s">
        <v>58</v>
      </c>
      <c r="BC10" s="3">
        <v>9</v>
      </c>
      <c r="BE10" s="4">
        <f t="shared" si="0"/>
        <v>66</v>
      </c>
      <c r="BF10" s="4">
        <v>41</v>
      </c>
    </row>
    <row r="11" spans="1:60" x14ac:dyDescent="0.25">
      <c r="A11" s="4">
        <v>3</v>
      </c>
      <c r="B11" s="4">
        <v>2</v>
      </c>
      <c r="C11" s="4">
        <v>0</v>
      </c>
      <c r="D11" s="4">
        <v>0</v>
      </c>
      <c r="E11" s="4">
        <v>0</v>
      </c>
      <c r="F11" s="20">
        <v>5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4">
        <v>0</v>
      </c>
      <c r="R11" s="23">
        <v>6</v>
      </c>
      <c r="S11" s="4">
        <v>4</v>
      </c>
      <c r="T11" s="4">
        <v>5</v>
      </c>
      <c r="U11" s="4">
        <v>2</v>
      </c>
      <c r="V11" s="24">
        <v>6</v>
      </c>
      <c r="W11" s="24">
        <v>3</v>
      </c>
      <c r="X11" s="24">
        <v>4</v>
      </c>
      <c r="Y11" s="24">
        <v>3</v>
      </c>
      <c r="Z11" s="24">
        <v>4</v>
      </c>
      <c r="AA11" s="24">
        <v>4</v>
      </c>
      <c r="AB11" s="24">
        <v>2</v>
      </c>
      <c r="AC11" s="3">
        <v>5</v>
      </c>
      <c r="AD11" s="24">
        <v>3</v>
      </c>
      <c r="AE11" s="24">
        <v>2</v>
      </c>
      <c r="AF11" s="24">
        <v>2</v>
      </c>
      <c r="AG11" s="25" t="s">
        <v>64</v>
      </c>
      <c r="AH11" s="24" t="s">
        <v>58</v>
      </c>
      <c r="AI11" s="24" t="s">
        <v>58</v>
      </c>
      <c r="AJ11" s="24" t="s">
        <v>58</v>
      </c>
      <c r="AK11" s="24" t="s">
        <v>58</v>
      </c>
      <c r="AL11" s="24" t="s">
        <v>58</v>
      </c>
      <c r="AM11" s="24" t="s">
        <v>58</v>
      </c>
      <c r="AN11" s="24" t="s">
        <v>58</v>
      </c>
      <c r="AO11" s="24" t="s">
        <v>58</v>
      </c>
      <c r="AP11" s="24" t="s">
        <v>58</v>
      </c>
      <c r="AQ11" s="24" t="s">
        <v>58</v>
      </c>
      <c r="AR11" s="24" t="s">
        <v>58</v>
      </c>
      <c r="AS11" s="24" t="s">
        <v>58</v>
      </c>
      <c r="AT11" s="24" t="s">
        <v>58</v>
      </c>
      <c r="AU11" s="24" t="s">
        <v>58</v>
      </c>
      <c r="AV11" s="24" t="s">
        <v>58</v>
      </c>
      <c r="AW11" s="24" t="s">
        <v>58</v>
      </c>
      <c r="AX11" s="24" t="s">
        <v>58</v>
      </c>
      <c r="AY11" s="24" t="s">
        <v>58</v>
      </c>
      <c r="AZ11" s="24" t="s">
        <v>58</v>
      </c>
      <c r="BA11" s="24" t="s">
        <v>58</v>
      </c>
      <c r="BB11" s="24" t="s">
        <v>58</v>
      </c>
      <c r="BC11" s="3">
        <v>12</v>
      </c>
      <c r="BE11" s="4">
        <f t="shared" si="0"/>
        <v>55</v>
      </c>
      <c r="BF11" s="4" t="s">
        <v>58</v>
      </c>
    </row>
    <row r="12" spans="1:60" x14ac:dyDescent="0.25">
      <c r="A12" s="4">
        <v>3</v>
      </c>
      <c r="B12" s="4">
        <v>3</v>
      </c>
      <c r="C12" s="4">
        <v>0</v>
      </c>
      <c r="D12" s="4">
        <v>0</v>
      </c>
      <c r="E12" s="4">
        <v>0</v>
      </c>
      <c r="F12" s="20">
        <v>7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28">
        <v>7</v>
      </c>
      <c r="W12" s="24">
        <v>5</v>
      </c>
      <c r="X12" s="24">
        <v>2</v>
      </c>
      <c r="Y12" s="24">
        <v>5</v>
      </c>
      <c r="Z12" s="24">
        <v>0</v>
      </c>
      <c r="AA12" s="24">
        <v>4</v>
      </c>
      <c r="AB12" s="24">
        <v>3</v>
      </c>
      <c r="AC12" s="3">
        <v>3</v>
      </c>
      <c r="AD12" s="24">
        <v>1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1</v>
      </c>
      <c r="AO12" s="24">
        <v>0</v>
      </c>
      <c r="AP12" s="24">
        <v>1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5" t="s">
        <v>57</v>
      </c>
      <c r="BC12" s="3">
        <v>16</v>
      </c>
      <c r="BD12" s="4" t="s">
        <v>65</v>
      </c>
      <c r="BE12" s="4">
        <f t="shared" si="0"/>
        <v>32</v>
      </c>
      <c r="BF12" s="4">
        <v>48</v>
      </c>
    </row>
    <row r="13" spans="1:60" x14ac:dyDescent="0.25">
      <c r="A13" s="4">
        <v>3</v>
      </c>
      <c r="B13" s="4">
        <v>4</v>
      </c>
      <c r="C13" s="4">
        <v>0</v>
      </c>
      <c r="D13" s="4">
        <v>0</v>
      </c>
      <c r="E13" s="4">
        <v>0</v>
      </c>
      <c r="F13" s="20">
        <v>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22">
        <v>0</v>
      </c>
      <c r="M13" s="22">
        <v>0</v>
      </c>
      <c r="N13" s="22">
        <v>0</v>
      </c>
      <c r="O13" s="22">
        <v>0</v>
      </c>
      <c r="P13" s="27" t="s">
        <v>57</v>
      </c>
      <c r="Q13" s="22" t="s">
        <v>58</v>
      </c>
      <c r="R13" s="22" t="s">
        <v>58</v>
      </c>
      <c r="S13" s="22" t="s">
        <v>58</v>
      </c>
      <c r="T13" s="22" t="s">
        <v>58</v>
      </c>
      <c r="U13" s="22" t="s">
        <v>58</v>
      </c>
      <c r="V13" s="24" t="s">
        <v>58</v>
      </c>
      <c r="W13" s="24" t="s">
        <v>58</v>
      </c>
      <c r="X13" s="24" t="s">
        <v>58</v>
      </c>
      <c r="Y13" s="24" t="s">
        <v>58</v>
      </c>
      <c r="Z13" s="24" t="s">
        <v>58</v>
      </c>
      <c r="AA13" s="24" t="s">
        <v>58</v>
      </c>
      <c r="AB13" s="24" t="s">
        <v>58</v>
      </c>
      <c r="AC13" s="24" t="s">
        <v>58</v>
      </c>
      <c r="AD13" s="24" t="s">
        <v>58</v>
      </c>
      <c r="AE13" s="24" t="s">
        <v>58</v>
      </c>
      <c r="AF13" s="24" t="s">
        <v>58</v>
      </c>
      <c r="AG13" s="24" t="s">
        <v>58</v>
      </c>
      <c r="AH13" s="24" t="s">
        <v>58</v>
      </c>
      <c r="AI13" s="24" t="s">
        <v>58</v>
      </c>
      <c r="AJ13" s="24" t="s">
        <v>58</v>
      </c>
      <c r="AK13" s="24" t="s">
        <v>58</v>
      </c>
      <c r="AL13" s="24" t="s">
        <v>58</v>
      </c>
      <c r="AM13" s="24" t="s">
        <v>58</v>
      </c>
      <c r="AN13" s="24" t="s">
        <v>58</v>
      </c>
      <c r="AO13" s="24" t="s">
        <v>58</v>
      </c>
      <c r="AP13" s="24" t="s">
        <v>58</v>
      </c>
      <c r="AQ13" s="24" t="s">
        <v>58</v>
      </c>
      <c r="AR13" s="24" t="s">
        <v>58</v>
      </c>
      <c r="AS13" s="24" t="s">
        <v>58</v>
      </c>
      <c r="AT13" s="24" t="s">
        <v>58</v>
      </c>
      <c r="AU13" s="24" t="s">
        <v>58</v>
      </c>
      <c r="AV13" s="24" t="s">
        <v>58</v>
      </c>
      <c r="AW13" s="24" t="s">
        <v>58</v>
      </c>
      <c r="AX13" s="24" t="s">
        <v>58</v>
      </c>
      <c r="AY13" s="24" t="s">
        <v>58</v>
      </c>
      <c r="AZ13" s="24" t="s">
        <v>58</v>
      </c>
      <c r="BA13" s="24" t="s">
        <v>58</v>
      </c>
      <c r="BB13" s="24" t="s">
        <v>58</v>
      </c>
      <c r="BE13" s="4">
        <f t="shared" si="0"/>
        <v>0</v>
      </c>
      <c r="BF13" s="4">
        <v>10</v>
      </c>
    </row>
    <row r="14" spans="1:60" x14ac:dyDescent="0.25">
      <c r="A14" s="4">
        <v>4</v>
      </c>
      <c r="B14" s="4">
        <v>1</v>
      </c>
      <c r="C14" s="20">
        <v>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23">
        <v>3</v>
      </c>
      <c r="M14" s="22">
        <v>1</v>
      </c>
      <c r="N14" s="22">
        <v>3</v>
      </c>
      <c r="O14" s="22">
        <v>8</v>
      </c>
      <c r="P14" s="22">
        <v>3</v>
      </c>
      <c r="Q14" s="4">
        <v>3</v>
      </c>
      <c r="R14" s="4">
        <v>3</v>
      </c>
      <c r="S14" s="4">
        <v>4</v>
      </c>
      <c r="T14" s="4">
        <v>6</v>
      </c>
      <c r="U14" s="4">
        <v>3</v>
      </c>
      <c r="V14" s="24">
        <v>10</v>
      </c>
      <c r="W14" s="24">
        <v>8</v>
      </c>
      <c r="X14" s="24">
        <v>3</v>
      </c>
      <c r="Y14" s="24">
        <v>3</v>
      </c>
      <c r="Z14" s="24">
        <v>2</v>
      </c>
      <c r="AA14" s="24">
        <v>8</v>
      </c>
      <c r="AB14" s="24">
        <v>3</v>
      </c>
      <c r="AC14" s="3">
        <v>1</v>
      </c>
      <c r="AD14" s="24">
        <v>4</v>
      </c>
      <c r="AE14" s="24">
        <v>1</v>
      </c>
      <c r="AF14" s="24">
        <v>3</v>
      </c>
      <c r="AG14" s="25" t="s">
        <v>66</v>
      </c>
      <c r="AH14" s="24" t="s">
        <v>58</v>
      </c>
      <c r="AI14" s="24" t="s">
        <v>58</v>
      </c>
      <c r="AJ14" s="24" t="s">
        <v>58</v>
      </c>
      <c r="AK14" s="24" t="s">
        <v>58</v>
      </c>
      <c r="AL14" s="24" t="s">
        <v>58</v>
      </c>
      <c r="AM14" s="24" t="s">
        <v>58</v>
      </c>
      <c r="AN14" s="24" t="s">
        <v>58</v>
      </c>
      <c r="AO14" s="24" t="s">
        <v>58</v>
      </c>
      <c r="AP14" s="24" t="s">
        <v>58</v>
      </c>
      <c r="AQ14" s="24" t="s">
        <v>58</v>
      </c>
      <c r="AR14" s="24" t="s">
        <v>58</v>
      </c>
      <c r="AS14" s="24" t="s">
        <v>58</v>
      </c>
      <c r="AT14" s="24" t="s">
        <v>58</v>
      </c>
      <c r="AU14" s="24" t="s">
        <v>58</v>
      </c>
      <c r="AV14" s="24" t="s">
        <v>58</v>
      </c>
      <c r="AW14" s="24" t="s">
        <v>58</v>
      </c>
      <c r="AX14" s="24" t="s">
        <v>58</v>
      </c>
      <c r="AY14" s="24" t="s">
        <v>58</v>
      </c>
      <c r="AZ14" s="24" t="s">
        <v>58</v>
      </c>
      <c r="BA14" s="24" t="s">
        <v>58</v>
      </c>
      <c r="BB14" s="24" t="s">
        <v>58</v>
      </c>
      <c r="BC14" s="3">
        <v>9</v>
      </c>
      <c r="BE14" s="4">
        <f t="shared" si="0"/>
        <v>83</v>
      </c>
      <c r="BF14" s="4">
        <v>30</v>
      </c>
    </row>
    <row r="15" spans="1:60" x14ac:dyDescent="0.25">
      <c r="A15" s="4">
        <v>4</v>
      </c>
      <c r="B15" s="4">
        <v>2</v>
      </c>
      <c r="C15" s="4">
        <v>0</v>
      </c>
      <c r="D15" s="20"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22">
        <v>0</v>
      </c>
      <c r="M15" s="23">
        <v>3</v>
      </c>
      <c r="N15" s="22">
        <v>5</v>
      </c>
      <c r="O15" s="22">
        <v>3</v>
      </c>
      <c r="P15" s="22">
        <v>8</v>
      </c>
      <c r="Q15" s="4">
        <v>4</v>
      </c>
      <c r="R15" s="4">
        <v>10</v>
      </c>
      <c r="S15" s="4">
        <v>4</v>
      </c>
      <c r="T15" s="4">
        <v>5</v>
      </c>
      <c r="U15" s="4">
        <v>6</v>
      </c>
      <c r="V15" s="24">
        <v>5</v>
      </c>
      <c r="W15" s="24">
        <v>8</v>
      </c>
      <c r="X15" s="24">
        <v>1</v>
      </c>
      <c r="Y15" s="24">
        <v>3</v>
      </c>
      <c r="Z15" s="24">
        <v>4</v>
      </c>
      <c r="AA15" s="24">
        <v>1</v>
      </c>
      <c r="AB15" s="24">
        <v>1</v>
      </c>
      <c r="AC15" s="3">
        <v>0</v>
      </c>
      <c r="AD15" s="24">
        <v>4</v>
      </c>
      <c r="AE15" s="24">
        <v>2</v>
      </c>
      <c r="AF15" s="24">
        <v>1</v>
      </c>
      <c r="AG15" s="24">
        <v>0</v>
      </c>
      <c r="AH15" s="24">
        <v>1</v>
      </c>
      <c r="AI15" s="24">
        <v>0</v>
      </c>
      <c r="AJ15" s="24">
        <v>0</v>
      </c>
      <c r="AK15" s="24">
        <v>0</v>
      </c>
      <c r="AL15" s="24">
        <v>0</v>
      </c>
      <c r="AM15" s="25" t="s">
        <v>57</v>
      </c>
      <c r="AN15" s="24" t="s">
        <v>58</v>
      </c>
      <c r="AO15" s="24" t="s">
        <v>58</v>
      </c>
      <c r="AP15" s="24" t="s">
        <v>58</v>
      </c>
      <c r="AQ15" s="24" t="s">
        <v>58</v>
      </c>
      <c r="AR15" s="24" t="s">
        <v>58</v>
      </c>
      <c r="AS15" s="24" t="s">
        <v>58</v>
      </c>
      <c r="AT15" s="24" t="s">
        <v>58</v>
      </c>
      <c r="AU15" s="24" t="s">
        <v>58</v>
      </c>
      <c r="AV15" s="24" t="s">
        <v>58</v>
      </c>
      <c r="AW15" s="24" t="s">
        <v>58</v>
      </c>
      <c r="AX15" s="24" t="s">
        <v>58</v>
      </c>
      <c r="AY15" s="24" t="s">
        <v>58</v>
      </c>
      <c r="AZ15" s="24" t="s">
        <v>58</v>
      </c>
      <c r="BA15" s="24" t="s">
        <v>58</v>
      </c>
      <c r="BB15" s="24" t="s">
        <v>58</v>
      </c>
      <c r="BC15" s="3">
        <v>9</v>
      </c>
      <c r="BE15" s="4">
        <f t="shared" si="0"/>
        <v>79</v>
      </c>
      <c r="BF15" s="4">
        <v>36</v>
      </c>
    </row>
    <row r="16" spans="1:60" x14ac:dyDescent="0.25">
      <c r="A16" s="4">
        <v>4</v>
      </c>
      <c r="B16" s="4">
        <v>3</v>
      </c>
      <c r="C16" s="4">
        <v>0</v>
      </c>
      <c r="D16" s="4">
        <v>0</v>
      </c>
      <c r="E16" s="20">
        <v>4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22">
        <v>0</v>
      </c>
      <c r="M16" s="22">
        <v>0</v>
      </c>
      <c r="N16" s="4">
        <v>0</v>
      </c>
      <c r="O16" s="22">
        <v>0</v>
      </c>
      <c r="P16" s="22">
        <v>0</v>
      </c>
      <c r="Q16" s="23">
        <v>1</v>
      </c>
      <c r="R16" s="4">
        <v>6</v>
      </c>
      <c r="S16" s="4">
        <v>5</v>
      </c>
      <c r="T16" s="4">
        <v>4</v>
      </c>
      <c r="U16" s="4">
        <v>4</v>
      </c>
      <c r="V16" s="24">
        <v>8</v>
      </c>
      <c r="W16" s="24">
        <v>6</v>
      </c>
      <c r="X16" s="24">
        <v>1</v>
      </c>
      <c r="Y16" s="24">
        <v>0</v>
      </c>
      <c r="Z16" s="24">
        <v>1</v>
      </c>
      <c r="AA16" s="24">
        <v>1</v>
      </c>
      <c r="AB16" s="24">
        <v>0</v>
      </c>
      <c r="AC16" s="3">
        <v>0</v>
      </c>
      <c r="AD16" s="24">
        <v>1</v>
      </c>
      <c r="AE16" s="24">
        <v>0</v>
      </c>
      <c r="AF16" s="24">
        <v>0</v>
      </c>
      <c r="AG16" s="24">
        <v>0</v>
      </c>
      <c r="AH16" s="24">
        <v>0</v>
      </c>
      <c r="AI16" s="24">
        <v>2</v>
      </c>
      <c r="AJ16" s="24">
        <v>0</v>
      </c>
      <c r="AK16" s="24">
        <v>0</v>
      </c>
      <c r="AL16" s="24">
        <v>1</v>
      </c>
      <c r="AM16" s="24">
        <v>0</v>
      </c>
      <c r="AN16" s="24">
        <v>1</v>
      </c>
      <c r="AO16" s="24">
        <v>0</v>
      </c>
      <c r="AP16" s="25" t="s">
        <v>57</v>
      </c>
      <c r="AQ16" s="24" t="s">
        <v>58</v>
      </c>
      <c r="AR16" s="3" t="s">
        <v>58</v>
      </c>
      <c r="AS16" s="3" t="s">
        <v>58</v>
      </c>
      <c r="AT16" s="3" t="s">
        <v>58</v>
      </c>
      <c r="AU16" s="3" t="s">
        <v>58</v>
      </c>
      <c r="AV16" s="3" t="s">
        <v>58</v>
      </c>
      <c r="AW16" s="3" t="s">
        <v>58</v>
      </c>
      <c r="AX16" s="3" t="s">
        <v>58</v>
      </c>
      <c r="AY16" s="3" t="s">
        <v>58</v>
      </c>
      <c r="AZ16" s="3" t="s">
        <v>58</v>
      </c>
      <c r="BA16" s="3" t="s">
        <v>58</v>
      </c>
      <c r="BB16" s="3" t="s">
        <v>58</v>
      </c>
      <c r="BC16" s="3">
        <v>12</v>
      </c>
      <c r="BE16" s="4">
        <f t="shared" si="0"/>
        <v>42</v>
      </c>
      <c r="BF16" s="4">
        <v>38</v>
      </c>
    </row>
    <row r="17" spans="1:58" x14ac:dyDescent="0.25">
      <c r="A17" s="4">
        <v>4</v>
      </c>
      <c r="B17" s="4">
        <v>4</v>
      </c>
      <c r="C17" s="20">
        <v>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27" t="s">
        <v>57</v>
      </c>
      <c r="J17" s="4" t="s">
        <v>58</v>
      </c>
      <c r="K17" s="4" t="s">
        <v>58</v>
      </c>
      <c r="L17" s="22" t="s">
        <v>58</v>
      </c>
      <c r="M17" s="22" t="s">
        <v>58</v>
      </c>
      <c r="N17" s="22" t="s">
        <v>58</v>
      </c>
      <c r="O17" s="22" t="s">
        <v>58</v>
      </c>
      <c r="P17" s="22" t="s">
        <v>58</v>
      </c>
      <c r="Q17" s="22" t="s">
        <v>58</v>
      </c>
      <c r="R17" s="22" t="s">
        <v>58</v>
      </c>
      <c r="S17" s="22" t="s">
        <v>58</v>
      </c>
      <c r="T17" s="22" t="s">
        <v>58</v>
      </c>
      <c r="U17" s="22" t="s">
        <v>58</v>
      </c>
      <c r="V17" s="24" t="s">
        <v>58</v>
      </c>
      <c r="W17" s="24" t="s">
        <v>58</v>
      </c>
      <c r="X17" s="24" t="s">
        <v>58</v>
      </c>
      <c r="Y17" s="24" t="s">
        <v>58</v>
      </c>
      <c r="Z17" s="24" t="s">
        <v>58</v>
      </c>
      <c r="AA17" s="24" t="s">
        <v>58</v>
      </c>
      <c r="AB17" s="24" t="s">
        <v>58</v>
      </c>
      <c r="AC17" s="24" t="s">
        <v>58</v>
      </c>
      <c r="AD17" s="24" t="s">
        <v>58</v>
      </c>
      <c r="AE17" s="24" t="s">
        <v>58</v>
      </c>
      <c r="AF17" s="24" t="s">
        <v>58</v>
      </c>
      <c r="AG17" s="24" t="s">
        <v>58</v>
      </c>
      <c r="AH17" s="24" t="s">
        <v>58</v>
      </c>
      <c r="AI17" s="24" t="s">
        <v>58</v>
      </c>
      <c r="AJ17" s="24" t="s">
        <v>58</v>
      </c>
      <c r="AK17" s="24" t="s">
        <v>58</v>
      </c>
      <c r="AL17" s="24" t="s">
        <v>58</v>
      </c>
      <c r="AM17" s="24" t="s">
        <v>58</v>
      </c>
      <c r="AN17" s="24" t="s">
        <v>58</v>
      </c>
      <c r="AO17" s="24" t="s">
        <v>58</v>
      </c>
      <c r="AP17" s="24" t="s">
        <v>58</v>
      </c>
      <c r="AQ17" s="24" t="s">
        <v>58</v>
      </c>
      <c r="AR17" s="24" t="s">
        <v>58</v>
      </c>
      <c r="AS17" s="24" t="s">
        <v>58</v>
      </c>
      <c r="AT17" s="24" t="s">
        <v>58</v>
      </c>
      <c r="AU17" s="24" t="s">
        <v>58</v>
      </c>
      <c r="AV17" s="24" t="s">
        <v>58</v>
      </c>
      <c r="AW17" s="24" t="s">
        <v>58</v>
      </c>
      <c r="AX17" s="24" t="s">
        <v>58</v>
      </c>
      <c r="AY17" s="24" t="s">
        <v>58</v>
      </c>
      <c r="AZ17" s="24" t="s">
        <v>58</v>
      </c>
      <c r="BA17" s="24" t="s">
        <v>58</v>
      </c>
      <c r="BB17" s="24" t="s">
        <v>58</v>
      </c>
      <c r="BC17" s="24"/>
      <c r="BE17" s="4">
        <f t="shared" si="0"/>
        <v>0</v>
      </c>
      <c r="BF17" s="4">
        <v>6</v>
      </c>
    </row>
    <row r="18" spans="1:58" x14ac:dyDescent="0.25">
      <c r="A18" s="4">
        <v>5</v>
      </c>
      <c r="B18" s="4">
        <v>1</v>
      </c>
      <c r="C18" s="4">
        <v>0</v>
      </c>
      <c r="D18" s="4">
        <v>0</v>
      </c>
      <c r="E18" s="4">
        <v>0</v>
      </c>
      <c r="F18" s="20">
        <v>5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4">
        <v>0</v>
      </c>
      <c r="R18" s="23">
        <v>4</v>
      </c>
      <c r="S18" s="4">
        <v>5</v>
      </c>
      <c r="T18" s="4">
        <v>6</v>
      </c>
      <c r="U18" s="4">
        <v>4</v>
      </c>
      <c r="V18" s="24">
        <v>8</v>
      </c>
      <c r="W18" s="24">
        <v>6</v>
      </c>
      <c r="X18" s="24">
        <v>8</v>
      </c>
      <c r="Y18" s="24">
        <v>7</v>
      </c>
      <c r="Z18" s="24">
        <v>5</v>
      </c>
      <c r="AA18" s="24">
        <v>5</v>
      </c>
      <c r="AB18" s="24">
        <v>2</v>
      </c>
      <c r="AC18" s="3">
        <v>6</v>
      </c>
      <c r="AD18" s="24">
        <v>4</v>
      </c>
      <c r="AE18" s="24">
        <v>0</v>
      </c>
      <c r="AF18" s="24">
        <v>0</v>
      </c>
      <c r="AG18" s="24">
        <v>4</v>
      </c>
      <c r="AH18" s="24">
        <v>4</v>
      </c>
      <c r="AI18" s="24">
        <v>5</v>
      </c>
      <c r="AJ18" s="24">
        <v>3</v>
      </c>
      <c r="AK18" s="24">
        <v>2</v>
      </c>
      <c r="AL18" s="24">
        <v>4</v>
      </c>
      <c r="AM18" s="24">
        <v>1</v>
      </c>
      <c r="AN18" s="24">
        <v>2</v>
      </c>
      <c r="AO18" s="24">
        <v>0</v>
      </c>
      <c r="AP18" s="24">
        <v>1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5" t="s">
        <v>57</v>
      </c>
      <c r="AW18" s="3" t="s">
        <v>58</v>
      </c>
      <c r="AX18" s="3" t="s">
        <v>58</v>
      </c>
      <c r="AY18" s="3" t="s">
        <v>58</v>
      </c>
      <c r="AZ18" s="3" t="s">
        <v>58</v>
      </c>
      <c r="BA18" s="3" t="s">
        <v>58</v>
      </c>
      <c r="BB18" s="3" t="s">
        <v>58</v>
      </c>
      <c r="BC18" s="3">
        <v>12</v>
      </c>
      <c r="BE18" s="4">
        <f t="shared" si="0"/>
        <v>96</v>
      </c>
      <c r="BF18" s="4">
        <v>42</v>
      </c>
    </row>
    <row r="19" spans="1:58" x14ac:dyDescent="0.25">
      <c r="A19" s="4">
        <v>5</v>
      </c>
      <c r="B19" s="4">
        <v>2</v>
      </c>
      <c r="C19" s="20">
        <v>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23">
        <v>2</v>
      </c>
      <c r="M19" s="22">
        <v>1</v>
      </c>
      <c r="N19" s="22">
        <v>5</v>
      </c>
      <c r="O19" s="22">
        <v>2</v>
      </c>
      <c r="P19" s="22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25" t="s">
        <v>57</v>
      </c>
      <c r="W19" s="24" t="s">
        <v>58</v>
      </c>
      <c r="X19" s="24" t="s">
        <v>58</v>
      </c>
      <c r="Y19" s="24" t="s">
        <v>58</v>
      </c>
      <c r="Z19" s="24" t="s">
        <v>58</v>
      </c>
      <c r="AA19" s="24" t="s">
        <v>58</v>
      </c>
      <c r="AB19" s="24" t="s">
        <v>58</v>
      </c>
      <c r="AC19" s="24" t="s">
        <v>58</v>
      </c>
      <c r="AD19" s="24" t="s">
        <v>58</v>
      </c>
      <c r="AE19" s="24" t="s">
        <v>58</v>
      </c>
      <c r="AF19" s="24" t="s">
        <v>58</v>
      </c>
      <c r="AG19" s="24" t="s">
        <v>58</v>
      </c>
      <c r="AH19" s="24" t="s">
        <v>58</v>
      </c>
      <c r="AI19" s="24" t="s">
        <v>58</v>
      </c>
      <c r="AJ19" s="24" t="s">
        <v>58</v>
      </c>
      <c r="AK19" s="24" t="s">
        <v>58</v>
      </c>
      <c r="AL19" s="24" t="s">
        <v>58</v>
      </c>
      <c r="AM19" s="24" t="s">
        <v>58</v>
      </c>
      <c r="AN19" s="24" t="s">
        <v>58</v>
      </c>
      <c r="AO19" s="24" t="s">
        <v>58</v>
      </c>
      <c r="AP19" s="24" t="s">
        <v>58</v>
      </c>
      <c r="AQ19" s="24" t="s">
        <v>58</v>
      </c>
      <c r="AR19" s="24" t="s">
        <v>58</v>
      </c>
      <c r="AS19" s="24" t="s">
        <v>58</v>
      </c>
      <c r="AT19" s="24" t="s">
        <v>58</v>
      </c>
      <c r="AU19" s="24" t="s">
        <v>58</v>
      </c>
      <c r="AV19" s="24" t="s">
        <v>58</v>
      </c>
      <c r="AW19" s="24" t="s">
        <v>58</v>
      </c>
      <c r="AX19" s="24" t="s">
        <v>58</v>
      </c>
      <c r="AY19" s="24" t="s">
        <v>58</v>
      </c>
      <c r="AZ19" s="24" t="s">
        <v>58</v>
      </c>
      <c r="BA19" s="24" t="s">
        <v>58</v>
      </c>
      <c r="BB19" s="24" t="s">
        <v>58</v>
      </c>
      <c r="BC19" s="3">
        <v>9</v>
      </c>
      <c r="BE19" s="4">
        <f t="shared" si="0"/>
        <v>10</v>
      </c>
      <c r="BF19" s="4">
        <v>19</v>
      </c>
    </row>
    <row r="20" spans="1:58" x14ac:dyDescent="0.25">
      <c r="A20" s="4">
        <v>5</v>
      </c>
      <c r="B20" s="4">
        <v>3</v>
      </c>
      <c r="C20" s="4">
        <v>0</v>
      </c>
      <c r="D20" s="4">
        <v>0</v>
      </c>
      <c r="E20" s="4">
        <v>0</v>
      </c>
      <c r="F20" s="20">
        <v>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4">
        <v>0</v>
      </c>
      <c r="R20" s="4">
        <v>0</v>
      </c>
      <c r="S20" s="4">
        <v>0</v>
      </c>
      <c r="T20" s="23">
        <v>3</v>
      </c>
      <c r="U20" s="4">
        <v>2</v>
      </c>
      <c r="V20" s="24">
        <v>3</v>
      </c>
      <c r="W20" s="24">
        <v>5</v>
      </c>
      <c r="X20" s="24">
        <v>5</v>
      </c>
      <c r="Y20" s="24">
        <v>2</v>
      </c>
      <c r="Z20" s="24">
        <v>0</v>
      </c>
      <c r="AA20" s="24">
        <v>5</v>
      </c>
      <c r="AB20" s="24">
        <v>3</v>
      </c>
      <c r="AC20" s="3">
        <v>3</v>
      </c>
      <c r="AD20" s="24">
        <v>0</v>
      </c>
      <c r="AE20" s="24">
        <v>0</v>
      </c>
      <c r="AF20" s="24">
        <v>0</v>
      </c>
      <c r="AG20" s="25" t="s">
        <v>57</v>
      </c>
      <c r="AH20" s="24" t="s">
        <v>58</v>
      </c>
      <c r="AI20" s="24" t="s">
        <v>58</v>
      </c>
      <c r="AJ20" s="24" t="s">
        <v>58</v>
      </c>
      <c r="AK20" s="24" t="s">
        <v>58</v>
      </c>
      <c r="AL20" s="24" t="s">
        <v>58</v>
      </c>
      <c r="AM20" s="24" t="s">
        <v>58</v>
      </c>
      <c r="AN20" s="24" t="s">
        <v>58</v>
      </c>
      <c r="AO20" s="24" t="s">
        <v>58</v>
      </c>
      <c r="AP20" s="24" t="s">
        <v>58</v>
      </c>
      <c r="AQ20" s="24" t="s">
        <v>58</v>
      </c>
      <c r="AR20" s="24" t="s">
        <v>58</v>
      </c>
      <c r="AS20" s="24" t="s">
        <v>58</v>
      </c>
      <c r="AT20" s="24" t="s">
        <v>58</v>
      </c>
      <c r="AU20" s="24" t="s">
        <v>58</v>
      </c>
      <c r="AV20" s="24" t="s">
        <v>58</v>
      </c>
      <c r="AW20" s="24" t="s">
        <v>58</v>
      </c>
      <c r="AX20" s="24" t="s">
        <v>58</v>
      </c>
      <c r="AY20" s="24" t="s">
        <v>58</v>
      </c>
      <c r="AZ20" s="24" t="s">
        <v>58</v>
      </c>
      <c r="BA20" s="24" t="s">
        <v>58</v>
      </c>
      <c r="BB20" s="24" t="s">
        <v>58</v>
      </c>
      <c r="BC20" s="3">
        <v>14</v>
      </c>
      <c r="BD20" s="4" t="s">
        <v>65</v>
      </c>
      <c r="BE20" s="4">
        <f t="shared" si="0"/>
        <v>31</v>
      </c>
      <c r="BF20" s="4">
        <v>27</v>
      </c>
    </row>
    <row r="21" spans="1:58" x14ac:dyDescent="0.25">
      <c r="A21" s="4">
        <v>5</v>
      </c>
      <c r="B21" s="4">
        <v>4</v>
      </c>
      <c r="C21" s="4">
        <v>0</v>
      </c>
      <c r="D21" s="4">
        <v>0</v>
      </c>
      <c r="E21" s="4">
        <v>0</v>
      </c>
      <c r="F21" s="20">
        <v>3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22">
        <v>0</v>
      </c>
      <c r="M21" s="22">
        <v>0</v>
      </c>
      <c r="N21" s="22">
        <v>0</v>
      </c>
      <c r="O21" s="23">
        <v>1</v>
      </c>
      <c r="P21" s="22">
        <v>6</v>
      </c>
      <c r="Q21" s="4">
        <v>4</v>
      </c>
      <c r="R21" s="4">
        <v>5</v>
      </c>
      <c r="S21" s="4">
        <v>4</v>
      </c>
      <c r="T21" s="4">
        <v>2</v>
      </c>
      <c r="U21" s="4">
        <v>2</v>
      </c>
      <c r="V21" s="24">
        <v>8</v>
      </c>
      <c r="W21" s="24">
        <v>6</v>
      </c>
      <c r="X21" s="24">
        <v>7</v>
      </c>
      <c r="Y21" s="24">
        <v>2</v>
      </c>
      <c r="Z21" s="24">
        <v>2</v>
      </c>
      <c r="AA21" s="24">
        <v>4</v>
      </c>
      <c r="AB21" s="24">
        <v>1</v>
      </c>
      <c r="AC21" s="3">
        <v>3</v>
      </c>
      <c r="AD21" s="24">
        <v>3</v>
      </c>
      <c r="AE21" s="24">
        <v>1</v>
      </c>
      <c r="AF21" s="24">
        <v>1</v>
      </c>
      <c r="AG21" s="24">
        <v>0</v>
      </c>
      <c r="AH21" s="24">
        <v>0</v>
      </c>
      <c r="AI21" s="24">
        <v>0</v>
      </c>
      <c r="AJ21" s="24">
        <v>0</v>
      </c>
      <c r="AK21" s="24">
        <v>1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5" t="s">
        <v>57</v>
      </c>
      <c r="AR21" s="3" t="s">
        <v>58</v>
      </c>
      <c r="AS21" s="3" t="s">
        <v>58</v>
      </c>
      <c r="AT21" s="3" t="s">
        <v>58</v>
      </c>
      <c r="AU21" s="3" t="s">
        <v>58</v>
      </c>
      <c r="AV21" s="3" t="s">
        <v>58</v>
      </c>
      <c r="AW21" s="3" t="s">
        <v>58</v>
      </c>
      <c r="AX21" s="3" t="s">
        <v>58</v>
      </c>
      <c r="AY21" s="3" t="s">
        <v>58</v>
      </c>
      <c r="AZ21" s="3" t="s">
        <v>58</v>
      </c>
      <c r="BA21" s="3" t="s">
        <v>58</v>
      </c>
      <c r="BB21" s="3" t="s">
        <v>58</v>
      </c>
      <c r="BC21" s="3">
        <v>9</v>
      </c>
      <c r="BE21" s="4">
        <f t="shared" si="0"/>
        <v>63</v>
      </c>
      <c r="BF21" s="4">
        <v>38</v>
      </c>
    </row>
    <row r="22" spans="1:58" x14ac:dyDescent="0.25">
      <c r="A22" s="4">
        <v>6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26" t="s">
        <v>61</v>
      </c>
      <c r="I22" s="4">
        <v>0</v>
      </c>
      <c r="J22" s="27" t="s">
        <v>67</v>
      </c>
      <c r="K22" s="4" t="s">
        <v>58</v>
      </c>
      <c r="L22" s="22" t="s">
        <v>58</v>
      </c>
      <c r="M22" s="22" t="s">
        <v>58</v>
      </c>
      <c r="N22" s="22" t="s">
        <v>58</v>
      </c>
      <c r="O22" s="22" t="s">
        <v>58</v>
      </c>
      <c r="P22" s="22" t="s">
        <v>58</v>
      </c>
      <c r="Q22" s="22" t="s">
        <v>58</v>
      </c>
      <c r="R22" s="22" t="s">
        <v>58</v>
      </c>
      <c r="S22" s="22" t="s">
        <v>58</v>
      </c>
      <c r="T22" s="22" t="s">
        <v>58</v>
      </c>
      <c r="U22" s="22" t="s">
        <v>58</v>
      </c>
      <c r="V22" s="24" t="s">
        <v>58</v>
      </c>
      <c r="W22" s="24" t="s">
        <v>58</v>
      </c>
      <c r="X22" s="24" t="s">
        <v>58</v>
      </c>
      <c r="Y22" s="24" t="s">
        <v>58</v>
      </c>
      <c r="Z22" s="24" t="s">
        <v>58</v>
      </c>
      <c r="AA22" s="24" t="s">
        <v>58</v>
      </c>
      <c r="AB22" s="24" t="s">
        <v>58</v>
      </c>
      <c r="AC22" s="24" t="s">
        <v>58</v>
      </c>
      <c r="AD22" s="24" t="s">
        <v>58</v>
      </c>
      <c r="AE22" s="24" t="s">
        <v>58</v>
      </c>
      <c r="AF22" s="24" t="s">
        <v>58</v>
      </c>
      <c r="AG22" s="24" t="s">
        <v>58</v>
      </c>
      <c r="AH22" s="24" t="s">
        <v>58</v>
      </c>
      <c r="AI22" s="24" t="s">
        <v>58</v>
      </c>
      <c r="AJ22" s="24" t="s">
        <v>58</v>
      </c>
      <c r="AK22" s="24" t="s">
        <v>58</v>
      </c>
      <c r="AL22" s="24" t="s">
        <v>58</v>
      </c>
      <c r="AM22" s="24" t="s">
        <v>58</v>
      </c>
      <c r="AN22" s="24" t="s">
        <v>58</v>
      </c>
      <c r="AO22" s="24" t="s">
        <v>58</v>
      </c>
      <c r="AP22" s="24" t="s">
        <v>58</v>
      </c>
      <c r="AQ22" s="24" t="s">
        <v>58</v>
      </c>
      <c r="AR22" s="24" t="s">
        <v>58</v>
      </c>
      <c r="AS22" s="24" t="s">
        <v>58</v>
      </c>
      <c r="AT22" s="24" t="s">
        <v>58</v>
      </c>
      <c r="AU22" s="24" t="s">
        <v>58</v>
      </c>
      <c r="AV22" s="24" t="s">
        <v>58</v>
      </c>
      <c r="AW22" s="24" t="s">
        <v>58</v>
      </c>
      <c r="AX22" s="24" t="s">
        <v>58</v>
      </c>
      <c r="AY22" s="24" t="s">
        <v>58</v>
      </c>
      <c r="AZ22" s="24" t="s">
        <v>58</v>
      </c>
      <c r="BA22" s="24" t="s">
        <v>58</v>
      </c>
      <c r="BB22" s="24" t="s">
        <v>58</v>
      </c>
      <c r="BC22" s="24"/>
      <c r="BD22" s="4" t="s">
        <v>68</v>
      </c>
      <c r="BE22" s="4">
        <f t="shared" si="0"/>
        <v>0</v>
      </c>
      <c r="BF22" s="24" t="s">
        <v>58</v>
      </c>
    </row>
    <row r="23" spans="1:58" x14ac:dyDescent="0.25">
      <c r="A23" s="4">
        <v>6</v>
      </c>
      <c r="B23" s="4">
        <v>2</v>
      </c>
      <c r="C23" s="4">
        <v>0</v>
      </c>
      <c r="D23" s="4">
        <v>0</v>
      </c>
      <c r="E23" s="4">
        <v>0</v>
      </c>
      <c r="F23" s="4">
        <v>0</v>
      </c>
      <c r="G23" s="20">
        <v>4</v>
      </c>
      <c r="H23" s="4">
        <v>0</v>
      </c>
      <c r="I23" s="4">
        <v>0</v>
      </c>
      <c r="J23" s="4">
        <v>0</v>
      </c>
      <c r="K23" s="4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3">
        <v>3</v>
      </c>
      <c r="R23" s="4">
        <v>4</v>
      </c>
      <c r="S23" s="4">
        <v>5</v>
      </c>
      <c r="T23" s="4">
        <v>3</v>
      </c>
      <c r="U23" s="4">
        <v>2</v>
      </c>
      <c r="V23" s="24">
        <v>7</v>
      </c>
      <c r="W23" s="24">
        <v>3</v>
      </c>
      <c r="X23" s="24">
        <v>3</v>
      </c>
      <c r="Y23" s="24">
        <v>4</v>
      </c>
      <c r="Z23" s="24">
        <v>4</v>
      </c>
      <c r="AA23" s="24">
        <v>3</v>
      </c>
      <c r="AB23" s="24">
        <v>0</v>
      </c>
      <c r="AC23" s="25" t="s">
        <v>69</v>
      </c>
      <c r="AD23" s="24" t="s">
        <v>58</v>
      </c>
      <c r="AE23" s="24" t="s">
        <v>58</v>
      </c>
      <c r="AF23" s="24" t="s">
        <v>58</v>
      </c>
      <c r="AG23" s="24" t="s">
        <v>58</v>
      </c>
      <c r="AH23" s="24" t="s">
        <v>58</v>
      </c>
      <c r="AI23" s="24" t="s">
        <v>58</v>
      </c>
      <c r="AJ23" s="24" t="s">
        <v>58</v>
      </c>
      <c r="AK23" s="24" t="s">
        <v>58</v>
      </c>
      <c r="AL23" s="24" t="s">
        <v>58</v>
      </c>
      <c r="AM23" s="24" t="s">
        <v>58</v>
      </c>
      <c r="AN23" s="24" t="s">
        <v>58</v>
      </c>
      <c r="AO23" s="24" t="s">
        <v>58</v>
      </c>
      <c r="AP23" s="24" t="s">
        <v>58</v>
      </c>
      <c r="AQ23" s="24" t="s">
        <v>58</v>
      </c>
      <c r="AR23" s="24" t="s">
        <v>58</v>
      </c>
      <c r="AS23" s="24" t="s">
        <v>58</v>
      </c>
      <c r="AT23" s="24" t="s">
        <v>58</v>
      </c>
      <c r="AU23" s="24" t="s">
        <v>58</v>
      </c>
      <c r="AV23" s="24" t="s">
        <v>58</v>
      </c>
      <c r="AW23" s="24" t="s">
        <v>58</v>
      </c>
      <c r="AX23" s="24" t="s">
        <v>58</v>
      </c>
      <c r="AY23" s="24" t="s">
        <v>58</v>
      </c>
      <c r="AZ23" s="24" t="s">
        <v>58</v>
      </c>
      <c r="BA23" s="24" t="s">
        <v>58</v>
      </c>
      <c r="BB23" s="24" t="s">
        <v>58</v>
      </c>
      <c r="BC23" s="3">
        <v>10</v>
      </c>
      <c r="BE23" s="4">
        <f t="shared" si="0"/>
        <v>41</v>
      </c>
      <c r="BF23" s="4">
        <v>12</v>
      </c>
    </row>
    <row r="24" spans="1:58" x14ac:dyDescent="0.25">
      <c r="A24" s="4">
        <v>6</v>
      </c>
      <c r="B24" s="4">
        <v>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20">
        <v>5</v>
      </c>
      <c r="I24" s="4">
        <v>0</v>
      </c>
      <c r="J24" s="4">
        <v>0</v>
      </c>
      <c r="K24" s="4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4">
        <v>0</v>
      </c>
      <c r="R24" s="4">
        <v>0</v>
      </c>
      <c r="S24" s="23">
        <v>3</v>
      </c>
      <c r="T24" s="4">
        <v>7</v>
      </c>
      <c r="U24" s="4">
        <v>5</v>
      </c>
      <c r="V24" s="24">
        <v>8</v>
      </c>
      <c r="W24" s="24">
        <v>0</v>
      </c>
      <c r="X24" s="24">
        <v>5</v>
      </c>
      <c r="Y24" s="24">
        <v>5</v>
      </c>
      <c r="Z24" s="24">
        <v>6</v>
      </c>
      <c r="AA24" s="24">
        <v>8</v>
      </c>
      <c r="AB24" s="24">
        <v>3</v>
      </c>
      <c r="AC24" s="3">
        <v>5</v>
      </c>
      <c r="AD24" s="24">
        <v>4</v>
      </c>
      <c r="AE24" s="24">
        <v>1</v>
      </c>
      <c r="AF24" s="24">
        <v>0</v>
      </c>
      <c r="AG24" s="24">
        <v>4</v>
      </c>
      <c r="AH24" s="24">
        <v>2</v>
      </c>
      <c r="AI24" s="24">
        <v>2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5" t="s">
        <v>57</v>
      </c>
      <c r="AY24" s="24" t="s">
        <v>58</v>
      </c>
      <c r="AZ24" s="24" t="s">
        <v>58</v>
      </c>
      <c r="BA24" s="24" t="s">
        <v>58</v>
      </c>
      <c r="BB24" s="24" t="s">
        <v>58</v>
      </c>
      <c r="BC24" s="3">
        <v>11</v>
      </c>
      <c r="BE24" s="4">
        <f t="shared" si="0"/>
        <v>68</v>
      </c>
      <c r="BF24" s="4">
        <v>42</v>
      </c>
    </row>
    <row r="25" spans="1:58" x14ac:dyDescent="0.25">
      <c r="A25" s="4">
        <v>6</v>
      </c>
      <c r="B25" s="4">
        <v>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20">
        <v>5</v>
      </c>
      <c r="I25" s="4">
        <v>0</v>
      </c>
      <c r="J25" s="4">
        <v>0</v>
      </c>
      <c r="K25" s="4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3">
        <v>2</v>
      </c>
      <c r="R25" s="4">
        <v>7</v>
      </c>
      <c r="S25" s="4">
        <v>7</v>
      </c>
      <c r="T25" s="4">
        <v>2</v>
      </c>
      <c r="U25" s="4">
        <v>4</v>
      </c>
      <c r="V25" s="24">
        <v>2</v>
      </c>
      <c r="W25" s="24">
        <v>10</v>
      </c>
      <c r="X25" s="24">
        <v>9</v>
      </c>
      <c r="Y25" s="24">
        <v>4</v>
      </c>
      <c r="Z25" s="24">
        <v>3</v>
      </c>
      <c r="AA25" s="24">
        <v>6</v>
      </c>
      <c r="AB25" s="24">
        <v>4</v>
      </c>
      <c r="AC25" s="3">
        <v>6</v>
      </c>
      <c r="AD25" s="24">
        <v>3</v>
      </c>
      <c r="AE25" s="24">
        <v>1</v>
      </c>
      <c r="AF25" s="24">
        <v>1</v>
      </c>
      <c r="AG25" s="24">
        <v>2</v>
      </c>
      <c r="AH25" s="24">
        <v>2</v>
      </c>
      <c r="AI25" s="24">
        <v>1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5" t="s">
        <v>57</v>
      </c>
      <c r="AT25" s="24" t="s">
        <v>58</v>
      </c>
      <c r="AU25" s="24" t="s">
        <v>58</v>
      </c>
      <c r="AV25" s="24" t="s">
        <v>58</v>
      </c>
      <c r="AW25" s="24" t="s">
        <v>58</v>
      </c>
      <c r="AX25" s="24" t="s">
        <v>58</v>
      </c>
      <c r="AY25" s="24" t="s">
        <v>58</v>
      </c>
      <c r="AZ25" s="24" t="s">
        <v>58</v>
      </c>
      <c r="BA25" s="24" t="s">
        <v>58</v>
      </c>
      <c r="BB25" s="24" t="s">
        <v>58</v>
      </c>
      <c r="BC25" s="3">
        <v>9</v>
      </c>
      <c r="BE25" s="4">
        <f t="shared" si="0"/>
        <v>76</v>
      </c>
      <c r="BF25" s="4">
        <v>38</v>
      </c>
    </row>
    <row r="26" spans="1:58" x14ac:dyDescent="0.25">
      <c r="A26" s="22">
        <v>7</v>
      </c>
      <c r="B26" s="4">
        <v>1</v>
      </c>
      <c r="C26" s="4">
        <v>0</v>
      </c>
      <c r="D26" s="4">
        <v>0</v>
      </c>
      <c r="E26" s="20">
        <v>4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22">
        <v>0</v>
      </c>
      <c r="M26" s="22">
        <v>0</v>
      </c>
      <c r="N26" s="22">
        <v>0</v>
      </c>
      <c r="O26" s="22">
        <v>0</v>
      </c>
      <c r="P26" s="23">
        <v>2</v>
      </c>
      <c r="Q26" s="4">
        <v>5</v>
      </c>
      <c r="R26" s="4">
        <v>4</v>
      </c>
      <c r="S26" s="4">
        <v>5</v>
      </c>
      <c r="T26" s="4">
        <v>2</v>
      </c>
      <c r="U26" s="4">
        <v>3</v>
      </c>
      <c r="V26" s="24">
        <v>9</v>
      </c>
      <c r="W26" s="24">
        <v>2</v>
      </c>
      <c r="X26" s="24">
        <v>8</v>
      </c>
      <c r="Y26" s="24">
        <v>6</v>
      </c>
      <c r="Z26" s="24">
        <v>7</v>
      </c>
      <c r="AA26" s="24">
        <v>6</v>
      </c>
      <c r="AB26" s="24">
        <v>2</v>
      </c>
      <c r="AC26" s="3">
        <v>6</v>
      </c>
      <c r="AD26" s="24">
        <v>3</v>
      </c>
      <c r="AE26" s="24">
        <v>1</v>
      </c>
      <c r="AF26" s="24">
        <v>1</v>
      </c>
      <c r="AG26" s="24">
        <v>1</v>
      </c>
      <c r="AH26" s="24">
        <v>3</v>
      </c>
      <c r="AI26" s="24">
        <v>3</v>
      </c>
      <c r="AJ26" s="24">
        <v>2</v>
      </c>
      <c r="AK26" s="24">
        <v>1</v>
      </c>
      <c r="AL26" s="24">
        <v>1</v>
      </c>
      <c r="AM26" s="24">
        <v>1</v>
      </c>
      <c r="AN26" s="24">
        <v>0</v>
      </c>
      <c r="AO26" s="25" t="s">
        <v>57</v>
      </c>
      <c r="AP26" s="3" t="s">
        <v>58</v>
      </c>
      <c r="AQ26" s="3" t="s">
        <v>58</v>
      </c>
      <c r="AR26" s="3" t="s">
        <v>58</v>
      </c>
      <c r="AS26" s="3" t="s">
        <v>58</v>
      </c>
      <c r="AT26" s="3" t="s">
        <v>58</v>
      </c>
      <c r="AU26" s="3" t="s">
        <v>58</v>
      </c>
      <c r="AV26" s="3" t="s">
        <v>58</v>
      </c>
      <c r="AW26" s="3" t="s">
        <v>58</v>
      </c>
      <c r="AX26" s="3" t="s">
        <v>58</v>
      </c>
      <c r="AY26" s="3" t="s">
        <v>58</v>
      </c>
      <c r="AZ26" s="3" t="s">
        <v>58</v>
      </c>
      <c r="BA26" s="3" t="s">
        <v>58</v>
      </c>
      <c r="BB26" s="3" t="s">
        <v>58</v>
      </c>
      <c r="BC26" s="3">
        <v>11</v>
      </c>
      <c r="BE26" s="4">
        <f t="shared" si="0"/>
        <v>84</v>
      </c>
      <c r="BF26" s="4">
        <v>37</v>
      </c>
    </row>
    <row r="27" spans="1:58" x14ac:dyDescent="0.25">
      <c r="A27" s="22">
        <v>7</v>
      </c>
      <c r="B27" s="4">
        <v>2</v>
      </c>
      <c r="C27" s="20">
        <v>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22">
        <v>0</v>
      </c>
      <c r="M27" s="22">
        <v>0</v>
      </c>
      <c r="N27" s="23">
        <v>1</v>
      </c>
      <c r="O27" s="22">
        <v>6</v>
      </c>
      <c r="P27" s="22">
        <v>2</v>
      </c>
      <c r="Q27" s="4">
        <v>6</v>
      </c>
      <c r="R27" s="4">
        <v>4</v>
      </c>
      <c r="S27" s="4">
        <v>3</v>
      </c>
      <c r="T27" s="4">
        <v>3</v>
      </c>
      <c r="U27" s="4">
        <v>3</v>
      </c>
      <c r="V27" s="24">
        <v>8</v>
      </c>
      <c r="W27" s="24">
        <v>2</v>
      </c>
      <c r="X27" s="24">
        <v>0</v>
      </c>
      <c r="Y27" s="24">
        <v>2</v>
      </c>
      <c r="Z27" s="24">
        <v>2</v>
      </c>
      <c r="AA27" s="24">
        <v>3</v>
      </c>
      <c r="AB27" s="24">
        <v>1</v>
      </c>
      <c r="AC27" s="3">
        <v>5</v>
      </c>
      <c r="AD27" s="24">
        <v>2</v>
      </c>
      <c r="AE27" s="24">
        <v>1</v>
      </c>
      <c r="AF27" s="24">
        <v>0</v>
      </c>
      <c r="AG27" s="24">
        <v>2</v>
      </c>
      <c r="AH27" s="24">
        <v>1</v>
      </c>
      <c r="AI27" s="24">
        <v>1</v>
      </c>
      <c r="AJ27" s="24">
        <v>0</v>
      </c>
      <c r="AK27" s="24">
        <v>0</v>
      </c>
      <c r="AL27" s="25" t="s">
        <v>57</v>
      </c>
      <c r="AM27" s="3" t="s">
        <v>58</v>
      </c>
      <c r="AN27" s="3" t="s">
        <v>58</v>
      </c>
      <c r="AO27" s="3" t="s">
        <v>58</v>
      </c>
      <c r="AP27" s="3" t="s">
        <v>58</v>
      </c>
      <c r="AQ27" s="3" t="s">
        <v>58</v>
      </c>
      <c r="AR27" s="3" t="s">
        <v>58</v>
      </c>
      <c r="AS27" s="3" t="s">
        <v>58</v>
      </c>
      <c r="AT27" s="3" t="s">
        <v>58</v>
      </c>
      <c r="AU27" s="3" t="s">
        <v>58</v>
      </c>
      <c r="AV27" s="3" t="s">
        <v>58</v>
      </c>
      <c r="AW27" s="3" t="s">
        <v>58</v>
      </c>
      <c r="AX27" s="3" t="s">
        <v>58</v>
      </c>
      <c r="AY27" s="3" t="s">
        <v>58</v>
      </c>
      <c r="AZ27" s="3" t="s">
        <v>58</v>
      </c>
      <c r="BA27" s="3" t="s">
        <v>58</v>
      </c>
      <c r="BB27" s="3" t="s">
        <v>58</v>
      </c>
      <c r="BC27" s="3">
        <v>11</v>
      </c>
      <c r="BE27" s="4">
        <f t="shared" si="0"/>
        <v>58</v>
      </c>
      <c r="BF27" s="4">
        <v>35</v>
      </c>
    </row>
    <row r="28" spans="1:58" x14ac:dyDescent="0.25">
      <c r="A28" s="22">
        <v>7</v>
      </c>
      <c r="B28" s="4">
        <v>3</v>
      </c>
      <c r="C28" s="4">
        <v>0</v>
      </c>
      <c r="D28" s="4">
        <v>0</v>
      </c>
      <c r="E28" s="4">
        <v>0</v>
      </c>
      <c r="F28" s="20">
        <v>5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4">
        <v>0</v>
      </c>
      <c r="R28" s="23">
        <v>4</v>
      </c>
      <c r="S28" s="4">
        <v>3</v>
      </c>
      <c r="T28" s="4">
        <v>3</v>
      </c>
      <c r="U28" s="4">
        <v>7</v>
      </c>
      <c r="V28" s="24">
        <v>14</v>
      </c>
      <c r="W28" s="24">
        <v>2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3">
        <v>0</v>
      </c>
      <c r="AD28" s="24">
        <v>1</v>
      </c>
      <c r="AE28" s="24">
        <v>0</v>
      </c>
      <c r="AF28" s="24">
        <v>0</v>
      </c>
      <c r="AG28" s="24">
        <v>1</v>
      </c>
      <c r="AH28" s="24">
        <v>1</v>
      </c>
      <c r="AI28" s="24">
        <v>1</v>
      </c>
      <c r="AJ28" s="24">
        <v>0</v>
      </c>
      <c r="AK28" s="24">
        <v>1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5" t="s">
        <v>57</v>
      </c>
      <c r="AR28" s="3" t="s">
        <v>58</v>
      </c>
      <c r="AS28" s="3" t="s">
        <v>58</v>
      </c>
      <c r="AT28" s="3" t="s">
        <v>58</v>
      </c>
      <c r="AU28" s="3" t="s">
        <v>58</v>
      </c>
      <c r="AV28" s="3" t="s">
        <v>58</v>
      </c>
      <c r="AW28" s="3" t="s">
        <v>58</v>
      </c>
      <c r="AX28" s="3" t="s">
        <v>58</v>
      </c>
      <c r="AY28" s="3" t="s">
        <v>58</v>
      </c>
      <c r="AZ28" s="3" t="s">
        <v>58</v>
      </c>
      <c r="BA28" s="3" t="s">
        <v>58</v>
      </c>
      <c r="BB28" s="3" t="s">
        <v>58</v>
      </c>
      <c r="BC28" s="3">
        <v>12</v>
      </c>
      <c r="BE28" s="4">
        <f t="shared" si="0"/>
        <v>38</v>
      </c>
      <c r="BF28" s="4">
        <v>38</v>
      </c>
    </row>
    <row r="29" spans="1:58" x14ac:dyDescent="0.25">
      <c r="A29" s="22">
        <v>7</v>
      </c>
      <c r="B29" s="4">
        <v>4</v>
      </c>
      <c r="C29" s="20">
        <v>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23">
        <v>6</v>
      </c>
      <c r="M29" s="22">
        <v>4</v>
      </c>
      <c r="N29" s="22">
        <v>8</v>
      </c>
      <c r="O29" s="22">
        <v>6</v>
      </c>
      <c r="P29" s="22">
        <v>3</v>
      </c>
      <c r="Q29" s="4">
        <v>0</v>
      </c>
      <c r="R29" s="4">
        <v>2</v>
      </c>
      <c r="S29" s="4">
        <v>3</v>
      </c>
      <c r="T29" s="4">
        <v>10</v>
      </c>
      <c r="U29" s="4">
        <v>6</v>
      </c>
      <c r="V29" s="24">
        <v>8</v>
      </c>
      <c r="W29" s="24">
        <v>3</v>
      </c>
      <c r="X29" s="24">
        <v>3</v>
      </c>
      <c r="Y29" s="24">
        <v>1</v>
      </c>
      <c r="Z29" s="24">
        <v>0</v>
      </c>
      <c r="AA29" s="24">
        <v>1</v>
      </c>
      <c r="AB29" s="24">
        <v>2</v>
      </c>
      <c r="AC29" s="3">
        <v>0</v>
      </c>
      <c r="AD29" s="24">
        <v>0</v>
      </c>
      <c r="AE29" s="24">
        <v>0</v>
      </c>
      <c r="AF29" s="24">
        <v>0</v>
      </c>
      <c r="AG29" s="25" t="s">
        <v>57</v>
      </c>
      <c r="AH29" s="3" t="s">
        <v>58</v>
      </c>
      <c r="AI29" s="3" t="s">
        <v>58</v>
      </c>
      <c r="AJ29" s="3" t="s">
        <v>58</v>
      </c>
      <c r="AK29" s="3" t="s">
        <v>58</v>
      </c>
      <c r="AL29" s="3" t="s">
        <v>58</v>
      </c>
      <c r="AM29" s="3" t="s">
        <v>58</v>
      </c>
      <c r="AN29" s="3" t="s">
        <v>58</v>
      </c>
      <c r="AO29" s="3" t="s">
        <v>58</v>
      </c>
      <c r="AP29" s="3" t="s">
        <v>58</v>
      </c>
      <c r="AQ29" s="3" t="s">
        <v>58</v>
      </c>
      <c r="AR29" s="3" t="s">
        <v>58</v>
      </c>
      <c r="AS29" s="3" t="s">
        <v>58</v>
      </c>
      <c r="AT29" s="3" t="s">
        <v>58</v>
      </c>
      <c r="AU29" s="3" t="s">
        <v>58</v>
      </c>
      <c r="AV29" s="3" t="s">
        <v>58</v>
      </c>
      <c r="AW29" s="3" t="s">
        <v>58</v>
      </c>
      <c r="AX29" s="3" t="s">
        <v>58</v>
      </c>
      <c r="AY29" s="3" t="s">
        <v>58</v>
      </c>
      <c r="AZ29" s="3" t="s">
        <v>58</v>
      </c>
      <c r="BA29" s="3" t="s">
        <v>58</v>
      </c>
      <c r="BB29" s="3" t="s">
        <v>58</v>
      </c>
      <c r="BC29" s="3">
        <v>9</v>
      </c>
      <c r="BE29" s="4">
        <f t="shared" si="0"/>
        <v>66</v>
      </c>
      <c r="BF29" s="4">
        <v>30</v>
      </c>
    </row>
    <row r="30" spans="1:58" x14ac:dyDescent="0.25">
      <c r="A30" s="22">
        <v>8</v>
      </c>
      <c r="B30" s="4">
        <v>1</v>
      </c>
      <c r="C30" s="20">
        <v>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22">
        <v>0</v>
      </c>
      <c r="M30" s="23">
        <v>1</v>
      </c>
      <c r="N30" s="22">
        <v>5</v>
      </c>
      <c r="O30" s="22">
        <v>4</v>
      </c>
      <c r="P30" s="22">
        <v>8</v>
      </c>
      <c r="Q30" s="4">
        <v>3</v>
      </c>
      <c r="R30" s="4">
        <v>10</v>
      </c>
      <c r="S30" s="4">
        <v>5</v>
      </c>
      <c r="T30" s="4">
        <v>3</v>
      </c>
      <c r="U30" s="4">
        <v>7</v>
      </c>
      <c r="V30" s="24">
        <v>5</v>
      </c>
      <c r="W30" s="24">
        <v>4</v>
      </c>
      <c r="X30" s="24">
        <v>5</v>
      </c>
      <c r="Y30" s="24">
        <v>5</v>
      </c>
      <c r="Z30" s="24">
        <v>4</v>
      </c>
      <c r="AA30" s="24">
        <v>6</v>
      </c>
      <c r="AB30" s="24">
        <v>6</v>
      </c>
      <c r="AC30" s="3">
        <v>1</v>
      </c>
      <c r="AD30" s="24">
        <v>4</v>
      </c>
      <c r="AE30" s="24">
        <v>1</v>
      </c>
      <c r="AF30" s="24">
        <v>1</v>
      </c>
      <c r="AG30" s="24">
        <v>0</v>
      </c>
      <c r="AH30" s="24">
        <v>1</v>
      </c>
      <c r="AI30" s="24">
        <v>1</v>
      </c>
      <c r="AJ30" s="24">
        <v>1</v>
      </c>
      <c r="AK30" s="24">
        <v>1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5" t="s">
        <v>57</v>
      </c>
      <c r="AV30" s="3" t="s">
        <v>58</v>
      </c>
      <c r="AW30" s="3" t="s">
        <v>58</v>
      </c>
      <c r="AX30" s="3" t="s">
        <v>58</v>
      </c>
      <c r="AY30" s="3" t="s">
        <v>58</v>
      </c>
      <c r="AZ30" s="3" t="s">
        <v>58</v>
      </c>
      <c r="BA30" s="3" t="s">
        <v>58</v>
      </c>
      <c r="BB30" s="3" t="s">
        <v>58</v>
      </c>
      <c r="BC30" s="3">
        <v>10</v>
      </c>
      <c r="BE30" s="4">
        <f t="shared" si="0"/>
        <v>92</v>
      </c>
      <c r="BF30" s="4">
        <v>44</v>
      </c>
    </row>
    <row r="31" spans="1:58" x14ac:dyDescent="0.25">
      <c r="A31" s="22">
        <v>8</v>
      </c>
      <c r="B31" s="4">
        <v>2</v>
      </c>
      <c r="C31" s="4">
        <v>0</v>
      </c>
      <c r="D31" s="4">
        <v>0</v>
      </c>
      <c r="E31" s="4">
        <v>0</v>
      </c>
      <c r="F31" s="4">
        <v>0</v>
      </c>
      <c r="G31" s="26" t="s">
        <v>61</v>
      </c>
      <c r="H31" s="4">
        <v>0</v>
      </c>
      <c r="I31" s="4">
        <v>0</v>
      </c>
      <c r="J31" s="4">
        <v>0</v>
      </c>
      <c r="K31" s="4">
        <v>0</v>
      </c>
      <c r="L31" s="22">
        <v>0</v>
      </c>
      <c r="M31" s="22">
        <v>0</v>
      </c>
      <c r="N31" s="22">
        <v>0</v>
      </c>
      <c r="O31" s="23">
        <v>1</v>
      </c>
      <c r="P31" s="22">
        <v>1</v>
      </c>
      <c r="Q31" s="4">
        <v>4</v>
      </c>
      <c r="R31" s="4">
        <v>2</v>
      </c>
      <c r="S31" s="27" t="s">
        <v>57</v>
      </c>
      <c r="T31" s="4" t="s">
        <v>58</v>
      </c>
      <c r="U31" s="4" t="s">
        <v>58</v>
      </c>
      <c r="V31" s="3" t="s">
        <v>58</v>
      </c>
      <c r="W31" s="3" t="s">
        <v>58</v>
      </c>
      <c r="X31" s="3" t="s">
        <v>58</v>
      </c>
      <c r="Y31" s="3" t="s">
        <v>58</v>
      </c>
      <c r="Z31" s="3" t="s">
        <v>58</v>
      </c>
      <c r="AA31" s="3" t="s">
        <v>58</v>
      </c>
      <c r="AB31" s="3" t="s">
        <v>58</v>
      </c>
      <c r="AC31" s="3" t="s">
        <v>58</v>
      </c>
      <c r="AD31" s="3" t="s">
        <v>58</v>
      </c>
      <c r="AE31" s="3" t="s">
        <v>58</v>
      </c>
      <c r="AF31" s="3" t="s">
        <v>58</v>
      </c>
      <c r="AG31" s="3" t="s">
        <v>58</v>
      </c>
      <c r="AH31" s="3" t="s">
        <v>58</v>
      </c>
      <c r="AI31" s="3" t="s">
        <v>58</v>
      </c>
      <c r="AJ31" s="3" t="s">
        <v>58</v>
      </c>
      <c r="AK31" s="3" t="s">
        <v>58</v>
      </c>
      <c r="AL31" s="3" t="s">
        <v>58</v>
      </c>
      <c r="AM31" s="3" t="s">
        <v>58</v>
      </c>
      <c r="AN31" s="3" t="s">
        <v>58</v>
      </c>
      <c r="AO31" s="3" t="s">
        <v>58</v>
      </c>
      <c r="AP31" s="3" t="s">
        <v>58</v>
      </c>
      <c r="AQ31" s="3" t="s">
        <v>58</v>
      </c>
      <c r="AR31" s="3" t="s">
        <v>58</v>
      </c>
      <c r="AS31" s="3" t="s">
        <v>58</v>
      </c>
      <c r="AT31" s="3" t="s">
        <v>58</v>
      </c>
      <c r="AU31" s="3" t="s">
        <v>58</v>
      </c>
      <c r="AV31" s="3" t="s">
        <v>58</v>
      </c>
      <c r="AW31" s="3" t="s">
        <v>58</v>
      </c>
      <c r="AX31" s="3" t="s">
        <v>58</v>
      </c>
      <c r="AY31" s="3" t="s">
        <v>58</v>
      </c>
      <c r="AZ31" s="3" t="s">
        <v>58</v>
      </c>
      <c r="BA31" s="3" t="s">
        <v>58</v>
      </c>
      <c r="BB31" s="3" t="s">
        <v>58</v>
      </c>
      <c r="BC31" s="3">
        <v>9</v>
      </c>
      <c r="BD31" s="4" t="s">
        <v>70</v>
      </c>
      <c r="BE31" s="4">
        <f t="shared" si="0"/>
        <v>8</v>
      </c>
      <c r="BF31" s="4">
        <v>13</v>
      </c>
    </row>
    <row r="32" spans="1:58" x14ac:dyDescent="0.25">
      <c r="A32" s="22">
        <v>8</v>
      </c>
      <c r="B32" s="4">
        <v>3</v>
      </c>
      <c r="C32" s="20">
        <v>3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22">
        <v>0</v>
      </c>
      <c r="M32" s="22">
        <v>0</v>
      </c>
      <c r="N32" s="23">
        <v>4</v>
      </c>
      <c r="O32" s="22">
        <v>3</v>
      </c>
      <c r="P32" s="22">
        <v>6</v>
      </c>
      <c r="Q32" s="4">
        <v>2</v>
      </c>
      <c r="R32" s="4">
        <v>5</v>
      </c>
      <c r="S32" s="4">
        <v>2</v>
      </c>
      <c r="T32" s="4">
        <v>3</v>
      </c>
      <c r="U32" s="4">
        <v>5</v>
      </c>
      <c r="V32" s="24">
        <v>7</v>
      </c>
      <c r="W32" s="24">
        <v>8</v>
      </c>
      <c r="X32" s="24">
        <v>9</v>
      </c>
      <c r="Y32" s="24">
        <v>4</v>
      </c>
      <c r="Z32" s="24">
        <v>4</v>
      </c>
      <c r="AA32" s="24">
        <v>2</v>
      </c>
      <c r="AB32" s="24">
        <v>0</v>
      </c>
      <c r="AC32" s="3">
        <v>3</v>
      </c>
      <c r="AD32" s="24">
        <v>1</v>
      </c>
      <c r="AE32" s="24">
        <v>3</v>
      </c>
      <c r="AF32" s="24">
        <v>0</v>
      </c>
      <c r="AG32" s="24">
        <v>0</v>
      </c>
      <c r="AH32" s="24">
        <v>2</v>
      </c>
      <c r="AI32" s="24">
        <v>3</v>
      </c>
      <c r="AJ32" s="24">
        <v>0</v>
      </c>
      <c r="AK32" s="24">
        <v>0</v>
      </c>
      <c r="AL32" s="24">
        <v>0</v>
      </c>
      <c r="AM32" s="24">
        <v>1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5" t="s">
        <v>57</v>
      </c>
      <c r="AV32" s="3" t="s">
        <v>58</v>
      </c>
      <c r="AW32" s="3" t="s">
        <v>58</v>
      </c>
      <c r="AX32" s="3" t="s">
        <v>58</v>
      </c>
      <c r="AY32" s="3" t="s">
        <v>58</v>
      </c>
      <c r="AZ32" s="3" t="s">
        <v>58</v>
      </c>
      <c r="BA32" s="3" t="s">
        <v>58</v>
      </c>
      <c r="BB32" s="3" t="s">
        <v>58</v>
      </c>
      <c r="BC32" s="3">
        <v>11</v>
      </c>
      <c r="BE32" s="4">
        <f t="shared" si="0"/>
        <v>77</v>
      </c>
      <c r="BF32" s="4">
        <v>44</v>
      </c>
    </row>
    <row r="33" spans="1:58" x14ac:dyDescent="0.25">
      <c r="A33" s="22">
        <v>8</v>
      </c>
      <c r="B33" s="4">
        <v>4</v>
      </c>
      <c r="C33" s="20">
        <v>6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23">
        <v>4</v>
      </c>
      <c r="M33" s="22">
        <v>5</v>
      </c>
      <c r="N33" s="22">
        <v>6</v>
      </c>
      <c r="O33" s="22">
        <v>6</v>
      </c>
      <c r="P33" s="22">
        <v>3</v>
      </c>
      <c r="Q33" s="4">
        <v>4</v>
      </c>
      <c r="R33" s="4">
        <v>5</v>
      </c>
      <c r="S33" s="4">
        <v>4</v>
      </c>
      <c r="T33" s="4">
        <v>2</v>
      </c>
      <c r="U33" s="4">
        <v>3</v>
      </c>
      <c r="V33" s="24">
        <v>7</v>
      </c>
      <c r="W33" s="24">
        <v>4</v>
      </c>
      <c r="X33" s="24">
        <v>5</v>
      </c>
      <c r="Y33" s="24">
        <v>4</v>
      </c>
      <c r="Z33" s="24">
        <v>4</v>
      </c>
      <c r="AA33" s="24">
        <v>1</v>
      </c>
      <c r="AB33" s="24">
        <v>0</v>
      </c>
      <c r="AC33" s="3">
        <v>1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5" t="s">
        <v>57</v>
      </c>
      <c r="AQ33" s="24" t="s">
        <v>58</v>
      </c>
      <c r="AR33" s="3" t="s">
        <v>58</v>
      </c>
      <c r="AS33" s="3" t="s">
        <v>58</v>
      </c>
      <c r="AT33" s="3" t="s">
        <v>58</v>
      </c>
      <c r="AU33" s="3" t="s">
        <v>58</v>
      </c>
      <c r="AV33" s="3" t="s">
        <v>58</v>
      </c>
      <c r="AW33" s="3" t="s">
        <v>58</v>
      </c>
      <c r="AX33" s="3" t="s">
        <v>58</v>
      </c>
      <c r="AY33" s="3" t="s">
        <v>58</v>
      </c>
      <c r="AZ33" s="3" t="s">
        <v>58</v>
      </c>
      <c r="BA33" s="3" t="s">
        <v>58</v>
      </c>
      <c r="BB33" s="3" t="s">
        <v>58</v>
      </c>
      <c r="BC33" s="3">
        <v>9</v>
      </c>
      <c r="BE33" s="4">
        <f t="shared" si="0"/>
        <v>68</v>
      </c>
      <c r="BF33" s="4">
        <v>40</v>
      </c>
    </row>
    <row r="34" spans="1:58" x14ac:dyDescent="0.25">
      <c r="A34" s="22">
        <v>9</v>
      </c>
      <c r="B34" s="4">
        <v>1</v>
      </c>
      <c r="C34" s="4">
        <v>0</v>
      </c>
      <c r="D34" s="4">
        <v>0</v>
      </c>
      <c r="E34" s="4">
        <v>0</v>
      </c>
      <c r="F34" s="20">
        <v>6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22">
        <v>0</v>
      </c>
      <c r="M34" s="22">
        <v>0</v>
      </c>
      <c r="N34" s="22">
        <v>0</v>
      </c>
      <c r="O34" s="23">
        <v>3</v>
      </c>
      <c r="P34" s="22">
        <v>2</v>
      </c>
      <c r="Q34" s="4">
        <v>5</v>
      </c>
      <c r="R34" s="4">
        <v>6</v>
      </c>
      <c r="S34" s="4">
        <v>2</v>
      </c>
      <c r="T34" s="4">
        <v>3</v>
      </c>
      <c r="U34" s="4">
        <v>7</v>
      </c>
      <c r="V34" s="24">
        <v>7</v>
      </c>
      <c r="W34" s="24">
        <v>6</v>
      </c>
      <c r="X34" s="24">
        <v>4</v>
      </c>
      <c r="Y34" s="24">
        <v>3</v>
      </c>
      <c r="Z34" s="24">
        <v>4</v>
      </c>
      <c r="AA34" s="24">
        <v>4</v>
      </c>
      <c r="AB34" s="24">
        <v>3</v>
      </c>
      <c r="AC34" s="3">
        <v>1</v>
      </c>
      <c r="AD34" s="24">
        <v>5</v>
      </c>
      <c r="AE34" s="24">
        <v>1</v>
      </c>
      <c r="AF34" s="24">
        <v>2</v>
      </c>
      <c r="AG34" s="24">
        <v>1</v>
      </c>
      <c r="AH34" s="24">
        <v>1</v>
      </c>
      <c r="AI34" s="24">
        <v>1</v>
      </c>
      <c r="AJ34" s="24">
        <v>0</v>
      </c>
      <c r="AK34" s="24">
        <v>0</v>
      </c>
      <c r="AL34" s="25" t="s">
        <v>57</v>
      </c>
      <c r="AM34" s="3" t="s">
        <v>58</v>
      </c>
      <c r="AN34" s="3" t="s">
        <v>58</v>
      </c>
      <c r="AO34" s="3" t="s">
        <v>58</v>
      </c>
      <c r="AP34" s="3" t="s">
        <v>58</v>
      </c>
      <c r="AQ34" s="3" t="s">
        <v>58</v>
      </c>
      <c r="AR34" s="3" t="s">
        <v>58</v>
      </c>
      <c r="AS34" s="3" t="s">
        <v>58</v>
      </c>
      <c r="AT34" s="3" t="s">
        <v>58</v>
      </c>
      <c r="AU34" s="3" t="s">
        <v>58</v>
      </c>
      <c r="AV34" s="3" t="s">
        <v>58</v>
      </c>
      <c r="AW34" s="3" t="s">
        <v>58</v>
      </c>
      <c r="AX34" s="3" t="s">
        <v>58</v>
      </c>
      <c r="AY34" s="3" t="s">
        <v>58</v>
      </c>
      <c r="AZ34" s="3" t="s">
        <v>58</v>
      </c>
      <c r="BA34" s="3" t="s">
        <v>58</v>
      </c>
      <c r="BB34" s="3" t="s">
        <v>58</v>
      </c>
      <c r="BC34" s="3">
        <v>9</v>
      </c>
      <c r="BE34" s="4">
        <f t="shared" si="0"/>
        <v>71</v>
      </c>
      <c r="BF34" s="4">
        <v>32</v>
      </c>
    </row>
    <row r="35" spans="1:58" x14ac:dyDescent="0.25">
      <c r="A35" s="22">
        <v>9</v>
      </c>
      <c r="B35" s="4">
        <v>2</v>
      </c>
      <c r="C35" s="4">
        <v>0</v>
      </c>
      <c r="D35" s="4">
        <v>0</v>
      </c>
      <c r="E35" s="20">
        <v>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3">
        <v>2</v>
      </c>
      <c r="R35" s="4">
        <v>7</v>
      </c>
      <c r="S35" s="4">
        <v>5</v>
      </c>
      <c r="T35" s="4">
        <v>1</v>
      </c>
      <c r="U35" s="4">
        <v>7</v>
      </c>
      <c r="V35" s="24">
        <v>6</v>
      </c>
      <c r="W35" s="24">
        <v>5</v>
      </c>
      <c r="X35" s="24">
        <v>6</v>
      </c>
      <c r="Y35" s="24">
        <v>4</v>
      </c>
      <c r="Z35" s="24">
        <v>4</v>
      </c>
      <c r="AA35" s="24">
        <v>4</v>
      </c>
      <c r="AB35" s="24">
        <v>3</v>
      </c>
      <c r="AC35" s="3">
        <v>2</v>
      </c>
      <c r="AD35" s="24">
        <v>3</v>
      </c>
      <c r="AE35" s="24">
        <v>4</v>
      </c>
      <c r="AF35" s="24">
        <v>1</v>
      </c>
      <c r="AG35" s="24">
        <v>4</v>
      </c>
      <c r="AH35" s="24">
        <v>3</v>
      </c>
      <c r="AI35" s="24">
        <v>3</v>
      </c>
      <c r="AJ35" s="24">
        <v>3</v>
      </c>
      <c r="AK35" s="24">
        <v>0</v>
      </c>
      <c r="AL35" s="24">
        <v>5</v>
      </c>
      <c r="AM35" s="24">
        <v>1</v>
      </c>
      <c r="AN35" s="24">
        <v>0</v>
      </c>
      <c r="AO35" s="24">
        <v>1</v>
      </c>
      <c r="AP35" s="24">
        <v>0</v>
      </c>
      <c r="AQ35" s="24">
        <v>0</v>
      </c>
      <c r="AR35" s="24">
        <v>0</v>
      </c>
      <c r="AS35" s="25" t="s">
        <v>57</v>
      </c>
      <c r="AT35" s="24" t="s">
        <v>58</v>
      </c>
      <c r="AU35" s="24" t="s">
        <v>58</v>
      </c>
      <c r="AV35" s="24" t="s">
        <v>58</v>
      </c>
      <c r="AW35" s="24" t="s">
        <v>58</v>
      </c>
      <c r="AX35" s="24" t="s">
        <v>58</v>
      </c>
      <c r="AY35" s="24" t="s">
        <v>58</v>
      </c>
      <c r="AZ35" s="24" t="s">
        <v>58</v>
      </c>
      <c r="BA35" s="24" t="s">
        <v>58</v>
      </c>
      <c r="BB35" s="24" t="s">
        <v>58</v>
      </c>
      <c r="BC35" s="3">
        <v>12</v>
      </c>
      <c r="BE35" s="4">
        <f t="shared" si="0"/>
        <v>84</v>
      </c>
      <c r="BF35" s="4">
        <v>41</v>
      </c>
    </row>
    <row r="36" spans="1:58" x14ac:dyDescent="0.25">
      <c r="A36" s="22">
        <v>9</v>
      </c>
      <c r="B36" s="4">
        <v>3</v>
      </c>
      <c r="C36" s="20">
        <v>8</v>
      </c>
      <c r="D36" s="4">
        <v>0</v>
      </c>
      <c r="E36" s="4" t="s">
        <v>71</v>
      </c>
      <c r="F36" s="4"/>
      <c r="G36" s="26" t="s">
        <v>61</v>
      </c>
      <c r="H36" s="4">
        <v>0</v>
      </c>
      <c r="I36" s="27" t="s">
        <v>72</v>
      </c>
      <c r="J36" s="4" t="s">
        <v>58</v>
      </c>
      <c r="K36" s="4" t="s">
        <v>58</v>
      </c>
      <c r="L36" s="22" t="s">
        <v>58</v>
      </c>
      <c r="M36" s="22" t="s">
        <v>58</v>
      </c>
      <c r="N36" s="22" t="s">
        <v>58</v>
      </c>
      <c r="O36" s="22" t="s">
        <v>58</v>
      </c>
      <c r="P36" s="22" t="s">
        <v>58</v>
      </c>
      <c r="Q36" s="22" t="s">
        <v>58</v>
      </c>
      <c r="R36" s="22" t="s">
        <v>58</v>
      </c>
      <c r="S36" s="22" t="s">
        <v>58</v>
      </c>
      <c r="T36" s="22" t="s">
        <v>58</v>
      </c>
      <c r="U36" s="22" t="s">
        <v>58</v>
      </c>
      <c r="V36" s="24" t="s">
        <v>58</v>
      </c>
      <c r="W36" s="24" t="s">
        <v>58</v>
      </c>
      <c r="X36" s="24" t="s">
        <v>58</v>
      </c>
      <c r="Y36" s="24" t="s">
        <v>58</v>
      </c>
      <c r="Z36" s="24" t="s">
        <v>58</v>
      </c>
      <c r="AA36" s="24" t="s">
        <v>58</v>
      </c>
      <c r="AB36" s="24" t="s">
        <v>58</v>
      </c>
      <c r="AC36" s="24" t="s">
        <v>58</v>
      </c>
      <c r="AD36" s="24" t="s">
        <v>58</v>
      </c>
      <c r="AE36" s="24" t="s">
        <v>58</v>
      </c>
      <c r="AF36" s="24" t="s">
        <v>58</v>
      </c>
      <c r="AG36" s="24" t="s">
        <v>58</v>
      </c>
      <c r="AH36" s="24" t="s">
        <v>58</v>
      </c>
      <c r="AI36" s="24" t="s">
        <v>58</v>
      </c>
      <c r="AJ36" s="24" t="s">
        <v>58</v>
      </c>
      <c r="AK36" s="24" t="s">
        <v>58</v>
      </c>
      <c r="AL36" s="24" t="s">
        <v>58</v>
      </c>
      <c r="AM36" s="24" t="s">
        <v>58</v>
      </c>
      <c r="AN36" s="24" t="s">
        <v>58</v>
      </c>
      <c r="AO36" s="24" t="s">
        <v>58</v>
      </c>
      <c r="AP36" s="24" t="s">
        <v>58</v>
      </c>
      <c r="AQ36" s="24" t="s">
        <v>58</v>
      </c>
      <c r="AR36" s="24" t="s">
        <v>58</v>
      </c>
      <c r="AS36" s="24" t="s">
        <v>58</v>
      </c>
      <c r="AT36" s="24" t="s">
        <v>58</v>
      </c>
      <c r="AU36" s="24" t="s">
        <v>58</v>
      </c>
      <c r="AV36" s="24" t="s">
        <v>58</v>
      </c>
      <c r="AW36" s="24" t="s">
        <v>58</v>
      </c>
      <c r="AX36" s="24" t="s">
        <v>58</v>
      </c>
      <c r="AY36" s="24" t="s">
        <v>58</v>
      </c>
      <c r="AZ36" s="24" t="s">
        <v>58</v>
      </c>
      <c r="BA36" s="24" t="s">
        <v>58</v>
      </c>
      <c r="BB36" s="24" t="s">
        <v>58</v>
      </c>
      <c r="BD36" s="4" t="s">
        <v>70</v>
      </c>
      <c r="BE36" s="4">
        <f t="shared" si="0"/>
        <v>0</v>
      </c>
      <c r="BF36" s="24" t="s">
        <v>58</v>
      </c>
    </row>
    <row r="37" spans="1:58" x14ac:dyDescent="0.25">
      <c r="A37" s="22">
        <v>9</v>
      </c>
      <c r="B37" s="4">
        <v>4</v>
      </c>
      <c r="C37" s="4">
        <v>0</v>
      </c>
      <c r="D37" s="20">
        <v>3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22">
        <v>0</v>
      </c>
      <c r="M37" s="22">
        <v>0</v>
      </c>
      <c r="N37" s="23">
        <v>7</v>
      </c>
      <c r="O37" s="22">
        <v>9</v>
      </c>
      <c r="P37" s="22">
        <v>3</v>
      </c>
      <c r="Q37" s="4">
        <v>0</v>
      </c>
      <c r="R37" s="4">
        <v>5</v>
      </c>
      <c r="S37" s="4">
        <v>1</v>
      </c>
      <c r="T37" s="27" t="s">
        <v>57</v>
      </c>
      <c r="U37" s="22" t="s">
        <v>58</v>
      </c>
      <c r="V37" s="24" t="s">
        <v>58</v>
      </c>
      <c r="W37" s="24" t="s">
        <v>58</v>
      </c>
      <c r="X37" s="24" t="s">
        <v>58</v>
      </c>
      <c r="Y37" s="24" t="s">
        <v>58</v>
      </c>
      <c r="Z37" s="24" t="s">
        <v>58</v>
      </c>
      <c r="AA37" s="24" t="s">
        <v>58</v>
      </c>
      <c r="AB37" s="24" t="s">
        <v>58</v>
      </c>
      <c r="AC37" s="24" t="s">
        <v>58</v>
      </c>
      <c r="AD37" s="24" t="s">
        <v>58</v>
      </c>
      <c r="AE37" s="24" t="s">
        <v>58</v>
      </c>
      <c r="AF37" s="24" t="s">
        <v>58</v>
      </c>
      <c r="AG37" s="24" t="s">
        <v>58</v>
      </c>
      <c r="AH37" s="24" t="s">
        <v>58</v>
      </c>
      <c r="AI37" s="24" t="s">
        <v>58</v>
      </c>
      <c r="AJ37" s="24" t="s">
        <v>58</v>
      </c>
      <c r="AK37" s="24" t="s">
        <v>58</v>
      </c>
      <c r="AL37" s="24" t="s">
        <v>58</v>
      </c>
      <c r="AM37" s="24" t="s">
        <v>58</v>
      </c>
      <c r="AN37" s="24" t="s">
        <v>58</v>
      </c>
      <c r="AO37" s="24" t="s">
        <v>58</v>
      </c>
      <c r="AP37" s="24" t="s">
        <v>58</v>
      </c>
      <c r="AQ37" s="24" t="s">
        <v>58</v>
      </c>
      <c r="AR37" s="24" t="s">
        <v>58</v>
      </c>
      <c r="AS37" s="24" t="s">
        <v>58</v>
      </c>
      <c r="AT37" s="24" t="s">
        <v>58</v>
      </c>
      <c r="AU37" s="24" t="s">
        <v>58</v>
      </c>
      <c r="AV37" s="24" t="s">
        <v>58</v>
      </c>
      <c r="AW37" s="24" t="s">
        <v>58</v>
      </c>
      <c r="AX37" s="24" t="s">
        <v>58</v>
      </c>
      <c r="AY37" s="24" t="s">
        <v>58</v>
      </c>
      <c r="AZ37" s="24" t="s">
        <v>58</v>
      </c>
      <c r="BA37" s="24" t="s">
        <v>58</v>
      </c>
      <c r="BB37" s="24" t="s">
        <v>58</v>
      </c>
      <c r="BC37" s="3">
        <v>10</v>
      </c>
      <c r="BE37" s="4">
        <f t="shared" si="0"/>
        <v>25</v>
      </c>
      <c r="BF37" s="4">
        <v>16</v>
      </c>
    </row>
    <row r="38" spans="1:58" x14ac:dyDescent="0.25">
      <c r="A38" s="22">
        <v>10</v>
      </c>
      <c r="B38" s="4">
        <v>1</v>
      </c>
      <c r="C38" s="20">
        <v>3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22">
        <v>0</v>
      </c>
      <c r="M38" s="22">
        <v>0</v>
      </c>
      <c r="N38" s="23">
        <v>1</v>
      </c>
      <c r="O38" s="22">
        <v>6</v>
      </c>
      <c r="P38" s="22">
        <v>1</v>
      </c>
      <c r="Q38" s="4">
        <v>2</v>
      </c>
      <c r="R38" s="4">
        <v>6</v>
      </c>
      <c r="S38" s="4">
        <v>1</v>
      </c>
      <c r="T38" s="4">
        <v>4</v>
      </c>
      <c r="U38" s="4">
        <v>4</v>
      </c>
      <c r="V38" s="24">
        <v>7</v>
      </c>
      <c r="W38" s="24">
        <v>3</v>
      </c>
      <c r="X38" s="24">
        <v>4</v>
      </c>
      <c r="Y38" s="24">
        <v>6</v>
      </c>
      <c r="Z38" s="24">
        <v>5</v>
      </c>
      <c r="AA38" s="24">
        <v>3</v>
      </c>
      <c r="AB38" s="24">
        <v>3</v>
      </c>
      <c r="AC38" s="3">
        <v>2</v>
      </c>
      <c r="AD38" s="24">
        <v>6</v>
      </c>
      <c r="AE38" s="24">
        <v>1</v>
      </c>
      <c r="AF38" s="24">
        <v>0</v>
      </c>
      <c r="AG38" s="24">
        <v>2</v>
      </c>
      <c r="AH38" s="24">
        <v>3</v>
      </c>
      <c r="AI38" s="24">
        <v>1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5" t="s">
        <v>57</v>
      </c>
      <c r="AV38" s="3" t="s">
        <v>58</v>
      </c>
      <c r="AW38" s="3" t="s">
        <v>58</v>
      </c>
      <c r="AX38" s="3" t="s">
        <v>58</v>
      </c>
      <c r="AY38" s="3" t="s">
        <v>58</v>
      </c>
      <c r="AZ38" s="3" t="s">
        <v>58</v>
      </c>
      <c r="BA38" s="3" t="s">
        <v>58</v>
      </c>
      <c r="BB38" s="3" t="s">
        <v>58</v>
      </c>
      <c r="BC38" s="3">
        <v>11</v>
      </c>
      <c r="BE38" s="4">
        <f t="shared" si="0"/>
        <v>71</v>
      </c>
      <c r="BF38" s="4">
        <v>44</v>
      </c>
    </row>
    <row r="39" spans="1:58" x14ac:dyDescent="0.25">
      <c r="A39" s="22">
        <v>10</v>
      </c>
      <c r="B39" s="4">
        <v>2</v>
      </c>
      <c r="C39" s="4">
        <v>0</v>
      </c>
      <c r="D39" s="20">
        <v>3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22">
        <v>0</v>
      </c>
      <c r="M39" s="22">
        <v>0</v>
      </c>
      <c r="N39" s="23">
        <v>5</v>
      </c>
      <c r="O39" s="22">
        <v>3</v>
      </c>
      <c r="P39" s="22">
        <v>8</v>
      </c>
      <c r="Q39" s="4">
        <v>0</v>
      </c>
      <c r="R39" s="4">
        <v>11</v>
      </c>
      <c r="S39" s="4">
        <v>6</v>
      </c>
      <c r="T39" s="4">
        <v>7</v>
      </c>
      <c r="U39" s="4">
        <v>3</v>
      </c>
      <c r="V39" s="24">
        <v>4</v>
      </c>
      <c r="W39" s="24">
        <v>4</v>
      </c>
      <c r="X39" s="24">
        <v>3</v>
      </c>
      <c r="Y39" s="24">
        <v>4</v>
      </c>
      <c r="Z39" s="24">
        <v>2</v>
      </c>
      <c r="AA39" s="24">
        <v>5</v>
      </c>
      <c r="AB39" s="24">
        <v>3</v>
      </c>
      <c r="AC39" s="3">
        <v>2</v>
      </c>
      <c r="AD39" s="24">
        <v>1</v>
      </c>
      <c r="AE39" s="24">
        <v>1</v>
      </c>
      <c r="AF39" s="24">
        <v>0</v>
      </c>
      <c r="AG39" s="24">
        <v>0</v>
      </c>
      <c r="AH39" s="24">
        <v>1</v>
      </c>
      <c r="AI39" s="24">
        <v>1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5" t="s">
        <v>57</v>
      </c>
      <c r="AT39" s="24" t="s">
        <v>58</v>
      </c>
      <c r="AU39" s="24" t="s">
        <v>58</v>
      </c>
      <c r="AV39" s="24" t="s">
        <v>58</v>
      </c>
      <c r="AW39" s="24" t="s">
        <v>58</v>
      </c>
      <c r="AX39" s="24" t="s">
        <v>58</v>
      </c>
      <c r="AY39" s="24" t="s">
        <v>58</v>
      </c>
      <c r="AZ39" s="24" t="s">
        <v>58</v>
      </c>
      <c r="BA39" s="24" t="s">
        <v>58</v>
      </c>
      <c r="BB39" s="24" t="s">
        <v>58</v>
      </c>
      <c r="BC39" s="3">
        <v>10</v>
      </c>
      <c r="BE39" s="4">
        <f t="shared" si="0"/>
        <v>74</v>
      </c>
      <c r="BF39" s="4">
        <v>42</v>
      </c>
    </row>
    <row r="40" spans="1:58" x14ac:dyDescent="0.25">
      <c r="A40" s="22">
        <v>10</v>
      </c>
      <c r="B40" s="4">
        <v>3</v>
      </c>
      <c r="C40" s="20">
        <v>2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22">
        <v>0</v>
      </c>
      <c r="M40" s="22">
        <v>0</v>
      </c>
      <c r="N40" s="23">
        <v>3</v>
      </c>
      <c r="O40" s="22">
        <v>3</v>
      </c>
      <c r="P40" s="22">
        <v>3</v>
      </c>
      <c r="Q40" s="4">
        <v>5</v>
      </c>
      <c r="R40" s="4">
        <v>2</v>
      </c>
      <c r="S40" s="4">
        <v>1</v>
      </c>
      <c r="T40" s="4">
        <v>4</v>
      </c>
      <c r="U40" s="4">
        <v>3</v>
      </c>
      <c r="V40" s="24">
        <v>13</v>
      </c>
      <c r="W40" s="24">
        <v>7</v>
      </c>
      <c r="X40" s="24">
        <v>11</v>
      </c>
      <c r="Y40" s="24">
        <v>4</v>
      </c>
      <c r="Z40" s="24">
        <v>3</v>
      </c>
      <c r="AA40" s="24">
        <v>5</v>
      </c>
      <c r="AB40" s="24">
        <v>1</v>
      </c>
      <c r="AC40" s="3">
        <v>4</v>
      </c>
      <c r="AD40" s="24">
        <v>3</v>
      </c>
      <c r="AE40" s="24">
        <v>0</v>
      </c>
      <c r="AF40" s="24">
        <v>0</v>
      </c>
      <c r="AG40" s="24">
        <v>2</v>
      </c>
      <c r="AH40" s="24">
        <v>3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5" t="s">
        <v>57</v>
      </c>
      <c r="AP40" s="24" t="s">
        <v>58</v>
      </c>
      <c r="AQ40" s="24" t="s">
        <v>58</v>
      </c>
      <c r="AR40" s="3" t="s">
        <v>58</v>
      </c>
      <c r="AS40" s="3" t="s">
        <v>58</v>
      </c>
      <c r="AT40" s="3" t="s">
        <v>58</v>
      </c>
      <c r="AU40" s="3" t="s">
        <v>58</v>
      </c>
      <c r="AV40" s="3" t="s">
        <v>58</v>
      </c>
      <c r="AW40" s="3" t="s">
        <v>58</v>
      </c>
      <c r="AX40" s="3" t="s">
        <v>58</v>
      </c>
      <c r="AY40" s="3" t="s">
        <v>58</v>
      </c>
      <c r="AZ40" s="3" t="s">
        <v>58</v>
      </c>
      <c r="BA40" s="3" t="s">
        <v>58</v>
      </c>
      <c r="BB40" s="3" t="s">
        <v>58</v>
      </c>
      <c r="BC40" s="3">
        <v>11</v>
      </c>
      <c r="BE40" s="4">
        <f t="shared" si="0"/>
        <v>80</v>
      </c>
      <c r="BF40" s="4">
        <v>39</v>
      </c>
    </row>
    <row r="41" spans="1:58" x14ac:dyDescent="0.25">
      <c r="A41" s="22">
        <v>10</v>
      </c>
      <c r="B41" s="4">
        <v>4</v>
      </c>
      <c r="C41" s="20">
        <v>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23">
        <v>1</v>
      </c>
      <c r="L41" s="22">
        <v>6</v>
      </c>
      <c r="M41" s="22">
        <v>9</v>
      </c>
      <c r="N41" s="22">
        <v>8</v>
      </c>
      <c r="O41" s="22">
        <v>3</v>
      </c>
      <c r="P41" s="22">
        <v>4</v>
      </c>
      <c r="Q41" s="4">
        <v>4</v>
      </c>
      <c r="R41" s="4">
        <v>5</v>
      </c>
      <c r="S41" s="4">
        <v>6</v>
      </c>
      <c r="T41" s="4">
        <v>5</v>
      </c>
      <c r="U41" s="4">
        <v>6</v>
      </c>
      <c r="V41" s="24">
        <v>5</v>
      </c>
      <c r="W41" s="24">
        <v>4</v>
      </c>
      <c r="X41" s="24">
        <v>2</v>
      </c>
      <c r="Y41" s="24">
        <v>1</v>
      </c>
      <c r="Z41" s="24">
        <v>1</v>
      </c>
      <c r="AA41" s="24">
        <v>0</v>
      </c>
      <c r="AB41" s="24">
        <v>0</v>
      </c>
      <c r="AC41" s="3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5" t="s">
        <v>57</v>
      </c>
      <c r="AK41" s="24" t="s">
        <v>58</v>
      </c>
      <c r="AL41" s="24" t="s">
        <v>58</v>
      </c>
      <c r="AM41" s="24" t="s">
        <v>58</v>
      </c>
      <c r="AN41" s="24" t="s">
        <v>58</v>
      </c>
      <c r="AO41" s="24" t="s">
        <v>58</v>
      </c>
      <c r="AP41" s="24" t="s">
        <v>58</v>
      </c>
      <c r="AQ41" s="24" t="s">
        <v>58</v>
      </c>
      <c r="AR41" s="3" t="s">
        <v>58</v>
      </c>
      <c r="AS41" s="3" t="s">
        <v>58</v>
      </c>
      <c r="AT41" s="3" t="s">
        <v>58</v>
      </c>
      <c r="AU41" s="3" t="s">
        <v>58</v>
      </c>
      <c r="AV41" s="3" t="s">
        <v>58</v>
      </c>
      <c r="AW41" s="3" t="s">
        <v>58</v>
      </c>
      <c r="AX41" s="3" t="s">
        <v>58</v>
      </c>
      <c r="AY41" s="3" t="s">
        <v>58</v>
      </c>
      <c r="AZ41" s="3" t="s">
        <v>58</v>
      </c>
      <c r="BA41" s="3" t="s">
        <v>58</v>
      </c>
      <c r="BB41" s="3" t="s">
        <v>58</v>
      </c>
      <c r="BC41" s="3">
        <v>8</v>
      </c>
      <c r="BE41" s="4">
        <f t="shared" si="0"/>
        <v>70</v>
      </c>
      <c r="BF41" s="4">
        <v>33</v>
      </c>
    </row>
    <row r="42" spans="1:58" x14ac:dyDescent="0.25">
      <c r="A42" s="22">
        <v>11</v>
      </c>
      <c r="B42" s="4">
        <v>1</v>
      </c>
      <c r="C42" s="4">
        <v>0</v>
      </c>
      <c r="D42" s="4">
        <v>0</v>
      </c>
      <c r="E42" s="20">
        <v>4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4">
        <v>0</v>
      </c>
      <c r="R42" s="23">
        <v>1</v>
      </c>
      <c r="S42" s="4">
        <v>3</v>
      </c>
      <c r="T42" s="4">
        <v>3</v>
      </c>
      <c r="U42" s="4">
        <v>1</v>
      </c>
      <c r="V42" s="25" t="s">
        <v>73</v>
      </c>
      <c r="W42" s="24" t="s">
        <v>58</v>
      </c>
      <c r="X42" s="24" t="s">
        <v>58</v>
      </c>
      <c r="Y42" s="24" t="s">
        <v>58</v>
      </c>
      <c r="Z42" s="24" t="s">
        <v>58</v>
      </c>
      <c r="AA42" s="24" t="s">
        <v>58</v>
      </c>
      <c r="AB42" s="24" t="s">
        <v>58</v>
      </c>
      <c r="AC42" s="24" t="s">
        <v>58</v>
      </c>
      <c r="AD42" s="24" t="s">
        <v>58</v>
      </c>
      <c r="AE42" s="24" t="s">
        <v>58</v>
      </c>
      <c r="AF42" s="24" t="s">
        <v>58</v>
      </c>
      <c r="AG42" s="24" t="s">
        <v>58</v>
      </c>
      <c r="AH42" s="24" t="s">
        <v>58</v>
      </c>
      <c r="AI42" s="24" t="s">
        <v>58</v>
      </c>
      <c r="AJ42" s="24" t="s">
        <v>58</v>
      </c>
      <c r="AK42" s="24" t="s">
        <v>58</v>
      </c>
      <c r="AL42" s="24" t="s">
        <v>58</v>
      </c>
      <c r="AM42" s="24" t="s">
        <v>58</v>
      </c>
      <c r="AN42" s="24" t="s">
        <v>58</v>
      </c>
      <c r="AO42" s="24" t="s">
        <v>58</v>
      </c>
      <c r="AP42" s="24" t="s">
        <v>58</v>
      </c>
      <c r="AQ42" s="24" t="s">
        <v>58</v>
      </c>
      <c r="AR42" s="24" t="s">
        <v>58</v>
      </c>
      <c r="AS42" s="24" t="s">
        <v>58</v>
      </c>
      <c r="AT42" s="24" t="s">
        <v>58</v>
      </c>
      <c r="AU42" s="24" t="s">
        <v>58</v>
      </c>
      <c r="AV42" s="24" t="s">
        <v>58</v>
      </c>
      <c r="AW42" s="24" t="s">
        <v>58</v>
      </c>
      <c r="AX42" s="24" t="s">
        <v>58</v>
      </c>
      <c r="AY42" s="24" t="s">
        <v>58</v>
      </c>
      <c r="AZ42" s="24" t="s">
        <v>58</v>
      </c>
      <c r="BA42" s="24" t="s">
        <v>58</v>
      </c>
      <c r="BB42" s="24" t="s">
        <v>58</v>
      </c>
      <c r="BC42" s="3">
        <v>13</v>
      </c>
      <c r="BE42" s="4">
        <f t="shared" si="0"/>
        <v>8</v>
      </c>
      <c r="BF42" s="4">
        <v>17</v>
      </c>
    </row>
    <row r="43" spans="1:58" x14ac:dyDescent="0.25">
      <c r="A43" s="22">
        <v>11</v>
      </c>
      <c r="B43" s="4">
        <v>2</v>
      </c>
      <c r="C43" s="4">
        <v>0</v>
      </c>
      <c r="D43" s="4">
        <v>0</v>
      </c>
      <c r="E43" s="4">
        <v>0</v>
      </c>
      <c r="F43" s="20">
        <v>4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3">
        <v>4</v>
      </c>
      <c r="R43" s="4">
        <v>9</v>
      </c>
      <c r="S43" s="4">
        <v>3</v>
      </c>
      <c r="T43" s="4">
        <v>1</v>
      </c>
      <c r="U43" s="4">
        <v>6</v>
      </c>
      <c r="V43" s="24">
        <v>5</v>
      </c>
      <c r="W43" s="24">
        <v>4</v>
      </c>
      <c r="X43" s="24">
        <v>4</v>
      </c>
      <c r="Y43" s="24">
        <v>4</v>
      </c>
      <c r="Z43" s="24">
        <v>4</v>
      </c>
      <c r="AA43" s="24">
        <v>2</v>
      </c>
      <c r="AB43" s="24">
        <v>6</v>
      </c>
      <c r="AC43" s="3">
        <v>5</v>
      </c>
      <c r="AD43" s="24">
        <v>4</v>
      </c>
      <c r="AE43" s="24">
        <v>2</v>
      </c>
      <c r="AF43" s="24">
        <v>0</v>
      </c>
      <c r="AG43" s="24">
        <v>6</v>
      </c>
      <c r="AH43" s="24">
        <v>9</v>
      </c>
      <c r="AI43" s="24">
        <v>4</v>
      </c>
      <c r="AJ43" s="24">
        <v>2</v>
      </c>
      <c r="AK43" s="24">
        <v>0</v>
      </c>
      <c r="AL43" s="24">
        <v>1</v>
      </c>
      <c r="AM43" s="24">
        <v>0</v>
      </c>
      <c r="AN43" s="24">
        <v>1</v>
      </c>
      <c r="AO43" s="24">
        <v>1</v>
      </c>
      <c r="AP43" s="24">
        <v>2</v>
      </c>
      <c r="AQ43" s="24">
        <v>0</v>
      </c>
      <c r="AR43" s="24">
        <v>0</v>
      </c>
      <c r="AS43" s="24">
        <v>1</v>
      </c>
      <c r="AT43" s="24">
        <v>0</v>
      </c>
      <c r="AU43" s="25" t="s">
        <v>57</v>
      </c>
      <c r="AV43" s="3" t="s">
        <v>58</v>
      </c>
      <c r="AW43" s="3" t="s">
        <v>58</v>
      </c>
      <c r="AX43" s="3" t="s">
        <v>58</v>
      </c>
      <c r="AY43" s="3" t="s">
        <v>58</v>
      </c>
      <c r="AZ43" s="3" t="s">
        <v>58</v>
      </c>
      <c r="BA43" s="3" t="s">
        <v>58</v>
      </c>
      <c r="BB43" s="3" t="s">
        <v>58</v>
      </c>
      <c r="BC43" s="3">
        <v>11</v>
      </c>
      <c r="BE43" s="4">
        <f t="shared" si="0"/>
        <v>90</v>
      </c>
      <c r="BF43" s="4">
        <v>41</v>
      </c>
    </row>
    <row r="44" spans="1:58" x14ac:dyDescent="0.25">
      <c r="A44" s="22">
        <v>11</v>
      </c>
      <c r="B44" s="4">
        <v>3</v>
      </c>
      <c r="C44" s="4">
        <v>0</v>
      </c>
      <c r="D44" s="4">
        <v>0</v>
      </c>
      <c r="E44" s="4">
        <v>0</v>
      </c>
      <c r="F44" s="4">
        <v>0</v>
      </c>
      <c r="G44" s="20">
        <v>1</v>
      </c>
      <c r="H44" s="4">
        <v>0</v>
      </c>
      <c r="I44" s="4">
        <v>0</v>
      </c>
      <c r="J44" s="4">
        <v>0</v>
      </c>
      <c r="K44" s="4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4">
        <v>0</v>
      </c>
      <c r="R44" s="4">
        <v>0</v>
      </c>
      <c r="S44" s="23">
        <v>1</v>
      </c>
      <c r="T44" s="4">
        <v>5</v>
      </c>
      <c r="U44" s="4">
        <v>4</v>
      </c>
      <c r="V44" s="24">
        <v>5</v>
      </c>
      <c r="W44" s="24">
        <v>4</v>
      </c>
      <c r="X44" s="24">
        <v>2</v>
      </c>
      <c r="Y44" s="24">
        <v>6</v>
      </c>
      <c r="Z44" s="24">
        <v>6</v>
      </c>
      <c r="AA44" s="24">
        <v>6</v>
      </c>
      <c r="AB44" s="24">
        <v>7</v>
      </c>
      <c r="AC44" s="3">
        <v>2</v>
      </c>
      <c r="AD44" s="24">
        <v>2</v>
      </c>
      <c r="AE44" s="24">
        <v>2</v>
      </c>
      <c r="AF44" s="24">
        <v>1</v>
      </c>
      <c r="AG44" s="24">
        <v>3</v>
      </c>
      <c r="AH44" s="24">
        <v>1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5" t="s">
        <v>57</v>
      </c>
      <c r="AV44" s="3" t="s">
        <v>58</v>
      </c>
      <c r="AW44" s="3" t="s">
        <v>58</v>
      </c>
      <c r="AX44" s="3" t="s">
        <v>58</v>
      </c>
      <c r="AY44" s="3" t="s">
        <v>58</v>
      </c>
      <c r="AZ44" s="3" t="s">
        <v>58</v>
      </c>
      <c r="BA44" s="3" t="s">
        <v>58</v>
      </c>
      <c r="BB44" s="3" t="s">
        <v>58</v>
      </c>
      <c r="BC44" s="3">
        <v>12</v>
      </c>
      <c r="BE44" s="4">
        <f t="shared" si="0"/>
        <v>57</v>
      </c>
      <c r="BF44" s="4">
        <v>40</v>
      </c>
    </row>
    <row r="45" spans="1:58" x14ac:dyDescent="0.25">
      <c r="A45" s="22">
        <v>11</v>
      </c>
      <c r="B45" s="4">
        <v>4</v>
      </c>
      <c r="C45" s="4">
        <v>0</v>
      </c>
      <c r="D45" s="20">
        <v>1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3">
        <v>5</v>
      </c>
      <c r="R45" s="4">
        <v>3</v>
      </c>
      <c r="S45" s="4">
        <v>0</v>
      </c>
      <c r="T45" s="4">
        <v>0</v>
      </c>
      <c r="U45" s="4">
        <v>1</v>
      </c>
      <c r="V45" s="24">
        <v>13</v>
      </c>
      <c r="W45" s="25" t="s">
        <v>74</v>
      </c>
      <c r="X45" s="24" t="s">
        <v>58</v>
      </c>
      <c r="Y45" s="24" t="s">
        <v>58</v>
      </c>
      <c r="Z45" s="24" t="s">
        <v>58</v>
      </c>
      <c r="AA45" s="24" t="s">
        <v>58</v>
      </c>
      <c r="AB45" s="24" t="s">
        <v>58</v>
      </c>
      <c r="AC45" s="24" t="s">
        <v>58</v>
      </c>
      <c r="AD45" s="24" t="s">
        <v>58</v>
      </c>
      <c r="AE45" s="24" t="s">
        <v>58</v>
      </c>
      <c r="AF45" s="24" t="s">
        <v>58</v>
      </c>
      <c r="AG45" s="24" t="s">
        <v>58</v>
      </c>
      <c r="AH45" s="24" t="s">
        <v>58</v>
      </c>
      <c r="AI45" s="24" t="s">
        <v>58</v>
      </c>
      <c r="AJ45" s="24" t="s">
        <v>58</v>
      </c>
      <c r="AK45" s="24" t="s">
        <v>58</v>
      </c>
      <c r="AL45" s="24" t="s">
        <v>58</v>
      </c>
      <c r="AM45" s="24" t="s">
        <v>58</v>
      </c>
      <c r="AN45" s="24" t="s">
        <v>58</v>
      </c>
      <c r="AO45" s="24" t="s">
        <v>58</v>
      </c>
      <c r="AP45" s="24" t="s">
        <v>58</v>
      </c>
      <c r="AQ45" s="24" t="s">
        <v>58</v>
      </c>
      <c r="AR45" s="24" t="s">
        <v>58</v>
      </c>
      <c r="AS45" s="24" t="s">
        <v>58</v>
      </c>
      <c r="AT45" s="24" t="s">
        <v>58</v>
      </c>
      <c r="AU45" s="24" t="s">
        <v>58</v>
      </c>
      <c r="AV45" s="24" t="s">
        <v>58</v>
      </c>
      <c r="AW45" s="24" t="s">
        <v>58</v>
      </c>
      <c r="AX45" s="24" t="s">
        <v>58</v>
      </c>
      <c r="AY45" s="24" t="s">
        <v>58</v>
      </c>
      <c r="AZ45" s="24" t="s">
        <v>58</v>
      </c>
      <c r="BA45" s="24" t="s">
        <v>58</v>
      </c>
      <c r="BB45" s="24" t="s">
        <v>58</v>
      </c>
      <c r="BC45" s="3">
        <v>13</v>
      </c>
      <c r="BE45" s="4">
        <f t="shared" si="0"/>
        <v>22</v>
      </c>
      <c r="BF45" s="4" t="s">
        <v>58</v>
      </c>
    </row>
    <row r="46" spans="1:58" x14ac:dyDescent="0.25">
      <c r="A46" s="22">
        <v>12</v>
      </c>
      <c r="B46" s="4">
        <v>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20">
        <v>5</v>
      </c>
      <c r="J46" s="4">
        <v>0</v>
      </c>
      <c r="K46" s="4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4">
        <v>0</v>
      </c>
      <c r="R46" s="4">
        <v>0</v>
      </c>
      <c r="S46" s="4">
        <v>0</v>
      </c>
      <c r="T46" s="4">
        <v>0</v>
      </c>
      <c r="U46" s="23">
        <v>4</v>
      </c>
      <c r="V46" s="24">
        <v>7</v>
      </c>
      <c r="W46" s="24">
        <v>5</v>
      </c>
      <c r="X46" s="24">
        <v>7</v>
      </c>
      <c r="Y46" s="24">
        <v>7</v>
      </c>
      <c r="Z46" s="24">
        <v>5</v>
      </c>
      <c r="AA46" s="24">
        <v>6</v>
      </c>
      <c r="AB46" s="24">
        <v>1</v>
      </c>
      <c r="AC46" s="32">
        <v>8</v>
      </c>
      <c r="AD46" s="24">
        <v>5</v>
      </c>
      <c r="AE46" s="24">
        <v>2</v>
      </c>
      <c r="AF46" s="24">
        <v>2</v>
      </c>
      <c r="AG46" s="24">
        <v>5</v>
      </c>
      <c r="AH46" s="24">
        <v>5</v>
      </c>
      <c r="AI46" s="24">
        <v>4</v>
      </c>
      <c r="AJ46" s="24">
        <v>5</v>
      </c>
      <c r="AK46" s="24">
        <v>0</v>
      </c>
      <c r="AL46" s="24">
        <v>2</v>
      </c>
      <c r="AM46" s="24">
        <v>0</v>
      </c>
      <c r="AN46" s="24">
        <v>1</v>
      </c>
      <c r="AO46" s="24">
        <v>4</v>
      </c>
      <c r="AP46" s="24">
        <v>0</v>
      </c>
      <c r="AQ46" s="24">
        <v>0</v>
      </c>
      <c r="AR46" s="24">
        <v>0</v>
      </c>
      <c r="AS46" s="24">
        <v>1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5" t="s">
        <v>57</v>
      </c>
      <c r="AZ46" s="24" t="s">
        <v>58</v>
      </c>
      <c r="BA46" s="24" t="s">
        <v>58</v>
      </c>
      <c r="BB46" s="24" t="s">
        <v>58</v>
      </c>
      <c r="BC46" s="3">
        <v>12</v>
      </c>
      <c r="BE46" s="4">
        <f t="shared" si="0"/>
        <v>86</v>
      </c>
      <c r="BF46" s="4">
        <v>42</v>
      </c>
    </row>
    <row r="47" spans="1:58" x14ac:dyDescent="0.25">
      <c r="A47" s="22">
        <v>12</v>
      </c>
      <c r="B47" s="4">
        <v>2</v>
      </c>
      <c r="C47" s="20">
        <v>2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22">
        <v>0</v>
      </c>
      <c r="M47" s="22">
        <v>0</v>
      </c>
      <c r="N47" s="23">
        <v>3</v>
      </c>
      <c r="O47" s="22">
        <v>0</v>
      </c>
      <c r="P47" s="22">
        <v>6</v>
      </c>
      <c r="Q47" s="4">
        <v>5</v>
      </c>
      <c r="R47" s="4">
        <v>2</v>
      </c>
      <c r="S47" s="4">
        <v>4</v>
      </c>
      <c r="T47" s="4">
        <v>4</v>
      </c>
      <c r="U47" s="4">
        <v>3</v>
      </c>
      <c r="V47" s="24">
        <v>4</v>
      </c>
      <c r="W47" s="24">
        <v>1</v>
      </c>
      <c r="X47" s="24">
        <v>6</v>
      </c>
      <c r="Y47" s="24">
        <v>4</v>
      </c>
      <c r="Z47" s="24">
        <v>3</v>
      </c>
      <c r="AA47" s="24">
        <v>0</v>
      </c>
      <c r="AB47" s="24">
        <v>2</v>
      </c>
      <c r="AC47" s="3">
        <v>2</v>
      </c>
      <c r="AD47" s="24">
        <v>6</v>
      </c>
      <c r="AE47" s="24">
        <v>1</v>
      </c>
      <c r="AF47" s="24">
        <v>0</v>
      </c>
      <c r="AG47" s="24">
        <v>2</v>
      </c>
      <c r="AH47" s="24">
        <v>3</v>
      </c>
      <c r="AI47" s="24">
        <v>0</v>
      </c>
      <c r="AJ47" s="24">
        <v>0</v>
      </c>
      <c r="AK47" s="24">
        <v>1</v>
      </c>
      <c r="AL47" s="24">
        <v>0</v>
      </c>
      <c r="AM47" s="24">
        <v>0</v>
      </c>
      <c r="AN47" s="24">
        <v>0</v>
      </c>
      <c r="AO47" s="25" t="s">
        <v>57</v>
      </c>
      <c r="AP47" s="3" t="s">
        <v>58</v>
      </c>
      <c r="AQ47" s="3" t="s">
        <v>58</v>
      </c>
      <c r="AR47" s="3" t="s">
        <v>58</v>
      </c>
      <c r="AS47" s="3" t="s">
        <v>58</v>
      </c>
      <c r="AT47" s="3" t="s">
        <v>58</v>
      </c>
      <c r="AU47" s="3" t="s">
        <v>58</v>
      </c>
      <c r="AV47" s="3" t="s">
        <v>58</v>
      </c>
      <c r="AW47" s="3" t="s">
        <v>58</v>
      </c>
      <c r="AX47" s="3" t="s">
        <v>58</v>
      </c>
      <c r="AY47" s="3" t="s">
        <v>58</v>
      </c>
      <c r="AZ47" s="3" t="s">
        <v>58</v>
      </c>
      <c r="BA47" s="3" t="s">
        <v>58</v>
      </c>
      <c r="BB47" s="3" t="s">
        <v>58</v>
      </c>
      <c r="BC47" s="3">
        <v>11</v>
      </c>
      <c r="BE47" s="4">
        <f t="shared" si="0"/>
        <v>62</v>
      </c>
      <c r="BF47" s="4">
        <v>39</v>
      </c>
    </row>
    <row r="48" spans="1:58" x14ac:dyDescent="0.25">
      <c r="A48" s="22">
        <v>12</v>
      </c>
      <c r="B48" s="4">
        <v>3</v>
      </c>
      <c r="C48" s="20">
        <v>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22">
        <v>0</v>
      </c>
      <c r="M48" s="22">
        <v>0</v>
      </c>
      <c r="N48" s="23">
        <v>3</v>
      </c>
      <c r="O48" s="22">
        <v>4</v>
      </c>
      <c r="P48" s="22">
        <v>2</v>
      </c>
      <c r="Q48" s="27">
        <v>2</v>
      </c>
      <c r="R48" s="4" t="s">
        <v>58</v>
      </c>
      <c r="S48" s="4" t="s">
        <v>58</v>
      </c>
      <c r="T48" s="4" t="s">
        <v>58</v>
      </c>
      <c r="U48" s="4" t="s">
        <v>58</v>
      </c>
      <c r="V48" s="3" t="s">
        <v>58</v>
      </c>
      <c r="W48" s="3" t="s">
        <v>58</v>
      </c>
      <c r="X48" s="3" t="s">
        <v>58</v>
      </c>
      <c r="Y48" s="3" t="s">
        <v>58</v>
      </c>
      <c r="Z48" s="3" t="s">
        <v>58</v>
      </c>
      <c r="AA48" s="3" t="s">
        <v>58</v>
      </c>
      <c r="AB48" s="3" t="s">
        <v>58</v>
      </c>
      <c r="AC48" s="3" t="s">
        <v>58</v>
      </c>
      <c r="AD48" s="3" t="s">
        <v>58</v>
      </c>
      <c r="AE48" s="3" t="s">
        <v>58</v>
      </c>
      <c r="AF48" s="3" t="s">
        <v>58</v>
      </c>
      <c r="AG48" s="3" t="s">
        <v>58</v>
      </c>
      <c r="AH48" s="3" t="s">
        <v>58</v>
      </c>
      <c r="AI48" s="3" t="s">
        <v>58</v>
      </c>
      <c r="AJ48" s="3" t="s">
        <v>58</v>
      </c>
      <c r="AK48" s="3" t="s">
        <v>58</v>
      </c>
      <c r="AL48" s="3" t="s">
        <v>58</v>
      </c>
      <c r="AM48" s="3" t="s">
        <v>58</v>
      </c>
      <c r="AN48" s="3" t="s">
        <v>58</v>
      </c>
      <c r="AO48" s="3" t="s">
        <v>58</v>
      </c>
      <c r="AP48" s="3" t="s">
        <v>58</v>
      </c>
      <c r="AQ48" s="3" t="s">
        <v>58</v>
      </c>
      <c r="AR48" s="3" t="s">
        <v>58</v>
      </c>
      <c r="AS48" s="3" t="s">
        <v>58</v>
      </c>
      <c r="AT48" s="3" t="s">
        <v>58</v>
      </c>
      <c r="AU48" s="3" t="s">
        <v>58</v>
      </c>
      <c r="AV48" s="3" t="s">
        <v>58</v>
      </c>
      <c r="AW48" s="3" t="s">
        <v>58</v>
      </c>
      <c r="AX48" s="3" t="s">
        <v>58</v>
      </c>
      <c r="AY48" s="3" t="s">
        <v>58</v>
      </c>
      <c r="AZ48" s="3" t="s">
        <v>58</v>
      </c>
      <c r="BA48" s="3" t="s">
        <v>58</v>
      </c>
      <c r="BB48" s="3" t="s">
        <v>58</v>
      </c>
      <c r="BC48" s="3">
        <v>11</v>
      </c>
      <c r="BE48" s="4">
        <f t="shared" si="0"/>
        <v>11</v>
      </c>
      <c r="BF48" s="4">
        <v>14</v>
      </c>
    </row>
    <row r="49" spans="1:58" x14ac:dyDescent="0.25">
      <c r="A49" s="22">
        <v>12</v>
      </c>
      <c r="B49" s="4">
        <v>4</v>
      </c>
      <c r="C49" s="4">
        <v>0</v>
      </c>
      <c r="D49" s="20">
        <v>2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22">
        <v>0</v>
      </c>
      <c r="M49" s="22">
        <v>0</v>
      </c>
      <c r="N49" s="23">
        <v>1</v>
      </c>
      <c r="O49" s="22">
        <v>6</v>
      </c>
      <c r="P49" s="22">
        <v>6</v>
      </c>
      <c r="Q49" s="33">
        <v>3</v>
      </c>
      <c r="R49" s="4">
        <v>1</v>
      </c>
      <c r="S49" s="4">
        <v>1</v>
      </c>
      <c r="T49" s="4">
        <v>8</v>
      </c>
      <c r="U49" s="4">
        <v>6</v>
      </c>
      <c r="V49" s="24">
        <v>11</v>
      </c>
      <c r="W49" s="24">
        <v>4</v>
      </c>
      <c r="X49" s="24">
        <v>1</v>
      </c>
      <c r="Y49" s="24">
        <v>1</v>
      </c>
      <c r="Z49" s="24">
        <v>2</v>
      </c>
      <c r="AA49" s="24">
        <v>0</v>
      </c>
      <c r="AB49" s="24">
        <v>0</v>
      </c>
      <c r="AC49" s="3">
        <v>0</v>
      </c>
      <c r="AD49" s="24">
        <v>1</v>
      </c>
      <c r="AE49" s="24">
        <v>1</v>
      </c>
      <c r="AF49" s="24">
        <v>1</v>
      </c>
      <c r="AG49" s="24">
        <v>0</v>
      </c>
      <c r="AH49" s="24">
        <v>0</v>
      </c>
      <c r="AI49" s="24">
        <v>0</v>
      </c>
      <c r="AJ49" s="24">
        <v>0</v>
      </c>
      <c r="AK49" s="25" t="s">
        <v>57</v>
      </c>
      <c r="AL49" s="3" t="s">
        <v>58</v>
      </c>
      <c r="AM49" s="3" t="s">
        <v>58</v>
      </c>
      <c r="AN49" s="3" t="s">
        <v>58</v>
      </c>
      <c r="AO49" s="3" t="s">
        <v>58</v>
      </c>
      <c r="AP49" s="3" t="s">
        <v>58</v>
      </c>
      <c r="AQ49" s="3" t="s">
        <v>58</v>
      </c>
      <c r="AR49" s="3" t="s">
        <v>58</v>
      </c>
      <c r="AS49" s="3" t="s">
        <v>58</v>
      </c>
      <c r="AT49" s="3" t="s">
        <v>58</v>
      </c>
      <c r="AU49" s="3" t="s">
        <v>58</v>
      </c>
      <c r="AV49" s="3" t="s">
        <v>58</v>
      </c>
      <c r="AW49" s="3" t="s">
        <v>58</v>
      </c>
      <c r="AX49" s="3" t="s">
        <v>58</v>
      </c>
      <c r="AY49" s="3" t="s">
        <v>58</v>
      </c>
      <c r="AZ49" s="3" t="s">
        <v>58</v>
      </c>
      <c r="BA49" s="3" t="s">
        <v>58</v>
      </c>
      <c r="BB49" s="3" t="s">
        <v>58</v>
      </c>
      <c r="BC49" s="3">
        <v>10</v>
      </c>
      <c r="BE49" s="4">
        <f t="shared" si="0"/>
        <v>54</v>
      </c>
      <c r="BF49" s="4">
        <v>33</v>
      </c>
    </row>
    <row r="50" spans="1:58" x14ac:dyDescent="0.25">
      <c r="A50" s="22">
        <v>13</v>
      </c>
      <c r="B50" s="4">
        <v>1</v>
      </c>
      <c r="C50" s="4">
        <v>0</v>
      </c>
      <c r="D50" s="4">
        <v>0</v>
      </c>
      <c r="E50" s="20">
        <v>2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22">
        <v>0</v>
      </c>
      <c r="M50" s="22">
        <v>0</v>
      </c>
      <c r="N50" s="22">
        <v>0</v>
      </c>
      <c r="O50" s="22">
        <v>0</v>
      </c>
      <c r="P50" s="23">
        <v>3</v>
      </c>
      <c r="Q50" s="4">
        <v>0</v>
      </c>
      <c r="R50" s="4">
        <v>5</v>
      </c>
      <c r="S50" s="4">
        <v>5</v>
      </c>
      <c r="T50" s="4">
        <v>3</v>
      </c>
      <c r="U50" s="4">
        <v>6</v>
      </c>
      <c r="V50" s="24">
        <v>9</v>
      </c>
      <c r="W50" s="24">
        <v>5</v>
      </c>
      <c r="X50" s="24">
        <v>9</v>
      </c>
      <c r="Y50" s="24">
        <v>7</v>
      </c>
      <c r="Z50" s="24">
        <v>5</v>
      </c>
      <c r="AA50" s="24">
        <v>3</v>
      </c>
      <c r="AB50" s="24">
        <v>6</v>
      </c>
      <c r="AC50" s="3">
        <v>4</v>
      </c>
      <c r="AD50" s="24">
        <v>5</v>
      </c>
      <c r="AE50" s="24">
        <v>1</v>
      </c>
      <c r="AF50" s="24">
        <v>0</v>
      </c>
      <c r="AG50" s="24">
        <v>2</v>
      </c>
      <c r="AH50" s="24">
        <v>4</v>
      </c>
      <c r="AI50" s="24">
        <v>1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5" t="s">
        <v>57</v>
      </c>
      <c r="AR50" s="3" t="s">
        <v>58</v>
      </c>
      <c r="AS50" s="3" t="s">
        <v>58</v>
      </c>
      <c r="AT50" s="3" t="s">
        <v>58</v>
      </c>
      <c r="AU50" s="3" t="s">
        <v>58</v>
      </c>
      <c r="AV50" s="3" t="s">
        <v>58</v>
      </c>
      <c r="AW50" s="3" t="s">
        <v>58</v>
      </c>
      <c r="AX50" s="3" t="s">
        <v>58</v>
      </c>
      <c r="AY50" s="3" t="s">
        <v>58</v>
      </c>
      <c r="AZ50" s="3" t="s">
        <v>58</v>
      </c>
      <c r="BA50" s="3" t="s">
        <v>58</v>
      </c>
      <c r="BB50" s="3" t="s">
        <v>58</v>
      </c>
      <c r="BC50" s="3">
        <v>11</v>
      </c>
      <c r="BE50" s="4">
        <f t="shared" si="0"/>
        <v>83</v>
      </c>
      <c r="BF50" s="4">
        <v>39</v>
      </c>
    </row>
    <row r="51" spans="1:58" x14ac:dyDescent="0.25">
      <c r="A51" s="22">
        <v>13</v>
      </c>
      <c r="B51" s="4">
        <v>2</v>
      </c>
      <c r="C51" s="20">
        <v>2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23">
        <v>1</v>
      </c>
      <c r="M51" s="22">
        <v>4</v>
      </c>
      <c r="N51" s="22">
        <v>7</v>
      </c>
      <c r="O51" s="22">
        <v>7</v>
      </c>
      <c r="P51" s="22">
        <v>5</v>
      </c>
      <c r="Q51" s="4">
        <v>7</v>
      </c>
      <c r="R51" s="4">
        <v>7</v>
      </c>
      <c r="S51" s="4">
        <v>6</v>
      </c>
      <c r="T51" s="4">
        <v>8</v>
      </c>
      <c r="U51" s="4">
        <v>5</v>
      </c>
      <c r="V51" s="24">
        <v>6</v>
      </c>
      <c r="W51" s="24">
        <v>8</v>
      </c>
      <c r="X51" s="24">
        <v>2</v>
      </c>
      <c r="Y51" s="24">
        <v>2</v>
      </c>
      <c r="Z51" s="24">
        <v>1</v>
      </c>
      <c r="AA51" s="24">
        <v>4</v>
      </c>
      <c r="AB51" s="24">
        <v>6</v>
      </c>
      <c r="AC51" s="3">
        <v>2</v>
      </c>
      <c r="AD51" s="24">
        <v>0</v>
      </c>
      <c r="AE51" s="24">
        <v>0</v>
      </c>
      <c r="AF51" s="24">
        <v>0</v>
      </c>
      <c r="AG51" s="24">
        <v>0</v>
      </c>
      <c r="AH51" s="24">
        <v>1</v>
      </c>
      <c r="AI51" s="24">
        <v>0</v>
      </c>
      <c r="AJ51" s="24">
        <v>0</v>
      </c>
      <c r="AK51" s="24">
        <v>0</v>
      </c>
      <c r="AL51" s="24">
        <v>0</v>
      </c>
      <c r="AM51" s="25" t="s">
        <v>57</v>
      </c>
      <c r="AN51" s="3" t="s">
        <v>58</v>
      </c>
      <c r="AO51" s="3" t="s">
        <v>58</v>
      </c>
      <c r="AP51" s="3" t="s">
        <v>58</v>
      </c>
      <c r="AQ51" s="3" t="s">
        <v>58</v>
      </c>
      <c r="AR51" s="3" t="s">
        <v>58</v>
      </c>
      <c r="AS51" s="3" t="s">
        <v>58</v>
      </c>
      <c r="AT51" s="3" t="s">
        <v>58</v>
      </c>
      <c r="AU51" s="3" t="s">
        <v>58</v>
      </c>
      <c r="AV51" s="3" t="s">
        <v>58</v>
      </c>
      <c r="AW51" s="3" t="s">
        <v>58</v>
      </c>
      <c r="AX51" s="3" t="s">
        <v>58</v>
      </c>
      <c r="AY51" s="3" t="s">
        <v>58</v>
      </c>
      <c r="AZ51" s="3" t="s">
        <v>58</v>
      </c>
      <c r="BA51" s="3" t="s">
        <v>58</v>
      </c>
      <c r="BB51" s="3" t="s">
        <v>58</v>
      </c>
      <c r="BC51" s="3">
        <v>9</v>
      </c>
      <c r="BE51" s="4">
        <f t="shared" si="0"/>
        <v>89</v>
      </c>
      <c r="BF51" s="4">
        <v>37</v>
      </c>
    </row>
    <row r="52" spans="1:58" x14ac:dyDescent="0.25">
      <c r="A52" s="22">
        <v>13</v>
      </c>
      <c r="B52" s="4">
        <v>3</v>
      </c>
      <c r="C52" s="20">
        <v>5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22">
        <v>0</v>
      </c>
      <c r="M52" s="22">
        <v>0</v>
      </c>
      <c r="N52" s="22">
        <v>0</v>
      </c>
      <c r="O52" s="23">
        <v>4</v>
      </c>
      <c r="P52" s="22">
        <v>3</v>
      </c>
      <c r="Q52" s="4">
        <v>3</v>
      </c>
      <c r="R52" s="4">
        <v>3</v>
      </c>
      <c r="S52" s="4">
        <v>0</v>
      </c>
      <c r="T52" s="4">
        <v>0</v>
      </c>
      <c r="U52" s="4">
        <v>1</v>
      </c>
      <c r="V52" s="24">
        <v>12</v>
      </c>
      <c r="W52" s="24">
        <v>11</v>
      </c>
      <c r="X52" s="24">
        <v>1</v>
      </c>
      <c r="Y52" s="24">
        <v>3</v>
      </c>
      <c r="Z52" s="24">
        <v>2</v>
      </c>
      <c r="AA52" s="24">
        <v>2</v>
      </c>
      <c r="AB52" s="24">
        <v>2</v>
      </c>
      <c r="AC52" s="3">
        <v>1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1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5" t="s">
        <v>57</v>
      </c>
      <c r="AV52" s="3" t="s">
        <v>58</v>
      </c>
      <c r="AW52" s="3" t="s">
        <v>58</v>
      </c>
      <c r="AX52" s="3" t="s">
        <v>58</v>
      </c>
      <c r="AY52" s="3" t="s">
        <v>58</v>
      </c>
      <c r="AZ52" s="3" t="s">
        <v>58</v>
      </c>
      <c r="BA52" s="3" t="s">
        <v>58</v>
      </c>
      <c r="BB52" s="3" t="s">
        <v>58</v>
      </c>
      <c r="BC52" s="3">
        <v>12</v>
      </c>
      <c r="BE52" s="4">
        <f t="shared" si="0"/>
        <v>49</v>
      </c>
      <c r="BF52" s="4">
        <v>44</v>
      </c>
    </row>
    <row r="53" spans="1:58" x14ac:dyDescent="0.25">
      <c r="A53" s="22">
        <v>13</v>
      </c>
      <c r="B53" s="4">
        <v>4</v>
      </c>
      <c r="C53" s="4">
        <v>0</v>
      </c>
      <c r="D53" s="4">
        <v>0</v>
      </c>
      <c r="E53" s="20">
        <v>4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22">
        <v>0</v>
      </c>
      <c r="M53" s="22">
        <v>0</v>
      </c>
      <c r="N53" s="22">
        <v>0</v>
      </c>
      <c r="O53" s="23">
        <v>4</v>
      </c>
      <c r="P53" s="22">
        <v>1</v>
      </c>
      <c r="Q53" s="4">
        <v>1</v>
      </c>
      <c r="R53" s="4">
        <v>1</v>
      </c>
      <c r="S53" s="4">
        <v>2</v>
      </c>
      <c r="T53" s="4">
        <v>3</v>
      </c>
      <c r="U53" s="4">
        <v>9</v>
      </c>
      <c r="V53" s="24">
        <v>5</v>
      </c>
      <c r="W53" s="24">
        <v>3</v>
      </c>
      <c r="X53" s="24">
        <v>1</v>
      </c>
      <c r="Y53" s="24">
        <v>3</v>
      </c>
      <c r="Z53" s="24">
        <v>4</v>
      </c>
      <c r="AA53" s="24">
        <v>0</v>
      </c>
      <c r="AB53" s="24">
        <v>5</v>
      </c>
      <c r="AC53" s="3">
        <v>0</v>
      </c>
      <c r="AD53" s="24">
        <v>6</v>
      </c>
      <c r="AE53" s="24">
        <v>0</v>
      </c>
      <c r="AF53" s="24">
        <v>2</v>
      </c>
      <c r="AG53" s="24">
        <v>0</v>
      </c>
      <c r="AH53" s="24">
        <v>2</v>
      </c>
      <c r="AI53" s="24">
        <v>0</v>
      </c>
      <c r="AJ53" s="24">
        <v>0</v>
      </c>
      <c r="AK53" s="24">
        <v>0</v>
      </c>
      <c r="AL53" s="25" t="s">
        <v>57</v>
      </c>
      <c r="AM53" s="24" t="s">
        <v>58</v>
      </c>
      <c r="AN53" s="24" t="s">
        <v>58</v>
      </c>
      <c r="AO53" s="24" t="s">
        <v>58</v>
      </c>
      <c r="AP53" s="24" t="s">
        <v>58</v>
      </c>
      <c r="AQ53" s="24" t="s">
        <v>58</v>
      </c>
      <c r="AR53" s="24" t="s">
        <v>58</v>
      </c>
      <c r="AS53" s="24" t="s">
        <v>58</v>
      </c>
      <c r="AT53" s="24" t="s">
        <v>58</v>
      </c>
      <c r="AU53" s="24" t="s">
        <v>58</v>
      </c>
      <c r="AV53" s="24" t="s">
        <v>58</v>
      </c>
      <c r="AW53" s="24" t="s">
        <v>58</v>
      </c>
      <c r="AX53" s="24" t="s">
        <v>58</v>
      </c>
      <c r="AY53" s="24" t="s">
        <v>58</v>
      </c>
      <c r="AZ53" s="24" t="s">
        <v>58</v>
      </c>
      <c r="BA53" s="24" t="s">
        <v>58</v>
      </c>
      <c r="BB53" s="24" t="s">
        <v>58</v>
      </c>
      <c r="BC53" s="3">
        <v>10</v>
      </c>
      <c r="BE53" s="4">
        <f t="shared" si="0"/>
        <v>52</v>
      </c>
      <c r="BF53" s="4">
        <v>33</v>
      </c>
    </row>
    <row r="54" spans="1:58" x14ac:dyDescent="0.25">
      <c r="A54" s="22">
        <v>14</v>
      </c>
      <c r="B54" s="4">
        <v>1</v>
      </c>
      <c r="C54" s="4">
        <v>0</v>
      </c>
      <c r="D54" s="4">
        <v>0</v>
      </c>
      <c r="E54" s="4">
        <v>0</v>
      </c>
      <c r="F54" s="20">
        <v>3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4">
        <v>0</v>
      </c>
      <c r="R54" s="23">
        <v>1</v>
      </c>
      <c r="S54" s="4">
        <v>3</v>
      </c>
      <c r="T54" s="4">
        <v>3</v>
      </c>
      <c r="U54" s="4">
        <v>3</v>
      </c>
      <c r="V54" s="24">
        <v>9</v>
      </c>
      <c r="W54" s="24">
        <v>6</v>
      </c>
      <c r="X54" s="25" t="s">
        <v>75</v>
      </c>
      <c r="Y54" s="24" t="s">
        <v>58</v>
      </c>
      <c r="Z54" s="24" t="s">
        <v>58</v>
      </c>
      <c r="AA54" s="24" t="s">
        <v>58</v>
      </c>
      <c r="AB54" s="24" t="s">
        <v>58</v>
      </c>
      <c r="AC54" s="24" t="s">
        <v>58</v>
      </c>
      <c r="AD54" s="24" t="s">
        <v>58</v>
      </c>
      <c r="AE54" s="24" t="s">
        <v>58</v>
      </c>
      <c r="AF54" s="24" t="s">
        <v>58</v>
      </c>
      <c r="AG54" s="24" t="s">
        <v>58</v>
      </c>
      <c r="AH54" s="24" t="s">
        <v>58</v>
      </c>
      <c r="AI54" s="24" t="s">
        <v>58</v>
      </c>
      <c r="AJ54" s="24" t="s">
        <v>58</v>
      </c>
      <c r="AK54" s="24" t="s">
        <v>58</v>
      </c>
      <c r="AL54" s="24" t="s">
        <v>58</v>
      </c>
      <c r="AM54" s="24" t="s">
        <v>58</v>
      </c>
      <c r="AN54" s="24" t="s">
        <v>58</v>
      </c>
      <c r="AO54" s="24" t="s">
        <v>58</v>
      </c>
      <c r="AP54" s="24" t="s">
        <v>58</v>
      </c>
      <c r="AQ54" s="24" t="s">
        <v>58</v>
      </c>
      <c r="AR54" s="24" t="s">
        <v>58</v>
      </c>
      <c r="AS54" s="24" t="s">
        <v>58</v>
      </c>
      <c r="AT54" s="24" t="s">
        <v>58</v>
      </c>
      <c r="AU54" s="24" t="s">
        <v>58</v>
      </c>
      <c r="AV54" s="24" t="s">
        <v>58</v>
      </c>
      <c r="AW54" s="24" t="s">
        <v>58</v>
      </c>
      <c r="AX54" s="24" t="s">
        <v>58</v>
      </c>
      <c r="AY54" s="24" t="s">
        <v>58</v>
      </c>
      <c r="AZ54" s="24" t="s">
        <v>58</v>
      </c>
      <c r="BA54" s="24" t="s">
        <v>58</v>
      </c>
      <c r="BB54" s="24" t="s">
        <v>58</v>
      </c>
      <c r="BC54" s="3">
        <v>12</v>
      </c>
      <c r="BE54" s="4">
        <f t="shared" si="0"/>
        <v>25</v>
      </c>
      <c r="BF54" s="4" t="s">
        <v>58</v>
      </c>
    </row>
    <row r="55" spans="1:58" x14ac:dyDescent="0.25">
      <c r="A55" s="22">
        <v>14</v>
      </c>
      <c r="B55" s="4">
        <v>2</v>
      </c>
      <c r="C55" s="20">
        <v>1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22">
        <v>0</v>
      </c>
      <c r="M55" s="22">
        <v>0</v>
      </c>
      <c r="N55" s="22">
        <v>0</v>
      </c>
      <c r="O55" s="23">
        <v>2</v>
      </c>
      <c r="P55" s="22">
        <v>0</v>
      </c>
      <c r="Q55" s="4">
        <v>0</v>
      </c>
      <c r="R55" s="4">
        <v>0</v>
      </c>
      <c r="S55" s="4">
        <v>0</v>
      </c>
      <c r="T55" s="4">
        <v>2</v>
      </c>
      <c r="U55" s="4">
        <v>0</v>
      </c>
      <c r="V55" s="24">
        <v>4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3">
        <v>0</v>
      </c>
      <c r="AD55" s="24">
        <v>1</v>
      </c>
      <c r="AE55" s="24">
        <v>0</v>
      </c>
      <c r="AF55" s="24">
        <v>0</v>
      </c>
      <c r="AG55" s="24">
        <v>0</v>
      </c>
      <c r="AH55" s="24">
        <v>0</v>
      </c>
      <c r="AI55" s="24">
        <v>2</v>
      </c>
      <c r="AJ55" s="24">
        <v>2</v>
      </c>
      <c r="AK55" s="24">
        <v>0</v>
      </c>
      <c r="AL55" s="24">
        <v>0</v>
      </c>
      <c r="AM55" s="24">
        <v>0</v>
      </c>
      <c r="AN55" s="24">
        <v>0</v>
      </c>
      <c r="AO55" s="24">
        <v>1</v>
      </c>
      <c r="AP55" s="24">
        <v>0</v>
      </c>
      <c r="AQ55" s="24">
        <v>1</v>
      </c>
      <c r="AR55" s="24">
        <v>0</v>
      </c>
      <c r="AS55" s="24">
        <v>0</v>
      </c>
      <c r="AT55" s="24">
        <v>0</v>
      </c>
      <c r="AU55" s="24">
        <v>0</v>
      </c>
      <c r="AV55" s="25" t="s">
        <v>57</v>
      </c>
      <c r="AW55" s="3" t="s">
        <v>58</v>
      </c>
      <c r="AX55" s="3" t="s">
        <v>58</v>
      </c>
      <c r="AY55" s="3" t="s">
        <v>58</v>
      </c>
      <c r="AZ55" s="3" t="s">
        <v>58</v>
      </c>
      <c r="BA55" s="3" t="s">
        <v>58</v>
      </c>
      <c r="BB55" s="3" t="s">
        <v>58</v>
      </c>
      <c r="BC55" s="3">
        <v>12</v>
      </c>
      <c r="BE55" s="4">
        <f t="shared" si="0"/>
        <v>15</v>
      </c>
      <c r="BF55" s="4">
        <v>45</v>
      </c>
    </row>
    <row r="56" spans="1:58" x14ac:dyDescent="0.25">
      <c r="A56" s="22">
        <v>14</v>
      </c>
      <c r="B56" s="4">
        <v>3</v>
      </c>
      <c r="C56" s="4">
        <v>0</v>
      </c>
      <c r="D56" s="4">
        <v>0</v>
      </c>
      <c r="E56" s="4">
        <v>0</v>
      </c>
      <c r="F56" s="4">
        <v>0</v>
      </c>
      <c r="G56" s="20">
        <v>4</v>
      </c>
      <c r="H56" s="4">
        <v>0</v>
      </c>
      <c r="I56" s="4">
        <v>0</v>
      </c>
      <c r="J56" s="4">
        <v>0</v>
      </c>
      <c r="K56" s="4">
        <v>0</v>
      </c>
      <c r="L56" s="22">
        <v>0</v>
      </c>
      <c r="M56" s="22">
        <v>0</v>
      </c>
      <c r="N56" s="22">
        <v>0</v>
      </c>
      <c r="P56" s="22">
        <v>0</v>
      </c>
      <c r="Q56" s="4">
        <v>0</v>
      </c>
      <c r="R56" s="4">
        <v>0</v>
      </c>
      <c r="S56" s="4">
        <v>0</v>
      </c>
      <c r="T56" s="4">
        <v>0</v>
      </c>
      <c r="U56" s="23">
        <v>3</v>
      </c>
      <c r="V56" s="24">
        <v>4</v>
      </c>
      <c r="W56" s="24">
        <v>6</v>
      </c>
      <c r="X56" s="24">
        <v>3</v>
      </c>
      <c r="Y56" s="24">
        <v>2</v>
      </c>
      <c r="Z56" s="24">
        <v>2</v>
      </c>
      <c r="AA56" s="24">
        <v>2</v>
      </c>
      <c r="AB56" s="24">
        <v>5</v>
      </c>
      <c r="AC56" s="32">
        <v>0</v>
      </c>
      <c r="AD56" s="24">
        <v>3</v>
      </c>
      <c r="AE56" s="24">
        <v>0</v>
      </c>
      <c r="AF56" s="24">
        <v>0</v>
      </c>
      <c r="AG56" s="24">
        <v>0</v>
      </c>
      <c r="AH56" s="24">
        <v>0</v>
      </c>
      <c r="AI56" s="24">
        <v>1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5" t="s">
        <v>57</v>
      </c>
      <c r="AW56" s="3" t="s">
        <v>58</v>
      </c>
      <c r="AX56" s="3" t="s">
        <v>58</v>
      </c>
      <c r="AY56" s="3" t="s">
        <v>58</v>
      </c>
      <c r="AZ56" s="3" t="s">
        <v>58</v>
      </c>
      <c r="BA56" s="3" t="s">
        <v>58</v>
      </c>
      <c r="BB56" s="3" t="s">
        <v>58</v>
      </c>
      <c r="BC56" s="3">
        <v>14</v>
      </c>
      <c r="BD56" s="4" t="s">
        <v>65</v>
      </c>
      <c r="BE56" s="4">
        <f t="shared" si="0"/>
        <v>31</v>
      </c>
      <c r="BF56" s="4">
        <v>41</v>
      </c>
    </row>
    <row r="57" spans="1:58" x14ac:dyDescent="0.25">
      <c r="A57" s="22">
        <v>14</v>
      </c>
      <c r="B57" s="4">
        <v>4</v>
      </c>
      <c r="C57" s="4">
        <v>0</v>
      </c>
      <c r="D57" s="4">
        <v>0</v>
      </c>
      <c r="E57" s="4">
        <v>0</v>
      </c>
      <c r="F57" s="20">
        <v>4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22">
        <v>0</v>
      </c>
      <c r="M57" s="22">
        <v>0</v>
      </c>
      <c r="N57" s="22">
        <v>0</v>
      </c>
      <c r="O57" s="22">
        <v>0</v>
      </c>
      <c r="P57" s="23">
        <v>5</v>
      </c>
      <c r="Q57" s="4">
        <v>5</v>
      </c>
      <c r="R57" s="4">
        <v>8</v>
      </c>
      <c r="S57" s="4">
        <v>5</v>
      </c>
      <c r="T57" s="4">
        <v>3</v>
      </c>
      <c r="U57" s="4">
        <v>4</v>
      </c>
      <c r="V57" s="24">
        <v>7</v>
      </c>
      <c r="W57" s="24">
        <v>9</v>
      </c>
      <c r="X57" s="24">
        <v>4</v>
      </c>
      <c r="Y57" s="24">
        <v>3</v>
      </c>
      <c r="Z57" s="24">
        <v>2</v>
      </c>
      <c r="AA57" s="24">
        <v>1</v>
      </c>
      <c r="AB57" s="24">
        <v>2</v>
      </c>
      <c r="AC57" s="3">
        <v>4</v>
      </c>
      <c r="AD57" s="24">
        <v>2</v>
      </c>
      <c r="AE57" s="24">
        <v>0</v>
      </c>
      <c r="AF57" s="24">
        <v>1</v>
      </c>
      <c r="AG57" s="24">
        <v>4</v>
      </c>
      <c r="AH57" s="24">
        <v>2</v>
      </c>
      <c r="AI57" s="24">
        <v>3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5" t="s">
        <v>57</v>
      </c>
      <c r="AQ57" s="24" t="s">
        <v>58</v>
      </c>
      <c r="AR57" s="3" t="s">
        <v>58</v>
      </c>
      <c r="AS57" s="3" t="s">
        <v>58</v>
      </c>
      <c r="AT57" s="3" t="s">
        <v>58</v>
      </c>
      <c r="AU57" s="3" t="s">
        <v>58</v>
      </c>
      <c r="AV57" s="3" t="s">
        <v>58</v>
      </c>
      <c r="AW57" s="3" t="s">
        <v>58</v>
      </c>
      <c r="AX57" s="3" t="s">
        <v>58</v>
      </c>
      <c r="AY57" s="3" t="s">
        <v>58</v>
      </c>
      <c r="AZ57" s="3" t="s">
        <v>58</v>
      </c>
      <c r="BA57" s="3" t="s">
        <v>58</v>
      </c>
      <c r="BB57" s="3" t="s">
        <v>58</v>
      </c>
      <c r="BC57" s="3">
        <v>10</v>
      </c>
      <c r="BE57" s="4">
        <f t="shared" si="0"/>
        <v>74</v>
      </c>
      <c r="BF57" s="4">
        <v>37</v>
      </c>
    </row>
    <row r="58" spans="1:58" x14ac:dyDescent="0.25">
      <c r="A58" s="22">
        <v>15</v>
      </c>
      <c r="B58" s="4">
        <v>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26" t="s">
        <v>61</v>
      </c>
      <c r="I58" s="4">
        <v>0</v>
      </c>
      <c r="J58" s="4">
        <v>0</v>
      </c>
      <c r="K58" s="4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4">
        <v>0</v>
      </c>
      <c r="R58" s="23">
        <v>3</v>
      </c>
      <c r="S58" s="4">
        <v>2</v>
      </c>
      <c r="T58" s="4">
        <v>5</v>
      </c>
      <c r="U58" s="4">
        <v>2</v>
      </c>
      <c r="V58" s="24">
        <v>7</v>
      </c>
      <c r="W58" s="24">
        <v>5</v>
      </c>
      <c r="X58" s="24">
        <v>3</v>
      </c>
      <c r="Y58" s="24">
        <v>3</v>
      </c>
      <c r="Z58" s="24">
        <v>3</v>
      </c>
      <c r="AA58" s="24">
        <v>7</v>
      </c>
      <c r="AB58" s="24">
        <v>7</v>
      </c>
      <c r="AC58" s="3">
        <v>7</v>
      </c>
      <c r="AD58" s="24">
        <v>5</v>
      </c>
      <c r="AE58" s="24">
        <v>2</v>
      </c>
      <c r="AF58" s="24">
        <v>1</v>
      </c>
      <c r="AG58" s="24">
        <v>3</v>
      </c>
      <c r="AH58" s="24">
        <v>4</v>
      </c>
      <c r="AI58" s="24">
        <v>1</v>
      </c>
      <c r="AJ58" s="24">
        <v>3</v>
      </c>
      <c r="AK58" s="24">
        <v>4</v>
      </c>
      <c r="AL58" s="24">
        <v>0</v>
      </c>
      <c r="AM58" s="24">
        <v>2</v>
      </c>
      <c r="AN58" s="24">
        <v>1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5" t="s">
        <v>57</v>
      </c>
      <c r="AW58" s="3" t="s">
        <v>58</v>
      </c>
      <c r="AX58" s="3" t="s">
        <v>58</v>
      </c>
      <c r="AY58" s="3" t="s">
        <v>58</v>
      </c>
      <c r="AZ58" s="3" t="s">
        <v>58</v>
      </c>
      <c r="BA58" s="3" t="s">
        <v>58</v>
      </c>
      <c r="BB58" s="3" t="s">
        <v>58</v>
      </c>
      <c r="BC58" s="3">
        <v>12</v>
      </c>
      <c r="BD58" s="4" t="s">
        <v>70</v>
      </c>
      <c r="BE58" s="4">
        <f t="shared" si="0"/>
        <v>80</v>
      </c>
      <c r="BF58" s="4">
        <v>40</v>
      </c>
    </row>
    <row r="59" spans="1:58" x14ac:dyDescent="0.25">
      <c r="A59" s="22">
        <v>15</v>
      </c>
      <c r="B59" s="4">
        <v>2</v>
      </c>
      <c r="C59" s="20">
        <v>3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22">
        <v>0</v>
      </c>
      <c r="M59" s="22">
        <v>0</v>
      </c>
      <c r="N59" s="23">
        <v>6</v>
      </c>
      <c r="O59" s="22">
        <v>8</v>
      </c>
      <c r="P59" s="22">
        <v>3</v>
      </c>
      <c r="Q59" s="4">
        <v>4</v>
      </c>
      <c r="R59" s="4">
        <v>3</v>
      </c>
      <c r="S59" s="4">
        <v>7</v>
      </c>
      <c r="T59" s="4">
        <v>4</v>
      </c>
      <c r="U59" s="4">
        <v>3</v>
      </c>
      <c r="V59" s="24">
        <v>6</v>
      </c>
      <c r="W59" s="24">
        <v>2</v>
      </c>
      <c r="X59" s="24">
        <v>2</v>
      </c>
      <c r="Y59" s="24">
        <v>2</v>
      </c>
      <c r="Z59" s="24">
        <v>3</v>
      </c>
      <c r="AA59" s="24">
        <v>0</v>
      </c>
      <c r="AB59" s="24">
        <v>1</v>
      </c>
      <c r="AC59" s="3">
        <v>3</v>
      </c>
      <c r="AD59" s="24">
        <v>0</v>
      </c>
      <c r="AE59" s="24">
        <v>1</v>
      </c>
      <c r="AF59" s="24">
        <v>1</v>
      </c>
      <c r="AG59" s="24">
        <v>0</v>
      </c>
      <c r="AH59" s="24">
        <v>0</v>
      </c>
      <c r="AI59" s="24">
        <v>1</v>
      </c>
      <c r="AJ59" s="24">
        <v>0</v>
      </c>
      <c r="AK59" s="24">
        <v>0</v>
      </c>
      <c r="AL59" s="24">
        <v>0</v>
      </c>
      <c r="AM59" s="24">
        <v>0</v>
      </c>
      <c r="AN59" s="24">
        <v>1</v>
      </c>
      <c r="AO59" s="25" t="s">
        <v>57</v>
      </c>
      <c r="AP59" s="3" t="s">
        <v>58</v>
      </c>
      <c r="AQ59" s="3" t="s">
        <v>58</v>
      </c>
      <c r="AR59" s="3" t="s">
        <v>58</v>
      </c>
      <c r="AS59" s="3" t="s">
        <v>58</v>
      </c>
      <c r="AT59" s="3" t="s">
        <v>58</v>
      </c>
      <c r="AU59" s="3" t="s">
        <v>58</v>
      </c>
      <c r="AV59" s="3" t="s">
        <v>58</v>
      </c>
      <c r="AW59" s="3" t="s">
        <v>58</v>
      </c>
      <c r="AX59" s="3" t="s">
        <v>58</v>
      </c>
      <c r="AY59" s="3" t="s">
        <v>58</v>
      </c>
      <c r="AZ59" s="3" t="s">
        <v>58</v>
      </c>
      <c r="BA59" s="3" t="s">
        <v>58</v>
      </c>
      <c r="BB59" s="3" t="s">
        <v>58</v>
      </c>
      <c r="BC59" s="3">
        <v>11</v>
      </c>
      <c r="BE59" s="4">
        <f t="shared" si="0"/>
        <v>61</v>
      </c>
      <c r="BF59" s="4">
        <v>39</v>
      </c>
    </row>
    <row r="60" spans="1:58" x14ac:dyDescent="0.25">
      <c r="A60" s="22">
        <v>15</v>
      </c>
      <c r="B60" s="4">
        <v>3</v>
      </c>
      <c r="C60" s="4">
        <v>0</v>
      </c>
      <c r="D60" s="4">
        <v>0</v>
      </c>
      <c r="E60" s="4">
        <v>0</v>
      </c>
      <c r="F60" s="20">
        <v>7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4">
        <v>0</v>
      </c>
      <c r="R60" s="4">
        <v>0</v>
      </c>
      <c r="S60" s="4">
        <v>0</v>
      </c>
      <c r="T60" s="4">
        <v>0</v>
      </c>
      <c r="U60" s="23">
        <v>4</v>
      </c>
      <c r="V60" s="24">
        <v>2</v>
      </c>
      <c r="W60" s="24">
        <v>2</v>
      </c>
      <c r="X60" s="24">
        <v>0</v>
      </c>
      <c r="Y60" s="24">
        <v>3</v>
      </c>
      <c r="Z60" s="24">
        <v>3</v>
      </c>
      <c r="AA60" s="24">
        <v>2</v>
      </c>
      <c r="AB60" s="24">
        <v>0</v>
      </c>
      <c r="AC60" s="32">
        <v>1</v>
      </c>
      <c r="AD60" s="24">
        <v>2</v>
      </c>
      <c r="AE60" s="24">
        <v>0</v>
      </c>
      <c r="AF60" s="24">
        <v>0</v>
      </c>
      <c r="AG60" s="24">
        <v>0</v>
      </c>
      <c r="AH60" s="24">
        <v>0</v>
      </c>
      <c r="AI60" s="24">
        <v>1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5" t="s">
        <v>57</v>
      </c>
      <c r="AV60" s="3" t="s">
        <v>58</v>
      </c>
      <c r="AW60" s="3" t="s">
        <v>58</v>
      </c>
      <c r="AX60" s="3" t="s">
        <v>58</v>
      </c>
      <c r="AY60" s="3" t="s">
        <v>58</v>
      </c>
      <c r="AZ60" s="3" t="s">
        <v>58</v>
      </c>
      <c r="BA60" s="3" t="s">
        <v>58</v>
      </c>
      <c r="BB60" s="3" t="s">
        <v>58</v>
      </c>
      <c r="BC60" s="3">
        <v>15</v>
      </c>
      <c r="BD60" s="4" t="s">
        <v>65</v>
      </c>
      <c r="BE60" s="4">
        <f t="shared" si="0"/>
        <v>20</v>
      </c>
      <c r="BF60" s="4">
        <v>41</v>
      </c>
    </row>
    <row r="61" spans="1:58" x14ac:dyDescent="0.25">
      <c r="A61" s="22">
        <v>15</v>
      </c>
      <c r="B61" s="4">
        <v>4</v>
      </c>
      <c r="C61" s="4">
        <v>0</v>
      </c>
      <c r="D61" s="4">
        <v>0</v>
      </c>
      <c r="E61" s="20">
        <v>5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22">
        <v>0</v>
      </c>
      <c r="M61" s="22">
        <v>0</v>
      </c>
      <c r="N61" s="22">
        <v>0</v>
      </c>
      <c r="O61" s="22">
        <v>0</v>
      </c>
      <c r="P61" s="23">
        <v>4</v>
      </c>
      <c r="Q61" s="4">
        <v>3</v>
      </c>
      <c r="R61" s="4">
        <v>1</v>
      </c>
      <c r="S61" s="4">
        <v>1</v>
      </c>
      <c r="T61" s="4">
        <v>0</v>
      </c>
      <c r="U61" s="4">
        <v>1</v>
      </c>
      <c r="V61" s="24">
        <v>2</v>
      </c>
      <c r="W61" s="24">
        <v>13</v>
      </c>
      <c r="X61" s="24">
        <v>0</v>
      </c>
      <c r="Y61" s="24">
        <v>3</v>
      </c>
      <c r="Z61" s="24">
        <v>2</v>
      </c>
      <c r="AA61" s="24">
        <v>0</v>
      </c>
      <c r="AB61" s="24">
        <v>0</v>
      </c>
      <c r="AC61" s="3">
        <v>0</v>
      </c>
      <c r="AD61" s="25" t="s">
        <v>69</v>
      </c>
      <c r="AE61" s="3" t="s">
        <v>58</v>
      </c>
      <c r="AF61" s="3" t="s">
        <v>58</v>
      </c>
      <c r="AG61" s="3" t="s">
        <v>58</v>
      </c>
      <c r="AH61" s="3" t="s">
        <v>58</v>
      </c>
      <c r="AI61" s="3" t="s">
        <v>58</v>
      </c>
      <c r="AJ61" s="3" t="s">
        <v>58</v>
      </c>
      <c r="AK61" s="3" t="s">
        <v>58</v>
      </c>
      <c r="AL61" s="3" t="s">
        <v>58</v>
      </c>
      <c r="AM61" s="3" t="s">
        <v>58</v>
      </c>
      <c r="AN61" s="3" t="s">
        <v>58</v>
      </c>
      <c r="AO61" s="3" t="s">
        <v>58</v>
      </c>
      <c r="AP61" s="3" t="s">
        <v>58</v>
      </c>
      <c r="AQ61" s="3" t="s">
        <v>58</v>
      </c>
      <c r="AR61" s="3" t="s">
        <v>58</v>
      </c>
      <c r="AS61" s="3" t="s">
        <v>58</v>
      </c>
      <c r="AT61" s="3" t="s">
        <v>58</v>
      </c>
      <c r="AU61" s="3" t="s">
        <v>58</v>
      </c>
      <c r="AV61" s="3" t="s">
        <v>58</v>
      </c>
      <c r="AW61" s="3" t="s">
        <v>58</v>
      </c>
      <c r="AX61" s="3" t="s">
        <v>58</v>
      </c>
      <c r="AY61" s="3" t="s">
        <v>58</v>
      </c>
      <c r="AZ61" s="3" t="s">
        <v>58</v>
      </c>
      <c r="BA61" s="3" t="s">
        <v>58</v>
      </c>
      <c r="BB61" s="3" t="s">
        <v>58</v>
      </c>
      <c r="BC61" s="3">
        <v>11</v>
      </c>
      <c r="BE61" s="4">
        <f t="shared" si="0"/>
        <v>30</v>
      </c>
      <c r="BF61" s="4">
        <v>14</v>
      </c>
    </row>
    <row r="62" spans="1:58" x14ac:dyDescent="0.25">
      <c r="A62" s="22">
        <v>16</v>
      </c>
      <c r="B62" s="4">
        <v>1</v>
      </c>
      <c r="C62" s="4">
        <v>0</v>
      </c>
      <c r="D62" s="4">
        <v>0</v>
      </c>
      <c r="E62" s="4">
        <v>0</v>
      </c>
      <c r="F62" s="4">
        <v>0</v>
      </c>
      <c r="G62" s="20">
        <v>2</v>
      </c>
      <c r="H62" s="4">
        <v>0</v>
      </c>
      <c r="I62" s="4">
        <v>0</v>
      </c>
      <c r="J62" s="4">
        <v>0</v>
      </c>
      <c r="K62" s="4">
        <v>0</v>
      </c>
      <c r="L62" s="22">
        <v>0</v>
      </c>
      <c r="M62" s="22">
        <v>0</v>
      </c>
      <c r="N62" s="22">
        <v>0</v>
      </c>
      <c r="O62" s="27" t="s">
        <v>57</v>
      </c>
      <c r="P62" s="4" t="s">
        <v>58</v>
      </c>
      <c r="Q62" s="4" t="s">
        <v>58</v>
      </c>
      <c r="R62" s="4" t="s">
        <v>58</v>
      </c>
      <c r="S62" s="4" t="s">
        <v>58</v>
      </c>
      <c r="T62" s="4" t="s">
        <v>58</v>
      </c>
      <c r="U62" s="4" t="s">
        <v>58</v>
      </c>
      <c r="V62" s="3" t="s">
        <v>58</v>
      </c>
      <c r="W62" s="3" t="s">
        <v>58</v>
      </c>
      <c r="X62" s="3" t="s">
        <v>58</v>
      </c>
      <c r="Y62" s="3" t="s">
        <v>58</v>
      </c>
      <c r="Z62" s="3" t="s">
        <v>58</v>
      </c>
      <c r="AA62" s="3" t="s">
        <v>58</v>
      </c>
      <c r="AB62" s="3" t="s">
        <v>58</v>
      </c>
      <c r="AC62" s="3" t="s">
        <v>58</v>
      </c>
      <c r="AD62" s="3" t="s">
        <v>58</v>
      </c>
      <c r="AE62" s="3" t="s">
        <v>58</v>
      </c>
      <c r="AF62" s="3" t="s">
        <v>58</v>
      </c>
      <c r="AG62" s="3" t="s">
        <v>58</v>
      </c>
      <c r="AH62" s="3" t="s">
        <v>58</v>
      </c>
      <c r="AI62" s="3" t="s">
        <v>58</v>
      </c>
      <c r="AJ62" s="3" t="s">
        <v>58</v>
      </c>
      <c r="AK62" s="3" t="s">
        <v>58</v>
      </c>
      <c r="AL62" s="3" t="s">
        <v>58</v>
      </c>
      <c r="AM62" s="3" t="s">
        <v>58</v>
      </c>
      <c r="AN62" s="3" t="s">
        <v>58</v>
      </c>
      <c r="AO62" s="3" t="s">
        <v>58</v>
      </c>
      <c r="AP62" s="3" t="s">
        <v>58</v>
      </c>
      <c r="AQ62" s="3" t="s">
        <v>58</v>
      </c>
      <c r="AR62" s="3" t="s">
        <v>58</v>
      </c>
      <c r="AS62" s="3" t="s">
        <v>58</v>
      </c>
      <c r="AT62" s="3" t="s">
        <v>58</v>
      </c>
      <c r="AU62" s="3" t="s">
        <v>58</v>
      </c>
      <c r="AV62" s="3" t="s">
        <v>58</v>
      </c>
      <c r="AW62" s="3" t="s">
        <v>58</v>
      </c>
      <c r="AX62" s="3" t="s">
        <v>58</v>
      </c>
      <c r="AY62" s="3" t="s">
        <v>58</v>
      </c>
      <c r="AZ62" s="3" t="s">
        <v>58</v>
      </c>
      <c r="BA62" s="3" t="s">
        <v>58</v>
      </c>
      <c r="BB62" s="3" t="s">
        <v>58</v>
      </c>
      <c r="BE62" s="4">
        <f t="shared" si="0"/>
        <v>0</v>
      </c>
      <c r="BF62" s="4">
        <v>8</v>
      </c>
    </row>
    <row r="63" spans="1:58" x14ac:dyDescent="0.25">
      <c r="A63" s="22">
        <v>16</v>
      </c>
      <c r="B63" s="4">
        <v>2</v>
      </c>
      <c r="C63" s="4">
        <v>0</v>
      </c>
      <c r="D63" s="4">
        <v>0</v>
      </c>
      <c r="E63" s="4">
        <v>0</v>
      </c>
      <c r="F63" s="20">
        <v>4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22">
        <v>0</v>
      </c>
      <c r="M63" s="22">
        <v>0</v>
      </c>
      <c r="N63" s="22">
        <v>0</v>
      </c>
      <c r="O63" s="22">
        <v>0</v>
      </c>
      <c r="P63" s="23">
        <v>3</v>
      </c>
      <c r="Q63" s="4">
        <v>5</v>
      </c>
      <c r="R63" s="4">
        <v>7</v>
      </c>
      <c r="S63" s="4">
        <v>5</v>
      </c>
      <c r="T63" s="4">
        <v>7</v>
      </c>
      <c r="U63" s="4">
        <v>3</v>
      </c>
      <c r="V63" s="24">
        <v>8</v>
      </c>
      <c r="W63" s="24">
        <v>5</v>
      </c>
      <c r="X63" s="24">
        <v>4</v>
      </c>
      <c r="Y63" s="24">
        <v>4</v>
      </c>
      <c r="Z63" s="24">
        <v>3</v>
      </c>
      <c r="AA63" s="24">
        <v>3</v>
      </c>
      <c r="AB63" s="24">
        <v>2</v>
      </c>
      <c r="AC63" s="3">
        <v>1</v>
      </c>
      <c r="AD63" s="24">
        <v>4</v>
      </c>
      <c r="AE63" s="24">
        <v>0</v>
      </c>
      <c r="AF63" s="24">
        <v>0</v>
      </c>
      <c r="AG63" s="24">
        <v>4</v>
      </c>
      <c r="AH63" s="24">
        <v>2</v>
      </c>
      <c r="AI63" s="24">
        <v>1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5" t="s">
        <v>57</v>
      </c>
      <c r="AR63" s="3" t="s">
        <v>58</v>
      </c>
      <c r="AS63" s="3" t="s">
        <v>58</v>
      </c>
      <c r="AT63" s="3" t="s">
        <v>58</v>
      </c>
      <c r="AU63" s="3" t="s">
        <v>58</v>
      </c>
      <c r="AV63" s="3" t="s">
        <v>58</v>
      </c>
      <c r="AW63" s="3" t="s">
        <v>58</v>
      </c>
      <c r="AX63" s="3" t="s">
        <v>58</v>
      </c>
      <c r="AY63" s="3" t="s">
        <v>58</v>
      </c>
      <c r="AZ63" s="3" t="s">
        <v>58</v>
      </c>
      <c r="BA63" s="3" t="s">
        <v>58</v>
      </c>
      <c r="BB63" s="3" t="s">
        <v>58</v>
      </c>
      <c r="BC63" s="3">
        <v>10</v>
      </c>
      <c r="BE63" s="4">
        <f t="shared" si="0"/>
        <v>71</v>
      </c>
      <c r="BF63" s="4">
        <v>38</v>
      </c>
    </row>
    <row r="64" spans="1:58" x14ac:dyDescent="0.25">
      <c r="A64" s="22">
        <v>16</v>
      </c>
      <c r="B64" s="4">
        <v>3</v>
      </c>
      <c r="C64" s="4">
        <v>0</v>
      </c>
      <c r="D64" s="4">
        <v>0</v>
      </c>
      <c r="E64" s="4">
        <v>0</v>
      </c>
      <c r="F64" s="20">
        <v>2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22">
        <v>0</v>
      </c>
      <c r="M64" s="22">
        <v>0</v>
      </c>
      <c r="N64" s="22">
        <v>0</v>
      </c>
      <c r="O64" s="22">
        <v>0</v>
      </c>
      <c r="P64" s="23">
        <v>6</v>
      </c>
      <c r="Q64" s="4">
        <v>0</v>
      </c>
      <c r="R64" s="4">
        <v>0</v>
      </c>
      <c r="S64" s="4">
        <v>2</v>
      </c>
      <c r="T64" s="4">
        <v>5</v>
      </c>
      <c r="U64" s="4">
        <v>2</v>
      </c>
      <c r="V64" s="24">
        <v>11</v>
      </c>
      <c r="W64" s="24">
        <v>8</v>
      </c>
      <c r="X64" s="24">
        <v>4</v>
      </c>
      <c r="Y64" s="24">
        <v>0</v>
      </c>
      <c r="Z64" s="24">
        <v>0</v>
      </c>
      <c r="AA64" s="24">
        <v>0</v>
      </c>
      <c r="AB64" s="24">
        <v>0</v>
      </c>
      <c r="AC64" s="3">
        <v>0</v>
      </c>
      <c r="AD64" s="24">
        <v>1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5" t="s">
        <v>57</v>
      </c>
      <c r="AL64" s="3" t="s">
        <v>58</v>
      </c>
      <c r="AM64" s="3" t="s">
        <v>58</v>
      </c>
      <c r="AN64" s="3" t="s">
        <v>58</v>
      </c>
      <c r="AO64" s="3" t="s">
        <v>58</v>
      </c>
      <c r="AP64" s="3" t="s">
        <v>58</v>
      </c>
      <c r="AQ64" s="3" t="s">
        <v>58</v>
      </c>
      <c r="AR64" s="3" t="s">
        <v>58</v>
      </c>
      <c r="AS64" s="3" t="s">
        <v>58</v>
      </c>
      <c r="AT64" s="3" t="s">
        <v>58</v>
      </c>
      <c r="AU64" s="3" t="s">
        <v>58</v>
      </c>
      <c r="AV64" s="3" t="s">
        <v>58</v>
      </c>
      <c r="AW64" s="3" t="s">
        <v>58</v>
      </c>
      <c r="AX64" s="3" t="s">
        <v>58</v>
      </c>
      <c r="AY64" s="3" t="s">
        <v>58</v>
      </c>
      <c r="AZ64" s="3" t="s">
        <v>58</v>
      </c>
      <c r="BA64" s="3" t="s">
        <v>58</v>
      </c>
      <c r="BB64" s="3" t="s">
        <v>58</v>
      </c>
      <c r="BC64" s="3">
        <v>10</v>
      </c>
      <c r="BE64" s="4">
        <f t="shared" si="0"/>
        <v>39</v>
      </c>
      <c r="BF64" s="4">
        <v>31</v>
      </c>
    </row>
    <row r="65" spans="1:58" x14ac:dyDescent="0.25">
      <c r="A65" s="22">
        <v>16</v>
      </c>
      <c r="B65" s="4">
        <v>4</v>
      </c>
      <c r="C65" s="20">
        <v>8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23">
        <v>3</v>
      </c>
      <c r="M65" s="22">
        <v>0</v>
      </c>
      <c r="N65" s="22">
        <v>5</v>
      </c>
      <c r="O65" s="22">
        <v>2</v>
      </c>
      <c r="P65" s="22">
        <v>3</v>
      </c>
      <c r="Q65" s="4">
        <v>0</v>
      </c>
      <c r="R65" s="4">
        <v>0</v>
      </c>
      <c r="S65" s="4">
        <v>6</v>
      </c>
      <c r="T65" s="4">
        <v>5</v>
      </c>
      <c r="U65" s="4">
        <v>8</v>
      </c>
      <c r="V65" s="24">
        <v>9</v>
      </c>
      <c r="W65" s="24">
        <v>2</v>
      </c>
      <c r="X65" s="24">
        <v>3</v>
      </c>
      <c r="Y65" s="24">
        <v>2</v>
      </c>
      <c r="Z65" s="24">
        <v>2</v>
      </c>
      <c r="AA65" s="24">
        <v>3</v>
      </c>
      <c r="AB65" s="24">
        <v>2</v>
      </c>
      <c r="AC65" s="3">
        <v>2</v>
      </c>
      <c r="AD65" s="24">
        <v>1</v>
      </c>
      <c r="AE65" s="24">
        <v>0</v>
      </c>
      <c r="AF65" s="24">
        <v>1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5" t="s">
        <v>57</v>
      </c>
      <c r="AQ65" s="24" t="s">
        <v>58</v>
      </c>
      <c r="AR65" s="3" t="s">
        <v>58</v>
      </c>
      <c r="AS65" s="3" t="s">
        <v>58</v>
      </c>
      <c r="AT65" s="3" t="s">
        <v>58</v>
      </c>
      <c r="AU65" s="3" t="s">
        <v>58</v>
      </c>
      <c r="AV65" s="3" t="s">
        <v>58</v>
      </c>
      <c r="AW65" s="3" t="s">
        <v>58</v>
      </c>
      <c r="AX65" s="3" t="s">
        <v>58</v>
      </c>
      <c r="AY65" s="3" t="s">
        <v>58</v>
      </c>
      <c r="AZ65" s="3" t="s">
        <v>58</v>
      </c>
      <c r="BA65" s="3" t="s">
        <v>58</v>
      </c>
      <c r="BB65" s="3" t="s">
        <v>58</v>
      </c>
      <c r="BC65" s="3">
        <v>9</v>
      </c>
      <c r="BE65" s="4">
        <f t="shared" si="0"/>
        <v>59</v>
      </c>
      <c r="BF65" s="4">
        <v>40</v>
      </c>
    </row>
    <row r="66" spans="1:58" x14ac:dyDescent="0.25">
      <c r="A66" s="22">
        <v>17</v>
      </c>
      <c r="B66" s="4">
        <v>1</v>
      </c>
      <c r="C66" s="4">
        <v>0</v>
      </c>
      <c r="D66" s="4">
        <v>0</v>
      </c>
      <c r="E66" s="4">
        <v>0</v>
      </c>
      <c r="F66" s="4">
        <v>0</v>
      </c>
      <c r="G66" s="20">
        <v>1</v>
      </c>
      <c r="H66" s="4">
        <v>0</v>
      </c>
      <c r="I66" s="27" t="s">
        <v>72</v>
      </c>
      <c r="J66" s="4" t="s">
        <v>58</v>
      </c>
      <c r="K66" s="4" t="s">
        <v>58</v>
      </c>
      <c r="L66" s="22" t="s">
        <v>58</v>
      </c>
      <c r="M66" s="22" t="s">
        <v>58</v>
      </c>
      <c r="N66" s="22" t="s">
        <v>58</v>
      </c>
      <c r="O66" s="22" t="s">
        <v>58</v>
      </c>
      <c r="P66" s="22" t="s">
        <v>58</v>
      </c>
      <c r="Q66" s="22" t="s">
        <v>58</v>
      </c>
      <c r="R66" s="22" t="s">
        <v>58</v>
      </c>
      <c r="S66" s="22" t="s">
        <v>58</v>
      </c>
      <c r="T66" s="22" t="s">
        <v>58</v>
      </c>
      <c r="U66" s="22" t="s">
        <v>58</v>
      </c>
      <c r="V66" s="24" t="s">
        <v>58</v>
      </c>
      <c r="W66" s="24" t="s">
        <v>58</v>
      </c>
      <c r="X66" s="24" t="s">
        <v>58</v>
      </c>
      <c r="Y66" s="24" t="s">
        <v>58</v>
      </c>
      <c r="Z66" s="24" t="s">
        <v>58</v>
      </c>
      <c r="AA66" s="24" t="s">
        <v>58</v>
      </c>
      <c r="AB66" s="24" t="s">
        <v>58</v>
      </c>
      <c r="AC66" s="24" t="s">
        <v>58</v>
      </c>
      <c r="AD66" s="24" t="s">
        <v>58</v>
      </c>
      <c r="AE66" s="24" t="s">
        <v>58</v>
      </c>
      <c r="AF66" s="24" t="s">
        <v>58</v>
      </c>
      <c r="AG66" s="24" t="s">
        <v>58</v>
      </c>
      <c r="AH66" s="24" t="s">
        <v>58</v>
      </c>
      <c r="AI66" s="24" t="s">
        <v>58</v>
      </c>
      <c r="AJ66" s="24" t="s">
        <v>58</v>
      </c>
      <c r="AK66" s="24" t="s">
        <v>58</v>
      </c>
      <c r="AL66" s="24" t="s">
        <v>58</v>
      </c>
      <c r="AM66" s="24" t="s">
        <v>58</v>
      </c>
      <c r="AN66" s="24" t="s">
        <v>58</v>
      </c>
      <c r="AO66" s="24" t="s">
        <v>58</v>
      </c>
      <c r="AP66" s="24" t="s">
        <v>58</v>
      </c>
      <c r="AQ66" s="24" t="s">
        <v>58</v>
      </c>
      <c r="AR66" s="24" t="s">
        <v>58</v>
      </c>
      <c r="AS66" s="24" t="s">
        <v>58</v>
      </c>
      <c r="AT66" s="24" t="s">
        <v>58</v>
      </c>
      <c r="AU66" s="24" t="s">
        <v>58</v>
      </c>
      <c r="AV66" s="24" t="s">
        <v>58</v>
      </c>
      <c r="AW66" s="24" t="s">
        <v>58</v>
      </c>
      <c r="AX66" s="24" t="s">
        <v>58</v>
      </c>
      <c r="AY66" s="24" t="s">
        <v>58</v>
      </c>
      <c r="AZ66" s="24" t="s">
        <v>58</v>
      </c>
      <c r="BA66" s="24" t="s">
        <v>58</v>
      </c>
      <c r="BB66" s="24" t="s">
        <v>58</v>
      </c>
      <c r="BE66" s="4">
        <f t="shared" ref="BE66:BE81" si="1">SUM(K66:BB66)</f>
        <v>0</v>
      </c>
      <c r="BF66" s="4" t="s">
        <v>58</v>
      </c>
    </row>
    <row r="67" spans="1:58" x14ac:dyDescent="0.25">
      <c r="A67" s="22">
        <v>17</v>
      </c>
      <c r="B67" s="4">
        <v>2</v>
      </c>
      <c r="C67" s="4">
        <v>0</v>
      </c>
      <c r="D67" s="4">
        <v>0</v>
      </c>
      <c r="E67" s="4">
        <v>0</v>
      </c>
      <c r="F67" s="20">
        <v>4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22">
        <v>0</v>
      </c>
      <c r="M67" s="22">
        <v>0</v>
      </c>
      <c r="N67" s="22">
        <v>0</v>
      </c>
      <c r="O67" s="22">
        <v>0</v>
      </c>
      <c r="P67" s="23">
        <v>2</v>
      </c>
      <c r="Q67" s="4">
        <v>4</v>
      </c>
      <c r="R67" s="4">
        <v>6</v>
      </c>
      <c r="S67" s="4">
        <v>4</v>
      </c>
      <c r="T67" s="4">
        <v>5</v>
      </c>
      <c r="U67" s="4">
        <v>6</v>
      </c>
      <c r="V67" s="24">
        <v>12</v>
      </c>
      <c r="W67" s="24">
        <v>8</v>
      </c>
      <c r="X67" s="24">
        <v>3</v>
      </c>
      <c r="Y67" s="24">
        <v>6</v>
      </c>
      <c r="Z67" s="24">
        <v>5</v>
      </c>
      <c r="AA67" s="24">
        <v>2</v>
      </c>
      <c r="AB67" s="24">
        <v>2</v>
      </c>
      <c r="AC67" s="3">
        <v>7</v>
      </c>
      <c r="AD67" s="24">
        <v>2</v>
      </c>
      <c r="AE67" s="24">
        <v>0</v>
      </c>
      <c r="AF67" s="24">
        <v>0</v>
      </c>
      <c r="AG67" s="24">
        <v>4</v>
      </c>
      <c r="AH67" s="24">
        <v>1</v>
      </c>
      <c r="AI67" s="24">
        <v>2</v>
      </c>
      <c r="AJ67" s="24">
        <v>0</v>
      </c>
      <c r="AK67" s="24">
        <v>1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5" t="s">
        <v>57</v>
      </c>
      <c r="AU67" s="24" t="s">
        <v>58</v>
      </c>
      <c r="AV67" s="24" t="s">
        <v>58</v>
      </c>
      <c r="AW67" s="24" t="s">
        <v>58</v>
      </c>
      <c r="AX67" s="24" t="s">
        <v>58</v>
      </c>
      <c r="AY67" s="24" t="s">
        <v>58</v>
      </c>
      <c r="AZ67" s="24" t="s">
        <v>58</v>
      </c>
      <c r="BA67" s="24" t="s">
        <v>58</v>
      </c>
      <c r="BB67" s="24" t="s">
        <v>58</v>
      </c>
      <c r="BC67" s="3">
        <v>10</v>
      </c>
      <c r="BE67" s="4">
        <f t="shared" si="1"/>
        <v>82</v>
      </c>
      <c r="BF67" s="4">
        <v>40</v>
      </c>
    </row>
    <row r="68" spans="1:58" x14ac:dyDescent="0.25">
      <c r="A68" s="22">
        <v>17</v>
      </c>
      <c r="B68" s="4">
        <v>3</v>
      </c>
      <c r="C68" s="4">
        <v>0</v>
      </c>
      <c r="D68" s="4">
        <v>0</v>
      </c>
      <c r="E68" s="4">
        <v>0</v>
      </c>
      <c r="F68" s="4">
        <v>0</v>
      </c>
      <c r="G68" s="20">
        <v>4</v>
      </c>
      <c r="H68" s="4">
        <v>0</v>
      </c>
      <c r="I68" s="4">
        <v>0</v>
      </c>
      <c r="J68" s="4">
        <v>0</v>
      </c>
      <c r="K68" s="4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4">
        <v>0</v>
      </c>
      <c r="R68" s="4">
        <v>0</v>
      </c>
      <c r="S68" s="23">
        <v>4</v>
      </c>
      <c r="T68" s="4">
        <v>5</v>
      </c>
      <c r="U68" s="4">
        <v>3</v>
      </c>
      <c r="V68" s="24">
        <v>5</v>
      </c>
      <c r="W68" s="24">
        <v>2</v>
      </c>
      <c r="X68" s="24">
        <v>3</v>
      </c>
      <c r="Y68" s="24">
        <v>7</v>
      </c>
      <c r="Z68" s="24">
        <v>8</v>
      </c>
      <c r="AA68" s="24">
        <v>2</v>
      </c>
      <c r="AB68" s="24">
        <v>9</v>
      </c>
      <c r="AC68" s="3">
        <v>8</v>
      </c>
      <c r="AD68" s="24">
        <v>4</v>
      </c>
      <c r="AE68" s="24">
        <v>3</v>
      </c>
      <c r="AF68" s="24">
        <v>1</v>
      </c>
      <c r="AG68" s="24">
        <v>3</v>
      </c>
      <c r="AH68" s="24">
        <v>4</v>
      </c>
      <c r="AI68" s="24">
        <v>0</v>
      </c>
      <c r="AJ68" s="24">
        <v>1</v>
      </c>
      <c r="AK68" s="24">
        <v>1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5" t="s">
        <v>57</v>
      </c>
      <c r="BB68" s="3" t="s">
        <v>58</v>
      </c>
      <c r="BC68" s="3">
        <v>12</v>
      </c>
      <c r="BE68" s="4">
        <f t="shared" si="1"/>
        <v>73</v>
      </c>
      <c r="BF68" s="4">
        <v>46</v>
      </c>
    </row>
    <row r="69" spans="1:58" x14ac:dyDescent="0.25">
      <c r="A69" s="22">
        <v>17</v>
      </c>
      <c r="B69" s="4">
        <v>4</v>
      </c>
      <c r="C69" s="4">
        <v>0</v>
      </c>
      <c r="D69" s="4">
        <v>0</v>
      </c>
      <c r="E69" s="4">
        <v>0</v>
      </c>
      <c r="F69" s="4">
        <v>0</v>
      </c>
      <c r="G69" s="20">
        <v>4</v>
      </c>
      <c r="H69" s="4">
        <v>0</v>
      </c>
      <c r="I69" s="4">
        <v>0</v>
      </c>
      <c r="J69" s="4">
        <v>0</v>
      </c>
      <c r="K69" s="4">
        <v>0</v>
      </c>
      <c r="L69" s="22">
        <v>0</v>
      </c>
      <c r="M69" s="22">
        <v>0</v>
      </c>
      <c r="N69" s="22">
        <v>0</v>
      </c>
      <c r="O69" s="22">
        <v>0</v>
      </c>
      <c r="P69" s="23">
        <v>1</v>
      </c>
      <c r="Q69" s="4">
        <v>5</v>
      </c>
      <c r="R69" s="4">
        <v>5</v>
      </c>
      <c r="S69" s="4">
        <v>1</v>
      </c>
      <c r="U69" s="4">
        <v>1</v>
      </c>
      <c r="V69" s="24">
        <v>5</v>
      </c>
      <c r="W69" s="24">
        <v>12</v>
      </c>
      <c r="X69" s="24">
        <v>0</v>
      </c>
      <c r="Y69" s="24">
        <v>4</v>
      </c>
      <c r="Z69" s="24">
        <v>3</v>
      </c>
      <c r="AA69" s="24">
        <v>1</v>
      </c>
      <c r="AB69" s="24">
        <v>0</v>
      </c>
      <c r="AC69" s="3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1</v>
      </c>
      <c r="AI69" s="24">
        <v>1</v>
      </c>
      <c r="AJ69" s="24">
        <v>0</v>
      </c>
      <c r="AK69" s="24">
        <v>0</v>
      </c>
      <c r="AL69" s="24">
        <v>0</v>
      </c>
      <c r="AM69" s="24">
        <v>0</v>
      </c>
      <c r="AN69" s="25" t="s">
        <v>57</v>
      </c>
      <c r="AO69" s="3" t="s">
        <v>58</v>
      </c>
      <c r="AP69" s="3" t="s">
        <v>58</v>
      </c>
      <c r="AQ69" s="3" t="s">
        <v>58</v>
      </c>
      <c r="AR69" s="3" t="s">
        <v>58</v>
      </c>
      <c r="AS69" s="3" t="s">
        <v>58</v>
      </c>
      <c r="AT69" s="3" t="s">
        <v>58</v>
      </c>
      <c r="AU69" s="3" t="s">
        <v>58</v>
      </c>
      <c r="AV69" s="3" t="s">
        <v>58</v>
      </c>
      <c r="AW69" s="3" t="s">
        <v>58</v>
      </c>
      <c r="AX69" s="3" t="s">
        <v>58</v>
      </c>
      <c r="AY69" s="3" t="s">
        <v>58</v>
      </c>
      <c r="AZ69" s="3" t="s">
        <v>58</v>
      </c>
      <c r="BA69" s="3" t="s">
        <v>58</v>
      </c>
      <c r="BB69" s="3" t="s">
        <v>58</v>
      </c>
      <c r="BC69" s="3">
        <v>9</v>
      </c>
      <c r="BE69" s="4">
        <f t="shared" si="1"/>
        <v>40</v>
      </c>
      <c r="BF69" s="4">
        <v>34</v>
      </c>
    </row>
    <row r="70" spans="1:58" x14ac:dyDescent="0.25">
      <c r="A70" s="22">
        <v>18</v>
      </c>
      <c r="B70" s="4">
        <v>1</v>
      </c>
      <c r="C70" s="4">
        <v>0</v>
      </c>
      <c r="D70" s="4">
        <v>0</v>
      </c>
      <c r="E70" s="4">
        <v>0</v>
      </c>
      <c r="F70" s="4">
        <v>0</v>
      </c>
      <c r="G70" s="20">
        <v>5</v>
      </c>
      <c r="H70" s="4">
        <v>0</v>
      </c>
      <c r="I70" s="4">
        <v>0</v>
      </c>
      <c r="J70" s="4">
        <v>0</v>
      </c>
      <c r="K70" s="4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4">
        <v>0</v>
      </c>
      <c r="R70" s="4">
        <v>0</v>
      </c>
      <c r="S70" s="23">
        <v>2</v>
      </c>
      <c r="T70" s="4">
        <v>4</v>
      </c>
      <c r="U70" s="4">
        <v>6</v>
      </c>
      <c r="V70" s="24">
        <v>6</v>
      </c>
      <c r="W70" s="24">
        <v>6</v>
      </c>
      <c r="X70" s="24">
        <v>4</v>
      </c>
      <c r="Y70" s="24">
        <v>5</v>
      </c>
      <c r="Z70" s="24">
        <v>4</v>
      </c>
      <c r="AA70" s="24">
        <v>1</v>
      </c>
      <c r="AB70" s="24">
        <v>5</v>
      </c>
      <c r="AC70" s="3">
        <v>2</v>
      </c>
      <c r="AD70" s="24">
        <v>8</v>
      </c>
      <c r="AE70" s="24">
        <v>5</v>
      </c>
      <c r="AF70" s="24">
        <v>1</v>
      </c>
      <c r="AG70" s="24">
        <v>5</v>
      </c>
      <c r="AH70" s="24">
        <v>6</v>
      </c>
      <c r="AI70" s="24">
        <v>4</v>
      </c>
      <c r="AJ70" s="24">
        <v>0</v>
      </c>
      <c r="AK70" s="24">
        <v>3</v>
      </c>
      <c r="AL70" s="24">
        <v>0</v>
      </c>
      <c r="AM70" s="24">
        <v>1</v>
      </c>
      <c r="AN70" s="24">
        <v>1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5" t="s">
        <v>57</v>
      </c>
      <c r="BA70" s="3" t="s">
        <v>58</v>
      </c>
      <c r="BB70" s="3" t="s">
        <v>58</v>
      </c>
      <c r="BC70" s="3">
        <v>12</v>
      </c>
      <c r="BE70" s="4">
        <f t="shared" si="1"/>
        <v>79</v>
      </c>
      <c r="BF70" s="4">
        <v>45</v>
      </c>
    </row>
    <row r="71" spans="1:58" x14ac:dyDescent="0.25">
      <c r="A71" s="22">
        <v>18</v>
      </c>
      <c r="B71" s="4">
        <v>2</v>
      </c>
      <c r="C71" s="4">
        <v>0</v>
      </c>
      <c r="D71" s="4">
        <v>0</v>
      </c>
      <c r="E71" s="20">
        <v>1</v>
      </c>
      <c r="F71" s="4">
        <v>0</v>
      </c>
      <c r="G71" s="33">
        <v>0</v>
      </c>
      <c r="H71" s="4">
        <v>0</v>
      </c>
      <c r="I71" s="4">
        <v>0</v>
      </c>
      <c r="J71" s="27" t="s">
        <v>57</v>
      </c>
      <c r="K71" s="4" t="s">
        <v>58</v>
      </c>
      <c r="L71" s="22" t="s">
        <v>58</v>
      </c>
      <c r="M71" s="22" t="s">
        <v>58</v>
      </c>
      <c r="N71" s="22" t="s">
        <v>58</v>
      </c>
      <c r="O71" s="22" t="s">
        <v>58</v>
      </c>
      <c r="P71" s="22" t="s">
        <v>58</v>
      </c>
      <c r="Q71" s="22" t="s">
        <v>58</v>
      </c>
      <c r="R71" s="22" t="s">
        <v>58</v>
      </c>
      <c r="S71" s="22" t="s">
        <v>58</v>
      </c>
      <c r="T71" s="22" t="s">
        <v>58</v>
      </c>
      <c r="U71" s="22" t="s">
        <v>58</v>
      </c>
      <c r="V71" s="24" t="s">
        <v>58</v>
      </c>
      <c r="W71" s="24" t="s">
        <v>58</v>
      </c>
      <c r="X71" s="24" t="s">
        <v>58</v>
      </c>
      <c r="Y71" s="24" t="s">
        <v>58</v>
      </c>
      <c r="Z71" s="24" t="s">
        <v>58</v>
      </c>
      <c r="AA71" s="24" t="s">
        <v>58</v>
      </c>
      <c r="AB71" s="24" t="s">
        <v>58</v>
      </c>
      <c r="AC71" s="24" t="s">
        <v>58</v>
      </c>
      <c r="AD71" s="24" t="s">
        <v>58</v>
      </c>
      <c r="AE71" s="24" t="s">
        <v>58</v>
      </c>
      <c r="AF71" s="24" t="s">
        <v>58</v>
      </c>
      <c r="AG71" s="24" t="s">
        <v>58</v>
      </c>
      <c r="AH71" s="24" t="s">
        <v>58</v>
      </c>
      <c r="AI71" s="24" t="s">
        <v>58</v>
      </c>
      <c r="AJ71" s="24" t="s">
        <v>58</v>
      </c>
      <c r="AK71" s="24" t="s">
        <v>58</v>
      </c>
      <c r="AL71" s="24" t="s">
        <v>58</v>
      </c>
      <c r="AM71" s="24" t="s">
        <v>58</v>
      </c>
      <c r="AN71" s="24" t="s">
        <v>58</v>
      </c>
      <c r="AO71" s="24" t="s">
        <v>58</v>
      </c>
      <c r="AP71" s="24" t="s">
        <v>58</v>
      </c>
      <c r="AQ71" s="24" t="s">
        <v>58</v>
      </c>
      <c r="AR71" s="24" t="s">
        <v>58</v>
      </c>
      <c r="AS71" s="24" t="s">
        <v>58</v>
      </c>
      <c r="AT71" s="24" t="s">
        <v>58</v>
      </c>
      <c r="AU71" s="24" t="s">
        <v>58</v>
      </c>
      <c r="AV71" s="24" t="s">
        <v>58</v>
      </c>
      <c r="AW71" s="24" t="s">
        <v>58</v>
      </c>
      <c r="AX71" s="24" t="s">
        <v>58</v>
      </c>
      <c r="AY71" s="24" t="s">
        <v>58</v>
      </c>
      <c r="AZ71" s="24" t="s">
        <v>58</v>
      </c>
      <c r="BA71" s="24" t="s">
        <v>58</v>
      </c>
      <c r="BB71" s="24" t="s">
        <v>58</v>
      </c>
      <c r="BE71" s="4">
        <f t="shared" si="1"/>
        <v>0</v>
      </c>
      <c r="BF71" s="4">
        <v>6</v>
      </c>
    </row>
    <row r="72" spans="1:58" x14ac:dyDescent="0.25">
      <c r="A72" s="22">
        <v>18</v>
      </c>
      <c r="B72" s="4">
        <v>3</v>
      </c>
      <c r="C72" s="20">
        <v>7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22">
        <v>0</v>
      </c>
      <c r="M72" s="22">
        <v>0</v>
      </c>
      <c r="N72" s="22">
        <v>0</v>
      </c>
      <c r="O72" s="23">
        <v>6</v>
      </c>
      <c r="P72" s="22">
        <v>4</v>
      </c>
      <c r="Q72" s="4">
        <v>4</v>
      </c>
      <c r="R72" s="4">
        <v>2</v>
      </c>
      <c r="S72" s="4">
        <v>0</v>
      </c>
      <c r="T72" s="4">
        <v>0</v>
      </c>
      <c r="U72" s="4">
        <v>2</v>
      </c>
      <c r="V72" s="24">
        <v>13</v>
      </c>
      <c r="W72" s="24">
        <v>3</v>
      </c>
      <c r="X72" s="24">
        <v>4</v>
      </c>
      <c r="Y72" s="24">
        <v>2</v>
      </c>
      <c r="Z72" s="24">
        <v>3</v>
      </c>
      <c r="AA72" s="24">
        <v>0</v>
      </c>
      <c r="AB72" s="24">
        <v>2</v>
      </c>
      <c r="AC72" s="3">
        <v>1</v>
      </c>
      <c r="AD72" s="24">
        <v>0</v>
      </c>
      <c r="AE72" s="24">
        <v>2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5" t="s">
        <v>57</v>
      </c>
      <c r="AT72" s="24" t="s">
        <v>58</v>
      </c>
      <c r="AU72" s="24" t="s">
        <v>58</v>
      </c>
      <c r="AV72" s="24" t="s">
        <v>58</v>
      </c>
      <c r="AW72" s="24" t="s">
        <v>58</v>
      </c>
      <c r="AX72" s="24" t="s">
        <v>58</v>
      </c>
      <c r="AY72" s="24" t="s">
        <v>58</v>
      </c>
      <c r="AZ72" s="24" t="s">
        <v>58</v>
      </c>
      <c r="BA72" s="24" t="s">
        <v>58</v>
      </c>
      <c r="BB72" s="24" t="s">
        <v>58</v>
      </c>
      <c r="BC72" s="3">
        <v>12</v>
      </c>
      <c r="BE72" s="4">
        <f t="shared" si="1"/>
        <v>48</v>
      </c>
      <c r="BF72" s="4">
        <v>43</v>
      </c>
    </row>
    <row r="73" spans="1:58" x14ac:dyDescent="0.25">
      <c r="A73" s="22">
        <v>18</v>
      </c>
      <c r="B73" s="4">
        <v>4</v>
      </c>
      <c r="C73" s="4">
        <v>0</v>
      </c>
      <c r="D73" s="4">
        <v>0</v>
      </c>
      <c r="E73" s="4">
        <v>0</v>
      </c>
      <c r="F73" s="20">
        <v>5</v>
      </c>
      <c r="G73" s="4">
        <v>0</v>
      </c>
      <c r="H73" s="4">
        <v>0</v>
      </c>
      <c r="I73" s="27" t="s">
        <v>57</v>
      </c>
      <c r="J73" s="4" t="s">
        <v>58</v>
      </c>
      <c r="K73" s="4" t="s">
        <v>58</v>
      </c>
      <c r="L73" s="22" t="s">
        <v>58</v>
      </c>
      <c r="M73" s="22" t="s">
        <v>58</v>
      </c>
      <c r="N73" s="22" t="s">
        <v>58</v>
      </c>
      <c r="O73" s="22" t="s">
        <v>58</v>
      </c>
      <c r="P73" s="22" t="s">
        <v>58</v>
      </c>
      <c r="Q73" s="22" t="s">
        <v>58</v>
      </c>
      <c r="R73" s="22" t="s">
        <v>58</v>
      </c>
      <c r="S73" s="22" t="s">
        <v>58</v>
      </c>
      <c r="T73" s="22" t="s">
        <v>58</v>
      </c>
      <c r="U73" s="22" t="s">
        <v>58</v>
      </c>
      <c r="V73" s="24" t="s">
        <v>58</v>
      </c>
      <c r="W73" s="24" t="s">
        <v>58</v>
      </c>
      <c r="X73" s="24" t="s">
        <v>58</v>
      </c>
      <c r="Y73" s="24" t="s">
        <v>58</v>
      </c>
      <c r="Z73" s="24" t="s">
        <v>58</v>
      </c>
      <c r="AA73" s="24" t="s">
        <v>58</v>
      </c>
      <c r="AB73" s="24" t="s">
        <v>58</v>
      </c>
      <c r="AC73" s="24" t="s">
        <v>58</v>
      </c>
      <c r="AD73" s="24" t="s">
        <v>58</v>
      </c>
      <c r="AE73" s="24" t="s">
        <v>58</v>
      </c>
      <c r="AF73" s="24" t="s">
        <v>58</v>
      </c>
      <c r="AG73" s="24" t="s">
        <v>58</v>
      </c>
      <c r="AH73" s="24" t="s">
        <v>58</v>
      </c>
      <c r="AI73" s="24" t="s">
        <v>58</v>
      </c>
      <c r="AJ73" s="24" t="s">
        <v>58</v>
      </c>
      <c r="AK73" s="24" t="s">
        <v>58</v>
      </c>
      <c r="AL73" s="24" t="s">
        <v>58</v>
      </c>
      <c r="AM73" s="24" t="s">
        <v>58</v>
      </c>
      <c r="AN73" s="24" t="s">
        <v>58</v>
      </c>
      <c r="AO73" s="24" t="s">
        <v>58</v>
      </c>
      <c r="AP73" s="24" t="s">
        <v>58</v>
      </c>
      <c r="AQ73" s="24" t="s">
        <v>58</v>
      </c>
      <c r="AR73" s="24" t="s">
        <v>58</v>
      </c>
      <c r="AS73" s="24" t="s">
        <v>58</v>
      </c>
      <c r="AT73" s="24" t="s">
        <v>58</v>
      </c>
      <c r="AU73" s="24" t="s">
        <v>58</v>
      </c>
      <c r="AV73" s="24" t="s">
        <v>58</v>
      </c>
      <c r="AW73" s="24" t="s">
        <v>58</v>
      </c>
      <c r="AX73" s="24" t="s">
        <v>58</v>
      </c>
      <c r="AY73" s="24" t="s">
        <v>58</v>
      </c>
      <c r="AZ73" s="24" t="s">
        <v>58</v>
      </c>
      <c r="BA73" s="24" t="s">
        <v>58</v>
      </c>
      <c r="BB73" s="24" t="s">
        <v>58</v>
      </c>
      <c r="BE73" s="4">
        <f t="shared" si="1"/>
        <v>0</v>
      </c>
      <c r="BF73" s="4">
        <v>3</v>
      </c>
    </row>
    <row r="74" spans="1:58" x14ac:dyDescent="0.25">
      <c r="A74" s="22">
        <v>19</v>
      </c>
      <c r="B74" s="4">
        <v>1</v>
      </c>
      <c r="C74" s="4">
        <v>0</v>
      </c>
      <c r="D74" s="4">
        <v>0</v>
      </c>
      <c r="E74" s="20">
        <v>3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3">
        <v>2</v>
      </c>
      <c r="R74" s="4">
        <v>4</v>
      </c>
      <c r="S74" s="4">
        <v>4</v>
      </c>
      <c r="T74" s="4">
        <v>1</v>
      </c>
      <c r="U74" s="4">
        <v>2</v>
      </c>
      <c r="V74" s="25" t="s">
        <v>76</v>
      </c>
      <c r="W74" s="24" t="s">
        <v>58</v>
      </c>
      <c r="X74" s="24" t="s">
        <v>58</v>
      </c>
      <c r="Y74" s="24" t="s">
        <v>58</v>
      </c>
      <c r="Z74" s="24" t="s">
        <v>58</v>
      </c>
      <c r="AA74" s="24" t="s">
        <v>58</v>
      </c>
      <c r="AB74" s="24" t="s">
        <v>58</v>
      </c>
      <c r="AC74" s="24" t="s">
        <v>58</v>
      </c>
      <c r="AD74" s="24" t="s">
        <v>58</v>
      </c>
      <c r="AE74" s="24" t="s">
        <v>58</v>
      </c>
      <c r="AF74" s="24" t="s">
        <v>58</v>
      </c>
      <c r="AG74" s="24" t="s">
        <v>58</v>
      </c>
      <c r="AH74" s="24" t="s">
        <v>58</v>
      </c>
      <c r="AI74" s="24" t="s">
        <v>58</v>
      </c>
      <c r="AJ74" s="24" t="s">
        <v>58</v>
      </c>
      <c r="AK74" s="24" t="s">
        <v>58</v>
      </c>
      <c r="AL74" s="24" t="s">
        <v>58</v>
      </c>
      <c r="AM74" s="24" t="s">
        <v>58</v>
      </c>
      <c r="AN74" s="24" t="s">
        <v>58</v>
      </c>
      <c r="AO74" s="24" t="s">
        <v>58</v>
      </c>
      <c r="AP74" s="24" t="s">
        <v>58</v>
      </c>
      <c r="AQ74" s="24" t="s">
        <v>58</v>
      </c>
      <c r="AR74" s="24" t="s">
        <v>58</v>
      </c>
      <c r="AS74" s="24" t="s">
        <v>58</v>
      </c>
      <c r="AT74" s="24" t="s">
        <v>58</v>
      </c>
      <c r="AU74" s="24" t="s">
        <v>58</v>
      </c>
      <c r="AV74" s="24" t="s">
        <v>58</v>
      </c>
      <c r="AW74" s="24" t="s">
        <v>58</v>
      </c>
      <c r="AX74" s="24" t="s">
        <v>58</v>
      </c>
      <c r="AY74" s="24" t="s">
        <v>58</v>
      </c>
      <c r="AZ74" s="24" t="s">
        <v>58</v>
      </c>
      <c r="BA74" s="24" t="s">
        <v>58</v>
      </c>
      <c r="BB74" s="24" t="s">
        <v>58</v>
      </c>
      <c r="BC74" s="3">
        <v>12</v>
      </c>
      <c r="BE74" s="4">
        <f t="shared" si="1"/>
        <v>13</v>
      </c>
      <c r="BF74" s="4" t="s">
        <v>58</v>
      </c>
    </row>
    <row r="75" spans="1:58" x14ac:dyDescent="0.25">
      <c r="A75" s="22">
        <v>19</v>
      </c>
      <c r="B75" s="4">
        <v>2</v>
      </c>
      <c r="C75" s="4">
        <v>0</v>
      </c>
      <c r="D75" s="4">
        <v>0</v>
      </c>
      <c r="E75" s="4">
        <v>0</v>
      </c>
      <c r="F75" s="4">
        <v>0</v>
      </c>
      <c r="G75" s="20">
        <v>3</v>
      </c>
      <c r="H75" s="4">
        <v>0</v>
      </c>
      <c r="I75" s="4">
        <v>0</v>
      </c>
      <c r="J75" s="4">
        <v>0</v>
      </c>
      <c r="K75" s="4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3">
        <v>4</v>
      </c>
      <c r="R75" s="4">
        <v>6</v>
      </c>
      <c r="S75" s="4">
        <v>3</v>
      </c>
      <c r="T75" s="4">
        <v>2</v>
      </c>
      <c r="U75" s="4">
        <v>5</v>
      </c>
      <c r="V75" s="24">
        <v>7</v>
      </c>
      <c r="W75" s="24">
        <v>4</v>
      </c>
      <c r="X75" s="24">
        <v>4</v>
      </c>
      <c r="Y75" s="24">
        <v>3</v>
      </c>
      <c r="Z75" s="24">
        <v>3</v>
      </c>
      <c r="AA75" s="24">
        <v>3</v>
      </c>
      <c r="AB75" s="24">
        <v>2</v>
      </c>
      <c r="AC75" s="3">
        <v>0</v>
      </c>
      <c r="AD75" s="24">
        <v>0</v>
      </c>
      <c r="AE75" s="24">
        <v>3</v>
      </c>
      <c r="AF75" s="24">
        <v>0</v>
      </c>
      <c r="AG75" s="24">
        <v>4</v>
      </c>
      <c r="AH75" s="24">
        <v>3</v>
      </c>
      <c r="AI75" s="24">
        <v>2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2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5" t="s">
        <v>57</v>
      </c>
      <c r="AW75" s="3" t="s">
        <v>58</v>
      </c>
      <c r="AX75" s="3" t="s">
        <v>58</v>
      </c>
      <c r="AY75" s="3" t="s">
        <v>58</v>
      </c>
      <c r="AZ75" s="3" t="s">
        <v>58</v>
      </c>
      <c r="BA75" s="3" t="s">
        <v>58</v>
      </c>
      <c r="BB75" s="3" t="s">
        <v>58</v>
      </c>
      <c r="BC75" s="3">
        <v>10</v>
      </c>
      <c r="BE75" s="4">
        <f t="shared" si="1"/>
        <v>60</v>
      </c>
      <c r="BF75" s="4">
        <v>41</v>
      </c>
    </row>
    <row r="76" spans="1:58" x14ac:dyDescent="0.25">
      <c r="A76" s="22">
        <v>19</v>
      </c>
      <c r="B76" s="4">
        <v>3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20">
        <v>4</v>
      </c>
      <c r="I76" s="4">
        <v>0</v>
      </c>
      <c r="J76" s="4">
        <v>0</v>
      </c>
      <c r="K76" s="4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4">
        <v>0</v>
      </c>
      <c r="R76" s="4">
        <v>0</v>
      </c>
      <c r="S76" s="4">
        <v>0</v>
      </c>
      <c r="T76" s="4">
        <v>0</v>
      </c>
      <c r="U76" s="23">
        <v>3</v>
      </c>
      <c r="V76" s="24">
        <v>9</v>
      </c>
      <c r="W76" s="24">
        <v>2</v>
      </c>
      <c r="X76" s="24">
        <v>5</v>
      </c>
      <c r="Y76" s="24">
        <v>7</v>
      </c>
      <c r="Z76" s="24">
        <v>5</v>
      </c>
      <c r="AA76" s="24">
        <v>0</v>
      </c>
      <c r="AB76" s="24">
        <v>1</v>
      </c>
      <c r="AC76" s="32">
        <v>2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5" t="s">
        <v>57</v>
      </c>
      <c r="AR76" s="3" t="s">
        <v>58</v>
      </c>
      <c r="AS76" s="3" t="s">
        <v>58</v>
      </c>
      <c r="AT76" s="3" t="s">
        <v>58</v>
      </c>
      <c r="AU76" s="3" t="s">
        <v>58</v>
      </c>
      <c r="AV76" s="3" t="s">
        <v>58</v>
      </c>
      <c r="AW76" s="3" t="s">
        <v>58</v>
      </c>
      <c r="AX76" s="3" t="s">
        <v>58</v>
      </c>
      <c r="AY76" s="3" t="s">
        <v>58</v>
      </c>
      <c r="AZ76" s="3" t="s">
        <v>58</v>
      </c>
      <c r="BA76" s="3" t="s">
        <v>58</v>
      </c>
      <c r="BB76" s="3" t="s">
        <v>58</v>
      </c>
      <c r="BC76" s="3">
        <v>13</v>
      </c>
      <c r="BE76" s="4">
        <f t="shared" si="1"/>
        <v>34</v>
      </c>
      <c r="BF76" s="4">
        <v>36</v>
      </c>
    </row>
    <row r="77" spans="1:58" x14ac:dyDescent="0.25">
      <c r="A77" s="22">
        <v>19</v>
      </c>
      <c r="B77" s="4">
        <v>4</v>
      </c>
      <c r="C77" s="4">
        <v>0</v>
      </c>
      <c r="D77" s="4">
        <v>0</v>
      </c>
      <c r="E77" s="4">
        <v>0</v>
      </c>
      <c r="F77" s="20">
        <v>3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4">
        <v>0</v>
      </c>
      <c r="R77" s="4">
        <v>0</v>
      </c>
      <c r="S77" s="4">
        <v>0</v>
      </c>
      <c r="T77" s="4">
        <v>0</v>
      </c>
      <c r="U77" s="23">
        <v>5</v>
      </c>
      <c r="V77" s="24">
        <v>9</v>
      </c>
      <c r="W77" s="24">
        <v>5</v>
      </c>
      <c r="X77" s="24">
        <v>1</v>
      </c>
      <c r="Y77" s="24">
        <v>0</v>
      </c>
      <c r="Z77" s="24">
        <v>4</v>
      </c>
      <c r="AA77" s="24">
        <v>3</v>
      </c>
      <c r="AB77" s="24">
        <v>0</v>
      </c>
      <c r="AC77" s="32">
        <v>0</v>
      </c>
      <c r="AD77" s="24">
        <v>0</v>
      </c>
      <c r="AE77" s="24">
        <v>2</v>
      </c>
      <c r="AF77" s="24">
        <v>0</v>
      </c>
      <c r="AG77" s="24">
        <v>1</v>
      </c>
      <c r="AH77" s="24">
        <v>1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1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5" t="s">
        <v>57</v>
      </c>
      <c r="AX77" s="24" t="s">
        <v>58</v>
      </c>
      <c r="AY77" s="24" t="s">
        <v>58</v>
      </c>
      <c r="AZ77" s="24" t="s">
        <v>58</v>
      </c>
      <c r="BA77" s="24" t="s">
        <v>58</v>
      </c>
      <c r="BB77" s="24" t="s">
        <v>58</v>
      </c>
      <c r="BC77" s="3">
        <v>11</v>
      </c>
      <c r="BD77" s="4" t="s">
        <v>65</v>
      </c>
      <c r="BE77" s="4">
        <f t="shared" si="1"/>
        <v>32</v>
      </c>
      <c r="BF77" s="4">
        <v>43</v>
      </c>
    </row>
    <row r="78" spans="1:58" x14ac:dyDescent="0.25">
      <c r="A78" s="22">
        <v>20</v>
      </c>
      <c r="B78" s="4">
        <v>1</v>
      </c>
      <c r="C78" s="4">
        <v>0</v>
      </c>
      <c r="D78" s="4">
        <v>0</v>
      </c>
      <c r="E78" s="4">
        <v>0</v>
      </c>
      <c r="F78" s="20">
        <v>6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4">
        <v>0</v>
      </c>
      <c r="R78" s="4">
        <v>0</v>
      </c>
      <c r="S78" s="4">
        <v>0</v>
      </c>
      <c r="T78" s="23">
        <v>5</v>
      </c>
      <c r="U78" s="4">
        <v>3</v>
      </c>
      <c r="V78" s="24">
        <v>9</v>
      </c>
      <c r="W78" s="24">
        <v>4</v>
      </c>
      <c r="X78" s="24">
        <v>2</v>
      </c>
      <c r="Y78" s="24">
        <v>6</v>
      </c>
      <c r="Z78" s="24">
        <v>6</v>
      </c>
      <c r="AA78" s="24">
        <v>7</v>
      </c>
      <c r="AB78" s="24">
        <v>6</v>
      </c>
      <c r="AC78" s="3">
        <v>5</v>
      </c>
      <c r="AD78" s="24">
        <v>2</v>
      </c>
      <c r="AE78" s="24">
        <v>2</v>
      </c>
      <c r="AF78" s="24">
        <v>2</v>
      </c>
      <c r="AG78" s="24">
        <v>2</v>
      </c>
      <c r="AH78" s="24">
        <v>4</v>
      </c>
      <c r="AI78" s="24">
        <v>5</v>
      </c>
      <c r="AJ78" s="24">
        <v>0</v>
      </c>
      <c r="AK78" s="24">
        <v>1</v>
      </c>
      <c r="AL78" s="24">
        <v>0</v>
      </c>
      <c r="AM78" s="24">
        <v>2</v>
      </c>
      <c r="AN78" s="24">
        <v>1</v>
      </c>
      <c r="AO78" s="24">
        <v>0</v>
      </c>
      <c r="AP78" s="24">
        <v>0</v>
      </c>
      <c r="AQ78" s="24">
        <v>0</v>
      </c>
      <c r="AR78" s="24">
        <v>0</v>
      </c>
      <c r="AS78" s="25" t="s">
        <v>57</v>
      </c>
      <c r="AT78" s="24" t="s">
        <v>58</v>
      </c>
      <c r="AU78" s="24" t="s">
        <v>58</v>
      </c>
      <c r="AV78" s="24" t="s">
        <v>58</v>
      </c>
      <c r="AW78" s="24" t="s">
        <v>58</v>
      </c>
      <c r="AX78" s="24" t="s">
        <v>58</v>
      </c>
      <c r="AY78" s="24" t="s">
        <v>58</v>
      </c>
      <c r="AZ78" s="24" t="s">
        <v>58</v>
      </c>
      <c r="BA78" s="24" t="s">
        <v>58</v>
      </c>
      <c r="BB78" s="24" t="s">
        <v>58</v>
      </c>
      <c r="BC78" s="3">
        <v>14</v>
      </c>
      <c r="BE78" s="4">
        <f t="shared" si="1"/>
        <v>74</v>
      </c>
      <c r="BF78" s="4">
        <v>40</v>
      </c>
    </row>
    <row r="79" spans="1:58" x14ac:dyDescent="0.25">
      <c r="A79" s="22">
        <v>20</v>
      </c>
      <c r="B79" s="4">
        <v>2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20">
        <v>6</v>
      </c>
      <c r="I79" s="4">
        <v>0</v>
      </c>
      <c r="J79" s="4">
        <v>0</v>
      </c>
      <c r="K79" s="4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4">
        <v>0</v>
      </c>
      <c r="R79" s="23">
        <v>5</v>
      </c>
      <c r="S79" s="4">
        <v>5</v>
      </c>
      <c r="T79" s="4">
        <v>6</v>
      </c>
      <c r="U79" s="4">
        <v>3</v>
      </c>
      <c r="V79" s="24">
        <v>8</v>
      </c>
      <c r="W79" s="24">
        <v>7</v>
      </c>
      <c r="X79" s="24">
        <v>8</v>
      </c>
      <c r="Y79" s="24">
        <v>2</v>
      </c>
      <c r="Z79" s="24">
        <v>0</v>
      </c>
      <c r="AA79" s="24">
        <v>5</v>
      </c>
      <c r="AB79" s="24">
        <v>5</v>
      </c>
      <c r="AC79" s="3">
        <v>4</v>
      </c>
      <c r="AD79" s="24">
        <v>5</v>
      </c>
      <c r="AE79" s="24">
        <v>3</v>
      </c>
      <c r="AF79" s="24">
        <v>1</v>
      </c>
      <c r="AG79" s="24">
        <v>2</v>
      </c>
      <c r="AH79" s="24">
        <v>3</v>
      </c>
      <c r="AI79" s="24">
        <v>3</v>
      </c>
      <c r="AJ79" s="24">
        <v>0</v>
      </c>
      <c r="AK79" s="24">
        <v>3</v>
      </c>
      <c r="AL79" s="24">
        <v>0</v>
      </c>
      <c r="AM79" s="24">
        <v>0</v>
      </c>
      <c r="AN79" s="24">
        <v>0</v>
      </c>
      <c r="AO79" s="24">
        <v>0</v>
      </c>
      <c r="AP79" s="24">
        <v>1</v>
      </c>
      <c r="AQ79" s="24">
        <v>0</v>
      </c>
      <c r="AR79" s="24">
        <v>0</v>
      </c>
      <c r="AS79" s="24">
        <v>0</v>
      </c>
      <c r="AT79" s="25" t="s">
        <v>57</v>
      </c>
      <c r="AU79" s="24" t="s">
        <v>58</v>
      </c>
      <c r="AV79" s="24" t="s">
        <v>58</v>
      </c>
      <c r="AW79" s="24" t="s">
        <v>58</v>
      </c>
      <c r="AX79" s="24" t="s">
        <v>58</v>
      </c>
      <c r="AY79" s="24" t="s">
        <v>58</v>
      </c>
      <c r="AZ79" s="24" t="s">
        <v>58</v>
      </c>
      <c r="BA79" s="24" t="s">
        <v>58</v>
      </c>
      <c r="BB79" s="24" t="s">
        <v>58</v>
      </c>
      <c r="BC79" s="3">
        <v>10</v>
      </c>
      <c r="BE79" s="4">
        <f t="shared" si="1"/>
        <v>79</v>
      </c>
      <c r="BF79" s="4">
        <v>38</v>
      </c>
    </row>
    <row r="80" spans="1:58" x14ac:dyDescent="0.25">
      <c r="A80" s="22">
        <v>20</v>
      </c>
      <c r="B80" s="4">
        <v>3</v>
      </c>
      <c r="C80" s="4">
        <v>0</v>
      </c>
      <c r="D80" s="4">
        <v>0</v>
      </c>
      <c r="E80" s="4">
        <v>0</v>
      </c>
      <c r="F80" s="20">
        <v>5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4">
        <v>0</v>
      </c>
      <c r="R80" s="4">
        <v>0</v>
      </c>
      <c r="S80" s="4">
        <v>0</v>
      </c>
      <c r="T80" s="4">
        <v>0</v>
      </c>
      <c r="U80" s="23">
        <v>7</v>
      </c>
      <c r="V80" s="24">
        <v>0</v>
      </c>
      <c r="W80" s="24">
        <v>9</v>
      </c>
      <c r="X80" s="24">
        <v>0</v>
      </c>
      <c r="Y80" s="24">
        <v>3</v>
      </c>
      <c r="Z80" s="24">
        <v>3</v>
      </c>
      <c r="AA80" s="24">
        <v>0</v>
      </c>
      <c r="AB80" s="24">
        <v>1</v>
      </c>
      <c r="AC80" s="32">
        <v>2</v>
      </c>
      <c r="AD80" s="24">
        <v>3</v>
      </c>
      <c r="AE80" s="24">
        <v>2</v>
      </c>
      <c r="AF80" s="24">
        <v>2</v>
      </c>
      <c r="AG80" s="24">
        <v>4</v>
      </c>
      <c r="AH80" s="24">
        <v>3</v>
      </c>
      <c r="AI80" s="24">
        <v>0</v>
      </c>
      <c r="AJ80" s="24">
        <v>1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5" t="s">
        <v>57</v>
      </c>
      <c r="AU80" s="24" t="s">
        <v>58</v>
      </c>
      <c r="AV80" s="24" t="s">
        <v>58</v>
      </c>
      <c r="AW80" s="24" t="s">
        <v>58</v>
      </c>
      <c r="AX80" s="24" t="s">
        <v>58</v>
      </c>
      <c r="AY80" s="24" t="s">
        <v>58</v>
      </c>
      <c r="AZ80" s="24" t="s">
        <v>58</v>
      </c>
      <c r="BA80" s="24" t="s">
        <v>58</v>
      </c>
      <c r="BB80" s="24" t="s">
        <v>58</v>
      </c>
      <c r="BC80" s="3">
        <v>11</v>
      </c>
      <c r="BD80" s="4" t="s">
        <v>65</v>
      </c>
      <c r="BE80" s="4">
        <f t="shared" si="1"/>
        <v>40</v>
      </c>
      <c r="BF80" s="4">
        <v>40</v>
      </c>
    </row>
    <row r="81" spans="1:58" x14ac:dyDescent="0.25">
      <c r="A81" s="22">
        <v>20</v>
      </c>
      <c r="B81" s="4">
        <v>4</v>
      </c>
      <c r="C81" s="4">
        <v>0</v>
      </c>
      <c r="D81" s="4">
        <v>0</v>
      </c>
      <c r="E81" s="20">
        <v>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22">
        <v>0</v>
      </c>
      <c r="M81" s="22">
        <v>0</v>
      </c>
      <c r="N81" s="22">
        <v>0</v>
      </c>
      <c r="O81" s="22">
        <v>0</v>
      </c>
      <c r="P81" s="23">
        <v>1</v>
      </c>
      <c r="Q81" s="4">
        <v>3</v>
      </c>
      <c r="R81" s="4">
        <v>4</v>
      </c>
      <c r="S81" s="4">
        <v>4</v>
      </c>
      <c r="T81" s="4">
        <v>4</v>
      </c>
      <c r="U81" s="4">
        <v>1</v>
      </c>
      <c r="V81" s="24">
        <v>6</v>
      </c>
      <c r="W81" s="24">
        <v>3</v>
      </c>
      <c r="X81" s="24">
        <v>1</v>
      </c>
      <c r="Y81" s="24">
        <v>6</v>
      </c>
      <c r="Z81" s="24">
        <v>4</v>
      </c>
      <c r="AA81" s="24">
        <v>1</v>
      </c>
      <c r="AB81" s="24">
        <v>0</v>
      </c>
      <c r="AC81" s="3">
        <v>0</v>
      </c>
      <c r="AD81" s="24">
        <v>1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5" t="s">
        <v>57</v>
      </c>
      <c r="AL81" s="3" t="s">
        <v>58</v>
      </c>
      <c r="AM81" s="3" t="s">
        <v>58</v>
      </c>
      <c r="AN81" s="3" t="s">
        <v>58</v>
      </c>
      <c r="AO81" s="3" t="s">
        <v>58</v>
      </c>
      <c r="AP81" s="3" t="s">
        <v>58</v>
      </c>
      <c r="AQ81" s="3" t="s">
        <v>58</v>
      </c>
      <c r="AR81" s="3" t="s">
        <v>58</v>
      </c>
      <c r="AS81" s="3" t="s">
        <v>58</v>
      </c>
      <c r="AT81" s="3" t="s">
        <v>58</v>
      </c>
      <c r="AU81" s="3" t="s">
        <v>58</v>
      </c>
      <c r="AV81" s="3" t="s">
        <v>58</v>
      </c>
      <c r="AW81" s="3" t="s">
        <v>58</v>
      </c>
      <c r="AX81" s="3" t="s">
        <v>58</v>
      </c>
      <c r="AY81" s="3" t="s">
        <v>58</v>
      </c>
      <c r="AZ81" s="3" t="s">
        <v>58</v>
      </c>
      <c r="BA81" s="3" t="s">
        <v>58</v>
      </c>
      <c r="BB81" s="3" t="s">
        <v>58</v>
      </c>
      <c r="BC81" s="3">
        <v>11</v>
      </c>
      <c r="BE81" s="4">
        <f t="shared" si="1"/>
        <v>39</v>
      </c>
      <c r="BF81" s="4">
        <v>30</v>
      </c>
    </row>
    <row r="82" spans="1:58" x14ac:dyDescent="0.25">
      <c r="B82" s="34"/>
      <c r="C82" s="35"/>
      <c r="D82" s="36"/>
      <c r="E82" s="36"/>
      <c r="F82" s="35"/>
      <c r="G82" s="36"/>
      <c r="H82" s="36"/>
      <c r="I82" s="35"/>
      <c r="J82" s="36"/>
      <c r="K82" s="36"/>
      <c r="L82" s="35"/>
      <c r="M82" s="36"/>
      <c r="N82" s="36"/>
      <c r="O82" s="35"/>
      <c r="P82" s="36"/>
      <c r="Q82" s="36"/>
      <c r="R82" s="35"/>
      <c r="S82" s="36"/>
      <c r="T82" s="36"/>
      <c r="U82" s="35"/>
      <c r="V82" s="36"/>
      <c r="W82" s="36"/>
      <c r="X82" s="35"/>
      <c r="Y82" s="36"/>
      <c r="Z82" s="36"/>
      <c r="AA82" s="35"/>
      <c r="AB82" s="36"/>
      <c r="AC82" s="36"/>
      <c r="AD82" s="35"/>
      <c r="AE82" s="36"/>
      <c r="AF82" s="36"/>
      <c r="AG82" s="35"/>
      <c r="AH82" s="36"/>
      <c r="AI82" s="36"/>
      <c r="AJ82" s="35"/>
      <c r="AK82" s="36"/>
      <c r="AL82" s="36"/>
      <c r="AM82" s="35"/>
      <c r="AN82" s="36"/>
      <c r="AO82" s="36"/>
      <c r="AP82" s="35"/>
      <c r="AQ82" s="36"/>
      <c r="AR82" s="36"/>
      <c r="AS82" s="35"/>
      <c r="AT82" s="36"/>
      <c r="AU82" s="36"/>
      <c r="AV82" s="35"/>
      <c r="AW82" s="36"/>
      <c r="AX82" s="36"/>
      <c r="AY82" s="35"/>
      <c r="AZ82" s="36"/>
      <c r="BA82" s="36"/>
      <c r="BB82" s="34"/>
      <c r="BC82" s="37"/>
      <c r="BD82" s="30"/>
      <c r="BE82" s="30"/>
    </row>
    <row r="83" spans="1:58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8"/>
      <c r="W83" s="38"/>
      <c r="X83" s="38"/>
      <c r="Y83" s="38"/>
      <c r="Z83" s="38"/>
      <c r="AA83" s="38"/>
      <c r="AB83" s="38"/>
      <c r="AC83" s="39"/>
      <c r="AD83" s="40"/>
      <c r="AE83" s="40"/>
      <c r="AF83" s="41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7"/>
      <c r="BD83" s="30"/>
      <c r="BE83" s="30"/>
    </row>
    <row r="84" spans="1:58" x14ac:dyDescent="0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</row>
    <row r="85" spans="1:58" x14ac:dyDescent="0.2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8"/>
      <c r="W85" s="38"/>
      <c r="X85" s="38"/>
      <c r="Y85" s="38"/>
      <c r="Z85" s="38"/>
      <c r="AA85" s="38"/>
      <c r="AB85" s="38"/>
      <c r="AC85" s="39"/>
      <c r="AD85" s="40"/>
      <c r="AE85" s="40"/>
      <c r="AF85" s="41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7"/>
      <c r="BD85" s="30"/>
      <c r="BE85" s="30"/>
    </row>
    <row r="86" spans="1:58" x14ac:dyDescent="0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8"/>
      <c r="W86" s="38"/>
      <c r="X86" s="38"/>
      <c r="Y86" s="38"/>
      <c r="Z86" s="38"/>
      <c r="AA86" s="38"/>
      <c r="AB86" s="38"/>
      <c r="AC86" s="39"/>
      <c r="AD86" s="40"/>
      <c r="AE86" s="40"/>
      <c r="AF86" s="41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7"/>
      <c r="BD86" s="30"/>
      <c r="BE86" s="30"/>
    </row>
    <row r="87" spans="1:58" x14ac:dyDescent="0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8"/>
      <c r="W87" s="38"/>
      <c r="X87" s="38"/>
      <c r="Y87" s="38"/>
      <c r="Z87" s="38"/>
      <c r="AA87" s="38"/>
      <c r="AB87" s="38"/>
      <c r="AC87" s="39"/>
      <c r="AD87" s="40"/>
      <c r="AE87" s="40"/>
      <c r="AF87" s="41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7"/>
      <c r="BD87" s="30"/>
      <c r="BE87" s="30"/>
    </row>
    <row r="88" spans="1:58" x14ac:dyDescent="0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8"/>
      <c r="W88" s="38"/>
      <c r="X88" s="38"/>
      <c r="Y88" s="38"/>
      <c r="Z88" s="38"/>
      <c r="AA88" s="38"/>
      <c r="AB88" s="38"/>
      <c r="AC88" s="39"/>
      <c r="AD88" s="40"/>
      <c r="AE88" s="40"/>
      <c r="AF88" s="41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7"/>
      <c r="BD88" s="30"/>
      <c r="BE88" s="30"/>
    </row>
    <row r="89" spans="1:58" x14ac:dyDescent="0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8"/>
      <c r="W89" s="38"/>
      <c r="X89" s="38"/>
      <c r="Y89" s="38"/>
      <c r="Z89" s="38"/>
      <c r="AA89" s="38"/>
      <c r="AB89" s="38"/>
      <c r="AC89" s="39"/>
      <c r="AD89" s="40"/>
      <c r="AE89" s="40"/>
      <c r="AF89" s="41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7"/>
      <c r="BD89" s="30"/>
      <c r="BE89" s="30"/>
    </row>
    <row r="90" spans="1:58" x14ac:dyDescent="0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8"/>
      <c r="W90" s="38"/>
      <c r="X90" s="38"/>
      <c r="Y90" s="38"/>
      <c r="Z90" s="38"/>
      <c r="AA90" s="38"/>
      <c r="AB90" s="38"/>
      <c r="AC90" s="39"/>
      <c r="AD90" s="40"/>
      <c r="AE90" s="40"/>
      <c r="AF90" s="41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7"/>
      <c r="BD90" s="30"/>
      <c r="BE90" s="30"/>
    </row>
    <row r="91" spans="1:58" x14ac:dyDescent="0.2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8"/>
      <c r="W91" s="38"/>
      <c r="X91" s="38"/>
      <c r="Y91" s="38"/>
      <c r="Z91" s="38"/>
      <c r="AA91" s="38"/>
      <c r="AB91" s="38"/>
      <c r="AC91" s="39"/>
      <c r="AD91" s="40"/>
      <c r="AE91" s="40"/>
      <c r="AF91" s="41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7"/>
      <c r="BD91" s="30"/>
      <c r="BE91" s="30"/>
    </row>
    <row r="92" spans="1:58" x14ac:dyDescent="0.2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8"/>
      <c r="W92" s="38"/>
      <c r="X92" s="38"/>
      <c r="Y92" s="38"/>
      <c r="Z92" s="38"/>
      <c r="AA92" s="38"/>
      <c r="AB92" s="38"/>
      <c r="AC92" s="39"/>
      <c r="AD92" s="40"/>
      <c r="AE92" s="40"/>
      <c r="AF92" s="41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7"/>
      <c r="BD92" s="30"/>
      <c r="BE92" s="30"/>
    </row>
    <row r="93" spans="1:58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8"/>
      <c r="W93" s="38"/>
      <c r="X93" s="38"/>
      <c r="Y93" s="38"/>
      <c r="Z93" s="38"/>
      <c r="AA93" s="38"/>
      <c r="AB93" s="38"/>
      <c r="AC93" s="39"/>
      <c r="AD93" s="40"/>
      <c r="AE93" s="40"/>
      <c r="AF93" s="41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7"/>
      <c r="BD93" s="30"/>
      <c r="BE93" s="30"/>
    </row>
    <row r="94" spans="1:58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8"/>
      <c r="W94" s="38"/>
      <c r="X94" s="38"/>
      <c r="Y94" s="38"/>
      <c r="Z94" s="38"/>
      <c r="AA94" s="38"/>
      <c r="AB94" s="38"/>
      <c r="AC94" s="39"/>
      <c r="AD94" s="40"/>
      <c r="AE94" s="40"/>
      <c r="AF94" s="41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7"/>
      <c r="BD94" s="30"/>
      <c r="BE94" s="30"/>
    </row>
    <row r="95" spans="1:58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8"/>
      <c r="W95" s="38"/>
      <c r="X95" s="38"/>
      <c r="Y95" s="38"/>
      <c r="Z95" s="38"/>
      <c r="AA95" s="38"/>
      <c r="AB95" s="38"/>
      <c r="AC95" s="39"/>
      <c r="AD95" s="40"/>
      <c r="AE95" s="40"/>
      <c r="AF95" s="41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7"/>
      <c r="BD95" s="30"/>
      <c r="BE95" s="30"/>
    </row>
    <row r="96" spans="1:58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8"/>
      <c r="W96" s="38"/>
      <c r="X96" s="38"/>
      <c r="Y96" s="38"/>
      <c r="Z96" s="38"/>
      <c r="AA96" s="38"/>
      <c r="AB96" s="38"/>
      <c r="AC96" s="39"/>
      <c r="AD96" s="40"/>
      <c r="AE96" s="40"/>
      <c r="AF96" s="41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7"/>
      <c r="BD96" s="30"/>
      <c r="BE96" s="30"/>
    </row>
    <row r="97" spans="2:57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8"/>
      <c r="W97" s="38"/>
      <c r="X97" s="38"/>
      <c r="Y97" s="38"/>
      <c r="Z97" s="38"/>
      <c r="AA97" s="38"/>
      <c r="AB97" s="38"/>
      <c r="AC97" s="39"/>
      <c r="AD97" s="40"/>
      <c r="AE97" s="40"/>
      <c r="AF97" s="41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7"/>
      <c r="BD97" s="30"/>
      <c r="BE97" s="30"/>
    </row>
    <row r="98" spans="2:57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8"/>
      <c r="W98" s="38"/>
      <c r="X98" s="38"/>
      <c r="Y98" s="38"/>
      <c r="Z98" s="38"/>
      <c r="AA98" s="38"/>
      <c r="AB98" s="38"/>
      <c r="AC98" s="39"/>
      <c r="AD98" s="40"/>
      <c r="AE98" s="40"/>
      <c r="AF98" s="41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7"/>
      <c r="BD98" s="30"/>
      <c r="BE98" s="30"/>
    </row>
    <row r="99" spans="2:57" x14ac:dyDescent="0.2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8"/>
      <c r="W99" s="38"/>
      <c r="X99" s="38"/>
      <c r="Y99" s="38"/>
      <c r="Z99" s="38"/>
      <c r="AA99" s="38"/>
      <c r="AB99" s="38"/>
      <c r="AC99" s="39"/>
      <c r="AD99" s="40"/>
      <c r="AE99" s="40"/>
      <c r="AF99" s="41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7"/>
      <c r="BD99" s="30"/>
      <c r="BE99" s="30"/>
    </row>
    <row r="100" spans="2:57" x14ac:dyDescent="0.2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8"/>
      <c r="W100" s="38"/>
      <c r="X100" s="38"/>
      <c r="Y100" s="38"/>
      <c r="Z100" s="38"/>
      <c r="AA100" s="38"/>
      <c r="AB100" s="38"/>
      <c r="AC100" s="39"/>
      <c r="AD100" s="40"/>
      <c r="AE100" s="40"/>
      <c r="AF100" s="41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7"/>
      <c r="BD100" s="30"/>
      <c r="BE100" s="30"/>
    </row>
    <row r="101" spans="2:57" x14ac:dyDescent="0.2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8"/>
      <c r="W101" s="38"/>
      <c r="X101" s="38"/>
      <c r="Y101" s="38"/>
      <c r="Z101" s="38"/>
      <c r="AA101" s="38"/>
      <c r="AB101" s="38"/>
      <c r="AC101" s="39"/>
      <c r="AD101" s="40"/>
      <c r="AE101" s="40"/>
      <c r="AF101" s="41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7"/>
      <c r="BD101" s="30"/>
      <c r="BE101" s="30"/>
    </row>
    <row r="102" spans="2:57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8"/>
      <c r="W102" s="38"/>
      <c r="X102" s="38"/>
      <c r="Y102" s="38"/>
      <c r="Z102" s="38"/>
      <c r="AA102" s="38"/>
      <c r="AB102" s="38"/>
      <c r="AC102" s="39"/>
      <c r="AD102" s="40"/>
      <c r="AE102" s="40"/>
      <c r="AF102" s="41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7"/>
      <c r="BD102" s="30"/>
      <c r="BE102" s="30"/>
    </row>
    <row r="103" spans="2:57" x14ac:dyDescent="0.2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8"/>
      <c r="W103" s="38"/>
      <c r="X103" s="38"/>
      <c r="Y103" s="38"/>
      <c r="Z103" s="38"/>
      <c r="AA103" s="38"/>
      <c r="AB103" s="38"/>
      <c r="AC103" s="39"/>
      <c r="AD103" s="40"/>
      <c r="AE103" s="40"/>
      <c r="AF103" s="41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7"/>
      <c r="BD103" s="30"/>
      <c r="BE103" s="30"/>
    </row>
    <row r="104" spans="2:57" x14ac:dyDescent="0.2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8"/>
      <c r="W104" s="38"/>
      <c r="X104" s="38"/>
      <c r="Y104" s="38"/>
      <c r="Z104" s="38"/>
      <c r="AA104" s="38"/>
      <c r="AB104" s="38"/>
      <c r="AC104" s="39"/>
      <c r="AD104" s="40"/>
      <c r="AE104" s="40"/>
      <c r="AF104" s="41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7"/>
      <c r="BD104" s="30"/>
      <c r="BE104" s="30"/>
    </row>
    <row r="105" spans="2:57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8"/>
      <c r="W105" s="38"/>
      <c r="X105" s="38"/>
      <c r="Y105" s="38"/>
      <c r="Z105" s="38"/>
      <c r="AA105" s="38"/>
      <c r="AB105" s="38"/>
      <c r="AC105" s="39"/>
      <c r="AD105" s="40"/>
      <c r="AE105" s="40"/>
      <c r="AF105" s="41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7"/>
      <c r="BD105" s="30"/>
      <c r="BE105" s="30"/>
    </row>
    <row r="106" spans="2:57" x14ac:dyDescent="0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8"/>
      <c r="W106" s="38"/>
      <c r="X106" s="38"/>
      <c r="Y106" s="38"/>
      <c r="Z106" s="38"/>
      <c r="AA106" s="38"/>
      <c r="AB106" s="38"/>
      <c r="AC106" s="39"/>
      <c r="AD106" s="40"/>
      <c r="AE106" s="40"/>
      <c r="AF106" s="41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7"/>
      <c r="BD106" s="30"/>
      <c r="BE106" s="30"/>
    </row>
    <row r="107" spans="2:57" x14ac:dyDescent="0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8"/>
      <c r="W107" s="38"/>
      <c r="X107" s="38"/>
      <c r="Y107" s="38"/>
      <c r="Z107" s="38"/>
      <c r="AA107" s="38"/>
      <c r="AB107" s="38"/>
      <c r="AC107" s="39"/>
      <c r="AD107" s="40"/>
      <c r="AE107" s="40"/>
      <c r="AF107" s="41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7"/>
      <c r="BD107" s="30"/>
      <c r="BE107" s="30"/>
    </row>
    <row r="108" spans="2:57" x14ac:dyDescent="0.2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8"/>
      <c r="W108" s="38"/>
      <c r="X108" s="38"/>
      <c r="Y108" s="38"/>
      <c r="Z108" s="38"/>
      <c r="AA108" s="38"/>
      <c r="AB108" s="38"/>
      <c r="AC108" s="39"/>
      <c r="AD108" s="40"/>
      <c r="AE108" s="40"/>
      <c r="AF108" s="41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7"/>
      <c r="BD108" s="30"/>
      <c r="BE108" s="30"/>
    </row>
    <row r="109" spans="2:57" x14ac:dyDescent="0.2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8"/>
      <c r="W109" s="38"/>
      <c r="X109" s="38"/>
      <c r="Y109" s="38"/>
      <c r="Z109" s="38"/>
      <c r="AA109" s="38"/>
      <c r="AB109" s="38"/>
      <c r="AC109" s="39"/>
      <c r="AD109" s="40"/>
      <c r="AE109" s="40"/>
      <c r="AF109" s="41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7"/>
      <c r="BD109" s="30"/>
      <c r="BE109" s="30"/>
    </row>
    <row r="110" spans="2:57" x14ac:dyDescent="0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8"/>
      <c r="W110" s="38"/>
      <c r="X110" s="38"/>
      <c r="Y110" s="38"/>
      <c r="Z110" s="38"/>
      <c r="AA110" s="38"/>
      <c r="AB110" s="38"/>
      <c r="AC110" s="39"/>
      <c r="AD110" s="40"/>
      <c r="AE110" s="40"/>
      <c r="AF110" s="41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7"/>
      <c r="BD110" s="30"/>
      <c r="BE110" s="30"/>
    </row>
    <row r="111" spans="2:57" x14ac:dyDescent="0.2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8"/>
      <c r="W111" s="38"/>
      <c r="X111" s="38"/>
      <c r="Y111" s="38"/>
      <c r="Z111" s="38"/>
      <c r="AA111" s="38"/>
      <c r="AB111" s="38"/>
      <c r="AC111" s="39"/>
      <c r="AD111" s="40"/>
      <c r="AE111" s="40"/>
      <c r="AF111" s="41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7"/>
      <c r="BD111" s="30"/>
      <c r="BE111" s="30"/>
    </row>
    <row r="112" spans="2:57" x14ac:dyDescent="0.2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8"/>
      <c r="W112" s="38"/>
      <c r="X112" s="38"/>
      <c r="Y112" s="38"/>
      <c r="Z112" s="38"/>
      <c r="AA112" s="38"/>
      <c r="AB112" s="38"/>
      <c r="AC112" s="39"/>
      <c r="AD112" s="40"/>
      <c r="AE112" s="40"/>
      <c r="AF112" s="41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7"/>
      <c r="BD112" s="30"/>
      <c r="BE112" s="30"/>
    </row>
    <row r="113" spans="2:57" x14ac:dyDescent="0.2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8"/>
      <c r="W113" s="38"/>
      <c r="X113" s="38"/>
      <c r="Y113" s="38"/>
      <c r="Z113" s="38"/>
      <c r="AA113" s="38"/>
      <c r="AB113" s="38"/>
      <c r="AC113" s="39"/>
      <c r="AD113" s="40"/>
      <c r="AE113" s="40"/>
      <c r="AF113" s="41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7"/>
      <c r="BD113" s="30"/>
      <c r="BE113" s="30"/>
    </row>
    <row r="114" spans="2:57" x14ac:dyDescent="0.2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8"/>
      <c r="W114" s="38"/>
      <c r="X114" s="38"/>
      <c r="Y114" s="38"/>
      <c r="Z114" s="38"/>
      <c r="AA114" s="38"/>
      <c r="AB114" s="38"/>
      <c r="AC114" s="39"/>
      <c r="AD114" s="40"/>
      <c r="AE114" s="40"/>
      <c r="AF114" s="41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7"/>
      <c r="BD114" s="30"/>
      <c r="BE114" s="30"/>
    </row>
    <row r="115" spans="2:57" x14ac:dyDescent="0.2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8"/>
      <c r="W115" s="38"/>
      <c r="X115" s="38"/>
      <c r="Y115" s="38"/>
      <c r="Z115" s="38"/>
      <c r="AA115" s="38"/>
      <c r="AB115" s="38"/>
      <c r="AC115" s="39"/>
      <c r="AD115" s="40"/>
      <c r="AE115" s="40"/>
      <c r="AF115" s="41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7"/>
      <c r="BD115" s="30"/>
      <c r="BE115" s="30"/>
    </row>
    <row r="116" spans="2:57" x14ac:dyDescent="0.2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8"/>
      <c r="W116" s="38"/>
      <c r="X116" s="38"/>
      <c r="Y116" s="38"/>
      <c r="Z116" s="38"/>
      <c r="AA116" s="38"/>
      <c r="AB116" s="38"/>
      <c r="AC116" s="39"/>
      <c r="AD116" s="40"/>
      <c r="AE116" s="40"/>
      <c r="AF116" s="41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7"/>
      <c r="BD116" s="30"/>
      <c r="BE116" s="30"/>
    </row>
    <row r="117" spans="2:57" x14ac:dyDescent="0.2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8"/>
      <c r="W117" s="38"/>
      <c r="X117" s="38"/>
      <c r="Y117" s="38"/>
      <c r="Z117" s="38"/>
      <c r="AA117" s="38"/>
      <c r="AB117" s="38"/>
      <c r="AC117" s="39"/>
      <c r="AD117" s="40"/>
      <c r="AE117" s="40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7"/>
      <c r="BD117" s="30"/>
      <c r="BE117" s="30"/>
    </row>
    <row r="118" spans="2:57" x14ac:dyDescent="0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8"/>
      <c r="W118" s="38"/>
      <c r="X118" s="38"/>
      <c r="Y118" s="38"/>
      <c r="Z118" s="38"/>
      <c r="AA118" s="38"/>
      <c r="AB118" s="38"/>
      <c r="AC118" s="39"/>
      <c r="AD118" s="40"/>
      <c r="AE118" s="40"/>
      <c r="AF118" s="41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7"/>
      <c r="BD118" s="30"/>
      <c r="BE118" s="30"/>
    </row>
    <row r="119" spans="2:57" x14ac:dyDescent="0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8"/>
      <c r="W119" s="38"/>
      <c r="X119" s="38"/>
      <c r="Y119" s="38"/>
      <c r="Z119" s="38"/>
      <c r="AA119" s="38"/>
      <c r="AB119" s="38"/>
      <c r="AC119" s="39"/>
      <c r="AD119" s="40"/>
      <c r="AE119" s="40"/>
      <c r="AF119" s="41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7"/>
      <c r="BD119" s="30"/>
      <c r="BE119" s="30"/>
    </row>
    <row r="120" spans="2:57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8"/>
      <c r="W120" s="38"/>
      <c r="X120" s="38"/>
      <c r="Y120" s="38"/>
      <c r="Z120" s="38"/>
      <c r="AA120" s="38"/>
      <c r="AB120" s="38"/>
      <c r="AC120" s="39"/>
      <c r="AD120" s="40"/>
      <c r="AE120" s="40"/>
      <c r="AF120" s="41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7"/>
      <c r="BD120" s="30"/>
      <c r="BE120" s="30"/>
    </row>
    <row r="121" spans="2:57" x14ac:dyDescent="0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8"/>
      <c r="W121" s="38"/>
      <c r="X121" s="38"/>
      <c r="Y121" s="38"/>
      <c r="Z121" s="38"/>
      <c r="AA121" s="38"/>
      <c r="AB121" s="38"/>
      <c r="AC121" s="39"/>
      <c r="AD121" s="40"/>
      <c r="AE121" s="40"/>
      <c r="AF121" s="41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7"/>
      <c r="BD121" s="30"/>
      <c r="BE121" s="30"/>
    </row>
    <row r="122" spans="2:57" x14ac:dyDescent="0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8"/>
      <c r="W122" s="38"/>
      <c r="X122" s="38"/>
      <c r="Y122" s="38"/>
      <c r="Z122" s="38"/>
      <c r="AA122" s="38"/>
      <c r="AB122" s="38"/>
      <c r="AC122" s="39"/>
      <c r="AD122" s="40"/>
      <c r="AE122" s="40"/>
      <c r="AF122" s="41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7"/>
      <c r="BD122" s="30"/>
      <c r="BE122" s="30"/>
    </row>
    <row r="123" spans="2:57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8"/>
      <c r="W123" s="38"/>
      <c r="X123" s="38"/>
      <c r="Y123" s="38"/>
      <c r="Z123" s="38"/>
      <c r="AA123" s="38"/>
      <c r="AB123" s="38"/>
      <c r="AC123" s="39"/>
      <c r="AD123" s="40"/>
      <c r="AE123" s="40"/>
      <c r="AF123" s="41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7"/>
      <c r="BD123" s="30"/>
      <c r="BE123" s="30"/>
    </row>
    <row r="124" spans="2:57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8"/>
      <c r="W124" s="38"/>
      <c r="X124" s="38"/>
      <c r="Y124" s="38"/>
      <c r="Z124" s="38"/>
      <c r="AA124" s="38"/>
      <c r="AB124" s="38"/>
      <c r="AC124" s="39"/>
      <c r="AD124" s="40"/>
      <c r="AE124" s="40"/>
      <c r="AF124" s="41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7"/>
      <c r="BD124" s="30"/>
      <c r="BE124" s="30"/>
    </row>
    <row r="125" spans="2:57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8"/>
      <c r="W125" s="38"/>
      <c r="X125" s="38"/>
      <c r="Y125" s="38"/>
      <c r="Z125" s="38"/>
      <c r="AA125" s="38"/>
      <c r="AB125" s="38"/>
      <c r="AC125" s="39"/>
      <c r="AD125" s="40"/>
      <c r="AE125" s="40"/>
      <c r="AF125" s="41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7"/>
      <c r="BD125" s="30"/>
      <c r="BE125" s="30"/>
    </row>
    <row r="126" spans="2:57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8"/>
      <c r="W126" s="38"/>
      <c r="X126" s="38"/>
      <c r="Y126" s="38"/>
      <c r="Z126" s="38"/>
      <c r="AA126" s="38"/>
      <c r="AB126" s="38"/>
      <c r="AC126" s="39"/>
      <c r="AD126" s="40"/>
      <c r="AE126" s="40"/>
      <c r="AF126" s="41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7"/>
      <c r="BD126" s="30"/>
      <c r="BE126" s="30"/>
    </row>
    <row r="127" spans="2:57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8"/>
      <c r="W127" s="38"/>
      <c r="X127" s="38"/>
      <c r="Y127" s="38"/>
      <c r="Z127" s="38"/>
      <c r="AA127" s="38"/>
      <c r="AB127" s="38"/>
      <c r="AC127" s="39"/>
      <c r="AD127" s="40"/>
      <c r="AE127" s="40"/>
      <c r="AF127" s="41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7"/>
      <c r="BD127" s="30"/>
      <c r="BE127" s="30"/>
    </row>
    <row r="128" spans="2:57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8"/>
      <c r="W128" s="38"/>
      <c r="X128" s="38"/>
      <c r="Y128" s="38"/>
      <c r="Z128" s="38"/>
      <c r="AA128" s="38"/>
      <c r="AB128" s="38"/>
      <c r="AC128" s="39"/>
      <c r="AD128" s="40"/>
      <c r="AE128" s="40"/>
      <c r="AF128" s="41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7"/>
      <c r="BD128" s="30"/>
      <c r="BE128" s="30"/>
    </row>
    <row r="129" spans="2:57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8"/>
      <c r="W129" s="38"/>
      <c r="X129" s="38"/>
      <c r="Y129" s="38"/>
      <c r="Z129" s="38"/>
      <c r="AA129" s="38"/>
      <c r="AB129" s="38"/>
      <c r="AC129" s="39"/>
      <c r="AD129" s="40"/>
      <c r="AE129" s="40"/>
      <c r="AF129" s="41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7"/>
      <c r="BD129" s="30"/>
      <c r="BE129" s="30"/>
    </row>
    <row r="130" spans="2:57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8"/>
      <c r="W130" s="38"/>
      <c r="X130" s="38"/>
      <c r="Y130" s="38"/>
      <c r="Z130" s="38"/>
      <c r="AA130" s="38"/>
      <c r="AB130" s="38"/>
      <c r="AC130" s="39"/>
      <c r="AD130" s="40"/>
      <c r="AE130" s="40"/>
      <c r="AF130" s="41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7"/>
      <c r="BD130" s="30"/>
      <c r="BE130" s="30"/>
    </row>
    <row r="131" spans="2:57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8"/>
      <c r="W131" s="38"/>
      <c r="X131" s="38"/>
      <c r="Y131" s="38"/>
      <c r="Z131" s="38"/>
      <c r="AA131" s="38"/>
      <c r="AB131" s="38"/>
      <c r="AC131" s="39"/>
      <c r="AD131" s="40"/>
      <c r="AE131" s="40"/>
      <c r="AF131" s="41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7"/>
      <c r="BD131" s="30"/>
      <c r="BE131" s="30"/>
    </row>
    <row r="132" spans="2:57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8"/>
      <c r="W132" s="38"/>
      <c r="X132" s="38"/>
      <c r="Y132" s="38"/>
      <c r="Z132" s="38"/>
      <c r="AA132" s="38"/>
      <c r="AB132" s="38"/>
      <c r="AC132" s="39"/>
      <c r="AD132" s="40"/>
      <c r="AE132" s="40"/>
      <c r="AF132" s="41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7"/>
      <c r="BD132" s="30"/>
      <c r="BE132" s="30"/>
    </row>
    <row r="133" spans="2:57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8"/>
      <c r="W133" s="38"/>
      <c r="X133" s="38"/>
      <c r="Y133" s="38"/>
      <c r="Z133" s="38"/>
      <c r="AA133" s="38"/>
      <c r="AB133" s="38"/>
      <c r="AC133" s="39"/>
      <c r="AD133" s="40"/>
      <c r="AE133" s="40"/>
      <c r="AF133" s="41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7"/>
      <c r="BD133" s="30"/>
      <c r="BE133" s="30"/>
    </row>
    <row r="134" spans="2:57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8"/>
      <c r="W134" s="38"/>
      <c r="X134" s="38"/>
      <c r="Y134" s="38"/>
      <c r="Z134" s="38"/>
      <c r="AA134" s="38"/>
      <c r="AB134" s="38"/>
      <c r="AC134" s="39"/>
      <c r="AD134" s="40"/>
      <c r="AE134" s="40"/>
      <c r="AF134" s="41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7"/>
      <c r="BD134" s="30"/>
      <c r="BE134" s="30"/>
    </row>
    <row r="135" spans="2:57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8"/>
      <c r="W135" s="38"/>
      <c r="X135" s="38"/>
      <c r="Y135" s="38"/>
      <c r="Z135" s="38"/>
      <c r="AA135" s="38"/>
      <c r="AB135" s="38"/>
      <c r="AC135" s="39"/>
      <c r="AD135" s="40"/>
      <c r="AE135" s="40"/>
      <c r="AF135" s="41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7"/>
      <c r="BD135" s="30"/>
      <c r="BE135" s="30"/>
    </row>
    <row r="136" spans="2:57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8"/>
      <c r="W136" s="38"/>
      <c r="X136" s="38"/>
      <c r="Y136" s="38"/>
      <c r="Z136" s="38"/>
      <c r="AA136" s="38"/>
      <c r="AB136" s="38"/>
      <c r="AC136" s="39"/>
      <c r="AD136" s="40"/>
      <c r="AE136" s="40"/>
      <c r="AF136" s="41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7"/>
      <c r="BD136" s="30"/>
      <c r="BE136" s="30"/>
    </row>
    <row r="137" spans="2:57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8"/>
      <c r="W137" s="38"/>
      <c r="X137" s="38"/>
      <c r="Y137" s="38"/>
      <c r="Z137" s="38"/>
      <c r="AA137" s="38"/>
      <c r="AB137" s="38"/>
      <c r="AC137" s="39"/>
      <c r="AD137" s="40"/>
      <c r="AE137" s="40"/>
      <c r="AF137" s="41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7"/>
      <c r="BD137" s="30"/>
      <c r="BE137" s="30"/>
    </row>
    <row r="138" spans="2:57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8"/>
      <c r="W138" s="38"/>
      <c r="X138" s="38"/>
      <c r="Y138" s="38"/>
      <c r="Z138" s="38"/>
      <c r="AA138" s="38"/>
      <c r="AB138" s="38"/>
      <c r="AC138" s="39"/>
      <c r="AD138" s="40"/>
      <c r="AE138" s="40"/>
      <c r="AF138" s="41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7"/>
      <c r="BD138" s="30"/>
      <c r="BE138" s="30"/>
    </row>
    <row r="139" spans="2:57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8"/>
      <c r="W139" s="38"/>
      <c r="X139" s="38"/>
      <c r="Y139" s="38"/>
      <c r="Z139" s="38"/>
      <c r="AA139" s="38"/>
      <c r="AB139" s="38"/>
      <c r="AC139" s="39"/>
      <c r="AD139" s="40"/>
      <c r="AE139" s="40"/>
      <c r="AF139" s="41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7"/>
      <c r="BD139" s="30"/>
      <c r="BE139" s="30"/>
    </row>
    <row r="140" spans="2:57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8"/>
      <c r="W140" s="38"/>
      <c r="X140" s="38"/>
      <c r="Y140" s="38"/>
      <c r="Z140" s="38"/>
      <c r="AA140" s="38"/>
      <c r="AB140" s="38"/>
      <c r="AC140" s="39"/>
      <c r="AD140" s="40"/>
      <c r="AE140" s="40"/>
      <c r="AF140" s="41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7"/>
      <c r="BD140" s="30"/>
      <c r="BE140" s="30"/>
    </row>
    <row r="141" spans="2:57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8"/>
      <c r="W141" s="38"/>
      <c r="X141" s="38"/>
      <c r="Y141" s="38"/>
      <c r="Z141" s="38"/>
      <c r="AA141" s="38"/>
      <c r="AB141" s="38"/>
      <c r="AC141" s="39"/>
      <c r="AD141" s="40"/>
      <c r="AE141" s="40"/>
      <c r="AF141" s="41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7"/>
      <c r="BD141" s="30"/>
      <c r="BE141" s="30"/>
    </row>
    <row r="142" spans="2:57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8"/>
      <c r="W142" s="38"/>
      <c r="X142" s="38"/>
      <c r="Y142" s="38"/>
      <c r="Z142" s="38"/>
      <c r="AA142" s="38"/>
      <c r="AB142" s="38"/>
      <c r="AC142" s="39"/>
      <c r="AD142" s="40"/>
      <c r="AE142" s="40"/>
      <c r="AF142" s="41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7"/>
      <c r="BD142" s="30"/>
      <c r="BE142" s="30"/>
    </row>
    <row r="143" spans="2:57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8"/>
      <c r="W143" s="38"/>
      <c r="X143" s="38"/>
      <c r="Y143" s="38"/>
      <c r="Z143" s="38"/>
      <c r="AA143" s="38"/>
      <c r="AB143" s="38"/>
      <c r="AC143" s="39"/>
      <c r="AD143" s="40"/>
      <c r="AE143" s="40"/>
      <c r="AF143" s="41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7"/>
      <c r="BD143" s="30"/>
      <c r="BE143" s="30"/>
    </row>
    <row r="144" spans="2:57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8"/>
      <c r="W144" s="38"/>
      <c r="X144" s="38"/>
      <c r="Y144" s="38"/>
      <c r="Z144" s="38"/>
      <c r="AA144" s="38"/>
      <c r="AB144" s="38"/>
      <c r="AC144" s="39"/>
      <c r="AD144" s="40"/>
      <c r="AE144" s="40"/>
      <c r="AF144" s="41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7"/>
      <c r="BD144" s="30"/>
      <c r="BE144" s="30"/>
    </row>
    <row r="145" spans="2:57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8"/>
      <c r="W145" s="38"/>
      <c r="X145" s="38"/>
      <c r="Y145" s="38"/>
      <c r="Z145" s="38"/>
      <c r="AA145" s="38"/>
      <c r="AB145" s="38"/>
      <c r="AC145" s="39"/>
      <c r="AD145" s="40"/>
      <c r="AE145" s="40"/>
      <c r="AF145" s="41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7"/>
      <c r="BD145" s="30"/>
      <c r="BE145" s="30"/>
    </row>
    <row r="146" spans="2:57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8"/>
      <c r="W146" s="38"/>
      <c r="X146" s="38"/>
      <c r="Y146" s="38"/>
      <c r="Z146" s="38"/>
      <c r="AA146" s="38"/>
      <c r="AB146" s="38"/>
      <c r="AC146" s="39"/>
      <c r="AD146" s="40"/>
      <c r="AE146" s="40"/>
      <c r="AF146" s="41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7"/>
      <c r="BD146" s="30"/>
      <c r="BE146" s="30"/>
    </row>
    <row r="147" spans="2:57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8"/>
      <c r="W147" s="38"/>
      <c r="X147" s="38"/>
      <c r="Y147" s="38"/>
      <c r="Z147" s="38"/>
      <c r="AA147" s="38"/>
      <c r="AB147" s="38"/>
      <c r="AC147" s="39"/>
      <c r="AD147" s="40"/>
      <c r="AE147" s="40"/>
      <c r="AF147" s="41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7"/>
      <c r="BD147" s="30"/>
      <c r="BE147" s="30"/>
    </row>
    <row r="148" spans="2:57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8"/>
      <c r="W148" s="38"/>
      <c r="X148" s="38"/>
      <c r="Y148" s="38"/>
      <c r="Z148" s="38"/>
      <c r="AA148" s="38"/>
      <c r="AB148" s="38"/>
      <c r="AC148" s="39"/>
      <c r="AD148" s="40"/>
      <c r="AE148" s="40"/>
      <c r="AF148" s="41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7"/>
      <c r="BD148" s="30"/>
      <c r="BE148" s="30"/>
    </row>
    <row r="149" spans="2:57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8"/>
      <c r="W149" s="38"/>
      <c r="X149" s="38"/>
      <c r="Y149" s="38"/>
      <c r="Z149" s="38"/>
      <c r="AA149" s="38"/>
      <c r="AB149" s="38"/>
      <c r="AC149" s="39"/>
      <c r="AD149" s="40"/>
      <c r="AE149" s="40"/>
      <c r="AF149" s="41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7"/>
      <c r="BD149" s="30"/>
      <c r="BE149" s="30"/>
    </row>
    <row r="150" spans="2:57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8"/>
      <c r="W150" s="38"/>
      <c r="X150" s="38"/>
      <c r="Y150" s="38"/>
      <c r="Z150" s="38"/>
      <c r="AA150" s="38"/>
      <c r="AB150" s="38"/>
      <c r="AC150" s="39"/>
      <c r="AD150" s="40"/>
      <c r="AE150" s="40"/>
      <c r="AF150" s="41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7"/>
      <c r="BD150" s="30"/>
      <c r="BE150" s="30"/>
    </row>
    <row r="151" spans="2:57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8"/>
      <c r="W151" s="38"/>
      <c r="X151" s="38"/>
      <c r="Y151" s="38"/>
      <c r="Z151" s="38"/>
      <c r="AA151" s="38"/>
      <c r="AB151" s="38"/>
      <c r="AC151" s="39"/>
      <c r="AD151" s="40"/>
      <c r="AE151" s="40"/>
      <c r="AF151" s="41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7"/>
      <c r="BD151" s="30"/>
      <c r="BE151" s="30"/>
    </row>
    <row r="152" spans="2:57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8"/>
      <c r="W152" s="38"/>
      <c r="X152" s="38"/>
      <c r="Y152" s="38"/>
      <c r="Z152" s="38"/>
      <c r="AA152" s="38"/>
      <c r="AB152" s="38"/>
      <c r="AC152" s="39"/>
      <c r="AD152" s="40"/>
      <c r="AE152" s="40"/>
      <c r="AF152" s="41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7"/>
      <c r="BD152" s="30"/>
      <c r="BE152" s="30"/>
    </row>
    <row r="153" spans="2:57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8"/>
      <c r="W153" s="38"/>
      <c r="X153" s="38"/>
      <c r="Y153" s="38"/>
      <c r="Z153" s="38"/>
      <c r="AA153" s="38"/>
      <c r="AB153" s="38"/>
      <c r="AC153" s="39"/>
      <c r="AD153" s="40"/>
      <c r="AE153" s="40"/>
      <c r="AF153" s="41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7"/>
      <c r="BD153" s="30"/>
      <c r="BE153" s="30"/>
    </row>
    <row r="154" spans="2:57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8"/>
      <c r="W154" s="38"/>
      <c r="X154" s="38"/>
      <c r="Y154" s="38"/>
      <c r="Z154" s="38"/>
      <c r="AA154" s="38"/>
      <c r="AB154" s="38"/>
      <c r="AC154" s="39"/>
      <c r="AD154" s="40"/>
      <c r="AE154" s="40"/>
      <c r="AF154" s="41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7"/>
      <c r="BD154" s="30"/>
      <c r="BE154" s="30"/>
    </row>
    <row r="155" spans="2:57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8"/>
      <c r="W155" s="38"/>
      <c r="X155" s="38"/>
      <c r="Y155" s="38"/>
      <c r="Z155" s="38"/>
      <c r="AA155" s="38"/>
      <c r="AB155" s="38"/>
      <c r="AC155" s="39"/>
      <c r="AD155" s="40"/>
      <c r="AE155" s="40"/>
      <c r="AF155" s="41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7"/>
      <c r="BD155" s="30"/>
      <c r="BE155" s="30"/>
    </row>
    <row r="156" spans="2:57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8"/>
      <c r="W156" s="38"/>
      <c r="X156" s="38"/>
      <c r="Y156" s="38"/>
      <c r="Z156" s="38"/>
      <c r="AA156" s="38"/>
      <c r="AB156" s="38"/>
      <c r="AC156" s="39"/>
      <c r="AD156" s="40"/>
      <c r="AE156" s="40"/>
      <c r="AF156" s="41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7"/>
      <c r="BD156" s="30"/>
      <c r="BE156" s="30"/>
    </row>
    <row r="157" spans="2:57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8"/>
      <c r="W157" s="38"/>
      <c r="X157" s="38"/>
      <c r="Y157" s="38"/>
      <c r="Z157" s="38"/>
      <c r="AA157" s="38"/>
      <c r="AB157" s="38"/>
      <c r="AC157" s="39"/>
      <c r="AD157" s="40"/>
      <c r="AE157" s="40"/>
      <c r="AF157" s="41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7"/>
      <c r="BD157" s="30"/>
      <c r="BE157" s="30"/>
    </row>
    <row r="158" spans="2:57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8"/>
      <c r="W158" s="38"/>
      <c r="X158" s="38"/>
      <c r="Y158" s="38"/>
      <c r="Z158" s="38"/>
      <c r="AA158" s="38"/>
      <c r="AB158" s="38"/>
      <c r="AC158" s="39"/>
      <c r="AD158" s="40"/>
      <c r="AE158" s="40"/>
      <c r="AF158" s="41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7"/>
      <c r="BD158" s="30"/>
      <c r="BE158" s="30"/>
    </row>
    <row r="159" spans="2:57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8"/>
      <c r="W159" s="38"/>
      <c r="X159" s="38"/>
      <c r="Y159" s="38"/>
      <c r="Z159" s="38"/>
      <c r="AA159" s="38"/>
      <c r="AB159" s="38"/>
      <c r="AC159" s="39"/>
      <c r="AD159" s="40"/>
      <c r="AE159" s="40"/>
      <c r="AF159" s="41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7"/>
      <c r="BD159" s="30"/>
      <c r="BE159" s="30"/>
    </row>
    <row r="160" spans="2:57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8"/>
      <c r="W160" s="38"/>
      <c r="X160" s="38"/>
      <c r="Y160" s="38"/>
      <c r="Z160" s="38"/>
      <c r="AA160" s="38"/>
      <c r="AB160" s="38"/>
      <c r="AC160" s="39"/>
      <c r="AD160" s="40"/>
      <c r="AE160" s="40"/>
      <c r="AF160" s="41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7"/>
      <c r="BD160" s="30"/>
      <c r="BE160" s="30"/>
    </row>
    <row r="161" spans="2:57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8"/>
      <c r="W161" s="38"/>
      <c r="X161" s="38"/>
      <c r="Y161" s="38"/>
      <c r="Z161" s="38"/>
      <c r="AA161" s="38"/>
      <c r="AB161" s="38"/>
      <c r="AC161" s="39"/>
      <c r="AD161" s="40"/>
      <c r="AE161" s="40"/>
      <c r="AF161" s="41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7"/>
      <c r="BD161" s="30"/>
      <c r="BE161" s="30"/>
    </row>
    <row r="162" spans="2:57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8"/>
      <c r="W162" s="38"/>
      <c r="X162" s="38"/>
      <c r="Y162" s="38"/>
      <c r="Z162" s="38"/>
      <c r="AA162" s="38"/>
      <c r="AB162" s="38"/>
      <c r="AC162" s="39"/>
      <c r="AD162" s="40"/>
      <c r="AE162" s="40"/>
      <c r="AF162" s="41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7"/>
      <c r="BD162" s="30"/>
      <c r="BE162" s="30"/>
    </row>
    <row r="163" spans="2:57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8"/>
      <c r="W163" s="38"/>
      <c r="X163" s="38"/>
      <c r="Y163" s="38"/>
      <c r="Z163" s="38"/>
      <c r="AA163" s="38"/>
      <c r="AB163" s="38"/>
      <c r="AC163" s="39"/>
      <c r="AD163" s="40"/>
      <c r="AE163" s="40"/>
      <c r="AF163" s="41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7"/>
      <c r="BD163" s="30"/>
      <c r="BE163" s="30"/>
    </row>
    <row r="164" spans="2:57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8"/>
      <c r="W164" s="38"/>
      <c r="X164" s="38"/>
      <c r="Y164" s="38"/>
      <c r="Z164" s="38"/>
      <c r="AA164" s="38"/>
      <c r="AB164" s="38"/>
      <c r="AC164" s="39"/>
      <c r="AD164" s="40"/>
      <c r="AE164" s="40"/>
      <c r="AF164" s="41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7"/>
      <c r="BD164" s="30"/>
      <c r="BE164" s="30"/>
    </row>
    <row r="165" spans="2:57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8"/>
      <c r="W165" s="38"/>
      <c r="X165" s="38"/>
      <c r="Y165" s="38"/>
      <c r="Z165" s="38"/>
      <c r="AA165" s="38"/>
      <c r="AB165" s="38"/>
      <c r="AC165" s="39"/>
      <c r="AD165" s="40"/>
      <c r="AE165" s="40"/>
      <c r="AF165" s="41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7"/>
      <c r="BD165" s="30"/>
      <c r="BE165" s="30"/>
    </row>
    <row r="166" spans="2:57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8"/>
      <c r="W166" s="38"/>
      <c r="X166" s="38"/>
      <c r="Y166" s="38"/>
      <c r="Z166" s="38"/>
      <c r="AA166" s="38"/>
      <c r="AB166" s="38"/>
      <c r="AC166" s="39"/>
      <c r="AD166" s="40"/>
      <c r="AE166" s="40"/>
      <c r="AF166" s="41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7"/>
      <c r="BD166" s="30"/>
      <c r="BE166" s="30"/>
    </row>
    <row r="167" spans="2:57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8"/>
      <c r="W167" s="38"/>
      <c r="X167" s="38"/>
      <c r="Y167" s="38"/>
      <c r="Z167" s="38"/>
      <c r="AA167" s="38"/>
      <c r="AB167" s="38"/>
      <c r="AC167" s="39"/>
      <c r="AD167" s="40"/>
      <c r="AE167" s="40"/>
      <c r="AF167" s="41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7"/>
      <c r="BD167" s="30"/>
      <c r="BE167" s="30"/>
    </row>
    <row r="168" spans="2:57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8"/>
      <c r="W168" s="38"/>
      <c r="X168" s="38"/>
      <c r="Y168" s="38"/>
      <c r="Z168" s="38"/>
      <c r="AA168" s="38"/>
      <c r="AB168" s="38"/>
      <c r="AC168" s="39"/>
      <c r="AD168" s="40"/>
      <c r="AE168" s="40"/>
      <c r="AF168" s="41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7"/>
      <c r="BD168" s="30"/>
      <c r="BE168" s="30"/>
    </row>
    <row r="169" spans="2:57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8"/>
      <c r="W169" s="38"/>
      <c r="X169" s="38"/>
      <c r="Y169" s="38"/>
      <c r="Z169" s="38"/>
      <c r="AA169" s="38"/>
      <c r="AB169" s="38"/>
      <c r="AC169" s="39"/>
      <c r="AD169" s="40"/>
      <c r="AE169" s="40"/>
      <c r="AF169" s="41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7"/>
      <c r="BD169" s="30"/>
      <c r="BE169" s="30"/>
    </row>
    <row r="170" spans="2:57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8"/>
      <c r="W170" s="38"/>
      <c r="X170" s="38"/>
      <c r="Y170" s="38"/>
      <c r="Z170" s="38"/>
      <c r="AA170" s="38"/>
      <c r="AB170" s="38"/>
      <c r="AC170" s="39"/>
      <c r="AD170" s="40"/>
      <c r="AE170" s="40"/>
      <c r="AF170" s="41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7"/>
      <c r="BD170" s="30"/>
      <c r="BE170" s="30"/>
    </row>
    <row r="171" spans="2:57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8"/>
      <c r="W171" s="38"/>
      <c r="X171" s="38"/>
      <c r="Y171" s="38"/>
      <c r="Z171" s="38"/>
      <c r="AA171" s="38"/>
      <c r="AB171" s="38"/>
      <c r="AC171" s="39"/>
      <c r="AD171" s="40"/>
      <c r="AE171" s="40"/>
      <c r="AF171" s="41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7"/>
      <c r="BD171" s="30"/>
      <c r="BE171" s="30"/>
    </row>
    <row r="172" spans="2:57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8"/>
      <c r="W172" s="38"/>
      <c r="X172" s="38"/>
      <c r="Y172" s="38"/>
      <c r="Z172" s="38"/>
      <c r="AA172" s="38"/>
      <c r="AB172" s="38"/>
      <c r="AC172" s="39"/>
      <c r="AD172" s="40"/>
      <c r="AE172" s="40"/>
      <c r="AF172" s="41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7"/>
      <c r="BD172" s="30"/>
      <c r="BE172" s="30"/>
    </row>
    <row r="173" spans="2:57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8"/>
      <c r="W173" s="38"/>
      <c r="X173" s="38"/>
      <c r="Y173" s="38"/>
      <c r="Z173" s="38"/>
      <c r="AA173" s="38"/>
      <c r="AB173" s="38"/>
      <c r="AC173" s="39"/>
      <c r="AD173" s="40"/>
      <c r="AE173" s="40"/>
      <c r="AF173" s="41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7"/>
      <c r="BD173" s="30"/>
      <c r="BE173" s="30"/>
    </row>
    <row r="174" spans="2:57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8"/>
      <c r="W174" s="38"/>
      <c r="X174" s="38"/>
      <c r="Y174" s="38"/>
      <c r="Z174" s="38"/>
      <c r="AA174" s="38"/>
      <c r="AB174" s="38"/>
      <c r="AC174" s="39"/>
      <c r="AD174" s="40"/>
      <c r="AE174" s="40"/>
      <c r="AF174" s="41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7"/>
      <c r="BD174" s="30"/>
      <c r="BE174" s="30"/>
    </row>
    <row r="175" spans="2:57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8"/>
      <c r="W175" s="38"/>
      <c r="X175" s="38"/>
      <c r="Y175" s="38"/>
      <c r="Z175" s="38"/>
      <c r="AA175" s="38"/>
      <c r="AB175" s="38"/>
      <c r="AC175" s="39"/>
      <c r="AD175" s="40"/>
      <c r="AE175" s="40"/>
      <c r="AF175" s="41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7"/>
      <c r="BD175" s="30"/>
      <c r="BE175" s="30"/>
    </row>
    <row r="176" spans="2:57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8"/>
      <c r="W176" s="38"/>
      <c r="X176" s="38"/>
      <c r="Y176" s="38"/>
      <c r="Z176" s="38"/>
      <c r="AA176" s="38"/>
      <c r="AB176" s="38"/>
      <c r="AC176" s="39"/>
      <c r="AD176" s="40"/>
      <c r="AE176" s="40"/>
      <c r="AF176" s="41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7"/>
      <c r="BD176" s="30"/>
      <c r="BE176" s="30"/>
    </row>
    <row r="177" spans="2:57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8"/>
      <c r="W177" s="38"/>
      <c r="X177" s="38"/>
      <c r="Y177" s="38"/>
      <c r="Z177" s="38"/>
      <c r="AA177" s="38"/>
      <c r="AB177" s="38"/>
      <c r="AC177" s="39"/>
      <c r="AD177" s="40"/>
      <c r="AE177" s="40"/>
      <c r="AF177" s="41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7"/>
      <c r="BD177" s="30"/>
      <c r="BE177" s="30"/>
    </row>
    <row r="178" spans="2:57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8"/>
      <c r="W178" s="38"/>
      <c r="X178" s="38"/>
      <c r="Y178" s="38"/>
      <c r="Z178" s="38"/>
      <c r="AA178" s="38"/>
      <c r="AB178" s="38"/>
      <c r="AC178" s="39"/>
      <c r="AD178" s="40"/>
      <c r="AE178" s="40"/>
      <c r="AF178" s="41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7"/>
      <c r="BD178" s="30"/>
      <c r="BE178" s="30"/>
    </row>
    <row r="179" spans="2:57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8"/>
      <c r="W179" s="38"/>
      <c r="X179" s="38"/>
      <c r="Y179" s="38"/>
      <c r="Z179" s="38"/>
      <c r="AA179" s="38"/>
      <c r="AB179" s="38"/>
      <c r="AC179" s="39"/>
      <c r="AD179" s="40"/>
      <c r="AE179" s="40"/>
      <c r="AF179" s="41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7"/>
      <c r="BD179" s="30"/>
      <c r="BE179" s="30"/>
    </row>
    <row r="180" spans="2:57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8"/>
      <c r="W180" s="38"/>
      <c r="X180" s="38"/>
      <c r="Y180" s="38"/>
      <c r="Z180" s="38"/>
      <c r="AA180" s="38"/>
      <c r="AB180" s="38"/>
      <c r="AC180" s="39"/>
      <c r="AD180" s="40"/>
      <c r="AE180" s="40"/>
      <c r="AF180" s="41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7"/>
      <c r="BD180" s="30"/>
      <c r="BE180" s="30"/>
    </row>
    <row r="181" spans="2:57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8"/>
      <c r="W181" s="38"/>
      <c r="X181" s="38"/>
      <c r="Y181" s="38"/>
      <c r="Z181" s="38"/>
      <c r="AA181" s="38"/>
      <c r="AB181" s="38"/>
      <c r="AC181" s="39"/>
      <c r="AD181" s="40"/>
      <c r="AE181" s="40"/>
      <c r="AF181" s="41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7"/>
      <c r="BD181" s="30"/>
      <c r="BE181" s="30"/>
    </row>
    <row r="182" spans="2:57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8"/>
      <c r="W182" s="38"/>
      <c r="X182" s="38"/>
      <c r="Y182" s="38"/>
      <c r="Z182" s="38"/>
      <c r="AA182" s="38"/>
      <c r="AB182" s="38"/>
      <c r="AC182" s="39"/>
      <c r="AD182" s="40"/>
      <c r="AE182" s="40"/>
      <c r="AF182" s="41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7"/>
      <c r="BD182" s="30"/>
      <c r="BE182" s="30"/>
    </row>
    <row r="183" spans="2:57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8"/>
      <c r="W183" s="38"/>
      <c r="X183" s="38"/>
      <c r="Y183" s="38"/>
      <c r="Z183" s="38"/>
      <c r="AA183" s="38"/>
      <c r="AB183" s="38"/>
      <c r="AC183" s="39"/>
      <c r="AD183" s="40"/>
      <c r="AE183" s="40"/>
      <c r="AF183" s="41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7"/>
      <c r="BD183" s="30"/>
      <c r="BE183" s="30"/>
    </row>
    <row r="184" spans="2:57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8"/>
      <c r="W184" s="38"/>
      <c r="X184" s="38"/>
      <c r="Y184" s="38"/>
      <c r="Z184" s="38"/>
      <c r="AA184" s="38"/>
      <c r="AB184" s="38"/>
      <c r="AC184" s="39"/>
      <c r="AD184" s="40"/>
      <c r="AE184" s="40"/>
      <c r="AF184" s="41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7"/>
      <c r="BD184" s="30"/>
      <c r="BE184" s="30"/>
    </row>
    <row r="185" spans="2:57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8"/>
      <c r="W185" s="38"/>
      <c r="X185" s="38"/>
      <c r="Y185" s="38"/>
      <c r="Z185" s="38"/>
      <c r="AA185" s="38"/>
      <c r="AB185" s="38"/>
      <c r="AC185" s="39"/>
      <c r="AD185" s="40"/>
      <c r="AE185" s="40"/>
      <c r="AF185" s="41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7"/>
      <c r="BD185" s="30"/>
      <c r="BE185" s="30"/>
    </row>
    <row r="186" spans="2:57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8"/>
      <c r="W186" s="38"/>
      <c r="X186" s="38"/>
      <c r="Y186" s="38"/>
      <c r="Z186" s="38"/>
      <c r="AA186" s="38"/>
      <c r="AB186" s="38"/>
      <c r="AC186" s="39"/>
      <c r="AD186" s="40"/>
      <c r="AE186" s="40"/>
      <c r="AF186" s="41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7"/>
      <c r="BD186" s="30"/>
      <c r="BE186" s="30"/>
    </row>
    <row r="187" spans="2:57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8"/>
      <c r="W187" s="38"/>
      <c r="X187" s="38"/>
      <c r="Y187" s="38"/>
      <c r="Z187" s="38"/>
      <c r="AA187" s="38"/>
      <c r="AB187" s="38"/>
      <c r="AC187" s="39"/>
      <c r="AD187" s="40"/>
      <c r="AE187" s="40"/>
      <c r="AF187" s="41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7"/>
      <c r="BD187" s="30"/>
      <c r="BE187" s="30"/>
    </row>
    <row r="188" spans="2:57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8"/>
      <c r="W188" s="38"/>
      <c r="X188" s="38"/>
      <c r="Y188" s="38"/>
      <c r="Z188" s="38"/>
      <c r="AA188" s="38"/>
      <c r="AB188" s="38"/>
      <c r="AC188" s="39"/>
      <c r="AD188" s="40"/>
      <c r="AE188" s="40"/>
      <c r="AF188" s="41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7"/>
      <c r="BD188" s="30"/>
      <c r="BE188" s="30"/>
    </row>
    <row r="189" spans="2:57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8"/>
      <c r="W189" s="38"/>
      <c r="X189" s="38"/>
      <c r="Y189" s="38"/>
      <c r="Z189" s="38"/>
      <c r="AA189" s="38"/>
      <c r="AB189" s="38"/>
      <c r="AC189" s="39"/>
      <c r="AD189" s="40"/>
      <c r="AE189" s="40"/>
      <c r="AF189" s="41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7"/>
      <c r="BD189" s="30"/>
      <c r="BE189" s="30"/>
    </row>
    <row r="190" spans="2:57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8"/>
      <c r="W190" s="38"/>
      <c r="X190" s="38"/>
      <c r="Y190" s="38"/>
      <c r="Z190" s="38"/>
      <c r="AA190" s="38"/>
      <c r="AB190" s="38"/>
      <c r="AC190" s="39"/>
      <c r="AD190" s="40"/>
      <c r="AE190" s="40"/>
      <c r="AF190" s="41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7"/>
      <c r="BD190" s="30"/>
      <c r="BE190" s="30"/>
    </row>
    <row r="191" spans="2:57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8"/>
      <c r="W191" s="38"/>
      <c r="X191" s="38"/>
      <c r="Y191" s="38"/>
      <c r="Z191" s="38"/>
      <c r="AA191" s="38"/>
      <c r="AB191" s="38"/>
      <c r="AC191" s="39"/>
      <c r="AD191" s="40"/>
      <c r="AE191" s="40"/>
      <c r="AF191" s="41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7"/>
      <c r="BD191" s="30"/>
      <c r="BE191" s="30"/>
    </row>
    <row r="192" spans="2:57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8"/>
      <c r="W192" s="38"/>
      <c r="X192" s="38"/>
      <c r="Y192" s="38"/>
      <c r="Z192" s="38"/>
      <c r="AA192" s="38"/>
      <c r="AB192" s="38"/>
      <c r="AC192" s="39"/>
      <c r="AD192" s="40"/>
      <c r="AE192" s="40"/>
      <c r="AF192" s="41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7"/>
      <c r="BD192" s="30"/>
      <c r="BE192" s="30"/>
    </row>
    <row r="193" spans="2:57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8"/>
      <c r="W193" s="38"/>
      <c r="X193" s="38"/>
      <c r="Y193" s="38"/>
      <c r="Z193" s="38"/>
      <c r="AA193" s="38"/>
      <c r="AB193" s="38"/>
      <c r="AC193" s="39"/>
      <c r="AD193" s="40"/>
      <c r="AE193" s="40"/>
      <c r="AF193" s="41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7"/>
      <c r="BD193" s="30"/>
      <c r="BE193" s="30"/>
    </row>
    <row r="194" spans="2:57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8"/>
      <c r="W194" s="38"/>
      <c r="X194" s="38"/>
      <c r="Y194" s="38"/>
      <c r="Z194" s="38"/>
      <c r="AA194" s="38"/>
      <c r="AB194" s="38"/>
      <c r="AC194" s="39"/>
      <c r="AD194" s="40"/>
      <c r="AE194" s="40"/>
      <c r="AF194" s="41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7"/>
      <c r="BD194" s="30"/>
      <c r="BE194" s="30"/>
    </row>
    <row r="195" spans="2:57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8"/>
      <c r="W195" s="38"/>
      <c r="X195" s="38"/>
      <c r="Y195" s="38"/>
      <c r="Z195" s="38"/>
      <c r="AA195" s="38"/>
      <c r="AB195" s="38"/>
      <c r="AC195" s="39"/>
      <c r="AD195" s="40"/>
      <c r="AE195" s="40"/>
      <c r="AF195" s="41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7"/>
      <c r="BD195" s="30"/>
      <c r="BE195" s="30"/>
    </row>
    <row r="196" spans="2:57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8"/>
      <c r="W196" s="38"/>
      <c r="X196" s="38"/>
      <c r="Y196" s="38"/>
      <c r="Z196" s="38"/>
      <c r="AA196" s="38"/>
      <c r="AB196" s="38"/>
      <c r="AC196" s="39"/>
      <c r="AD196" s="40"/>
      <c r="AE196" s="40"/>
      <c r="AF196" s="41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7"/>
      <c r="BD196" s="30"/>
      <c r="BE196" s="30"/>
    </row>
    <row r="197" spans="2:57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8"/>
      <c r="W197" s="38"/>
      <c r="X197" s="38"/>
      <c r="Y197" s="38"/>
      <c r="Z197" s="38"/>
      <c r="AA197" s="38"/>
      <c r="AB197" s="38"/>
      <c r="AC197" s="39"/>
      <c r="AD197" s="40"/>
      <c r="AE197" s="40"/>
      <c r="AF197" s="41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7"/>
      <c r="BD197" s="30"/>
      <c r="BE197" s="30"/>
    </row>
    <row r="198" spans="2:57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8"/>
      <c r="W198" s="38"/>
      <c r="X198" s="38"/>
      <c r="Y198" s="38"/>
      <c r="Z198" s="38"/>
      <c r="AA198" s="38"/>
      <c r="AB198" s="38"/>
      <c r="AC198" s="39"/>
      <c r="AD198" s="40"/>
      <c r="AE198" s="40"/>
      <c r="AF198" s="41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7"/>
      <c r="BD198" s="30"/>
      <c r="BE198" s="30"/>
    </row>
    <row r="199" spans="2:57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8"/>
      <c r="W199" s="38"/>
      <c r="X199" s="38"/>
      <c r="Y199" s="38"/>
      <c r="Z199" s="38"/>
      <c r="AA199" s="38"/>
      <c r="AB199" s="38"/>
      <c r="AC199" s="39"/>
      <c r="AD199" s="40"/>
      <c r="AE199" s="40"/>
      <c r="AF199" s="41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7"/>
      <c r="BD199" s="30"/>
      <c r="BE199" s="30"/>
    </row>
    <row r="200" spans="2:57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8"/>
      <c r="W200" s="38"/>
      <c r="X200" s="38"/>
      <c r="Y200" s="38"/>
      <c r="Z200" s="38"/>
      <c r="AA200" s="38"/>
      <c r="AB200" s="38"/>
      <c r="AC200" s="39"/>
      <c r="AD200" s="40"/>
      <c r="AE200" s="40"/>
      <c r="AF200" s="41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7"/>
      <c r="BD200" s="30"/>
      <c r="BE200" s="30"/>
    </row>
    <row r="201" spans="2:57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8"/>
      <c r="W201" s="38"/>
      <c r="X201" s="38"/>
      <c r="Y201" s="38"/>
      <c r="Z201" s="38"/>
      <c r="AA201" s="38"/>
      <c r="AB201" s="38"/>
      <c r="AC201" s="39"/>
      <c r="AD201" s="40"/>
      <c r="AE201" s="40"/>
      <c r="AF201" s="41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7"/>
      <c r="BD201" s="30"/>
      <c r="BE201" s="30"/>
    </row>
    <row r="202" spans="2:57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8"/>
      <c r="W202" s="38"/>
      <c r="X202" s="38"/>
      <c r="Y202" s="38"/>
      <c r="Z202" s="38"/>
      <c r="AA202" s="38"/>
      <c r="AB202" s="38"/>
      <c r="AC202" s="39"/>
      <c r="AD202" s="40"/>
      <c r="AE202" s="40"/>
      <c r="AF202" s="41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7"/>
      <c r="BD202" s="30"/>
      <c r="BE202" s="30"/>
    </row>
    <row r="203" spans="2:57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8"/>
      <c r="W203" s="38"/>
      <c r="X203" s="38"/>
      <c r="Y203" s="38"/>
      <c r="Z203" s="38"/>
      <c r="AA203" s="38"/>
      <c r="AB203" s="38"/>
      <c r="AC203" s="39"/>
      <c r="AD203" s="40"/>
      <c r="AE203" s="40"/>
      <c r="AF203" s="41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7"/>
      <c r="BD203" s="30"/>
      <c r="BE203" s="30"/>
    </row>
    <row r="204" spans="2:57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8"/>
      <c r="W204" s="38"/>
      <c r="X204" s="38"/>
      <c r="Y204" s="38"/>
      <c r="Z204" s="38"/>
      <c r="AA204" s="38"/>
      <c r="AB204" s="38"/>
      <c r="AC204" s="39"/>
      <c r="AD204" s="40"/>
      <c r="AE204" s="40"/>
      <c r="AF204" s="41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7"/>
      <c r="BD204" s="30"/>
      <c r="BE204" s="30"/>
    </row>
    <row r="205" spans="2:57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8"/>
      <c r="W205" s="38"/>
      <c r="X205" s="38"/>
      <c r="Y205" s="38"/>
      <c r="Z205" s="38"/>
      <c r="AA205" s="38"/>
      <c r="AB205" s="38"/>
      <c r="AC205" s="39"/>
      <c r="AD205" s="40"/>
      <c r="AE205" s="40"/>
      <c r="AF205" s="41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7"/>
      <c r="BD205" s="30"/>
      <c r="BE205" s="30"/>
    </row>
    <row r="206" spans="2:57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8"/>
      <c r="W206" s="38"/>
      <c r="X206" s="38"/>
      <c r="Y206" s="38"/>
      <c r="Z206" s="38"/>
      <c r="AA206" s="38"/>
      <c r="AB206" s="38"/>
      <c r="AC206" s="39"/>
      <c r="AD206" s="40"/>
      <c r="AE206" s="40"/>
      <c r="AF206" s="41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7"/>
      <c r="BD206" s="30"/>
      <c r="BE206" s="30"/>
    </row>
    <row r="207" spans="2:57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8"/>
      <c r="W207" s="38"/>
      <c r="X207" s="38"/>
      <c r="Y207" s="38"/>
      <c r="Z207" s="38"/>
      <c r="AA207" s="38"/>
      <c r="AB207" s="38"/>
      <c r="AC207" s="39"/>
      <c r="AD207" s="40"/>
      <c r="AE207" s="40"/>
      <c r="AF207" s="41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7"/>
      <c r="BD207" s="30"/>
      <c r="BE207" s="30"/>
    </row>
    <row r="208" spans="2:57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8"/>
      <c r="W208" s="38"/>
      <c r="X208" s="38"/>
      <c r="Y208" s="38"/>
      <c r="Z208" s="38"/>
      <c r="AA208" s="38"/>
      <c r="AB208" s="38"/>
      <c r="AC208" s="39"/>
      <c r="AD208" s="40"/>
      <c r="AE208" s="40"/>
      <c r="AF208" s="41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7"/>
      <c r="BD208" s="30"/>
      <c r="BE208" s="30"/>
    </row>
    <row r="209" spans="2:57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8"/>
      <c r="W209" s="38"/>
      <c r="X209" s="38"/>
      <c r="Y209" s="38"/>
      <c r="Z209" s="38"/>
      <c r="AA209" s="38"/>
      <c r="AB209" s="38"/>
      <c r="AC209" s="39"/>
      <c r="AD209" s="40"/>
      <c r="AE209" s="40"/>
      <c r="AF209" s="41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7"/>
      <c r="BD209" s="30"/>
      <c r="BE209" s="30"/>
    </row>
    <row r="210" spans="2:57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8"/>
      <c r="W210" s="38"/>
      <c r="X210" s="38"/>
      <c r="Y210" s="38"/>
      <c r="Z210" s="38"/>
      <c r="AA210" s="38"/>
      <c r="AB210" s="38"/>
      <c r="AC210" s="39"/>
      <c r="AD210" s="40"/>
      <c r="AE210" s="40"/>
      <c r="AF210" s="41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7"/>
      <c r="BD210" s="30"/>
      <c r="BE210" s="30"/>
    </row>
    <row r="211" spans="2:57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8"/>
      <c r="W211" s="38"/>
      <c r="X211" s="38"/>
      <c r="Y211" s="38"/>
      <c r="Z211" s="38"/>
      <c r="AA211" s="38"/>
      <c r="AB211" s="38"/>
      <c r="AC211" s="39"/>
      <c r="AD211" s="40"/>
      <c r="AE211" s="40"/>
      <c r="AF211" s="41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7"/>
      <c r="BD211" s="30"/>
      <c r="BE211" s="30"/>
    </row>
    <row r="212" spans="2:57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8"/>
      <c r="W212" s="38"/>
      <c r="X212" s="38"/>
      <c r="Y212" s="38"/>
      <c r="Z212" s="38"/>
      <c r="AA212" s="38"/>
      <c r="AB212" s="38"/>
      <c r="AC212" s="39"/>
      <c r="AD212" s="40"/>
      <c r="AE212" s="40"/>
      <c r="AF212" s="41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7"/>
      <c r="BD212" s="30"/>
      <c r="BE212" s="30"/>
    </row>
    <row r="213" spans="2:57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8"/>
      <c r="W213" s="38"/>
      <c r="X213" s="38"/>
      <c r="Y213" s="38"/>
      <c r="Z213" s="38"/>
      <c r="AA213" s="38"/>
      <c r="AB213" s="38"/>
      <c r="AC213" s="39"/>
      <c r="AD213" s="40"/>
      <c r="AE213" s="40"/>
      <c r="AF213" s="41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7"/>
      <c r="BD213" s="30"/>
      <c r="BE213" s="30"/>
    </row>
    <row r="214" spans="2:57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8"/>
      <c r="W214" s="38"/>
      <c r="X214" s="38"/>
      <c r="Y214" s="38"/>
      <c r="Z214" s="38"/>
      <c r="AA214" s="38"/>
      <c r="AB214" s="38"/>
      <c r="AC214" s="39"/>
      <c r="AD214" s="40"/>
      <c r="AE214" s="40"/>
      <c r="AF214" s="41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7"/>
      <c r="BD214" s="30"/>
      <c r="BE214" s="30"/>
    </row>
    <row r="215" spans="2:57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8"/>
      <c r="W215" s="38"/>
      <c r="X215" s="38"/>
      <c r="Y215" s="38"/>
      <c r="Z215" s="38"/>
      <c r="AA215" s="38"/>
      <c r="AB215" s="38"/>
      <c r="AC215" s="39"/>
      <c r="AD215" s="40"/>
      <c r="AE215" s="40"/>
      <c r="AF215" s="41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7"/>
      <c r="BD215" s="30"/>
      <c r="BE215" s="30"/>
    </row>
    <row r="216" spans="2:57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8"/>
      <c r="W216" s="38"/>
      <c r="X216" s="38"/>
      <c r="Y216" s="38"/>
      <c r="Z216" s="38"/>
      <c r="AA216" s="38"/>
      <c r="AB216" s="38"/>
      <c r="AC216" s="39"/>
      <c r="AD216" s="40"/>
      <c r="AE216" s="40"/>
      <c r="AF216" s="41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7"/>
      <c r="BD216" s="30"/>
      <c r="BE216" s="30"/>
    </row>
    <row r="217" spans="2:57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8"/>
      <c r="W217" s="38"/>
      <c r="X217" s="38"/>
      <c r="Y217" s="38"/>
      <c r="Z217" s="38"/>
      <c r="AA217" s="38"/>
      <c r="AB217" s="38"/>
      <c r="AC217" s="39"/>
      <c r="AD217" s="40"/>
      <c r="AE217" s="40"/>
      <c r="AF217" s="41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7"/>
      <c r="BD217" s="30"/>
      <c r="BE217" s="30"/>
    </row>
    <row r="218" spans="2:57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8"/>
      <c r="W218" s="38"/>
      <c r="X218" s="38"/>
      <c r="Y218" s="38"/>
      <c r="Z218" s="38"/>
      <c r="AA218" s="38"/>
      <c r="AB218" s="38"/>
      <c r="AC218" s="39"/>
      <c r="AD218" s="40"/>
      <c r="AE218" s="40"/>
      <c r="AF218" s="41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7"/>
      <c r="BD218" s="30"/>
      <c r="BE218" s="30"/>
    </row>
    <row r="219" spans="2:57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8"/>
      <c r="W219" s="38"/>
      <c r="X219" s="38"/>
      <c r="Y219" s="38"/>
      <c r="Z219" s="38"/>
      <c r="AA219" s="38"/>
      <c r="AB219" s="38"/>
      <c r="AC219" s="39"/>
      <c r="AD219" s="40"/>
      <c r="AE219" s="40"/>
      <c r="AF219" s="41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7"/>
      <c r="BD219" s="30"/>
      <c r="BE219" s="30"/>
    </row>
    <row r="220" spans="2:57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8"/>
      <c r="W220" s="38"/>
      <c r="X220" s="38"/>
      <c r="Y220" s="38"/>
      <c r="Z220" s="38"/>
      <c r="AA220" s="38"/>
      <c r="AB220" s="38"/>
      <c r="AC220" s="39"/>
      <c r="AD220" s="40"/>
      <c r="AE220" s="40"/>
      <c r="AF220" s="41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7"/>
      <c r="BD220" s="30"/>
      <c r="BE220" s="30"/>
    </row>
    <row r="221" spans="2:57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8"/>
      <c r="W221" s="38"/>
      <c r="X221" s="38"/>
      <c r="Y221" s="38"/>
      <c r="Z221" s="38"/>
      <c r="AA221" s="38"/>
      <c r="AB221" s="38"/>
      <c r="AC221" s="39"/>
      <c r="AD221" s="40"/>
      <c r="AE221" s="40"/>
      <c r="AF221" s="41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7"/>
      <c r="BD221" s="30"/>
      <c r="BE221" s="30"/>
    </row>
    <row r="222" spans="2:57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8"/>
      <c r="W222" s="38"/>
      <c r="X222" s="38"/>
      <c r="Y222" s="38"/>
      <c r="Z222" s="38"/>
      <c r="AA222" s="38"/>
      <c r="AB222" s="38"/>
      <c r="AC222" s="39"/>
      <c r="AD222" s="40"/>
      <c r="AE222" s="40"/>
      <c r="AF222" s="41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7"/>
      <c r="BD222" s="30"/>
      <c r="BE222" s="30"/>
    </row>
    <row r="223" spans="2:57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8"/>
      <c r="W223" s="38"/>
      <c r="X223" s="38"/>
      <c r="Y223" s="38"/>
      <c r="Z223" s="38"/>
      <c r="AA223" s="38"/>
      <c r="AB223" s="38"/>
      <c r="AC223" s="39"/>
      <c r="AD223" s="40"/>
      <c r="AE223" s="40"/>
      <c r="AF223" s="41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7"/>
      <c r="BD223" s="30"/>
      <c r="BE223" s="30"/>
    </row>
    <row r="224" spans="2:57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8"/>
      <c r="W224" s="38"/>
      <c r="X224" s="38"/>
      <c r="Y224" s="38"/>
      <c r="Z224" s="38"/>
      <c r="AA224" s="38"/>
      <c r="AB224" s="38"/>
      <c r="AC224" s="39"/>
      <c r="AD224" s="40"/>
      <c r="AE224" s="40"/>
      <c r="AF224" s="41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7"/>
      <c r="BD224" s="30"/>
      <c r="BE224" s="30"/>
    </row>
    <row r="225" spans="2:57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8"/>
      <c r="W225" s="38"/>
      <c r="X225" s="38"/>
      <c r="Y225" s="38"/>
      <c r="Z225" s="38"/>
      <c r="AA225" s="38"/>
      <c r="AB225" s="38"/>
      <c r="AC225" s="39"/>
      <c r="AD225" s="40"/>
      <c r="AE225" s="40"/>
      <c r="AF225" s="41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7"/>
      <c r="BD225" s="30"/>
      <c r="BE225" s="30"/>
    </row>
    <row r="226" spans="2:57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8"/>
      <c r="W226" s="38"/>
      <c r="X226" s="38"/>
      <c r="Y226" s="38"/>
      <c r="Z226" s="38"/>
      <c r="AA226" s="38"/>
      <c r="AB226" s="38"/>
      <c r="AC226" s="39"/>
      <c r="AD226" s="40"/>
      <c r="AE226" s="40"/>
      <c r="AF226" s="41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7"/>
      <c r="BD226" s="30"/>
      <c r="BE226" s="30"/>
    </row>
    <row r="227" spans="2:57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8"/>
      <c r="W227" s="38"/>
      <c r="X227" s="38"/>
      <c r="Y227" s="38"/>
      <c r="Z227" s="38"/>
      <c r="AA227" s="38"/>
      <c r="AB227" s="38"/>
      <c r="AC227" s="39"/>
      <c r="AD227" s="40"/>
      <c r="AE227" s="40"/>
      <c r="AF227" s="41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7"/>
      <c r="BD227" s="30"/>
      <c r="BE227" s="30"/>
    </row>
    <row r="228" spans="2:57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8"/>
      <c r="W228" s="38"/>
      <c r="X228" s="38"/>
      <c r="Y228" s="38"/>
      <c r="Z228" s="38"/>
      <c r="AA228" s="38"/>
      <c r="AB228" s="38"/>
      <c r="AC228" s="39"/>
      <c r="AD228" s="40"/>
      <c r="AE228" s="40"/>
      <c r="AF228" s="41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7"/>
      <c r="BD228" s="30"/>
      <c r="BE228" s="30"/>
    </row>
    <row r="229" spans="2:57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8"/>
      <c r="W229" s="38"/>
      <c r="X229" s="38"/>
      <c r="Y229" s="38"/>
      <c r="Z229" s="38"/>
      <c r="AA229" s="38"/>
      <c r="AB229" s="38"/>
      <c r="AC229" s="39"/>
      <c r="AD229" s="40"/>
      <c r="AE229" s="40"/>
      <c r="AF229" s="41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7"/>
      <c r="BD229" s="30"/>
      <c r="BE229" s="30"/>
    </row>
    <row r="230" spans="2:57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8"/>
      <c r="W230" s="38"/>
      <c r="X230" s="38"/>
      <c r="Y230" s="38"/>
      <c r="Z230" s="38"/>
      <c r="AA230" s="38"/>
      <c r="AB230" s="38"/>
      <c r="AC230" s="39"/>
      <c r="AD230" s="40"/>
      <c r="AE230" s="40"/>
      <c r="AF230" s="41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7"/>
      <c r="BD230" s="30"/>
      <c r="BE230" s="30"/>
    </row>
    <row r="231" spans="2:57" x14ac:dyDescent="0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8"/>
      <c r="W231" s="38"/>
      <c r="X231" s="38"/>
      <c r="Y231" s="38"/>
      <c r="Z231" s="38"/>
      <c r="AA231" s="38"/>
      <c r="AB231" s="38"/>
      <c r="AC231" s="39"/>
      <c r="AD231" s="40"/>
      <c r="AE231" s="40"/>
      <c r="AF231" s="41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7"/>
      <c r="BD231" s="30"/>
      <c r="BE231" s="30"/>
    </row>
    <row r="232" spans="2:57" x14ac:dyDescent="0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8"/>
      <c r="W232" s="38"/>
      <c r="X232" s="38"/>
      <c r="Y232" s="38"/>
      <c r="Z232" s="38"/>
      <c r="AA232" s="38"/>
      <c r="AB232" s="38"/>
      <c r="AC232" s="39"/>
      <c r="AD232" s="40"/>
      <c r="AE232" s="40"/>
      <c r="AF232" s="41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7"/>
      <c r="BD232" s="30"/>
      <c r="BE232" s="30"/>
    </row>
    <row r="233" spans="2:57" x14ac:dyDescent="0.2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8"/>
      <c r="W233" s="38"/>
      <c r="X233" s="38"/>
      <c r="Y233" s="38"/>
      <c r="Z233" s="38"/>
      <c r="AA233" s="38"/>
      <c r="AB233" s="38"/>
      <c r="AC233" s="39"/>
      <c r="AD233" s="40"/>
      <c r="AE233" s="40"/>
      <c r="AF233" s="41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7"/>
      <c r="BD233" s="30"/>
      <c r="BE233" s="30"/>
    </row>
    <row r="234" spans="2:57" x14ac:dyDescent="0.2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8"/>
      <c r="W234" s="38"/>
      <c r="X234" s="38"/>
      <c r="Y234" s="38"/>
      <c r="Z234" s="38"/>
      <c r="AA234" s="38"/>
      <c r="AB234" s="38"/>
      <c r="AC234" s="39"/>
      <c r="AD234" s="40"/>
      <c r="AE234" s="40"/>
      <c r="AF234" s="41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7"/>
      <c r="BD234" s="30"/>
      <c r="BE234" s="30"/>
    </row>
    <row r="235" spans="2:57" x14ac:dyDescent="0.2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8"/>
      <c r="W235" s="38"/>
      <c r="X235" s="38"/>
      <c r="Y235" s="38"/>
      <c r="Z235" s="38"/>
      <c r="AA235" s="38"/>
      <c r="AB235" s="38"/>
      <c r="AC235" s="39"/>
      <c r="AD235" s="40"/>
      <c r="AE235" s="40"/>
      <c r="AF235" s="41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7"/>
      <c r="BD235" s="30"/>
      <c r="BE235" s="30"/>
    </row>
    <row r="236" spans="2:57" x14ac:dyDescent="0.2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8"/>
      <c r="W236" s="38"/>
      <c r="X236" s="38"/>
      <c r="Y236" s="38"/>
      <c r="Z236" s="38"/>
      <c r="AA236" s="38"/>
      <c r="AB236" s="38"/>
      <c r="AC236" s="39"/>
      <c r="AD236" s="40"/>
      <c r="AE236" s="40"/>
      <c r="AF236" s="41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7"/>
      <c r="BD236" s="30"/>
      <c r="BE236" s="30"/>
    </row>
    <row r="237" spans="2:57" x14ac:dyDescent="0.2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8"/>
      <c r="W237" s="38"/>
      <c r="X237" s="38"/>
      <c r="Y237" s="38"/>
      <c r="Z237" s="38"/>
      <c r="AA237" s="38"/>
      <c r="AB237" s="38"/>
      <c r="AC237" s="39"/>
      <c r="AD237" s="40"/>
      <c r="AE237" s="40"/>
      <c r="AF237" s="41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7"/>
      <c r="BD237" s="30"/>
      <c r="BE237" s="30"/>
    </row>
    <row r="238" spans="2:57" x14ac:dyDescent="0.2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8"/>
      <c r="W238" s="38"/>
      <c r="X238" s="38"/>
      <c r="Y238" s="38"/>
      <c r="Z238" s="38"/>
      <c r="AA238" s="38"/>
      <c r="AB238" s="38"/>
      <c r="AC238" s="39"/>
      <c r="AD238" s="40"/>
      <c r="AE238" s="40"/>
      <c r="AF238" s="41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7"/>
      <c r="BD238" s="30"/>
      <c r="BE238" s="30"/>
    </row>
    <row r="239" spans="2:57" x14ac:dyDescent="0.2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8"/>
      <c r="W239" s="38"/>
      <c r="X239" s="38"/>
      <c r="Y239" s="38"/>
      <c r="Z239" s="38"/>
      <c r="AA239" s="38"/>
      <c r="AB239" s="38"/>
      <c r="AC239" s="39"/>
      <c r="AD239" s="40"/>
      <c r="AE239" s="40"/>
      <c r="AF239" s="41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7"/>
      <c r="BD239" s="30"/>
      <c r="BE239" s="30"/>
    </row>
    <row r="240" spans="2:57" x14ac:dyDescent="0.2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8"/>
      <c r="W240" s="38"/>
      <c r="X240" s="38"/>
      <c r="Y240" s="38"/>
      <c r="Z240" s="38"/>
      <c r="AA240" s="38"/>
      <c r="AB240" s="38"/>
      <c r="AC240" s="39"/>
      <c r="AD240" s="40"/>
      <c r="AE240" s="40"/>
      <c r="AF240" s="41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7"/>
      <c r="BD240" s="30"/>
      <c r="BE240" s="30"/>
    </row>
    <row r="241" spans="2:57" x14ac:dyDescent="0.2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8"/>
      <c r="W241" s="38"/>
      <c r="X241" s="38"/>
      <c r="Y241" s="38"/>
      <c r="Z241" s="38"/>
      <c r="AA241" s="38"/>
      <c r="AB241" s="38"/>
      <c r="AC241" s="39"/>
      <c r="AD241" s="40"/>
      <c r="AE241" s="40"/>
      <c r="AF241" s="41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7"/>
      <c r="BD241" s="30"/>
      <c r="BE241" s="30"/>
    </row>
    <row r="242" spans="2:57" x14ac:dyDescent="0.2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8"/>
      <c r="W242" s="38"/>
      <c r="X242" s="38"/>
      <c r="Y242" s="38"/>
      <c r="Z242" s="38"/>
      <c r="AA242" s="38"/>
      <c r="AB242" s="38"/>
      <c r="AC242" s="39"/>
      <c r="AD242" s="40"/>
      <c r="AE242" s="40"/>
      <c r="AF242" s="41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7"/>
      <c r="BD242" s="30"/>
      <c r="BE242" s="30"/>
    </row>
    <row r="243" spans="2:57" x14ac:dyDescent="0.2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8"/>
      <c r="W243" s="38"/>
      <c r="X243" s="38"/>
      <c r="Y243" s="38"/>
      <c r="Z243" s="38"/>
      <c r="AA243" s="38"/>
      <c r="AB243" s="38"/>
      <c r="AC243" s="39"/>
      <c r="AD243" s="40"/>
      <c r="AE243" s="40"/>
      <c r="AF243" s="41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7"/>
      <c r="BD243" s="30"/>
      <c r="BE243" s="30"/>
    </row>
    <row r="244" spans="2:57" x14ac:dyDescent="0.2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8"/>
      <c r="W244" s="38"/>
      <c r="X244" s="38"/>
      <c r="Y244" s="38"/>
      <c r="Z244" s="38"/>
      <c r="AA244" s="38"/>
      <c r="AB244" s="38"/>
      <c r="AC244" s="39"/>
      <c r="AD244" s="40"/>
      <c r="AE244" s="40"/>
      <c r="AF244" s="41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7"/>
      <c r="BD244" s="30"/>
      <c r="BE244" s="30"/>
    </row>
    <row r="245" spans="2:57" x14ac:dyDescent="0.2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8"/>
      <c r="W245" s="38"/>
      <c r="X245" s="38"/>
      <c r="Y245" s="38"/>
      <c r="Z245" s="38"/>
      <c r="AA245" s="38"/>
      <c r="AB245" s="38"/>
      <c r="AC245" s="39"/>
      <c r="AD245" s="40"/>
      <c r="AE245" s="40"/>
      <c r="AF245" s="41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7"/>
      <c r="BD245" s="30"/>
      <c r="BE245" s="30"/>
    </row>
    <row r="246" spans="2:57" x14ac:dyDescent="0.2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8"/>
      <c r="W246" s="38"/>
      <c r="X246" s="38"/>
      <c r="Y246" s="38"/>
      <c r="Z246" s="38"/>
      <c r="AA246" s="38"/>
      <c r="AB246" s="38"/>
      <c r="AC246" s="39"/>
      <c r="AD246" s="40"/>
      <c r="AE246" s="40"/>
      <c r="AF246" s="41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7"/>
      <c r="BD246" s="30"/>
      <c r="BE246" s="30"/>
    </row>
    <row r="247" spans="2:57" x14ac:dyDescent="0.2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8"/>
      <c r="W247" s="38"/>
      <c r="X247" s="38"/>
      <c r="Y247" s="38"/>
      <c r="Z247" s="38"/>
      <c r="AA247" s="38"/>
      <c r="AB247" s="38"/>
      <c r="AC247" s="39"/>
      <c r="AD247" s="40"/>
      <c r="AE247" s="40"/>
      <c r="AF247" s="41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7"/>
      <c r="BD247" s="30"/>
      <c r="BE247" s="30"/>
    </row>
    <row r="248" spans="2:57" x14ac:dyDescent="0.2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8"/>
      <c r="W248" s="38"/>
      <c r="X248" s="38"/>
      <c r="Y248" s="38"/>
      <c r="Z248" s="38"/>
      <c r="AA248" s="38"/>
      <c r="AB248" s="38"/>
      <c r="AC248" s="39"/>
      <c r="AD248" s="40"/>
      <c r="AE248" s="40"/>
      <c r="AF248" s="41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7"/>
      <c r="BD248" s="30"/>
      <c r="BE248" s="30"/>
    </row>
    <row r="249" spans="2:57" x14ac:dyDescent="0.2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8"/>
      <c r="W249" s="38"/>
      <c r="X249" s="38"/>
      <c r="Y249" s="38"/>
      <c r="Z249" s="38"/>
      <c r="AA249" s="38"/>
      <c r="AB249" s="38"/>
      <c r="AC249" s="39"/>
      <c r="AD249" s="40"/>
      <c r="AE249" s="40"/>
      <c r="AF249" s="41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7"/>
      <c r="BD249" s="30"/>
      <c r="BE249" s="30"/>
    </row>
    <row r="250" spans="2:57" x14ac:dyDescent="0.2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8"/>
      <c r="W250" s="38"/>
      <c r="X250" s="38"/>
      <c r="Y250" s="38"/>
      <c r="Z250" s="38"/>
      <c r="AA250" s="38"/>
      <c r="AB250" s="38"/>
      <c r="AC250" s="39"/>
      <c r="AD250" s="40"/>
      <c r="AE250" s="40"/>
      <c r="AF250" s="41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7"/>
      <c r="BD250" s="30"/>
      <c r="BE250" s="30"/>
    </row>
    <row r="251" spans="2:57" x14ac:dyDescent="0.2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8"/>
      <c r="W251" s="38"/>
      <c r="X251" s="38"/>
      <c r="Y251" s="38"/>
      <c r="Z251" s="38"/>
      <c r="AA251" s="38"/>
      <c r="AB251" s="38"/>
      <c r="AC251" s="39"/>
      <c r="AD251" s="40"/>
      <c r="AE251" s="40"/>
      <c r="AF251" s="41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7"/>
      <c r="BD251" s="30"/>
      <c r="BE251" s="30"/>
    </row>
    <row r="252" spans="2:57" x14ac:dyDescent="0.2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8"/>
      <c r="W252" s="38"/>
      <c r="X252" s="38"/>
      <c r="Y252" s="38"/>
      <c r="Z252" s="38"/>
      <c r="AA252" s="38"/>
      <c r="AB252" s="38"/>
      <c r="AC252" s="39"/>
      <c r="AD252" s="40"/>
      <c r="AE252" s="40"/>
      <c r="AF252" s="41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7"/>
      <c r="BD252" s="30"/>
      <c r="BE252" s="30"/>
    </row>
    <row r="253" spans="2:57" x14ac:dyDescent="0.2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8"/>
      <c r="W253" s="38"/>
      <c r="X253" s="38"/>
      <c r="Y253" s="38"/>
      <c r="Z253" s="38"/>
      <c r="AA253" s="38"/>
      <c r="AB253" s="38"/>
      <c r="AC253" s="39"/>
      <c r="AD253" s="40"/>
      <c r="AE253" s="40"/>
      <c r="AF253" s="41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7"/>
      <c r="BD253" s="30"/>
      <c r="BE253" s="30"/>
    </row>
    <row r="254" spans="2:57" x14ac:dyDescent="0.2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8"/>
      <c r="W254" s="38"/>
      <c r="X254" s="38"/>
      <c r="Y254" s="38"/>
      <c r="Z254" s="38"/>
      <c r="AA254" s="38"/>
      <c r="AB254" s="38"/>
      <c r="AC254" s="39"/>
      <c r="AD254" s="40"/>
      <c r="AE254" s="40"/>
      <c r="AF254" s="41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7"/>
      <c r="BD254" s="30"/>
      <c r="BE254" s="30"/>
    </row>
    <row r="255" spans="2:57" x14ac:dyDescent="0.2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8"/>
      <c r="W255" s="38"/>
      <c r="X255" s="38"/>
      <c r="Y255" s="38"/>
      <c r="Z255" s="38"/>
      <c r="AA255" s="38"/>
      <c r="AB255" s="38"/>
      <c r="AC255" s="39"/>
      <c r="AD255" s="40"/>
      <c r="AE255" s="40"/>
      <c r="AF255" s="41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7"/>
      <c r="BD255" s="30"/>
      <c r="BE255" s="30"/>
    </row>
    <row r="256" spans="2:57" x14ac:dyDescent="0.2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8"/>
      <c r="W256" s="38"/>
      <c r="X256" s="38"/>
      <c r="Y256" s="38"/>
      <c r="Z256" s="38"/>
      <c r="AA256" s="38"/>
      <c r="AB256" s="38"/>
      <c r="AC256" s="39"/>
      <c r="AD256" s="40"/>
      <c r="AE256" s="40"/>
      <c r="AF256" s="41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7"/>
      <c r="BD256" s="30"/>
      <c r="BE256" s="30"/>
    </row>
    <row r="257" spans="2:57" x14ac:dyDescent="0.2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8"/>
      <c r="W257" s="38"/>
      <c r="X257" s="38"/>
      <c r="Y257" s="38"/>
      <c r="Z257" s="38"/>
      <c r="AA257" s="38"/>
      <c r="AB257" s="38"/>
      <c r="AC257" s="39"/>
      <c r="AD257" s="40"/>
      <c r="AE257" s="40"/>
      <c r="AF257" s="41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7"/>
      <c r="BD257" s="30"/>
      <c r="BE257" s="30"/>
    </row>
    <row r="258" spans="2:57" x14ac:dyDescent="0.2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8"/>
      <c r="W258" s="38"/>
      <c r="X258" s="38"/>
      <c r="Y258" s="38"/>
      <c r="Z258" s="38"/>
      <c r="AA258" s="38"/>
      <c r="AB258" s="38"/>
      <c r="AC258" s="39"/>
      <c r="AD258" s="40"/>
      <c r="AE258" s="40"/>
      <c r="AF258" s="41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7"/>
      <c r="BD258" s="30"/>
      <c r="BE258" s="30"/>
    </row>
    <row r="259" spans="2:57" x14ac:dyDescent="0.2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8"/>
      <c r="W259" s="38"/>
      <c r="X259" s="38"/>
      <c r="Y259" s="38"/>
      <c r="Z259" s="38"/>
      <c r="AA259" s="38"/>
      <c r="AB259" s="38"/>
      <c r="AC259" s="39"/>
      <c r="AD259" s="40"/>
      <c r="AE259" s="40"/>
      <c r="AF259" s="41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7"/>
      <c r="BD259" s="30"/>
      <c r="BE259" s="30"/>
    </row>
    <row r="260" spans="2:57" x14ac:dyDescent="0.2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8"/>
      <c r="W260" s="38"/>
      <c r="X260" s="38"/>
      <c r="Y260" s="38"/>
      <c r="Z260" s="38"/>
      <c r="AA260" s="38"/>
      <c r="AB260" s="38"/>
      <c r="AC260" s="39"/>
      <c r="AD260" s="40"/>
      <c r="AE260" s="40"/>
      <c r="AF260" s="41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7"/>
      <c r="BD260" s="30"/>
      <c r="BE260" s="30"/>
    </row>
    <row r="261" spans="2:57" x14ac:dyDescent="0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8"/>
      <c r="W261" s="38"/>
      <c r="X261" s="38"/>
      <c r="Y261" s="38"/>
      <c r="Z261" s="38"/>
      <c r="AA261" s="38"/>
      <c r="AB261" s="38"/>
      <c r="AC261" s="39"/>
      <c r="AD261" s="40"/>
      <c r="AE261" s="40"/>
      <c r="AF261" s="41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7"/>
      <c r="BD261" s="30"/>
      <c r="BE261" s="30"/>
    </row>
    <row r="262" spans="2:57" x14ac:dyDescent="0.2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8"/>
      <c r="W262" s="38"/>
      <c r="X262" s="38"/>
      <c r="Y262" s="38"/>
      <c r="Z262" s="38"/>
      <c r="AA262" s="38"/>
      <c r="AB262" s="38"/>
      <c r="AC262" s="39"/>
      <c r="AD262" s="40"/>
      <c r="AE262" s="40"/>
      <c r="AF262" s="41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7"/>
      <c r="BD262" s="30"/>
      <c r="BE262" s="30"/>
    </row>
    <row r="263" spans="2:57" x14ac:dyDescent="0.2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8"/>
      <c r="W263" s="38"/>
      <c r="X263" s="38"/>
      <c r="Y263" s="38"/>
      <c r="Z263" s="38"/>
      <c r="AA263" s="38"/>
      <c r="AB263" s="38"/>
      <c r="AC263" s="39"/>
      <c r="AD263" s="40"/>
      <c r="AE263" s="40"/>
      <c r="AF263" s="41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7"/>
      <c r="BD263" s="30"/>
      <c r="BE263" s="30"/>
    </row>
    <row r="264" spans="2:57" x14ac:dyDescent="0.2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8"/>
      <c r="W264" s="38"/>
      <c r="X264" s="38"/>
      <c r="Y264" s="38"/>
      <c r="Z264" s="38"/>
      <c r="AA264" s="38"/>
      <c r="AB264" s="38"/>
      <c r="AC264" s="39"/>
      <c r="AD264" s="40"/>
      <c r="AE264" s="40"/>
      <c r="AF264" s="41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7"/>
      <c r="BD264" s="30"/>
      <c r="BE264" s="30"/>
    </row>
    <row r="265" spans="2:57" x14ac:dyDescent="0.2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8"/>
      <c r="W265" s="38"/>
      <c r="X265" s="38"/>
      <c r="Y265" s="38"/>
      <c r="Z265" s="38"/>
      <c r="AA265" s="38"/>
      <c r="AB265" s="38"/>
      <c r="AC265" s="39"/>
      <c r="AD265" s="40"/>
      <c r="AE265" s="40"/>
      <c r="AF265" s="40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15"/>
      <c r="BD265" s="10"/>
      <c r="BE265" s="10"/>
    </row>
    <row r="266" spans="2:57" x14ac:dyDescent="0.2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8"/>
      <c r="W266" s="38"/>
      <c r="X266" s="38"/>
      <c r="Y266" s="38"/>
      <c r="Z266" s="38"/>
      <c r="AA266" s="38"/>
      <c r="AB266" s="38"/>
      <c r="AC266" s="39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</row>
    <row r="267" spans="2:57" x14ac:dyDescent="0.2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8"/>
      <c r="W267" s="38"/>
      <c r="X267" s="38"/>
      <c r="Y267" s="38"/>
      <c r="Z267" s="38"/>
      <c r="AA267" s="38"/>
      <c r="AB267" s="38"/>
      <c r="AC267" s="39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</row>
    <row r="268" spans="2:57" x14ac:dyDescent="0.2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8"/>
      <c r="W268" s="38"/>
      <c r="X268" s="38"/>
      <c r="Y268" s="38"/>
      <c r="Z268" s="38"/>
      <c r="AA268" s="38"/>
      <c r="AB268" s="38"/>
      <c r="AC268" s="39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</row>
    <row r="269" spans="2:57" x14ac:dyDescent="0.2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8"/>
      <c r="W269" s="38"/>
      <c r="X269" s="38"/>
      <c r="Y269" s="38"/>
      <c r="Z269" s="38"/>
      <c r="AA269" s="38"/>
      <c r="AB269" s="38"/>
      <c r="AC269" s="39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</row>
    <row r="270" spans="2:57" x14ac:dyDescent="0.2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8"/>
      <c r="W270" s="38"/>
      <c r="X270" s="38"/>
      <c r="Y270" s="38"/>
      <c r="Z270" s="38"/>
      <c r="AA270" s="38"/>
      <c r="AB270" s="38"/>
      <c r="AC270" s="39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</row>
    <row r="271" spans="2:57" x14ac:dyDescent="0.2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8"/>
      <c r="W271" s="38"/>
      <c r="X271" s="38"/>
      <c r="Y271" s="38"/>
      <c r="Z271" s="38"/>
      <c r="AA271" s="38"/>
      <c r="AB271" s="38"/>
      <c r="AC271" s="39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</row>
    <row r="272" spans="2:57" x14ac:dyDescent="0.2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8"/>
      <c r="W272" s="38"/>
      <c r="X272" s="38"/>
      <c r="Y272" s="38"/>
      <c r="Z272" s="38"/>
      <c r="AA272" s="38"/>
      <c r="AB272" s="38"/>
      <c r="AC272" s="39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</row>
    <row r="273" spans="2:54" x14ac:dyDescent="0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8"/>
      <c r="W273" s="38"/>
      <c r="X273" s="38"/>
      <c r="Y273" s="38"/>
      <c r="Z273" s="38"/>
      <c r="AA273" s="38"/>
      <c r="AB273" s="38"/>
      <c r="AC273" s="39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</row>
    <row r="274" spans="2:54" x14ac:dyDescent="0.2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8"/>
      <c r="W274" s="38"/>
      <c r="X274" s="38"/>
      <c r="Y274" s="38"/>
      <c r="Z274" s="38"/>
      <c r="AA274" s="38"/>
      <c r="AB274" s="38"/>
      <c r="AC274" s="39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</row>
    <row r="275" spans="2:54" x14ac:dyDescent="0.2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8"/>
      <c r="W275" s="38"/>
      <c r="X275" s="38"/>
      <c r="Y275" s="38"/>
      <c r="Z275" s="38"/>
      <c r="AA275" s="38"/>
      <c r="AB275" s="38"/>
      <c r="AC275" s="39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</row>
    <row r="276" spans="2:54" x14ac:dyDescent="0.2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8"/>
      <c r="W276" s="38"/>
      <c r="X276" s="38"/>
      <c r="Y276" s="38"/>
      <c r="Z276" s="38"/>
      <c r="AA276" s="38"/>
      <c r="AB276" s="38"/>
      <c r="AC276" s="39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</row>
    <row r="277" spans="2:54" x14ac:dyDescent="0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8"/>
      <c r="W277" s="38"/>
      <c r="X277" s="38"/>
      <c r="Y277" s="38"/>
      <c r="Z277" s="38"/>
      <c r="AA277" s="38"/>
      <c r="AB277" s="38"/>
      <c r="AC277" s="39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</row>
    <row r="278" spans="2:54" x14ac:dyDescent="0.2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8"/>
      <c r="W278" s="38"/>
      <c r="X278" s="38"/>
      <c r="Y278" s="38"/>
      <c r="Z278" s="38"/>
      <c r="AA278" s="38"/>
      <c r="AB278" s="38"/>
      <c r="AC278" s="39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</row>
    <row r="279" spans="2:54" x14ac:dyDescent="0.2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8"/>
      <c r="W279" s="38"/>
      <c r="X279" s="38"/>
      <c r="Y279" s="38"/>
      <c r="Z279" s="38"/>
      <c r="AA279" s="38"/>
      <c r="AB279" s="38"/>
      <c r="AC279" s="39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</row>
    <row r="280" spans="2:54" x14ac:dyDescent="0.2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8"/>
      <c r="W280" s="38"/>
      <c r="X280" s="38"/>
      <c r="Y280" s="38"/>
      <c r="Z280" s="38"/>
      <c r="AA280" s="38"/>
      <c r="AB280" s="38"/>
      <c r="AC280" s="39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</row>
    <row r="281" spans="2:54" x14ac:dyDescent="0.2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8"/>
      <c r="W281" s="38"/>
      <c r="X281" s="38"/>
      <c r="Y281" s="38"/>
      <c r="Z281" s="38"/>
      <c r="AA281" s="38"/>
      <c r="AB281" s="38"/>
      <c r="AC281" s="39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</row>
    <row r="282" spans="2:54" x14ac:dyDescent="0.2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8"/>
      <c r="W282" s="38"/>
      <c r="X282" s="38"/>
      <c r="Y282" s="38"/>
      <c r="Z282" s="38"/>
      <c r="AA282" s="38"/>
      <c r="AB282" s="38"/>
      <c r="AC282" s="39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</row>
    <row r="283" spans="2:54" x14ac:dyDescent="0.2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8"/>
      <c r="W283" s="38"/>
      <c r="X283" s="38"/>
      <c r="Y283" s="38"/>
      <c r="Z283" s="38"/>
      <c r="AA283" s="38"/>
      <c r="AB283" s="38"/>
      <c r="AC283" s="39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</row>
    <row r="284" spans="2:54" x14ac:dyDescent="0.2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8"/>
      <c r="W284" s="38"/>
      <c r="X284" s="38"/>
      <c r="Y284" s="38"/>
      <c r="Z284" s="38"/>
      <c r="AA284" s="38"/>
      <c r="AB284" s="38"/>
      <c r="AC284" s="39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</row>
    <row r="285" spans="2:54" x14ac:dyDescent="0.2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8"/>
      <c r="W285" s="38"/>
      <c r="X285" s="38"/>
      <c r="Y285" s="38"/>
      <c r="Z285" s="38"/>
      <c r="AA285" s="38"/>
      <c r="AB285" s="38"/>
      <c r="AC285" s="39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</row>
    <row r="286" spans="2:54" x14ac:dyDescent="0.2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8"/>
      <c r="W286" s="38"/>
      <c r="X286" s="38"/>
      <c r="Y286" s="38"/>
      <c r="Z286" s="38"/>
      <c r="AA286" s="38"/>
      <c r="AB286" s="38"/>
      <c r="AC286" s="39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</row>
    <row r="287" spans="2:54" x14ac:dyDescent="0.2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8"/>
      <c r="W287" s="38"/>
      <c r="X287" s="38"/>
      <c r="Y287" s="38"/>
      <c r="Z287" s="38"/>
      <c r="AA287" s="38"/>
      <c r="AB287" s="38"/>
      <c r="AC287" s="39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</row>
    <row r="288" spans="2:54" x14ac:dyDescent="0.2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8"/>
      <c r="W288" s="38"/>
      <c r="X288" s="38"/>
      <c r="Y288" s="38"/>
      <c r="Z288" s="38"/>
      <c r="AA288" s="38"/>
      <c r="AB288" s="38"/>
      <c r="AC288" s="39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</row>
    <row r="289" spans="2:54" x14ac:dyDescent="0.2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8"/>
      <c r="W289" s="38"/>
      <c r="X289" s="38"/>
      <c r="Y289" s="38"/>
      <c r="Z289" s="38"/>
      <c r="AA289" s="38"/>
      <c r="AB289" s="38"/>
      <c r="AC289" s="39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</row>
    <row r="290" spans="2:54" x14ac:dyDescent="0.2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8"/>
      <c r="W290" s="38"/>
      <c r="X290" s="38"/>
      <c r="Y290" s="38"/>
      <c r="Z290" s="38"/>
      <c r="AA290" s="38"/>
      <c r="AB290" s="38"/>
      <c r="AC290" s="39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</row>
    <row r="291" spans="2:54" x14ac:dyDescent="0.2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8"/>
      <c r="W291" s="38"/>
      <c r="X291" s="38"/>
      <c r="Y291" s="38"/>
      <c r="Z291" s="38"/>
      <c r="AA291" s="38"/>
      <c r="AB291" s="38"/>
      <c r="AC291" s="39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</row>
    <row r="292" spans="2:54" x14ac:dyDescent="0.2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8"/>
      <c r="W292" s="38"/>
      <c r="X292" s="38"/>
      <c r="Y292" s="38"/>
      <c r="Z292" s="38"/>
      <c r="AA292" s="38"/>
      <c r="AB292" s="38"/>
      <c r="AC292" s="39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</row>
    <row r="293" spans="2:54" x14ac:dyDescent="0.2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8"/>
      <c r="W293" s="38"/>
      <c r="X293" s="38"/>
      <c r="Y293" s="38"/>
      <c r="Z293" s="38"/>
      <c r="AA293" s="38"/>
      <c r="AB293" s="38"/>
      <c r="AC293" s="39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</row>
    <row r="294" spans="2:54" x14ac:dyDescent="0.2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8"/>
      <c r="W294" s="38"/>
      <c r="X294" s="38"/>
      <c r="Y294" s="38"/>
      <c r="Z294" s="38"/>
      <c r="AA294" s="38"/>
      <c r="AB294" s="38"/>
      <c r="AC294" s="39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</row>
    <row r="295" spans="2:54" x14ac:dyDescent="0.2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8"/>
      <c r="W295" s="38"/>
      <c r="X295" s="38"/>
      <c r="Y295" s="38"/>
      <c r="Z295" s="38"/>
      <c r="AA295" s="38"/>
      <c r="AB295" s="38"/>
      <c r="AC295" s="39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</row>
    <row r="296" spans="2:54" x14ac:dyDescent="0.2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8"/>
      <c r="W296" s="38"/>
      <c r="X296" s="38"/>
      <c r="Y296" s="38"/>
      <c r="Z296" s="38"/>
      <c r="AA296" s="38"/>
      <c r="AB296" s="38"/>
      <c r="AC296" s="39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</row>
    <row r="297" spans="2:54" x14ac:dyDescent="0.2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8"/>
      <c r="W297" s="38"/>
      <c r="X297" s="38"/>
      <c r="Y297" s="38"/>
      <c r="Z297" s="38"/>
      <c r="AA297" s="38"/>
      <c r="AB297" s="38"/>
      <c r="AC297" s="39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</row>
    <row r="298" spans="2:54" x14ac:dyDescent="0.2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8"/>
      <c r="W298" s="38"/>
      <c r="X298" s="38"/>
      <c r="Y298" s="38"/>
      <c r="Z298" s="38"/>
      <c r="AA298" s="38"/>
      <c r="AB298" s="38"/>
      <c r="AC298" s="39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</row>
    <row r="299" spans="2:54" x14ac:dyDescent="0.2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8"/>
      <c r="W299" s="38"/>
      <c r="X299" s="38"/>
      <c r="Y299" s="38"/>
      <c r="Z299" s="38"/>
      <c r="AA299" s="38"/>
      <c r="AB299" s="38"/>
      <c r="AC299" s="39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</row>
    <row r="300" spans="2:54" x14ac:dyDescent="0.2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8"/>
      <c r="W300" s="38"/>
      <c r="X300" s="38"/>
      <c r="Y300" s="38"/>
      <c r="Z300" s="38"/>
      <c r="AA300" s="38"/>
      <c r="AB300" s="38"/>
      <c r="AC300" s="39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</row>
    <row r="301" spans="2:54" x14ac:dyDescent="0.2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8"/>
      <c r="W301" s="38"/>
      <c r="X301" s="38"/>
      <c r="Y301" s="38"/>
      <c r="Z301" s="38"/>
      <c r="AA301" s="38"/>
      <c r="AB301" s="38"/>
      <c r="AC301" s="39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</row>
    <row r="302" spans="2:54" x14ac:dyDescent="0.2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8"/>
      <c r="W302" s="38"/>
      <c r="X302" s="38"/>
      <c r="Y302" s="38"/>
      <c r="Z302" s="38"/>
      <c r="AA302" s="38"/>
      <c r="AB302" s="38"/>
      <c r="AC302" s="39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</row>
    <row r="303" spans="2:54" x14ac:dyDescent="0.2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8"/>
      <c r="W303" s="38"/>
      <c r="X303" s="38"/>
      <c r="Y303" s="38"/>
      <c r="Z303" s="38"/>
      <c r="AA303" s="38"/>
      <c r="AB303" s="38"/>
      <c r="AC303" s="39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</row>
    <row r="304" spans="2:54" x14ac:dyDescent="0.2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8"/>
      <c r="W304" s="38"/>
      <c r="X304" s="38"/>
      <c r="Y304" s="38"/>
      <c r="Z304" s="38"/>
      <c r="AA304" s="38"/>
      <c r="AB304" s="38"/>
      <c r="AC304" s="39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</row>
    <row r="305" spans="2:54" x14ac:dyDescent="0.2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8"/>
      <c r="W305" s="38"/>
      <c r="X305" s="38"/>
      <c r="Y305" s="38"/>
      <c r="Z305" s="38"/>
      <c r="AA305" s="38"/>
      <c r="AB305" s="38"/>
      <c r="AC305" s="39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</row>
    <row r="306" spans="2:54" x14ac:dyDescent="0.2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8"/>
      <c r="W306" s="38"/>
      <c r="X306" s="38"/>
      <c r="Y306" s="38"/>
      <c r="Z306" s="38"/>
      <c r="AA306" s="38"/>
      <c r="AB306" s="38"/>
      <c r="AC306" s="39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</row>
    <row r="307" spans="2:54" x14ac:dyDescent="0.2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8"/>
      <c r="W307" s="38"/>
      <c r="X307" s="38"/>
      <c r="Y307" s="38"/>
      <c r="Z307" s="38"/>
      <c r="AA307" s="38"/>
      <c r="AB307" s="38"/>
      <c r="AC307" s="39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</row>
    <row r="308" spans="2:54" x14ac:dyDescent="0.2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8"/>
      <c r="W308" s="38"/>
      <c r="X308" s="38"/>
      <c r="Y308" s="38"/>
      <c r="Z308" s="38"/>
      <c r="AA308" s="38"/>
      <c r="AB308" s="38"/>
      <c r="AC308" s="39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</row>
    <row r="309" spans="2:54" x14ac:dyDescent="0.2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8"/>
      <c r="W309" s="38"/>
      <c r="X309" s="38"/>
      <c r="Y309" s="38"/>
      <c r="Z309" s="38"/>
      <c r="AA309" s="38"/>
      <c r="AB309" s="38"/>
      <c r="AC309" s="39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</row>
    <row r="310" spans="2:54" x14ac:dyDescent="0.2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8"/>
      <c r="W310" s="38"/>
      <c r="X310" s="38"/>
      <c r="Y310" s="38"/>
      <c r="Z310" s="38"/>
      <c r="AA310" s="38"/>
      <c r="AB310" s="38"/>
      <c r="AC310" s="39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</row>
    <row r="311" spans="2:54" x14ac:dyDescent="0.2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8"/>
      <c r="W311" s="38"/>
      <c r="X311" s="38"/>
      <c r="Y311" s="38"/>
      <c r="Z311" s="38"/>
      <c r="AA311" s="38"/>
      <c r="AB311" s="38"/>
      <c r="AC311" s="39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</row>
    <row r="312" spans="2:54" x14ac:dyDescent="0.2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8"/>
      <c r="W312" s="38"/>
      <c r="X312" s="38"/>
      <c r="Y312" s="38"/>
      <c r="Z312" s="38"/>
      <c r="AA312" s="38"/>
      <c r="AB312" s="38"/>
      <c r="AC312" s="39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</row>
    <row r="313" spans="2:54" x14ac:dyDescent="0.2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8"/>
      <c r="W313" s="38"/>
      <c r="X313" s="38"/>
      <c r="Y313" s="38"/>
      <c r="Z313" s="38"/>
      <c r="AA313" s="38"/>
      <c r="AB313" s="38"/>
      <c r="AC313" s="39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</row>
    <row r="314" spans="2:54" x14ac:dyDescent="0.2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8"/>
      <c r="W314" s="38"/>
      <c r="X314" s="38"/>
      <c r="Y314" s="38"/>
      <c r="Z314" s="38"/>
      <c r="AA314" s="38"/>
      <c r="AB314" s="38"/>
      <c r="AC314" s="39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</row>
    <row r="315" spans="2:54" x14ac:dyDescent="0.2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8"/>
      <c r="W315" s="38"/>
      <c r="X315" s="38"/>
      <c r="Y315" s="38"/>
      <c r="Z315" s="38"/>
      <c r="AA315" s="38"/>
      <c r="AB315" s="38"/>
      <c r="AC315" s="39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</row>
    <row r="316" spans="2:54" x14ac:dyDescent="0.2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8"/>
      <c r="W316" s="38"/>
      <c r="X316" s="38"/>
      <c r="Y316" s="38"/>
      <c r="Z316" s="38"/>
      <c r="AA316" s="38"/>
      <c r="AB316" s="38"/>
      <c r="AC316" s="39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</row>
    <row r="317" spans="2:54" x14ac:dyDescent="0.2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8"/>
      <c r="W317" s="38"/>
      <c r="X317" s="38"/>
      <c r="Y317" s="38"/>
      <c r="Z317" s="38"/>
      <c r="AA317" s="38"/>
      <c r="AB317" s="38"/>
      <c r="AC317" s="39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</row>
    <row r="318" spans="2:54" x14ac:dyDescent="0.2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8"/>
      <c r="W318" s="38"/>
      <c r="X318" s="38"/>
      <c r="Y318" s="38"/>
      <c r="Z318" s="38"/>
      <c r="AA318" s="38"/>
      <c r="AB318" s="38"/>
      <c r="AC318" s="39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</row>
    <row r="319" spans="2:54" x14ac:dyDescent="0.2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8"/>
      <c r="W319" s="38"/>
      <c r="X319" s="38"/>
      <c r="Y319" s="38"/>
      <c r="Z319" s="38"/>
      <c r="AA319" s="38"/>
      <c r="AB319" s="38"/>
      <c r="AC319" s="39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</row>
    <row r="320" spans="2:54" x14ac:dyDescent="0.2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8"/>
      <c r="W320" s="38"/>
      <c r="X320" s="38"/>
      <c r="Y320" s="38"/>
      <c r="Z320" s="38"/>
      <c r="AA320" s="38"/>
      <c r="AB320" s="38"/>
      <c r="AC320" s="39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</row>
    <row r="321" spans="2:54" x14ac:dyDescent="0.2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8"/>
      <c r="W321" s="38"/>
      <c r="X321" s="38"/>
      <c r="Y321" s="38"/>
      <c r="Z321" s="38"/>
      <c r="AA321" s="38"/>
      <c r="AB321" s="38"/>
      <c r="AC321" s="39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</row>
    <row r="322" spans="2:54" x14ac:dyDescent="0.2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8"/>
      <c r="W322" s="38"/>
      <c r="X322" s="38"/>
      <c r="Y322" s="38"/>
      <c r="Z322" s="38"/>
      <c r="AA322" s="38"/>
      <c r="AB322" s="38"/>
      <c r="AC322" s="39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</row>
    <row r="323" spans="2:54" x14ac:dyDescent="0.2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8"/>
      <c r="W323" s="38"/>
      <c r="X323" s="38"/>
      <c r="Y323" s="38"/>
      <c r="Z323" s="38"/>
      <c r="AA323" s="38"/>
      <c r="AB323" s="38"/>
      <c r="AC323" s="39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</row>
    <row r="324" spans="2:54" x14ac:dyDescent="0.2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8"/>
      <c r="W324" s="38"/>
      <c r="X324" s="38"/>
      <c r="Y324" s="38"/>
      <c r="Z324" s="38"/>
      <c r="AA324" s="38"/>
      <c r="AB324" s="38"/>
      <c r="AC324" s="39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</row>
    <row r="325" spans="2:54" x14ac:dyDescent="0.2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8"/>
      <c r="W325" s="38"/>
      <c r="X325" s="38"/>
      <c r="Y325" s="38"/>
      <c r="Z325" s="38"/>
      <c r="AA325" s="38"/>
      <c r="AB325" s="38"/>
      <c r="AC325" s="39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</row>
    <row r="326" spans="2:54" x14ac:dyDescent="0.2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8"/>
      <c r="W326" s="38"/>
      <c r="X326" s="38"/>
      <c r="Y326" s="38"/>
      <c r="Z326" s="38"/>
      <c r="AA326" s="38"/>
      <c r="AB326" s="38"/>
      <c r="AC326" s="39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</row>
    <row r="327" spans="2:54" x14ac:dyDescent="0.2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8"/>
      <c r="W327" s="38"/>
      <c r="X327" s="38"/>
      <c r="Y327" s="38"/>
      <c r="Z327" s="38"/>
      <c r="AA327" s="38"/>
      <c r="AB327" s="38"/>
      <c r="AC327" s="39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</row>
    <row r="328" spans="2:54" x14ac:dyDescent="0.2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8"/>
      <c r="W328" s="38"/>
      <c r="X328" s="38"/>
      <c r="Y328" s="38"/>
      <c r="Z328" s="38"/>
      <c r="AA328" s="38"/>
      <c r="AB328" s="38"/>
      <c r="AC328" s="39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</row>
    <row r="329" spans="2:54" x14ac:dyDescent="0.2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8"/>
      <c r="W329" s="38"/>
      <c r="X329" s="38"/>
      <c r="Y329" s="38"/>
      <c r="Z329" s="38"/>
      <c r="AA329" s="38"/>
      <c r="AB329" s="38"/>
      <c r="AC329" s="39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</row>
    <row r="330" spans="2:54" x14ac:dyDescent="0.2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8"/>
      <c r="W330" s="38"/>
      <c r="X330" s="38"/>
      <c r="Y330" s="38"/>
      <c r="Z330" s="38"/>
      <c r="AA330" s="38"/>
      <c r="AB330" s="38"/>
      <c r="AC330" s="39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</row>
    <row r="331" spans="2:54" x14ac:dyDescent="0.2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8"/>
      <c r="W331" s="38"/>
      <c r="X331" s="38"/>
      <c r="Y331" s="38"/>
      <c r="Z331" s="38"/>
      <c r="AA331" s="38"/>
      <c r="AB331" s="38"/>
      <c r="AC331" s="39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</row>
    <row r="332" spans="2:54" x14ac:dyDescent="0.2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8"/>
      <c r="W332" s="38"/>
      <c r="X332" s="38"/>
      <c r="Y332" s="38"/>
      <c r="Z332" s="38"/>
      <c r="AA332" s="38"/>
      <c r="AB332" s="38"/>
      <c r="AC332" s="39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</row>
    <row r="333" spans="2:54" x14ac:dyDescent="0.2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8"/>
      <c r="W333" s="38"/>
      <c r="X333" s="38"/>
      <c r="Y333" s="38"/>
      <c r="Z333" s="38"/>
      <c r="AA333" s="38"/>
      <c r="AB333" s="38"/>
      <c r="AC333" s="39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</row>
    <row r="334" spans="2:54" x14ac:dyDescent="0.2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8"/>
      <c r="W334" s="38"/>
      <c r="X334" s="38"/>
      <c r="Y334" s="38"/>
      <c r="Z334" s="38"/>
      <c r="AA334" s="38"/>
      <c r="AB334" s="38"/>
      <c r="AC334" s="39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</row>
    <row r="335" spans="2:54" x14ac:dyDescent="0.2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8"/>
      <c r="W335" s="38"/>
      <c r="X335" s="38"/>
      <c r="Y335" s="38"/>
      <c r="Z335" s="38"/>
      <c r="AA335" s="38"/>
      <c r="AB335" s="38"/>
      <c r="AC335" s="39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</row>
    <row r="336" spans="2:54" x14ac:dyDescent="0.2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8"/>
      <c r="W336" s="38"/>
      <c r="X336" s="38"/>
      <c r="Y336" s="38"/>
      <c r="Z336" s="38"/>
      <c r="AA336" s="38"/>
      <c r="AB336" s="38"/>
      <c r="AC336" s="39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</row>
    <row r="337" spans="2:54" x14ac:dyDescent="0.2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8"/>
      <c r="W337" s="38"/>
      <c r="X337" s="38"/>
      <c r="Y337" s="38"/>
      <c r="Z337" s="38"/>
      <c r="AA337" s="38"/>
      <c r="AB337" s="38"/>
      <c r="AC337" s="39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</row>
    <row r="338" spans="2:54" x14ac:dyDescent="0.2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8"/>
      <c r="W338" s="38"/>
      <c r="X338" s="38"/>
      <c r="Y338" s="38"/>
      <c r="Z338" s="38"/>
      <c r="AA338" s="38"/>
      <c r="AB338" s="38"/>
      <c r="AC338" s="39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</row>
    <row r="339" spans="2:54" x14ac:dyDescent="0.2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8"/>
      <c r="W339" s="38"/>
      <c r="X339" s="38"/>
      <c r="Y339" s="38"/>
      <c r="Z339" s="38"/>
      <c r="AA339" s="38"/>
      <c r="AB339" s="38"/>
      <c r="AC339" s="39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</row>
    <row r="340" spans="2:54" x14ac:dyDescent="0.2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8"/>
      <c r="W340" s="38"/>
      <c r="X340" s="38"/>
      <c r="Y340" s="38"/>
      <c r="Z340" s="38"/>
      <c r="AA340" s="38"/>
      <c r="AB340" s="38"/>
      <c r="AC340" s="39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</row>
    <row r="341" spans="2:54" x14ac:dyDescent="0.2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8"/>
      <c r="W341" s="38"/>
      <c r="X341" s="38"/>
      <c r="Y341" s="38"/>
      <c r="Z341" s="38"/>
      <c r="AA341" s="38"/>
      <c r="AB341" s="38"/>
      <c r="AC341" s="39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</row>
    <row r="342" spans="2:54" x14ac:dyDescent="0.2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8"/>
      <c r="W342" s="38"/>
      <c r="X342" s="38"/>
      <c r="Y342" s="38"/>
      <c r="Z342" s="38"/>
      <c r="AA342" s="38"/>
      <c r="AB342" s="38"/>
      <c r="AC342" s="39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</row>
    <row r="343" spans="2:54" x14ac:dyDescent="0.2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8"/>
      <c r="W343" s="38"/>
      <c r="X343" s="38"/>
      <c r="Y343" s="38"/>
      <c r="Z343" s="38"/>
      <c r="AA343" s="38"/>
      <c r="AB343" s="38"/>
      <c r="AC343" s="39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</row>
    <row r="344" spans="2:54" x14ac:dyDescent="0.2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8"/>
      <c r="W344" s="38"/>
      <c r="X344" s="38"/>
      <c r="Y344" s="38"/>
      <c r="Z344" s="38"/>
      <c r="AA344" s="38"/>
      <c r="AB344" s="38"/>
      <c r="AC344" s="39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</row>
    <row r="345" spans="2:54" x14ac:dyDescent="0.2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8"/>
      <c r="W345" s="38"/>
      <c r="X345" s="38"/>
      <c r="Y345" s="38"/>
      <c r="Z345" s="38"/>
      <c r="AA345" s="38"/>
      <c r="AB345" s="38"/>
      <c r="AC345" s="39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</row>
    <row r="346" spans="2:54" x14ac:dyDescent="0.2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8"/>
      <c r="W346" s="38"/>
      <c r="X346" s="38"/>
      <c r="Y346" s="38"/>
      <c r="Z346" s="38"/>
      <c r="AA346" s="38"/>
      <c r="AB346" s="38"/>
      <c r="AC346" s="39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</row>
    <row r="347" spans="2:54" x14ac:dyDescent="0.2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8"/>
      <c r="W347" s="38"/>
      <c r="X347" s="38"/>
      <c r="Y347" s="38"/>
      <c r="Z347" s="38"/>
      <c r="AA347" s="38"/>
      <c r="AB347" s="38"/>
      <c r="AC347" s="39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</row>
    <row r="348" spans="2:54" x14ac:dyDescent="0.2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8"/>
      <c r="W348" s="38"/>
      <c r="X348" s="38"/>
      <c r="Y348" s="38"/>
      <c r="Z348" s="38"/>
      <c r="AA348" s="38"/>
      <c r="AB348" s="38"/>
      <c r="AC348" s="39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</row>
    <row r="349" spans="2:54" x14ac:dyDescent="0.2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8"/>
      <c r="W349" s="38"/>
      <c r="X349" s="38"/>
      <c r="Y349" s="38"/>
      <c r="Z349" s="38"/>
      <c r="AA349" s="38"/>
      <c r="AB349" s="38"/>
      <c r="AC349" s="39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</row>
    <row r="350" spans="2:54" x14ac:dyDescent="0.2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8"/>
      <c r="W350" s="38"/>
      <c r="X350" s="38"/>
      <c r="Y350" s="38"/>
      <c r="Z350" s="38"/>
      <c r="AA350" s="38"/>
      <c r="AB350" s="38"/>
      <c r="AC350" s="39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</row>
    <row r="351" spans="2:54" x14ac:dyDescent="0.2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8"/>
      <c r="W351" s="38"/>
      <c r="X351" s="38"/>
      <c r="Y351" s="38"/>
      <c r="Z351" s="38"/>
      <c r="AA351" s="38"/>
      <c r="AB351" s="38"/>
      <c r="AC351" s="39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</row>
    <row r="352" spans="2:54" x14ac:dyDescent="0.2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8"/>
      <c r="W352" s="38"/>
      <c r="X352" s="38"/>
      <c r="Y352" s="38"/>
      <c r="Z352" s="38"/>
      <c r="AA352" s="38"/>
      <c r="AB352" s="38"/>
      <c r="AC352" s="39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</row>
    <row r="353" spans="2:54" x14ac:dyDescent="0.2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8"/>
      <c r="W353" s="38"/>
      <c r="X353" s="38"/>
      <c r="Y353" s="38"/>
      <c r="Z353" s="38"/>
      <c r="AA353" s="38"/>
      <c r="AB353" s="38"/>
      <c r="AC353" s="39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</row>
    <row r="354" spans="2:54" x14ac:dyDescent="0.2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8"/>
      <c r="W354" s="38"/>
      <c r="X354" s="38"/>
      <c r="Y354" s="38"/>
      <c r="Z354" s="38"/>
      <c r="AA354" s="38"/>
      <c r="AB354" s="38"/>
      <c r="AC354" s="39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</row>
    <row r="355" spans="2:54" x14ac:dyDescent="0.2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8"/>
      <c r="W355" s="38"/>
      <c r="X355" s="38"/>
      <c r="Y355" s="38"/>
      <c r="Z355" s="38"/>
      <c r="AA355" s="38"/>
      <c r="AB355" s="38"/>
      <c r="AC355" s="39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</row>
    <row r="356" spans="2:54" x14ac:dyDescent="0.2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8"/>
      <c r="W356" s="38"/>
      <c r="X356" s="38"/>
      <c r="Y356" s="38"/>
      <c r="Z356" s="38"/>
      <c r="AA356" s="38"/>
      <c r="AB356" s="38"/>
      <c r="AC356" s="39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</row>
    <row r="357" spans="2:54" x14ac:dyDescent="0.2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8"/>
      <c r="W357" s="38"/>
      <c r="X357" s="38"/>
      <c r="Y357" s="38"/>
      <c r="Z357" s="38"/>
      <c r="AA357" s="38"/>
      <c r="AB357" s="38"/>
      <c r="AC357" s="39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</row>
    <row r="358" spans="2:54" x14ac:dyDescent="0.2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8"/>
      <c r="W358" s="38"/>
      <c r="X358" s="38"/>
      <c r="Y358" s="38"/>
      <c r="Z358" s="38"/>
      <c r="AA358" s="38"/>
      <c r="AB358" s="38"/>
      <c r="AC358" s="39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</row>
    <row r="359" spans="2:54" x14ac:dyDescent="0.2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8"/>
      <c r="W359" s="38"/>
      <c r="X359" s="38"/>
      <c r="Y359" s="38"/>
      <c r="Z359" s="38"/>
      <c r="AA359" s="38"/>
      <c r="AB359" s="38"/>
      <c r="AC359" s="39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</row>
    <row r="360" spans="2:54" x14ac:dyDescent="0.2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8"/>
      <c r="W360" s="38"/>
      <c r="X360" s="38"/>
      <c r="Y360" s="38"/>
      <c r="Z360" s="38"/>
      <c r="AA360" s="38"/>
      <c r="AB360" s="38"/>
      <c r="AC360" s="39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</row>
    <row r="361" spans="2:54" x14ac:dyDescent="0.2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8"/>
      <c r="W361" s="38"/>
      <c r="X361" s="38"/>
      <c r="Y361" s="38"/>
      <c r="Z361" s="38"/>
      <c r="AA361" s="38"/>
      <c r="AB361" s="38"/>
      <c r="AC361" s="39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</row>
    <row r="362" spans="2:54" x14ac:dyDescent="0.2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8"/>
      <c r="W362" s="38"/>
      <c r="X362" s="38"/>
      <c r="Y362" s="38"/>
      <c r="Z362" s="38"/>
      <c r="AA362" s="38"/>
      <c r="AB362" s="38"/>
      <c r="AC362" s="39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</row>
    <row r="363" spans="2:54" x14ac:dyDescent="0.2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8"/>
      <c r="W363" s="38"/>
      <c r="X363" s="38"/>
      <c r="Y363" s="38"/>
      <c r="Z363" s="38"/>
      <c r="AA363" s="38"/>
      <c r="AB363" s="38"/>
      <c r="AC363" s="39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</row>
    <row r="364" spans="2:54" x14ac:dyDescent="0.2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8"/>
      <c r="W364" s="38"/>
      <c r="X364" s="38"/>
      <c r="Y364" s="38"/>
      <c r="Z364" s="38"/>
      <c r="AA364" s="38"/>
      <c r="AB364" s="38"/>
      <c r="AC364" s="39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</row>
    <row r="365" spans="2:54" x14ac:dyDescent="0.2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8"/>
      <c r="W365" s="38"/>
      <c r="X365" s="38"/>
      <c r="Y365" s="38"/>
      <c r="Z365" s="38"/>
      <c r="AA365" s="38"/>
      <c r="AB365" s="38"/>
      <c r="AC365" s="39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</row>
    <row r="366" spans="2:54" x14ac:dyDescent="0.2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8"/>
      <c r="W366" s="38"/>
      <c r="X366" s="38"/>
      <c r="Y366" s="38"/>
      <c r="Z366" s="38"/>
      <c r="AA366" s="38"/>
      <c r="AB366" s="38"/>
      <c r="AC366" s="39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</row>
    <row r="367" spans="2:54" x14ac:dyDescent="0.2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8"/>
      <c r="W367" s="38"/>
      <c r="X367" s="38"/>
      <c r="Y367" s="38"/>
      <c r="Z367" s="38"/>
      <c r="AA367" s="38"/>
      <c r="AB367" s="38"/>
      <c r="AC367" s="39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</row>
    <row r="368" spans="2:54" x14ac:dyDescent="0.2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8"/>
      <c r="W368" s="38"/>
      <c r="X368" s="38"/>
      <c r="Y368" s="38"/>
      <c r="Z368" s="38"/>
      <c r="AA368" s="38"/>
      <c r="AB368" s="38"/>
      <c r="AC368" s="39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</row>
    <row r="369" spans="2:54" x14ac:dyDescent="0.2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8"/>
      <c r="W369" s="38"/>
      <c r="X369" s="38"/>
      <c r="Y369" s="38"/>
      <c r="Z369" s="38"/>
      <c r="AA369" s="38"/>
      <c r="AB369" s="38"/>
      <c r="AC369" s="39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</row>
    <row r="370" spans="2:54" x14ac:dyDescent="0.2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8"/>
      <c r="W370" s="38"/>
      <c r="X370" s="38"/>
      <c r="Y370" s="38"/>
      <c r="Z370" s="38"/>
      <c r="AA370" s="38"/>
      <c r="AB370" s="38"/>
      <c r="AC370" s="39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</row>
    <row r="371" spans="2:54" x14ac:dyDescent="0.2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8"/>
      <c r="W371" s="38"/>
      <c r="X371" s="38"/>
      <c r="Y371" s="38"/>
      <c r="Z371" s="38"/>
      <c r="AA371" s="38"/>
      <c r="AB371" s="38"/>
      <c r="AC371" s="39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</row>
    <row r="372" spans="2:54" x14ac:dyDescent="0.2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8"/>
      <c r="W372" s="38"/>
      <c r="X372" s="38"/>
      <c r="Y372" s="38"/>
      <c r="Z372" s="38"/>
      <c r="AA372" s="38"/>
      <c r="AB372" s="38"/>
      <c r="AC372" s="39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</row>
    <row r="373" spans="2:54" x14ac:dyDescent="0.2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8"/>
      <c r="W373" s="38"/>
      <c r="X373" s="38"/>
      <c r="Y373" s="38"/>
      <c r="Z373" s="38"/>
      <c r="AA373" s="38"/>
      <c r="AB373" s="38"/>
      <c r="AC373" s="39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</row>
    <row r="374" spans="2:54" x14ac:dyDescent="0.2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8"/>
      <c r="W374" s="38"/>
      <c r="X374" s="38"/>
      <c r="Y374" s="38"/>
      <c r="Z374" s="38"/>
      <c r="AA374" s="38"/>
      <c r="AB374" s="38"/>
      <c r="AC374" s="39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</row>
    <row r="375" spans="2:54" x14ac:dyDescent="0.2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8"/>
      <c r="W375" s="38"/>
      <c r="X375" s="38"/>
      <c r="Y375" s="38"/>
      <c r="Z375" s="38"/>
      <c r="AA375" s="38"/>
      <c r="AB375" s="38"/>
      <c r="AC375" s="39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</row>
    <row r="376" spans="2:54" x14ac:dyDescent="0.2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8"/>
      <c r="W376" s="38"/>
      <c r="X376" s="38"/>
      <c r="Y376" s="38"/>
      <c r="Z376" s="38"/>
      <c r="AA376" s="38"/>
      <c r="AB376" s="38"/>
      <c r="AC376" s="39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</row>
    <row r="377" spans="2:54" x14ac:dyDescent="0.2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8"/>
      <c r="W377" s="38"/>
      <c r="X377" s="38"/>
      <c r="Y377" s="38"/>
      <c r="Z377" s="38"/>
      <c r="AA377" s="38"/>
      <c r="AB377" s="38"/>
      <c r="AC377" s="39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</row>
    <row r="378" spans="2:54" x14ac:dyDescent="0.2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8"/>
      <c r="W378" s="38"/>
      <c r="X378" s="38"/>
      <c r="Y378" s="38"/>
      <c r="Z378" s="38"/>
      <c r="AA378" s="38"/>
      <c r="AB378" s="38"/>
      <c r="AC378" s="39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</row>
    <row r="379" spans="2:54" x14ac:dyDescent="0.2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8"/>
      <c r="W379" s="38"/>
      <c r="X379" s="38"/>
      <c r="Y379" s="38"/>
      <c r="Z379" s="38"/>
      <c r="AA379" s="38"/>
      <c r="AB379" s="38"/>
      <c r="AC379" s="39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</row>
    <row r="380" spans="2:54" x14ac:dyDescent="0.2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8"/>
      <c r="W380" s="38"/>
      <c r="X380" s="38"/>
      <c r="Y380" s="38"/>
      <c r="Z380" s="38"/>
      <c r="AA380" s="38"/>
      <c r="AB380" s="38"/>
      <c r="AC380" s="39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</row>
    <row r="381" spans="2:54" x14ac:dyDescent="0.2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8"/>
      <c r="W381" s="38"/>
      <c r="X381" s="38"/>
      <c r="Y381" s="38"/>
      <c r="Z381" s="38"/>
      <c r="AA381" s="38"/>
      <c r="AB381" s="38"/>
      <c r="AC381" s="39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</row>
    <row r="382" spans="2:54" x14ac:dyDescent="0.2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8"/>
      <c r="W382" s="38"/>
      <c r="X382" s="38"/>
      <c r="Y382" s="38"/>
      <c r="Z382" s="38"/>
      <c r="AA382" s="38"/>
      <c r="AB382" s="38"/>
      <c r="AC382" s="39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</row>
    <row r="383" spans="2:54" x14ac:dyDescent="0.2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8"/>
      <c r="W383" s="38"/>
      <c r="X383" s="38"/>
      <c r="Y383" s="38"/>
      <c r="Z383" s="38"/>
      <c r="AA383" s="38"/>
      <c r="AB383" s="38"/>
      <c r="AC383" s="39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</row>
    <row r="384" spans="2:54" x14ac:dyDescent="0.2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8"/>
      <c r="W384" s="38"/>
      <c r="X384" s="38"/>
      <c r="Y384" s="38"/>
      <c r="Z384" s="38"/>
      <c r="AA384" s="38"/>
      <c r="AB384" s="38"/>
      <c r="AC384" s="39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</row>
    <row r="385" spans="2:54" x14ac:dyDescent="0.2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8"/>
      <c r="W385" s="38"/>
      <c r="X385" s="38"/>
      <c r="Y385" s="38"/>
      <c r="Z385" s="38"/>
      <c r="AA385" s="38"/>
      <c r="AB385" s="38"/>
      <c r="AC385" s="39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</row>
    <row r="386" spans="2:54" x14ac:dyDescent="0.2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8"/>
      <c r="W386" s="38"/>
      <c r="X386" s="38"/>
      <c r="Y386" s="38"/>
      <c r="Z386" s="38"/>
      <c r="AA386" s="38"/>
      <c r="AB386" s="38"/>
      <c r="AC386" s="39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</row>
    <row r="387" spans="2:54" x14ac:dyDescent="0.2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8"/>
      <c r="W387" s="38"/>
      <c r="X387" s="38"/>
      <c r="Y387" s="38"/>
      <c r="Z387" s="38"/>
      <c r="AA387" s="38"/>
      <c r="AB387" s="38"/>
      <c r="AC387" s="39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</row>
    <row r="388" spans="2:54" x14ac:dyDescent="0.2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8"/>
      <c r="W388" s="38"/>
      <c r="X388" s="38"/>
      <c r="Y388" s="38"/>
      <c r="Z388" s="38"/>
      <c r="AA388" s="38"/>
      <c r="AB388" s="38"/>
      <c r="AC388" s="39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</row>
    <row r="389" spans="2:54" x14ac:dyDescent="0.2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8"/>
      <c r="W389" s="38"/>
      <c r="X389" s="38"/>
      <c r="Y389" s="38"/>
      <c r="Z389" s="38"/>
      <c r="AA389" s="38"/>
      <c r="AB389" s="38"/>
      <c r="AC389" s="39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</row>
    <row r="390" spans="2:54" x14ac:dyDescent="0.2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8"/>
      <c r="W390" s="38"/>
      <c r="X390" s="38"/>
      <c r="Y390" s="38"/>
      <c r="Z390" s="38"/>
      <c r="AA390" s="38"/>
      <c r="AB390" s="38"/>
      <c r="AC390" s="39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</row>
    <row r="391" spans="2:54" x14ac:dyDescent="0.2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8"/>
      <c r="W391" s="38"/>
      <c r="X391" s="38"/>
      <c r="Y391" s="38"/>
      <c r="Z391" s="38"/>
      <c r="AA391" s="38"/>
      <c r="AB391" s="38"/>
      <c r="AC391" s="39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</row>
    <row r="392" spans="2:54" x14ac:dyDescent="0.2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8"/>
      <c r="W392" s="38"/>
      <c r="X392" s="38"/>
      <c r="Y392" s="38"/>
      <c r="Z392" s="38"/>
      <c r="AA392" s="38"/>
      <c r="AB392" s="38"/>
      <c r="AC392" s="39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</row>
    <row r="393" spans="2:54" x14ac:dyDescent="0.2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8"/>
      <c r="W393" s="38"/>
      <c r="X393" s="38"/>
      <c r="Y393" s="38"/>
      <c r="Z393" s="38"/>
      <c r="AA393" s="38"/>
      <c r="AB393" s="38"/>
      <c r="AC393" s="39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</row>
    <row r="394" spans="2:54" x14ac:dyDescent="0.2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8"/>
      <c r="W394" s="38"/>
      <c r="X394" s="38"/>
      <c r="Y394" s="38"/>
      <c r="Z394" s="38"/>
      <c r="AA394" s="38"/>
      <c r="AB394" s="38"/>
      <c r="AC394" s="39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</row>
    <row r="395" spans="2:54" x14ac:dyDescent="0.2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8"/>
      <c r="W395" s="38"/>
      <c r="X395" s="38"/>
      <c r="Y395" s="38"/>
      <c r="Z395" s="38"/>
      <c r="AA395" s="38"/>
      <c r="AB395" s="38"/>
      <c r="AC395" s="39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</row>
    <row r="396" spans="2:54" x14ac:dyDescent="0.2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8"/>
      <c r="W396" s="38"/>
      <c r="X396" s="38"/>
      <c r="Y396" s="38"/>
      <c r="Z396" s="38"/>
      <c r="AA396" s="38"/>
      <c r="AB396" s="38"/>
      <c r="AC396" s="39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</row>
    <row r="397" spans="2:54" x14ac:dyDescent="0.2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8"/>
      <c r="W397" s="38"/>
      <c r="X397" s="38"/>
      <c r="Y397" s="38"/>
      <c r="Z397" s="38"/>
      <c r="AA397" s="38"/>
      <c r="AB397" s="38"/>
      <c r="AC397" s="39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</row>
    <row r="398" spans="2:54" x14ac:dyDescent="0.2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8"/>
      <c r="W398" s="38"/>
      <c r="X398" s="38"/>
      <c r="Y398" s="38"/>
      <c r="Z398" s="38"/>
      <c r="AA398" s="38"/>
      <c r="AB398" s="38"/>
      <c r="AC398" s="39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</row>
    <row r="399" spans="2:54" x14ac:dyDescent="0.2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8"/>
      <c r="W399" s="38"/>
      <c r="X399" s="38"/>
      <c r="Y399" s="38"/>
      <c r="Z399" s="38"/>
      <c r="AA399" s="38"/>
      <c r="AB399" s="38"/>
      <c r="AC399" s="39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</row>
    <row r="400" spans="2:54" x14ac:dyDescent="0.2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8"/>
      <c r="W400" s="38"/>
      <c r="X400" s="38"/>
      <c r="Y400" s="38"/>
      <c r="Z400" s="38"/>
      <c r="AA400" s="38"/>
      <c r="AB400" s="38"/>
      <c r="AC400" s="39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</row>
    <row r="401" spans="2:54" x14ac:dyDescent="0.2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8"/>
      <c r="W401" s="38"/>
      <c r="X401" s="38"/>
      <c r="Y401" s="38"/>
      <c r="Z401" s="38"/>
      <c r="AA401" s="38"/>
      <c r="AB401" s="38"/>
      <c r="AC401" s="39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</row>
    <row r="402" spans="2:54" x14ac:dyDescent="0.2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8"/>
      <c r="W402" s="38"/>
      <c r="X402" s="38"/>
      <c r="Y402" s="38"/>
      <c r="Z402" s="38"/>
      <c r="AA402" s="38"/>
      <c r="AB402" s="38"/>
      <c r="AC402" s="39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</row>
    <row r="403" spans="2:54" x14ac:dyDescent="0.2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8"/>
      <c r="W403" s="38"/>
      <c r="X403" s="38"/>
      <c r="Y403" s="38"/>
      <c r="Z403" s="38"/>
      <c r="AA403" s="38"/>
      <c r="AB403" s="38"/>
      <c r="AC403" s="39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</row>
    <row r="404" spans="2:54" x14ac:dyDescent="0.2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8"/>
      <c r="W404" s="38"/>
      <c r="X404" s="38"/>
      <c r="Y404" s="38"/>
      <c r="Z404" s="38"/>
      <c r="AA404" s="38"/>
      <c r="AB404" s="38"/>
      <c r="AC404" s="39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</row>
    <row r="405" spans="2:54" x14ac:dyDescent="0.2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8"/>
      <c r="W405" s="38"/>
      <c r="X405" s="38"/>
      <c r="Y405" s="38"/>
      <c r="Z405" s="38"/>
      <c r="AA405" s="38"/>
      <c r="AB405" s="38"/>
      <c r="AC405" s="39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</row>
    <row r="406" spans="2:54" x14ac:dyDescent="0.2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8"/>
      <c r="W406" s="38"/>
      <c r="X406" s="38"/>
      <c r="Y406" s="38"/>
      <c r="Z406" s="38"/>
      <c r="AA406" s="38"/>
      <c r="AB406" s="38"/>
      <c r="AC406" s="39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</row>
    <row r="407" spans="2:54" x14ac:dyDescent="0.2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8"/>
      <c r="W407" s="38"/>
      <c r="X407" s="38"/>
      <c r="Y407" s="38"/>
      <c r="Z407" s="38"/>
      <c r="AA407" s="38"/>
      <c r="AB407" s="38"/>
      <c r="AC407" s="39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</row>
    <row r="408" spans="2:54" x14ac:dyDescent="0.2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8"/>
      <c r="W408" s="38"/>
      <c r="X408" s="38"/>
      <c r="Y408" s="38"/>
      <c r="Z408" s="38"/>
      <c r="AA408" s="38"/>
      <c r="AB408" s="38"/>
      <c r="AC408" s="39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</row>
    <row r="409" spans="2:54" x14ac:dyDescent="0.2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8"/>
      <c r="W409" s="38"/>
      <c r="X409" s="38"/>
      <c r="Y409" s="38"/>
      <c r="Z409" s="38"/>
      <c r="AA409" s="38"/>
      <c r="AB409" s="38"/>
      <c r="AC409" s="39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</row>
    <row r="410" spans="2:54" x14ac:dyDescent="0.2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8"/>
      <c r="W410" s="38"/>
      <c r="X410" s="38"/>
      <c r="Y410" s="38"/>
      <c r="Z410" s="38"/>
      <c r="AA410" s="38"/>
      <c r="AB410" s="38"/>
      <c r="AC410" s="39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</row>
    <row r="411" spans="2:54" x14ac:dyDescent="0.2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8"/>
      <c r="W411" s="38"/>
      <c r="X411" s="38"/>
      <c r="Y411" s="38"/>
      <c r="Z411" s="38"/>
      <c r="AA411" s="38"/>
      <c r="AB411" s="38"/>
      <c r="AC411" s="39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</row>
    <row r="412" spans="2:54" x14ac:dyDescent="0.2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8"/>
      <c r="W412" s="38"/>
      <c r="X412" s="38"/>
      <c r="Y412" s="38"/>
      <c r="Z412" s="38"/>
      <c r="AA412" s="38"/>
      <c r="AB412" s="38"/>
      <c r="AC412" s="39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</row>
    <row r="413" spans="2:54" x14ac:dyDescent="0.2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8"/>
      <c r="W413" s="38"/>
      <c r="X413" s="38"/>
      <c r="Y413" s="38"/>
      <c r="Z413" s="38"/>
      <c r="AA413" s="38"/>
      <c r="AB413" s="38"/>
      <c r="AC413" s="39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</row>
    <row r="414" spans="2:54" x14ac:dyDescent="0.2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8"/>
      <c r="W414" s="38"/>
      <c r="X414" s="38"/>
      <c r="Y414" s="38"/>
      <c r="Z414" s="38"/>
      <c r="AA414" s="38"/>
      <c r="AB414" s="38"/>
      <c r="AC414" s="39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</row>
    <row r="415" spans="2:54" x14ac:dyDescent="0.2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8"/>
      <c r="W415" s="38"/>
      <c r="X415" s="38"/>
      <c r="Y415" s="38"/>
      <c r="Z415" s="38"/>
      <c r="AA415" s="38"/>
      <c r="AB415" s="38"/>
      <c r="AC415" s="39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</row>
    <row r="416" spans="2:54" x14ac:dyDescent="0.2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8"/>
      <c r="W416" s="38"/>
      <c r="X416" s="38"/>
      <c r="Y416" s="38"/>
      <c r="Z416" s="38"/>
      <c r="AA416" s="38"/>
      <c r="AB416" s="38"/>
      <c r="AC416" s="39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</row>
    <row r="417" spans="2:54" x14ac:dyDescent="0.2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8"/>
      <c r="W417" s="38"/>
      <c r="X417" s="38"/>
      <c r="Y417" s="38"/>
      <c r="Z417" s="38"/>
      <c r="AA417" s="38"/>
      <c r="AB417" s="38"/>
      <c r="AC417" s="39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</row>
    <row r="418" spans="2:54" x14ac:dyDescent="0.2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8"/>
      <c r="W418" s="38"/>
      <c r="X418" s="38"/>
      <c r="Y418" s="38"/>
      <c r="Z418" s="38"/>
      <c r="AA418" s="38"/>
      <c r="AB418" s="38"/>
      <c r="AC418" s="39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</row>
    <row r="419" spans="2:54" x14ac:dyDescent="0.2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8"/>
      <c r="W419" s="38"/>
      <c r="X419" s="38"/>
      <c r="Y419" s="38"/>
      <c r="Z419" s="38"/>
      <c r="AA419" s="38"/>
      <c r="AB419" s="38"/>
      <c r="AC419" s="39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</row>
    <row r="420" spans="2:54" x14ac:dyDescent="0.2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8"/>
      <c r="W420" s="38"/>
      <c r="X420" s="38"/>
      <c r="Y420" s="38"/>
      <c r="Z420" s="38"/>
      <c r="AA420" s="38"/>
      <c r="AB420" s="38"/>
      <c r="AC420" s="39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</row>
    <row r="421" spans="2:54" x14ac:dyDescent="0.2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8"/>
      <c r="W421" s="38"/>
      <c r="X421" s="38"/>
      <c r="Y421" s="38"/>
      <c r="Z421" s="38"/>
      <c r="AA421" s="38"/>
      <c r="AB421" s="38"/>
      <c r="AC421" s="39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</row>
    <row r="422" spans="2:54" x14ac:dyDescent="0.2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8"/>
      <c r="W422" s="38"/>
      <c r="X422" s="38"/>
      <c r="Y422" s="38"/>
      <c r="Z422" s="38"/>
      <c r="AA422" s="38"/>
      <c r="AB422" s="38"/>
      <c r="AC422" s="39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</row>
    <row r="423" spans="2:54" x14ac:dyDescent="0.2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8"/>
      <c r="W423" s="38"/>
      <c r="X423" s="38"/>
      <c r="Y423" s="38"/>
      <c r="Z423" s="38"/>
      <c r="AA423" s="38"/>
      <c r="AB423" s="38"/>
      <c r="AC423" s="39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</row>
    <row r="424" spans="2:54" x14ac:dyDescent="0.2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8"/>
      <c r="W424" s="38"/>
      <c r="X424" s="38"/>
      <c r="Y424" s="38"/>
      <c r="Z424" s="38"/>
      <c r="AA424" s="38"/>
      <c r="AB424" s="38"/>
      <c r="AC424" s="39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</row>
    <row r="425" spans="2:54" x14ac:dyDescent="0.2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8"/>
      <c r="W425" s="38"/>
      <c r="X425" s="38"/>
      <c r="Y425" s="38"/>
      <c r="Z425" s="38"/>
      <c r="AA425" s="38"/>
      <c r="AB425" s="38"/>
      <c r="AC425" s="39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</row>
    <row r="426" spans="2:54" x14ac:dyDescent="0.2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8"/>
      <c r="W426" s="38"/>
      <c r="X426" s="38"/>
      <c r="Y426" s="38"/>
      <c r="Z426" s="38"/>
      <c r="AA426" s="38"/>
      <c r="AB426" s="38"/>
      <c r="AC426" s="39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</row>
    <row r="427" spans="2:54" x14ac:dyDescent="0.2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8"/>
      <c r="W427" s="38"/>
      <c r="X427" s="38"/>
      <c r="Y427" s="38"/>
      <c r="Z427" s="38"/>
      <c r="AA427" s="38"/>
      <c r="AB427" s="38"/>
      <c r="AC427" s="39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</row>
    <row r="428" spans="2:54" x14ac:dyDescent="0.2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8"/>
      <c r="W428" s="38"/>
      <c r="X428" s="38"/>
      <c r="Y428" s="38"/>
      <c r="Z428" s="38"/>
      <c r="AA428" s="38"/>
      <c r="AB428" s="38"/>
      <c r="AC428" s="39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</row>
    <row r="429" spans="2:54" x14ac:dyDescent="0.2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8"/>
      <c r="W429" s="38"/>
      <c r="X429" s="38"/>
      <c r="Y429" s="38"/>
      <c r="Z429" s="38"/>
      <c r="AA429" s="38"/>
      <c r="AB429" s="38"/>
      <c r="AC429" s="39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</row>
    <row r="430" spans="2:54" x14ac:dyDescent="0.2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8"/>
      <c r="W430" s="38"/>
      <c r="X430" s="38"/>
      <c r="Y430" s="38"/>
      <c r="Z430" s="38"/>
      <c r="AA430" s="38"/>
      <c r="AB430" s="38"/>
      <c r="AC430" s="39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</row>
    <row r="431" spans="2:54" x14ac:dyDescent="0.2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8"/>
      <c r="W431" s="38"/>
      <c r="X431" s="38"/>
      <c r="Y431" s="38"/>
      <c r="Z431" s="38"/>
      <c r="AA431" s="38"/>
      <c r="AB431" s="38"/>
      <c r="AC431" s="39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</row>
    <row r="432" spans="2:54" x14ac:dyDescent="0.2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8"/>
      <c r="W432" s="38"/>
      <c r="X432" s="38"/>
      <c r="Y432" s="38"/>
      <c r="Z432" s="38"/>
      <c r="AA432" s="38"/>
      <c r="AB432" s="38"/>
      <c r="AC432" s="39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</row>
    <row r="433" spans="2:54" x14ac:dyDescent="0.2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8"/>
      <c r="W433" s="38"/>
      <c r="X433" s="38"/>
      <c r="Y433" s="38"/>
      <c r="Z433" s="38"/>
      <c r="AA433" s="38"/>
      <c r="AB433" s="38"/>
      <c r="AC433" s="39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</row>
    <row r="434" spans="2:54" x14ac:dyDescent="0.2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8"/>
      <c r="W434" s="38"/>
      <c r="X434" s="38"/>
      <c r="Y434" s="38"/>
      <c r="Z434" s="38"/>
      <c r="AA434" s="38"/>
      <c r="AB434" s="38"/>
      <c r="AC434" s="39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</row>
    <row r="435" spans="2:54" x14ac:dyDescent="0.2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8"/>
      <c r="W435" s="38"/>
      <c r="X435" s="38"/>
      <c r="Y435" s="38"/>
      <c r="Z435" s="38"/>
      <c r="AA435" s="38"/>
      <c r="AB435" s="38"/>
      <c r="AC435" s="39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</row>
    <row r="436" spans="2:54" x14ac:dyDescent="0.2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8"/>
      <c r="W436" s="38"/>
      <c r="X436" s="38"/>
      <c r="Y436" s="38"/>
      <c r="Z436" s="38"/>
      <c r="AA436" s="38"/>
      <c r="AB436" s="38"/>
      <c r="AC436" s="39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</row>
    <row r="437" spans="2:54" x14ac:dyDescent="0.2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8"/>
      <c r="W437" s="38"/>
      <c r="X437" s="38"/>
      <c r="Y437" s="38"/>
      <c r="Z437" s="38"/>
      <c r="AA437" s="38"/>
      <c r="AB437" s="38"/>
      <c r="AC437" s="39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</row>
    <row r="438" spans="2:54" x14ac:dyDescent="0.2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8"/>
      <c r="W438" s="38"/>
      <c r="X438" s="38"/>
      <c r="Y438" s="38"/>
      <c r="Z438" s="38"/>
      <c r="AA438" s="38"/>
      <c r="AB438" s="38"/>
      <c r="AC438" s="39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</row>
    <row r="439" spans="2:54" x14ac:dyDescent="0.2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8"/>
      <c r="W439" s="38"/>
      <c r="X439" s="38"/>
      <c r="Y439" s="38"/>
      <c r="Z439" s="38"/>
      <c r="AA439" s="38"/>
      <c r="AB439" s="38"/>
      <c r="AC439" s="39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</row>
    <row r="440" spans="2:54" x14ac:dyDescent="0.2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8"/>
      <c r="W440" s="38"/>
      <c r="X440" s="38"/>
      <c r="Y440" s="38"/>
      <c r="Z440" s="38"/>
      <c r="AA440" s="38"/>
      <c r="AB440" s="38"/>
      <c r="AC440" s="39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</row>
    <row r="441" spans="2:54" x14ac:dyDescent="0.2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8"/>
      <c r="W441" s="38"/>
      <c r="X441" s="38"/>
      <c r="Y441" s="38"/>
      <c r="Z441" s="38"/>
      <c r="AA441" s="38"/>
      <c r="AB441" s="38"/>
      <c r="AC441" s="39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</row>
    <row r="442" spans="2:54" x14ac:dyDescent="0.2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8"/>
      <c r="W442" s="38"/>
      <c r="X442" s="38"/>
      <c r="Y442" s="38"/>
      <c r="Z442" s="38"/>
      <c r="AA442" s="38"/>
      <c r="AB442" s="38"/>
      <c r="AC442" s="39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</row>
    <row r="443" spans="2:54" x14ac:dyDescent="0.2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8"/>
      <c r="W443" s="38"/>
      <c r="X443" s="38"/>
      <c r="Y443" s="38"/>
      <c r="Z443" s="38"/>
      <c r="AA443" s="38"/>
      <c r="AB443" s="38"/>
      <c r="AC443" s="39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</row>
    <row r="444" spans="2:54" x14ac:dyDescent="0.25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8"/>
      <c r="W444" s="38"/>
      <c r="X444" s="38"/>
      <c r="Y444" s="38"/>
      <c r="Z444" s="38"/>
      <c r="AA444" s="38"/>
      <c r="AB444" s="38"/>
      <c r="AC444" s="39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</row>
    <row r="445" spans="2:54" x14ac:dyDescent="0.25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8"/>
      <c r="W445" s="38"/>
      <c r="X445" s="38"/>
      <c r="Y445" s="38"/>
      <c r="Z445" s="38"/>
      <c r="AA445" s="38"/>
      <c r="AB445" s="38"/>
      <c r="AC445" s="39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</row>
    <row r="446" spans="2:54" x14ac:dyDescent="0.25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8"/>
      <c r="W446" s="38"/>
      <c r="X446" s="38"/>
      <c r="Y446" s="38"/>
      <c r="Z446" s="38"/>
      <c r="AA446" s="38"/>
      <c r="AB446" s="38"/>
      <c r="AC446" s="39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</row>
    <row r="447" spans="2:54" x14ac:dyDescent="0.25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8"/>
      <c r="W447" s="38"/>
      <c r="X447" s="38"/>
      <c r="Y447" s="38"/>
      <c r="Z447" s="38"/>
      <c r="AA447" s="38"/>
      <c r="AB447" s="38"/>
      <c r="AC447" s="39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</row>
    <row r="448" spans="2:54" x14ac:dyDescent="0.25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8"/>
      <c r="W448" s="38"/>
      <c r="X448" s="38"/>
      <c r="Y448" s="38"/>
      <c r="Z448" s="38"/>
      <c r="AA448" s="38"/>
      <c r="AB448" s="38"/>
      <c r="AC448" s="39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</row>
    <row r="449" spans="2:54" x14ac:dyDescent="0.25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8"/>
      <c r="W449" s="38"/>
      <c r="X449" s="38"/>
      <c r="Y449" s="38"/>
      <c r="Z449" s="38"/>
      <c r="AA449" s="38"/>
      <c r="AB449" s="38"/>
      <c r="AC449" s="39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</row>
    <row r="450" spans="2:54" x14ac:dyDescent="0.25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8"/>
      <c r="W450" s="38"/>
      <c r="X450" s="38"/>
      <c r="Y450" s="38"/>
      <c r="Z450" s="38"/>
      <c r="AA450" s="38"/>
      <c r="AB450" s="38"/>
      <c r="AC450" s="39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</row>
    <row r="451" spans="2:54" x14ac:dyDescent="0.25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8"/>
      <c r="W451" s="38"/>
      <c r="X451" s="38"/>
      <c r="Y451" s="38"/>
      <c r="Z451" s="38"/>
      <c r="AA451" s="38"/>
      <c r="AB451" s="38"/>
      <c r="AC451" s="39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</row>
    <row r="452" spans="2:54" x14ac:dyDescent="0.25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8"/>
      <c r="W452" s="38"/>
      <c r="X452" s="38"/>
      <c r="Y452" s="38"/>
      <c r="Z452" s="38"/>
      <c r="AA452" s="38"/>
      <c r="AB452" s="38"/>
      <c r="AC452" s="39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</row>
    <row r="453" spans="2:54" x14ac:dyDescent="0.25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8"/>
      <c r="W453" s="38"/>
      <c r="X453" s="38"/>
      <c r="Y453" s="38"/>
      <c r="Z453" s="38"/>
      <c r="AA453" s="38"/>
      <c r="AB453" s="38"/>
      <c r="AC453" s="39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</row>
    <row r="454" spans="2:54" x14ac:dyDescent="0.2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8"/>
      <c r="W454" s="38"/>
      <c r="X454" s="38"/>
      <c r="Y454" s="38"/>
      <c r="Z454" s="38"/>
      <c r="AA454" s="38"/>
      <c r="AB454" s="38"/>
      <c r="AC454" s="39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</row>
    <row r="455" spans="2:54" x14ac:dyDescent="0.25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8"/>
      <c r="W455" s="38"/>
      <c r="X455" s="38"/>
      <c r="Y455" s="38"/>
      <c r="Z455" s="38"/>
      <c r="AA455" s="38"/>
      <c r="AB455" s="38"/>
      <c r="AC455" s="39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</row>
    <row r="456" spans="2:54" x14ac:dyDescent="0.25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8"/>
      <c r="W456" s="38"/>
      <c r="X456" s="38"/>
      <c r="Y456" s="38"/>
      <c r="Z456" s="38"/>
      <c r="AA456" s="38"/>
      <c r="AB456" s="38"/>
      <c r="AC456" s="39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</row>
    <row r="457" spans="2:54" x14ac:dyDescent="0.25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8"/>
      <c r="W457" s="38"/>
      <c r="X457" s="38"/>
      <c r="Y457" s="38"/>
      <c r="Z457" s="38"/>
      <c r="AA457" s="38"/>
      <c r="AB457" s="38"/>
      <c r="AC457" s="39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</row>
    <row r="458" spans="2:54" x14ac:dyDescent="0.25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8"/>
      <c r="W458" s="38"/>
      <c r="X458" s="38"/>
      <c r="Y458" s="38"/>
      <c r="Z458" s="38"/>
      <c r="AA458" s="38"/>
      <c r="AB458" s="38"/>
      <c r="AC458" s="39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</row>
    <row r="459" spans="2:54" x14ac:dyDescent="0.25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8"/>
      <c r="W459" s="38"/>
      <c r="X459" s="38"/>
      <c r="Y459" s="38"/>
      <c r="Z459" s="38"/>
      <c r="AA459" s="38"/>
      <c r="AB459" s="38"/>
      <c r="AC459" s="39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</row>
    <row r="460" spans="2:54" x14ac:dyDescent="0.25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8"/>
      <c r="W460" s="38"/>
      <c r="X460" s="38"/>
      <c r="Y460" s="38"/>
      <c r="Z460" s="38"/>
      <c r="AA460" s="38"/>
      <c r="AB460" s="38"/>
      <c r="AC460" s="39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</row>
    <row r="461" spans="2:54" x14ac:dyDescent="0.25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8"/>
      <c r="W461" s="38"/>
      <c r="X461" s="38"/>
      <c r="Y461" s="38"/>
      <c r="Z461" s="38"/>
      <c r="AA461" s="38"/>
      <c r="AB461" s="38"/>
      <c r="AC461" s="39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</row>
    <row r="462" spans="2:54" x14ac:dyDescent="0.25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8"/>
      <c r="W462" s="38"/>
      <c r="X462" s="38"/>
      <c r="Y462" s="38"/>
      <c r="Z462" s="38"/>
      <c r="AA462" s="38"/>
      <c r="AB462" s="38"/>
      <c r="AC462" s="39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</row>
    <row r="463" spans="2:54" x14ac:dyDescent="0.25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8"/>
      <c r="W463" s="38"/>
      <c r="X463" s="38"/>
      <c r="Y463" s="38"/>
      <c r="Z463" s="38"/>
      <c r="AA463" s="38"/>
      <c r="AB463" s="38"/>
      <c r="AC463" s="39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</row>
    <row r="464" spans="2:54" x14ac:dyDescent="0.25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8"/>
      <c r="W464" s="38"/>
      <c r="X464" s="38"/>
      <c r="Y464" s="38"/>
      <c r="Z464" s="38"/>
      <c r="AA464" s="38"/>
      <c r="AB464" s="38"/>
      <c r="AC464" s="39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</row>
    <row r="465" spans="2:54" x14ac:dyDescent="0.25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8"/>
      <c r="W465" s="38"/>
      <c r="X465" s="38"/>
      <c r="Y465" s="38"/>
      <c r="Z465" s="38"/>
      <c r="AA465" s="38"/>
      <c r="AB465" s="38"/>
      <c r="AC465" s="39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</row>
    <row r="466" spans="2:54" x14ac:dyDescent="0.25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8"/>
      <c r="W466" s="38"/>
      <c r="X466" s="38"/>
      <c r="Y466" s="38"/>
      <c r="Z466" s="38"/>
      <c r="AA466" s="38"/>
      <c r="AB466" s="38"/>
      <c r="AC466" s="39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</row>
    <row r="467" spans="2:54" x14ac:dyDescent="0.25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8"/>
      <c r="W467" s="38"/>
      <c r="X467" s="38"/>
      <c r="Y467" s="38"/>
      <c r="Z467" s="38"/>
      <c r="AA467" s="38"/>
      <c r="AB467" s="38"/>
      <c r="AC467" s="39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</row>
    <row r="468" spans="2:54" x14ac:dyDescent="0.25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8"/>
      <c r="W468" s="38"/>
      <c r="X468" s="38"/>
      <c r="Y468" s="38"/>
      <c r="Z468" s="38"/>
      <c r="AA468" s="38"/>
      <c r="AB468" s="38"/>
      <c r="AC468" s="39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</row>
    <row r="469" spans="2:54" x14ac:dyDescent="0.25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8"/>
      <c r="W469" s="38"/>
      <c r="X469" s="38"/>
      <c r="Y469" s="38"/>
      <c r="Z469" s="38"/>
      <c r="AA469" s="38"/>
      <c r="AB469" s="38"/>
      <c r="AC469" s="39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</row>
    <row r="470" spans="2:54" x14ac:dyDescent="0.25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8"/>
      <c r="W470" s="38"/>
      <c r="X470" s="38"/>
      <c r="Y470" s="38"/>
      <c r="Z470" s="38"/>
      <c r="AA470" s="38"/>
      <c r="AB470" s="38"/>
      <c r="AC470" s="39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</row>
    <row r="471" spans="2:54" x14ac:dyDescent="0.25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8"/>
      <c r="W471" s="38"/>
      <c r="X471" s="38"/>
      <c r="Y471" s="38"/>
      <c r="Z471" s="38"/>
      <c r="AA471" s="38"/>
      <c r="AB471" s="38"/>
      <c r="AC471" s="39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</row>
    <row r="472" spans="2:54" x14ac:dyDescent="0.25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8"/>
      <c r="W472" s="38"/>
      <c r="X472" s="38"/>
      <c r="Y472" s="38"/>
      <c r="Z472" s="38"/>
      <c r="AA472" s="38"/>
      <c r="AB472" s="38"/>
      <c r="AC472" s="39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</row>
    <row r="473" spans="2:54" x14ac:dyDescent="0.25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8"/>
      <c r="W473" s="38"/>
      <c r="X473" s="38"/>
      <c r="Y473" s="38"/>
      <c r="Z473" s="38"/>
      <c r="AA473" s="38"/>
      <c r="AB473" s="38"/>
      <c r="AC473" s="39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</row>
    <row r="474" spans="2:54" x14ac:dyDescent="0.25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8"/>
      <c r="W474" s="38"/>
      <c r="X474" s="38"/>
      <c r="Y474" s="38"/>
      <c r="Z474" s="38"/>
      <c r="AA474" s="38"/>
      <c r="AB474" s="38"/>
      <c r="AC474" s="39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</row>
    <row r="475" spans="2:54" x14ac:dyDescent="0.25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8"/>
      <c r="W475" s="38"/>
      <c r="X475" s="38"/>
      <c r="Y475" s="38"/>
      <c r="Z475" s="38"/>
      <c r="AA475" s="38"/>
      <c r="AB475" s="38"/>
      <c r="AC475" s="39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</row>
    <row r="476" spans="2:54" x14ac:dyDescent="0.25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8"/>
      <c r="W476" s="38"/>
      <c r="X476" s="38"/>
      <c r="Y476" s="38"/>
      <c r="Z476" s="38"/>
      <c r="AA476" s="38"/>
      <c r="AB476" s="38"/>
      <c r="AC476" s="39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</row>
    <row r="477" spans="2:54" x14ac:dyDescent="0.25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8"/>
      <c r="W477" s="38"/>
      <c r="X477" s="38"/>
      <c r="Y477" s="38"/>
      <c r="Z477" s="38"/>
      <c r="AA477" s="38"/>
      <c r="AB477" s="38"/>
      <c r="AC477" s="39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</row>
    <row r="478" spans="2:54" x14ac:dyDescent="0.25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8"/>
      <c r="W478" s="38"/>
      <c r="X478" s="38"/>
      <c r="Y478" s="38"/>
      <c r="Z478" s="38"/>
      <c r="AA478" s="38"/>
      <c r="AB478" s="38"/>
      <c r="AC478" s="39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</row>
    <row r="479" spans="2:54" x14ac:dyDescent="0.25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8"/>
      <c r="W479" s="38"/>
      <c r="X479" s="38"/>
      <c r="Y479" s="38"/>
      <c r="Z479" s="38"/>
      <c r="AA479" s="38"/>
      <c r="AB479" s="38"/>
      <c r="AC479" s="39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</row>
    <row r="480" spans="2:54" x14ac:dyDescent="0.25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8"/>
      <c r="W480" s="38"/>
      <c r="X480" s="38"/>
      <c r="Y480" s="38"/>
      <c r="Z480" s="38"/>
      <c r="AA480" s="38"/>
      <c r="AB480" s="38"/>
      <c r="AC480" s="39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</row>
    <row r="481" spans="2:54" x14ac:dyDescent="0.2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8"/>
      <c r="W481" s="38"/>
      <c r="X481" s="38"/>
      <c r="Y481" s="38"/>
      <c r="Z481" s="38"/>
      <c r="AA481" s="38"/>
      <c r="AB481" s="38"/>
      <c r="AC481" s="39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</row>
    <row r="482" spans="2:54" x14ac:dyDescent="0.2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8"/>
      <c r="W482" s="38"/>
      <c r="X482" s="38"/>
      <c r="Y482" s="38"/>
      <c r="Z482" s="38"/>
      <c r="AA482" s="38"/>
      <c r="AB482" s="38"/>
      <c r="AC482" s="39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</row>
    <row r="483" spans="2:54" x14ac:dyDescent="0.2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8"/>
      <c r="W483" s="38"/>
      <c r="X483" s="38"/>
      <c r="Y483" s="38"/>
      <c r="Z483" s="38"/>
      <c r="AA483" s="38"/>
      <c r="AB483" s="38"/>
      <c r="AC483" s="39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</row>
    <row r="484" spans="2:54" x14ac:dyDescent="0.2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8"/>
      <c r="W484" s="38"/>
      <c r="X484" s="38"/>
      <c r="Y484" s="38"/>
      <c r="Z484" s="38"/>
      <c r="AA484" s="38"/>
      <c r="AB484" s="38"/>
      <c r="AC484" s="39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</row>
    <row r="485" spans="2:54" x14ac:dyDescent="0.2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8"/>
      <c r="W485" s="38"/>
      <c r="X485" s="38"/>
      <c r="Y485" s="38"/>
      <c r="Z485" s="38"/>
      <c r="AA485" s="38"/>
      <c r="AB485" s="38"/>
      <c r="AC485" s="39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</row>
    <row r="486" spans="2:54" x14ac:dyDescent="0.2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8"/>
      <c r="W486" s="38"/>
      <c r="X486" s="38"/>
      <c r="Y486" s="38"/>
      <c r="Z486" s="38"/>
      <c r="AA486" s="38"/>
      <c r="AB486" s="38"/>
      <c r="AC486" s="39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</row>
    <row r="487" spans="2:54" x14ac:dyDescent="0.2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8"/>
      <c r="W487" s="38"/>
      <c r="X487" s="38"/>
      <c r="Y487" s="38"/>
      <c r="Z487" s="38"/>
      <c r="AA487" s="38"/>
      <c r="AB487" s="38"/>
      <c r="AC487" s="39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</row>
    <row r="488" spans="2:54" x14ac:dyDescent="0.2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8"/>
      <c r="W488" s="38"/>
      <c r="X488" s="38"/>
      <c r="Y488" s="38"/>
      <c r="Z488" s="38"/>
      <c r="AA488" s="38"/>
      <c r="AB488" s="38"/>
      <c r="AC488" s="39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</row>
    <row r="489" spans="2:54" x14ac:dyDescent="0.2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8"/>
      <c r="W489" s="38"/>
      <c r="X489" s="38"/>
      <c r="Y489" s="38"/>
      <c r="Z489" s="38"/>
      <c r="AA489" s="38"/>
      <c r="AB489" s="38"/>
      <c r="AC489" s="39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</row>
    <row r="490" spans="2:54" x14ac:dyDescent="0.2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8"/>
      <c r="W490" s="38"/>
      <c r="X490" s="38"/>
      <c r="Y490" s="38"/>
      <c r="Z490" s="38"/>
      <c r="AA490" s="38"/>
      <c r="AB490" s="38"/>
      <c r="AC490" s="39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</row>
    <row r="491" spans="2:54" x14ac:dyDescent="0.2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8"/>
      <c r="W491" s="38"/>
      <c r="X491" s="38"/>
      <c r="Y491" s="38"/>
      <c r="Z491" s="38"/>
      <c r="AA491" s="38"/>
      <c r="AB491" s="38"/>
      <c r="AC491" s="39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</row>
    <row r="492" spans="2:54" x14ac:dyDescent="0.2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8"/>
      <c r="W492" s="38"/>
      <c r="X492" s="38"/>
      <c r="Y492" s="38"/>
      <c r="Z492" s="38"/>
      <c r="AA492" s="38"/>
      <c r="AB492" s="38"/>
      <c r="AC492" s="39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</row>
    <row r="493" spans="2:54" x14ac:dyDescent="0.2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8"/>
      <c r="W493" s="38"/>
      <c r="X493" s="38"/>
      <c r="Y493" s="38"/>
      <c r="Z493" s="38"/>
      <c r="AA493" s="38"/>
      <c r="AB493" s="38"/>
      <c r="AC493" s="39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</row>
    <row r="494" spans="2:54" x14ac:dyDescent="0.2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8"/>
      <c r="W494" s="38"/>
      <c r="X494" s="38"/>
      <c r="Y494" s="38"/>
      <c r="Z494" s="38"/>
      <c r="AA494" s="38"/>
      <c r="AB494" s="38"/>
      <c r="AC494" s="39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</row>
    <row r="495" spans="2:54" x14ac:dyDescent="0.2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8"/>
      <c r="W495" s="38"/>
      <c r="X495" s="38"/>
      <c r="Y495" s="38"/>
      <c r="Z495" s="38"/>
      <c r="AA495" s="38"/>
      <c r="AB495" s="38"/>
      <c r="AC495" s="39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</row>
    <row r="496" spans="2:54" x14ac:dyDescent="0.2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8"/>
      <c r="W496" s="38"/>
      <c r="X496" s="38"/>
      <c r="Y496" s="38"/>
      <c r="Z496" s="38"/>
      <c r="AA496" s="38"/>
      <c r="AB496" s="38"/>
      <c r="AC496" s="39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</row>
    <row r="497" spans="2:54" x14ac:dyDescent="0.2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8"/>
      <c r="W497" s="38"/>
      <c r="X497" s="38"/>
      <c r="Y497" s="38"/>
      <c r="Z497" s="38"/>
      <c r="AA497" s="38"/>
      <c r="AB497" s="38"/>
      <c r="AC497" s="39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</row>
    <row r="498" spans="2:54" x14ac:dyDescent="0.2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8"/>
      <c r="W498" s="38"/>
      <c r="X498" s="38"/>
      <c r="Y498" s="38"/>
      <c r="Z498" s="38"/>
      <c r="AA498" s="38"/>
      <c r="AB498" s="38"/>
      <c r="AC498" s="39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</row>
    <row r="499" spans="2:54" x14ac:dyDescent="0.2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8"/>
      <c r="W499" s="38"/>
      <c r="X499" s="38"/>
      <c r="Y499" s="38"/>
      <c r="Z499" s="38"/>
      <c r="AA499" s="38"/>
      <c r="AB499" s="38"/>
      <c r="AC499" s="39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</row>
    <row r="500" spans="2:54" x14ac:dyDescent="0.2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8"/>
      <c r="W500" s="38"/>
      <c r="X500" s="38"/>
      <c r="Y500" s="38"/>
      <c r="Z500" s="38"/>
      <c r="AA500" s="38"/>
      <c r="AB500" s="38"/>
      <c r="AC500" s="39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</row>
    <row r="501" spans="2:54" x14ac:dyDescent="0.2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8"/>
      <c r="W501" s="38"/>
      <c r="X501" s="38"/>
      <c r="Y501" s="38"/>
      <c r="Z501" s="38"/>
      <c r="AA501" s="38"/>
      <c r="AB501" s="38"/>
      <c r="AC501" s="39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</row>
    <row r="502" spans="2:54" x14ac:dyDescent="0.2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8"/>
      <c r="W502" s="38"/>
      <c r="X502" s="38"/>
      <c r="Y502" s="38"/>
      <c r="Z502" s="38"/>
      <c r="AA502" s="38"/>
      <c r="AB502" s="38"/>
      <c r="AC502" s="39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</row>
    <row r="503" spans="2:54" x14ac:dyDescent="0.2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8"/>
      <c r="W503" s="38"/>
      <c r="X503" s="38"/>
      <c r="Y503" s="38"/>
      <c r="Z503" s="38"/>
      <c r="AA503" s="38"/>
      <c r="AB503" s="38"/>
      <c r="AC503" s="39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</row>
    <row r="504" spans="2:54" x14ac:dyDescent="0.2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8"/>
      <c r="W504" s="38"/>
      <c r="X504" s="38"/>
      <c r="Y504" s="38"/>
      <c r="Z504" s="38"/>
      <c r="AA504" s="38"/>
      <c r="AB504" s="38"/>
      <c r="AC504" s="39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</row>
    <row r="505" spans="2:54" x14ac:dyDescent="0.2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8"/>
      <c r="W505" s="38"/>
      <c r="X505" s="38"/>
      <c r="Y505" s="38"/>
      <c r="Z505" s="38"/>
      <c r="AA505" s="38"/>
      <c r="AB505" s="38"/>
      <c r="AC505" s="39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</row>
    <row r="506" spans="2:54" x14ac:dyDescent="0.2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8"/>
      <c r="W506" s="38"/>
      <c r="X506" s="38"/>
      <c r="Y506" s="38"/>
      <c r="Z506" s="38"/>
      <c r="AA506" s="38"/>
      <c r="AB506" s="38"/>
      <c r="AC506" s="39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</row>
    <row r="507" spans="2:54" x14ac:dyDescent="0.2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8"/>
      <c r="W507" s="38"/>
      <c r="X507" s="38"/>
      <c r="Y507" s="38"/>
      <c r="Z507" s="38"/>
      <c r="AA507" s="38"/>
      <c r="AB507" s="38"/>
      <c r="AC507" s="39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</row>
    <row r="508" spans="2:54" x14ac:dyDescent="0.2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8"/>
      <c r="W508" s="38"/>
      <c r="X508" s="38"/>
      <c r="Y508" s="38"/>
      <c r="Z508" s="38"/>
      <c r="AA508" s="38"/>
      <c r="AB508" s="38"/>
      <c r="AC508" s="39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</row>
    <row r="509" spans="2:54" x14ac:dyDescent="0.2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8"/>
      <c r="W509" s="38"/>
      <c r="X509" s="38"/>
      <c r="Y509" s="38"/>
      <c r="Z509" s="38"/>
      <c r="AA509" s="38"/>
      <c r="AB509" s="38"/>
      <c r="AC509" s="39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</row>
    <row r="510" spans="2:54" x14ac:dyDescent="0.2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8"/>
      <c r="W510" s="38"/>
      <c r="X510" s="38"/>
      <c r="Y510" s="38"/>
      <c r="Z510" s="38"/>
      <c r="AA510" s="38"/>
      <c r="AB510" s="38"/>
      <c r="AC510" s="39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</row>
    <row r="511" spans="2:54" x14ac:dyDescent="0.2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8"/>
      <c r="W511" s="38"/>
      <c r="X511" s="38"/>
      <c r="Y511" s="38"/>
      <c r="Z511" s="38"/>
      <c r="AA511" s="38"/>
      <c r="AB511" s="38"/>
      <c r="AC511" s="39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</row>
    <row r="512" spans="2:54" x14ac:dyDescent="0.2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8"/>
      <c r="W512" s="38"/>
      <c r="X512" s="38"/>
      <c r="Y512" s="38"/>
      <c r="Z512" s="38"/>
      <c r="AA512" s="38"/>
      <c r="AB512" s="38"/>
      <c r="AC512" s="39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</row>
    <row r="513" spans="2:54" x14ac:dyDescent="0.2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8"/>
      <c r="W513" s="38"/>
      <c r="X513" s="38"/>
      <c r="Y513" s="38"/>
      <c r="Z513" s="38"/>
      <c r="AA513" s="38"/>
      <c r="AB513" s="38"/>
      <c r="AC513" s="39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</row>
    <row r="514" spans="2:54" x14ac:dyDescent="0.2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8"/>
      <c r="W514" s="38"/>
      <c r="X514" s="38"/>
      <c r="Y514" s="38"/>
      <c r="Z514" s="38"/>
      <c r="AA514" s="38"/>
      <c r="AB514" s="38"/>
      <c r="AC514" s="39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</row>
    <row r="515" spans="2:54" x14ac:dyDescent="0.2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8"/>
      <c r="W515" s="38"/>
      <c r="X515" s="38"/>
      <c r="Y515" s="38"/>
      <c r="Z515" s="38"/>
      <c r="AA515" s="38"/>
      <c r="AB515" s="38"/>
      <c r="AC515" s="39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</row>
    <row r="516" spans="2:54" x14ac:dyDescent="0.2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8"/>
      <c r="W516" s="38"/>
      <c r="X516" s="38"/>
      <c r="Y516" s="38"/>
      <c r="Z516" s="38"/>
      <c r="AA516" s="38"/>
      <c r="AB516" s="38"/>
      <c r="AC516" s="39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</row>
    <row r="517" spans="2:54" x14ac:dyDescent="0.2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8"/>
      <c r="W517" s="38"/>
      <c r="X517" s="38"/>
      <c r="Y517" s="38"/>
      <c r="Z517" s="38"/>
      <c r="AA517" s="38"/>
      <c r="AB517" s="38"/>
      <c r="AC517" s="39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</row>
    <row r="518" spans="2:54" x14ac:dyDescent="0.2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8"/>
      <c r="W518" s="38"/>
      <c r="X518" s="38"/>
      <c r="Y518" s="38"/>
      <c r="Z518" s="38"/>
      <c r="AA518" s="38"/>
      <c r="AB518" s="38"/>
      <c r="AC518" s="39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</row>
    <row r="519" spans="2:54" x14ac:dyDescent="0.2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8"/>
      <c r="W519" s="38"/>
      <c r="X519" s="38"/>
      <c r="Y519" s="38"/>
      <c r="Z519" s="38"/>
      <c r="AA519" s="38"/>
      <c r="AB519" s="38"/>
      <c r="AC519" s="39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</row>
    <row r="520" spans="2:54" x14ac:dyDescent="0.2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8"/>
      <c r="W520" s="38"/>
      <c r="X520" s="38"/>
      <c r="Y520" s="38"/>
      <c r="Z520" s="38"/>
      <c r="AA520" s="38"/>
      <c r="AB520" s="38"/>
      <c r="AC520" s="39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</row>
    <row r="521" spans="2:54" x14ac:dyDescent="0.2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8"/>
      <c r="W521" s="38"/>
      <c r="X521" s="38"/>
      <c r="Y521" s="38"/>
      <c r="Z521" s="38"/>
      <c r="AA521" s="38"/>
      <c r="AB521" s="38"/>
      <c r="AC521" s="39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</row>
    <row r="522" spans="2:54" x14ac:dyDescent="0.2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8"/>
      <c r="W522" s="38"/>
      <c r="X522" s="38"/>
      <c r="Y522" s="38"/>
      <c r="Z522" s="38"/>
      <c r="AA522" s="38"/>
      <c r="AB522" s="38"/>
      <c r="AC522" s="39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</row>
    <row r="523" spans="2:54" x14ac:dyDescent="0.2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8"/>
      <c r="W523" s="38"/>
      <c r="X523" s="38"/>
      <c r="Y523" s="38"/>
      <c r="Z523" s="38"/>
      <c r="AA523" s="38"/>
      <c r="AB523" s="38"/>
      <c r="AC523" s="39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</row>
    <row r="524" spans="2:54" x14ac:dyDescent="0.2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8"/>
      <c r="W524" s="38"/>
      <c r="X524" s="38"/>
      <c r="Y524" s="38"/>
      <c r="Z524" s="38"/>
      <c r="AA524" s="38"/>
      <c r="AB524" s="38"/>
      <c r="AC524" s="39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</row>
    <row r="525" spans="2:54" x14ac:dyDescent="0.2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8"/>
      <c r="W525" s="38"/>
      <c r="X525" s="38"/>
      <c r="Y525" s="38"/>
      <c r="Z525" s="38"/>
      <c r="AA525" s="38"/>
      <c r="AB525" s="38"/>
      <c r="AC525" s="39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</row>
    <row r="526" spans="2:54" x14ac:dyDescent="0.2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8"/>
      <c r="W526" s="38"/>
      <c r="X526" s="38"/>
      <c r="Y526" s="38"/>
      <c r="Z526" s="38"/>
      <c r="AA526" s="38"/>
      <c r="AB526" s="38"/>
      <c r="AC526" s="39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</row>
    <row r="527" spans="2:54" x14ac:dyDescent="0.2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8"/>
      <c r="W527" s="38"/>
      <c r="X527" s="38"/>
      <c r="Y527" s="38"/>
      <c r="Z527" s="38"/>
      <c r="AA527" s="38"/>
      <c r="AB527" s="38"/>
      <c r="AC527" s="39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</row>
    <row r="528" spans="2:54" x14ac:dyDescent="0.2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8"/>
      <c r="W528" s="38"/>
      <c r="X528" s="38"/>
      <c r="Y528" s="38"/>
      <c r="Z528" s="38"/>
      <c r="AA528" s="38"/>
      <c r="AB528" s="38"/>
      <c r="AC528" s="39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</row>
    <row r="529" spans="2:54" x14ac:dyDescent="0.2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8"/>
      <c r="W529" s="38"/>
      <c r="X529" s="38"/>
      <c r="Y529" s="38"/>
      <c r="Z529" s="38"/>
      <c r="AA529" s="38"/>
      <c r="AB529" s="38"/>
      <c r="AC529" s="39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</row>
    <row r="530" spans="2:54" x14ac:dyDescent="0.2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8"/>
      <c r="W530" s="38"/>
      <c r="X530" s="38"/>
      <c r="Y530" s="38"/>
      <c r="Z530" s="38"/>
      <c r="AA530" s="38"/>
      <c r="AB530" s="38"/>
      <c r="AC530" s="39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</row>
    <row r="531" spans="2:54" x14ac:dyDescent="0.2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8"/>
      <c r="W531" s="38"/>
      <c r="X531" s="38"/>
      <c r="Y531" s="38"/>
      <c r="Z531" s="38"/>
      <c r="AA531" s="38"/>
      <c r="AB531" s="38"/>
      <c r="AC531" s="39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</row>
    <row r="532" spans="2:54" x14ac:dyDescent="0.2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8"/>
      <c r="W532" s="38"/>
      <c r="X532" s="38"/>
      <c r="Y532" s="38"/>
      <c r="Z532" s="38"/>
      <c r="AA532" s="38"/>
      <c r="AB532" s="38"/>
      <c r="AC532" s="39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</row>
    <row r="533" spans="2:54" x14ac:dyDescent="0.2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8"/>
      <c r="W533" s="38"/>
      <c r="X533" s="38"/>
      <c r="Y533" s="38"/>
      <c r="Z533" s="38"/>
      <c r="AA533" s="38"/>
      <c r="AB533" s="38"/>
      <c r="AC533" s="39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</row>
    <row r="534" spans="2:54" x14ac:dyDescent="0.2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8"/>
      <c r="W534" s="38"/>
      <c r="X534" s="38"/>
      <c r="Y534" s="38"/>
      <c r="Z534" s="38"/>
      <c r="AA534" s="38"/>
      <c r="AB534" s="38"/>
      <c r="AC534" s="39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</row>
    <row r="535" spans="2:54" x14ac:dyDescent="0.2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8"/>
      <c r="W535" s="38"/>
      <c r="X535" s="38"/>
      <c r="Y535" s="38"/>
      <c r="Z535" s="38"/>
      <c r="AA535" s="38"/>
      <c r="AB535" s="38"/>
      <c r="AC535" s="39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</row>
    <row r="536" spans="2:54" x14ac:dyDescent="0.2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8"/>
      <c r="W536" s="38"/>
      <c r="X536" s="38"/>
      <c r="Y536" s="38"/>
      <c r="Z536" s="38"/>
      <c r="AA536" s="38"/>
      <c r="AB536" s="38"/>
      <c r="AC536" s="39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</row>
    <row r="537" spans="2:54" x14ac:dyDescent="0.2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8"/>
      <c r="W537" s="38"/>
      <c r="X537" s="38"/>
      <c r="Y537" s="38"/>
      <c r="Z537" s="38"/>
      <c r="AA537" s="38"/>
      <c r="AB537" s="38"/>
      <c r="AC537" s="39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</row>
    <row r="538" spans="2:54" x14ac:dyDescent="0.2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8"/>
      <c r="W538" s="38"/>
      <c r="X538" s="38"/>
      <c r="Y538" s="38"/>
      <c r="Z538" s="38"/>
      <c r="AA538" s="38"/>
      <c r="AB538" s="38"/>
      <c r="AC538" s="39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</row>
    <row r="539" spans="2:54" x14ac:dyDescent="0.2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8"/>
      <c r="W539" s="38"/>
      <c r="X539" s="38"/>
      <c r="Y539" s="38"/>
      <c r="Z539" s="38"/>
      <c r="AA539" s="38"/>
      <c r="AB539" s="38"/>
      <c r="AC539" s="39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</row>
    <row r="540" spans="2:54" x14ac:dyDescent="0.2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8"/>
      <c r="W540" s="38"/>
      <c r="X540" s="38"/>
      <c r="Y540" s="38"/>
      <c r="Z540" s="38"/>
      <c r="AA540" s="38"/>
      <c r="AB540" s="38"/>
      <c r="AC540" s="39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</row>
    <row r="541" spans="2:54" x14ac:dyDescent="0.2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8"/>
      <c r="W541" s="38"/>
      <c r="X541" s="38"/>
      <c r="Y541" s="38"/>
      <c r="Z541" s="38"/>
      <c r="AA541" s="38"/>
      <c r="AB541" s="38"/>
      <c r="AC541" s="39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</row>
    <row r="542" spans="2:54" x14ac:dyDescent="0.2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8"/>
      <c r="W542" s="38"/>
      <c r="X542" s="38"/>
      <c r="Y542" s="38"/>
      <c r="Z542" s="38"/>
      <c r="AA542" s="38"/>
      <c r="AB542" s="38"/>
      <c r="AC542" s="39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</row>
    <row r="543" spans="2:54" x14ac:dyDescent="0.2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8"/>
      <c r="W543" s="38"/>
      <c r="X543" s="38"/>
      <c r="Y543" s="38"/>
      <c r="Z543" s="38"/>
      <c r="AA543" s="38"/>
      <c r="AB543" s="38"/>
      <c r="AC543" s="39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</row>
    <row r="544" spans="2:54" x14ac:dyDescent="0.2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8"/>
      <c r="W544" s="38"/>
      <c r="X544" s="38"/>
      <c r="Y544" s="38"/>
      <c r="Z544" s="38"/>
      <c r="AA544" s="38"/>
      <c r="AB544" s="38"/>
      <c r="AC544" s="39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</row>
    <row r="545" spans="2:54" x14ac:dyDescent="0.2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8"/>
      <c r="W545" s="38"/>
      <c r="X545" s="38"/>
      <c r="Y545" s="38"/>
      <c r="Z545" s="38"/>
      <c r="AA545" s="38"/>
      <c r="AB545" s="38"/>
      <c r="AC545" s="39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</row>
    <row r="546" spans="2:54" x14ac:dyDescent="0.2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8"/>
      <c r="W546" s="38"/>
      <c r="X546" s="38"/>
      <c r="Y546" s="38"/>
      <c r="Z546" s="38"/>
      <c r="AA546" s="38"/>
      <c r="AB546" s="38"/>
      <c r="AC546" s="39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</row>
    <row r="547" spans="2:54" x14ac:dyDescent="0.2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8"/>
      <c r="W547" s="38"/>
      <c r="X547" s="38"/>
      <c r="Y547" s="38"/>
      <c r="Z547" s="38"/>
      <c r="AA547" s="38"/>
      <c r="AB547" s="38"/>
      <c r="AC547" s="39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</row>
    <row r="548" spans="2:54" x14ac:dyDescent="0.2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8"/>
      <c r="W548" s="38"/>
      <c r="X548" s="38"/>
      <c r="Y548" s="38"/>
      <c r="Z548" s="38"/>
      <c r="AA548" s="38"/>
      <c r="AB548" s="38"/>
      <c r="AC548" s="39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</row>
    <row r="549" spans="2:54" x14ac:dyDescent="0.2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8"/>
      <c r="W549" s="38"/>
      <c r="X549" s="38"/>
      <c r="Y549" s="38"/>
      <c r="Z549" s="38"/>
      <c r="AA549" s="38"/>
      <c r="AB549" s="38"/>
      <c r="AC549" s="39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</row>
    <row r="550" spans="2:54" x14ac:dyDescent="0.2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8"/>
      <c r="W550" s="38"/>
      <c r="X550" s="38"/>
      <c r="Y550" s="38"/>
      <c r="Z550" s="38"/>
      <c r="AA550" s="38"/>
      <c r="AB550" s="38"/>
      <c r="AC550" s="39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</row>
    <row r="551" spans="2:54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8"/>
      <c r="W551" s="38"/>
      <c r="X551" s="38"/>
      <c r="Y551" s="38"/>
      <c r="Z551" s="38"/>
      <c r="AA551" s="38"/>
      <c r="AB551" s="38"/>
      <c r="AC551" s="39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</row>
    <row r="552" spans="2:54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8"/>
      <c r="W552" s="38"/>
      <c r="X552" s="38"/>
      <c r="Y552" s="38"/>
      <c r="Z552" s="38"/>
      <c r="AA552" s="38"/>
      <c r="AB552" s="38"/>
      <c r="AC552" s="39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</row>
    <row r="553" spans="2:54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8"/>
      <c r="W553" s="38"/>
      <c r="X553" s="38"/>
      <c r="Y553" s="38"/>
      <c r="Z553" s="38"/>
      <c r="AA553" s="38"/>
      <c r="AB553" s="38"/>
      <c r="AC553" s="39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</row>
    <row r="554" spans="2:54" x14ac:dyDescent="0.2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8"/>
      <c r="W554" s="38"/>
      <c r="X554" s="38"/>
      <c r="Y554" s="38"/>
      <c r="Z554" s="38"/>
      <c r="AA554" s="38"/>
      <c r="AB554" s="38"/>
      <c r="AC554" s="39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</row>
    <row r="555" spans="2:54" x14ac:dyDescent="0.2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8"/>
      <c r="W555" s="38"/>
      <c r="X555" s="38"/>
      <c r="Y555" s="38"/>
      <c r="Z555" s="38"/>
      <c r="AA555" s="38"/>
      <c r="AB555" s="38"/>
      <c r="AC555" s="39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</row>
    <row r="556" spans="2:54" x14ac:dyDescent="0.2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8"/>
      <c r="W556" s="38"/>
      <c r="X556" s="38"/>
      <c r="Y556" s="38"/>
      <c r="Z556" s="38"/>
      <c r="AA556" s="38"/>
      <c r="AB556" s="38"/>
      <c r="AC556" s="39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</row>
    <row r="557" spans="2:54" x14ac:dyDescent="0.2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8"/>
      <c r="W557" s="38"/>
      <c r="X557" s="38"/>
      <c r="Y557" s="38"/>
      <c r="Z557" s="38"/>
      <c r="AA557" s="38"/>
      <c r="AB557" s="38"/>
      <c r="AC557" s="39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</row>
    <row r="558" spans="2:54" x14ac:dyDescent="0.2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8"/>
      <c r="W558" s="38"/>
      <c r="X558" s="38"/>
      <c r="Y558" s="38"/>
      <c r="Z558" s="38"/>
      <c r="AA558" s="38"/>
      <c r="AB558" s="38"/>
      <c r="AC558" s="39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</row>
    <row r="559" spans="2:54" x14ac:dyDescent="0.2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8"/>
      <c r="W559" s="38"/>
      <c r="X559" s="38"/>
      <c r="Y559" s="38"/>
      <c r="Z559" s="38"/>
      <c r="AA559" s="38"/>
      <c r="AB559" s="38"/>
      <c r="AC559" s="39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</row>
    <row r="560" spans="2:54" x14ac:dyDescent="0.2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8"/>
      <c r="W560" s="38"/>
      <c r="X560" s="38"/>
      <c r="Y560" s="38"/>
      <c r="Z560" s="38"/>
      <c r="AA560" s="38"/>
      <c r="AB560" s="38"/>
      <c r="AC560" s="39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</row>
    <row r="561" spans="2:54" x14ac:dyDescent="0.2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8"/>
      <c r="W561" s="38"/>
      <c r="X561" s="38"/>
      <c r="Y561" s="38"/>
      <c r="Z561" s="38"/>
      <c r="AA561" s="38"/>
      <c r="AB561" s="38"/>
      <c r="AC561" s="39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</row>
    <row r="562" spans="2:54" x14ac:dyDescent="0.2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8"/>
      <c r="W562" s="38"/>
      <c r="X562" s="38"/>
      <c r="Y562" s="38"/>
      <c r="Z562" s="38"/>
      <c r="AA562" s="38"/>
      <c r="AB562" s="38"/>
      <c r="AC562" s="39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</row>
    <row r="563" spans="2:54" x14ac:dyDescent="0.2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8"/>
      <c r="W563" s="38"/>
      <c r="X563" s="38"/>
      <c r="Y563" s="38"/>
      <c r="Z563" s="38"/>
      <c r="AA563" s="38"/>
      <c r="AB563" s="38"/>
      <c r="AC563" s="39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</row>
    <row r="564" spans="2:54" x14ac:dyDescent="0.2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8"/>
      <c r="W564" s="38"/>
      <c r="X564" s="38"/>
      <c r="Y564" s="38"/>
      <c r="Z564" s="38"/>
      <c r="AA564" s="38"/>
      <c r="AB564" s="38"/>
      <c r="AC564" s="39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</row>
    <row r="565" spans="2:54" x14ac:dyDescent="0.2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8"/>
      <c r="W565" s="38"/>
      <c r="X565" s="38"/>
      <c r="Y565" s="38"/>
      <c r="Z565" s="38"/>
      <c r="AA565" s="38"/>
      <c r="AB565" s="38"/>
      <c r="AC565" s="39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</row>
    <row r="566" spans="2:54" x14ac:dyDescent="0.2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8"/>
      <c r="W566" s="38"/>
      <c r="X566" s="38"/>
      <c r="Y566" s="38"/>
      <c r="Z566" s="38"/>
      <c r="AA566" s="38"/>
      <c r="AB566" s="38"/>
      <c r="AC566" s="39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</row>
    <row r="567" spans="2:54" x14ac:dyDescent="0.2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8"/>
      <c r="W567" s="38"/>
      <c r="X567" s="38"/>
      <c r="Y567" s="38"/>
      <c r="Z567" s="38"/>
      <c r="AA567" s="38"/>
      <c r="AB567" s="38"/>
      <c r="AC567" s="39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</row>
    <row r="568" spans="2:54" x14ac:dyDescent="0.2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8"/>
      <c r="W568" s="38"/>
      <c r="X568" s="38"/>
      <c r="Y568" s="38"/>
      <c r="Z568" s="38"/>
      <c r="AA568" s="38"/>
      <c r="AB568" s="38"/>
      <c r="AC568" s="39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</row>
    <row r="569" spans="2:54" x14ac:dyDescent="0.2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8"/>
      <c r="W569" s="38"/>
      <c r="X569" s="38"/>
      <c r="Y569" s="38"/>
      <c r="Z569" s="38"/>
      <c r="AA569" s="38"/>
      <c r="AB569" s="38"/>
      <c r="AC569" s="39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</row>
    <row r="570" spans="2:54" x14ac:dyDescent="0.2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8"/>
      <c r="W570" s="38"/>
      <c r="X570" s="38"/>
      <c r="Y570" s="38"/>
      <c r="Z570" s="38"/>
      <c r="AA570" s="38"/>
      <c r="AB570" s="38"/>
      <c r="AC570" s="39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</row>
    <row r="571" spans="2:54" x14ac:dyDescent="0.2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8"/>
      <c r="W571" s="38"/>
      <c r="X571" s="38"/>
      <c r="Y571" s="38"/>
      <c r="Z571" s="38"/>
      <c r="AA571" s="38"/>
      <c r="AB571" s="38"/>
      <c r="AC571" s="39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</row>
    <row r="572" spans="2:54" x14ac:dyDescent="0.2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8"/>
      <c r="W572" s="38"/>
      <c r="X572" s="38"/>
      <c r="Y572" s="38"/>
      <c r="Z572" s="38"/>
      <c r="AA572" s="38"/>
      <c r="AB572" s="38"/>
      <c r="AC572" s="39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</row>
    <row r="573" spans="2:54" x14ac:dyDescent="0.2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8"/>
      <c r="W573" s="38"/>
      <c r="X573" s="38"/>
      <c r="Y573" s="38"/>
      <c r="Z573" s="38"/>
      <c r="AA573" s="38"/>
      <c r="AB573" s="38"/>
      <c r="AC573" s="39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</row>
    <row r="574" spans="2:54" x14ac:dyDescent="0.2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8"/>
      <c r="W574" s="38"/>
      <c r="X574" s="38"/>
      <c r="Y574" s="38"/>
      <c r="Z574" s="38"/>
      <c r="AA574" s="38"/>
      <c r="AB574" s="38"/>
      <c r="AC574" s="39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</row>
    <row r="575" spans="2:54" x14ac:dyDescent="0.2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8"/>
      <c r="W575" s="38"/>
      <c r="X575" s="38"/>
      <c r="Y575" s="38"/>
      <c r="Z575" s="38"/>
      <c r="AA575" s="38"/>
      <c r="AB575" s="38"/>
      <c r="AC575" s="39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</row>
    <row r="576" spans="2:54" x14ac:dyDescent="0.2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8"/>
      <c r="W576" s="38"/>
      <c r="X576" s="38"/>
      <c r="Y576" s="38"/>
      <c r="Z576" s="38"/>
      <c r="AA576" s="38"/>
      <c r="AB576" s="38"/>
      <c r="AC576" s="39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</row>
    <row r="577" spans="2:54" x14ac:dyDescent="0.2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8"/>
      <c r="W577" s="38"/>
      <c r="X577" s="38"/>
      <c r="Y577" s="38"/>
      <c r="Z577" s="38"/>
      <c r="AA577" s="38"/>
      <c r="AB577" s="38"/>
      <c r="AC577" s="39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</row>
    <row r="578" spans="2:54" x14ac:dyDescent="0.2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8"/>
      <c r="W578" s="38"/>
      <c r="X578" s="38"/>
      <c r="Y578" s="38"/>
      <c r="Z578" s="38"/>
      <c r="AA578" s="38"/>
      <c r="AB578" s="38"/>
      <c r="AC578" s="39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</row>
    <row r="579" spans="2:54" x14ac:dyDescent="0.2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8"/>
      <c r="W579" s="38"/>
      <c r="X579" s="38"/>
      <c r="Y579" s="38"/>
      <c r="Z579" s="38"/>
      <c r="AA579" s="38"/>
      <c r="AB579" s="38"/>
      <c r="AC579" s="39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</row>
    <row r="580" spans="2:54" x14ac:dyDescent="0.2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8"/>
      <c r="W580" s="38"/>
      <c r="X580" s="38"/>
      <c r="Y580" s="38"/>
      <c r="Z580" s="38"/>
      <c r="AA580" s="38"/>
      <c r="AB580" s="38"/>
      <c r="AC580" s="39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</row>
    <row r="581" spans="2:54" x14ac:dyDescent="0.2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8"/>
      <c r="W581" s="38"/>
      <c r="X581" s="38"/>
      <c r="Y581" s="38"/>
      <c r="Z581" s="38"/>
      <c r="AA581" s="38"/>
      <c r="AB581" s="38"/>
      <c r="AC581" s="39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</row>
    <row r="582" spans="2:54" x14ac:dyDescent="0.2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8"/>
      <c r="W582" s="38"/>
      <c r="X582" s="38"/>
      <c r="Y582" s="38"/>
      <c r="Z582" s="38"/>
      <c r="AA582" s="38"/>
      <c r="AB582" s="38"/>
      <c r="AC582" s="39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</row>
    <row r="583" spans="2:54" x14ac:dyDescent="0.2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8"/>
      <c r="W583" s="38"/>
      <c r="X583" s="38"/>
      <c r="Y583" s="38"/>
      <c r="Z583" s="38"/>
      <c r="AA583" s="38"/>
      <c r="AB583" s="38"/>
      <c r="AC583" s="39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</row>
    <row r="584" spans="2:54" x14ac:dyDescent="0.2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8"/>
      <c r="W584" s="38"/>
      <c r="X584" s="38"/>
      <c r="Y584" s="38"/>
      <c r="Z584" s="38"/>
      <c r="AA584" s="38"/>
      <c r="AB584" s="38"/>
      <c r="AC584" s="39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</row>
    <row r="585" spans="2:54" x14ac:dyDescent="0.2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8"/>
      <c r="W585" s="38"/>
      <c r="X585" s="38"/>
      <c r="Y585" s="38"/>
      <c r="Z585" s="38"/>
      <c r="AA585" s="38"/>
      <c r="AB585" s="38"/>
      <c r="AC585" s="39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</row>
    <row r="586" spans="2:54" x14ac:dyDescent="0.2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8"/>
      <c r="W586" s="38"/>
      <c r="X586" s="38"/>
      <c r="Y586" s="38"/>
      <c r="Z586" s="38"/>
      <c r="AA586" s="38"/>
      <c r="AB586" s="38"/>
      <c r="AC586" s="39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</row>
    <row r="587" spans="2:54" x14ac:dyDescent="0.2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8"/>
      <c r="W587" s="38"/>
      <c r="X587" s="38"/>
      <c r="Y587" s="38"/>
      <c r="Z587" s="38"/>
      <c r="AA587" s="38"/>
      <c r="AB587" s="38"/>
      <c r="AC587" s="39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</row>
    <row r="588" spans="2:54" x14ac:dyDescent="0.2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8"/>
      <c r="W588" s="38"/>
      <c r="X588" s="38"/>
      <c r="Y588" s="38"/>
      <c r="Z588" s="38"/>
      <c r="AA588" s="38"/>
      <c r="AB588" s="38"/>
      <c r="AC588" s="39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</row>
    <row r="589" spans="2:54" x14ac:dyDescent="0.2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8"/>
      <c r="W589" s="38"/>
      <c r="X589" s="38"/>
      <c r="Y589" s="38"/>
      <c r="Z589" s="38"/>
      <c r="AA589" s="38"/>
      <c r="AB589" s="38"/>
      <c r="AC589" s="39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</row>
    <row r="590" spans="2:54" x14ac:dyDescent="0.2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8"/>
      <c r="W590" s="38"/>
      <c r="X590" s="38"/>
      <c r="Y590" s="38"/>
      <c r="Z590" s="38"/>
      <c r="AA590" s="38"/>
      <c r="AB590" s="38"/>
      <c r="AC590" s="39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</row>
    <row r="591" spans="2:54" x14ac:dyDescent="0.2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8"/>
      <c r="W591" s="38"/>
      <c r="X591" s="38"/>
      <c r="Y591" s="38"/>
      <c r="Z591" s="38"/>
      <c r="AA591" s="38"/>
      <c r="AB591" s="38"/>
      <c r="AC591" s="39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</row>
    <row r="592" spans="2:54" x14ac:dyDescent="0.2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8"/>
      <c r="W592" s="38"/>
      <c r="X592" s="38"/>
      <c r="Y592" s="38"/>
      <c r="Z592" s="38"/>
      <c r="AA592" s="38"/>
      <c r="AB592" s="38"/>
      <c r="AC592" s="39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</row>
    <row r="593" spans="2:54" x14ac:dyDescent="0.2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8"/>
      <c r="W593" s="38"/>
      <c r="X593" s="38"/>
      <c r="Y593" s="38"/>
      <c r="Z593" s="38"/>
      <c r="AA593" s="38"/>
      <c r="AB593" s="38"/>
      <c r="AC593" s="39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</row>
    <row r="594" spans="2:54" x14ac:dyDescent="0.2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8"/>
      <c r="W594" s="38"/>
      <c r="X594" s="38"/>
      <c r="Y594" s="38"/>
      <c r="Z594" s="38"/>
      <c r="AA594" s="38"/>
      <c r="AB594" s="38"/>
      <c r="AC594" s="39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</row>
    <row r="595" spans="2:54" x14ac:dyDescent="0.2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8"/>
      <c r="W595" s="38"/>
      <c r="X595" s="38"/>
      <c r="Y595" s="38"/>
      <c r="Z595" s="38"/>
      <c r="AA595" s="38"/>
      <c r="AB595" s="38"/>
      <c r="AC595" s="39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</row>
    <row r="596" spans="2:54" x14ac:dyDescent="0.2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8"/>
      <c r="W596" s="38"/>
      <c r="X596" s="38"/>
      <c r="Y596" s="38"/>
      <c r="Z596" s="38"/>
      <c r="AA596" s="38"/>
      <c r="AB596" s="38"/>
      <c r="AC596" s="39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</row>
    <row r="597" spans="2:54" x14ac:dyDescent="0.2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8"/>
      <c r="W597" s="38"/>
      <c r="X597" s="38"/>
      <c r="Y597" s="38"/>
      <c r="Z597" s="38"/>
      <c r="AA597" s="38"/>
      <c r="AB597" s="38"/>
      <c r="AC597" s="39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</row>
    <row r="598" spans="2:54" x14ac:dyDescent="0.2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8"/>
      <c r="W598" s="38"/>
      <c r="X598" s="38"/>
      <c r="Y598" s="38"/>
      <c r="Z598" s="38"/>
      <c r="AA598" s="38"/>
      <c r="AB598" s="38"/>
      <c r="AC598" s="39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</row>
    <row r="599" spans="2:54" x14ac:dyDescent="0.2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8"/>
      <c r="W599" s="38"/>
      <c r="X599" s="38"/>
      <c r="Y599" s="38"/>
      <c r="Z599" s="38"/>
      <c r="AA599" s="38"/>
      <c r="AB599" s="38"/>
      <c r="AC599" s="39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</row>
    <row r="600" spans="2:54" x14ac:dyDescent="0.2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8"/>
      <c r="W600" s="38"/>
      <c r="X600" s="38"/>
      <c r="Y600" s="38"/>
      <c r="Z600" s="38"/>
      <c r="AA600" s="38"/>
      <c r="AB600" s="38"/>
      <c r="AC600" s="39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</row>
    <row r="601" spans="2:54" x14ac:dyDescent="0.2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8"/>
      <c r="W601" s="38"/>
      <c r="X601" s="38"/>
      <c r="Y601" s="38"/>
      <c r="Z601" s="38"/>
      <c r="AA601" s="38"/>
      <c r="AB601" s="38"/>
      <c r="AC601" s="39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</row>
    <row r="602" spans="2:54" x14ac:dyDescent="0.2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8"/>
      <c r="W602" s="38"/>
      <c r="X602" s="38"/>
      <c r="Y602" s="38"/>
      <c r="Z602" s="38"/>
      <c r="AA602" s="38"/>
      <c r="AB602" s="38"/>
      <c r="AC602" s="39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</row>
    <row r="603" spans="2:54" x14ac:dyDescent="0.2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8"/>
      <c r="W603" s="38"/>
      <c r="X603" s="38"/>
      <c r="Y603" s="38"/>
      <c r="Z603" s="38"/>
      <c r="AA603" s="38"/>
      <c r="AB603" s="38"/>
      <c r="AC603" s="39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</row>
    <row r="604" spans="2:54" x14ac:dyDescent="0.25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8"/>
      <c r="W604" s="38"/>
      <c r="X604" s="38"/>
      <c r="Y604" s="38"/>
      <c r="Z604" s="38"/>
      <c r="AA604" s="38"/>
      <c r="AB604" s="38"/>
      <c r="AC604" s="39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</row>
    <row r="605" spans="2:54" x14ac:dyDescent="0.25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8"/>
      <c r="W605" s="38"/>
      <c r="X605" s="38"/>
      <c r="Y605" s="38"/>
      <c r="Z605" s="38"/>
      <c r="AA605" s="38"/>
      <c r="AB605" s="38"/>
      <c r="AC605" s="39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</row>
    <row r="606" spans="2:54" x14ac:dyDescent="0.25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8"/>
      <c r="W606" s="38"/>
      <c r="X606" s="38"/>
      <c r="Y606" s="38"/>
      <c r="Z606" s="38"/>
      <c r="AA606" s="38"/>
      <c r="AB606" s="38"/>
      <c r="AC606" s="39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</row>
    <row r="607" spans="2:54" x14ac:dyDescent="0.25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8"/>
      <c r="W607" s="38"/>
      <c r="X607" s="38"/>
      <c r="Y607" s="38"/>
      <c r="Z607" s="38"/>
      <c r="AA607" s="38"/>
      <c r="AB607" s="38"/>
      <c r="AC607" s="39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</row>
    <row r="608" spans="2:54" x14ac:dyDescent="0.25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8"/>
      <c r="W608" s="38"/>
      <c r="X608" s="38"/>
      <c r="Y608" s="38"/>
      <c r="Z608" s="38"/>
      <c r="AA608" s="38"/>
      <c r="AB608" s="38"/>
      <c r="AC608" s="39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</row>
    <row r="609" spans="2:54" x14ac:dyDescent="0.25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8"/>
      <c r="W609" s="38"/>
      <c r="X609" s="38"/>
      <c r="Y609" s="38"/>
      <c r="Z609" s="38"/>
      <c r="AA609" s="38"/>
      <c r="AB609" s="38"/>
      <c r="AC609" s="39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</row>
    <row r="610" spans="2:54" x14ac:dyDescent="0.25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8"/>
      <c r="W610" s="38"/>
      <c r="X610" s="38"/>
      <c r="Y610" s="38"/>
      <c r="Z610" s="38"/>
      <c r="AA610" s="38"/>
      <c r="AB610" s="38"/>
      <c r="AC610" s="39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</row>
    <row r="611" spans="2:54" x14ac:dyDescent="0.25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8"/>
      <c r="W611" s="38"/>
      <c r="X611" s="38"/>
      <c r="Y611" s="38"/>
      <c r="Z611" s="38"/>
      <c r="AA611" s="38"/>
      <c r="AB611" s="38"/>
      <c r="AC611" s="39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</row>
    <row r="612" spans="2:54" x14ac:dyDescent="0.25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8"/>
      <c r="W612" s="38"/>
      <c r="X612" s="38"/>
      <c r="Y612" s="38"/>
      <c r="Z612" s="38"/>
      <c r="AA612" s="38"/>
      <c r="AB612" s="38"/>
      <c r="AC612" s="39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</row>
    <row r="613" spans="2:54" x14ac:dyDescent="0.25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8"/>
      <c r="W613" s="38"/>
      <c r="X613" s="38"/>
      <c r="Y613" s="38"/>
      <c r="Z613" s="38"/>
      <c r="AA613" s="38"/>
      <c r="AB613" s="38"/>
      <c r="AC613" s="39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</row>
    <row r="614" spans="2:54" x14ac:dyDescent="0.25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8"/>
      <c r="W614" s="38"/>
      <c r="X614" s="38"/>
      <c r="Y614" s="38"/>
      <c r="Z614" s="38"/>
      <c r="AA614" s="38"/>
      <c r="AB614" s="38"/>
      <c r="AC614" s="39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</row>
    <row r="615" spans="2:54" x14ac:dyDescent="0.25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8"/>
      <c r="W615" s="38"/>
      <c r="X615" s="38"/>
      <c r="Y615" s="38"/>
      <c r="Z615" s="38"/>
      <c r="AA615" s="38"/>
      <c r="AB615" s="38"/>
      <c r="AC615" s="39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</row>
    <row r="616" spans="2:54" x14ac:dyDescent="0.25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8"/>
      <c r="W616" s="38"/>
      <c r="X616" s="38"/>
      <c r="Y616" s="38"/>
      <c r="Z616" s="38"/>
      <c r="AA616" s="38"/>
      <c r="AB616" s="38"/>
      <c r="AC616" s="39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</row>
    <row r="617" spans="2:54" x14ac:dyDescent="0.25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8"/>
      <c r="W617" s="38"/>
      <c r="X617" s="38"/>
      <c r="Y617" s="38"/>
      <c r="Z617" s="38"/>
      <c r="AA617" s="38"/>
      <c r="AB617" s="38"/>
      <c r="AC617" s="39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</row>
    <row r="618" spans="2:54" x14ac:dyDescent="0.25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8"/>
      <c r="W618" s="38"/>
      <c r="X618" s="38"/>
      <c r="Y618" s="38"/>
      <c r="Z618" s="38"/>
      <c r="AA618" s="38"/>
      <c r="AB618" s="38"/>
      <c r="AC618" s="39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</row>
    <row r="619" spans="2:54" x14ac:dyDescent="0.25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8"/>
      <c r="W619" s="38"/>
      <c r="X619" s="38"/>
      <c r="Y619" s="38"/>
      <c r="Z619" s="38"/>
      <c r="AA619" s="38"/>
      <c r="AB619" s="38"/>
      <c r="AC619" s="39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</row>
    <row r="620" spans="2:54" x14ac:dyDescent="0.25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8"/>
      <c r="W620" s="38"/>
      <c r="X620" s="38"/>
      <c r="Y620" s="38"/>
      <c r="Z620" s="38"/>
      <c r="AA620" s="38"/>
      <c r="AB620" s="38"/>
      <c r="AC620" s="39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</row>
    <row r="621" spans="2:54" x14ac:dyDescent="0.25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8"/>
      <c r="W621" s="38"/>
      <c r="X621" s="38"/>
      <c r="Y621" s="38"/>
      <c r="Z621" s="38"/>
      <c r="AA621" s="38"/>
      <c r="AB621" s="38"/>
      <c r="AC621" s="39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</row>
    <row r="622" spans="2:54" x14ac:dyDescent="0.25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8"/>
      <c r="W622" s="38"/>
      <c r="X622" s="38"/>
      <c r="Y622" s="38"/>
      <c r="Z622" s="38"/>
      <c r="AA622" s="38"/>
      <c r="AB622" s="38"/>
      <c r="AC622" s="39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</row>
    <row r="623" spans="2:54" x14ac:dyDescent="0.25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8"/>
      <c r="W623" s="38"/>
      <c r="X623" s="38"/>
      <c r="Y623" s="38"/>
      <c r="Z623" s="38"/>
      <c r="AA623" s="38"/>
      <c r="AB623" s="38"/>
      <c r="AC623" s="39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</row>
    <row r="624" spans="2:54" x14ac:dyDescent="0.25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8"/>
      <c r="W624" s="38"/>
      <c r="X624" s="38"/>
      <c r="Y624" s="38"/>
      <c r="Z624" s="38"/>
      <c r="AA624" s="38"/>
      <c r="AB624" s="38"/>
      <c r="AC624" s="39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</row>
    <row r="625" spans="2:54" x14ac:dyDescent="0.25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8"/>
      <c r="W625" s="38"/>
      <c r="X625" s="38"/>
      <c r="Y625" s="38"/>
      <c r="Z625" s="38"/>
      <c r="AA625" s="38"/>
      <c r="AB625" s="38"/>
      <c r="AC625" s="39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</row>
    <row r="626" spans="2:54" x14ac:dyDescent="0.25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8"/>
      <c r="W626" s="38"/>
      <c r="X626" s="38"/>
      <c r="Y626" s="38"/>
      <c r="Z626" s="38"/>
      <c r="AA626" s="38"/>
      <c r="AB626" s="38"/>
      <c r="AC626" s="39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</row>
    <row r="627" spans="2:54" x14ac:dyDescent="0.25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8"/>
      <c r="W627" s="38"/>
      <c r="X627" s="38"/>
      <c r="Y627" s="38"/>
      <c r="Z627" s="38"/>
      <c r="AA627" s="38"/>
      <c r="AB627" s="38"/>
      <c r="AC627" s="39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</row>
    <row r="628" spans="2:54" x14ac:dyDescent="0.25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8"/>
      <c r="W628" s="38"/>
      <c r="X628" s="38"/>
      <c r="Y628" s="38"/>
      <c r="Z628" s="38"/>
      <c r="AA628" s="38"/>
      <c r="AB628" s="38"/>
      <c r="AC628" s="39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</row>
    <row r="629" spans="2:54" x14ac:dyDescent="0.25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8"/>
      <c r="W629" s="38"/>
      <c r="X629" s="38"/>
      <c r="Y629" s="38"/>
      <c r="Z629" s="38"/>
      <c r="AA629" s="38"/>
      <c r="AB629" s="38"/>
      <c r="AC629" s="39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</row>
    <row r="630" spans="2:54" x14ac:dyDescent="0.25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8"/>
      <c r="W630" s="38"/>
      <c r="X630" s="38"/>
      <c r="Y630" s="38"/>
      <c r="Z630" s="38"/>
      <c r="AA630" s="38"/>
      <c r="AB630" s="38"/>
      <c r="AC630" s="39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</row>
    <row r="631" spans="2:54" x14ac:dyDescent="0.25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8"/>
      <c r="W631" s="38"/>
      <c r="X631" s="38"/>
      <c r="Y631" s="38"/>
      <c r="Z631" s="38"/>
      <c r="AA631" s="38"/>
      <c r="AB631" s="38"/>
      <c r="AC631" s="39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</row>
    <row r="632" spans="2:54" x14ac:dyDescent="0.25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8"/>
      <c r="W632" s="38"/>
      <c r="X632" s="38"/>
      <c r="Y632" s="38"/>
      <c r="Z632" s="38"/>
      <c r="AA632" s="38"/>
      <c r="AB632" s="38"/>
      <c r="AC632" s="39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</row>
    <row r="633" spans="2:54" x14ac:dyDescent="0.25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8"/>
      <c r="W633" s="38"/>
      <c r="X633" s="38"/>
      <c r="Y633" s="38"/>
      <c r="Z633" s="38"/>
      <c r="AA633" s="38"/>
      <c r="AB633" s="38"/>
      <c r="AC633" s="39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</row>
    <row r="634" spans="2:54" x14ac:dyDescent="0.25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8"/>
      <c r="W634" s="38"/>
      <c r="X634" s="38"/>
      <c r="Y634" s="38"/>
      <c r="Z634" s="38"/>
      <c r="AA634" s="38"/>
      <c r="AB634" s="38"/>
      <c r="AC634" s="39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</row>
    <row r="635" spans="2:54" x14ac:dyDescent="0.25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8"/>
      <c r="W635" s="38"/>
      <c r="X635" s="38"/>
      <c r="Y635" s="38"/>
      <c r="Z635" s="38"/>
      <c r="AA635" s="38"/>
      <c r="AB635" s="38"/>
      <c r="AC635" s="39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</row>
    <row r="636" spans="2:54" x14ac:dyDescent="0.25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8"/>
      <c r="W636" s="38"/>
      <c r="X636" s="38"/>
      <c r="Y636" s="38"/>
      <c r="Z636" s="38"/>
      <c r="AA636" s="38"/>
      <c r="AB636" s="38"/>
      <c r="AC636" s="39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</row>
    <row r="637" spans="2:54" x14ac:dyDescent="0.25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8"/>
      <c r="W637" s="38"/>
      <c r="X637" s="38"/>
      <c r="Y637" s="38"/>
      <c r="Z637" s="38"/>
      <c r="AA637" s="38"/>
      <c r="AB637" s="38"/>
      <c r="AC637" s="39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</row>
    <row r="638" spans="2:54" x14ac:dyDescent="0.25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8"/>
      <c r="W638" s="38"/>
      <c r="X638" s="38"/>
      <c r="Y638" s="38"/>
      <c r="Z638" s="38"/>
      <c r="AA638" s="38"/>
      <c r="AB638" s="38"/>
      <c r="AC638" s="39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</row>
    <row r="639" spans="2:54" x14ac:dyDescent="0.25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8"/>
      <c r="W639" s="38"/>
      <c r="X639" s="38"/>
      <c r="Y639" s="38"/>
      <c r="Z639" s="38"/>
      <c r="AA639" s="38"/>
      <c r="AB639" s="38"/>
      <c r="AC639" s="39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</row>
    <row r="640" spans="2:54" x14ac:dyDescent="0.25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8"/>
      <c r="W640" s="38"/>
      <c r="X640" s="38"/>
      <c r="Y640" s="38"/>
      <c r="Z640" s="38"/>
      <c r="AA640" s="38"/>
      <c r="AB640" s="38"/>
      <c r="AC640" s="39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</row>
    <row r="641" spans="2:54" x14ac:dyDescent="0.25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8"/>
      <c r="W641" s="38"/>
      <c r="X641" s="38"/>
      <c r="Y641" s="38"/>
      <c r="Z641" s="38"/>
      <c r="AA641" s="38"/>
      <c r="AB641" s="38"/>
      <c r="AC641" s="39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</row>
    <row r="642" spans="2:54" x14ac:dyDescent="0.25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8"/>
      <c r="W642" s="38"/>
      <c r="X642" s="38"/>
      <c r="Y642" s="38"/>
      <c r="Z642" s="38"/>
      <c r="AA642" s="38"/>
      <c r="AB642" s="38"/>
      <c r="AC642" s="39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</row>
    <row r="643" spans="2:54" x14ac:dyDescent="0.25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8"/>
      <c r="W643" s="38"/>
      <c r="X643" s="38"/>
      <c r="Y643" s="38"/>
      <c r="Z643" s="38"/>
      <c r="AA643" s="38"/>
      <c r="AB643" s="38"/>
      <c r="AC643" s="39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</row>
    <row r="644" spans="2:54" x14ac:dyDescent="0.25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8"/>
      <c r="W644" s="38"/>
      <c r="X644" s="38"/>
      <c r="Y644" s="38"/>
      <c r="Z644" s="38"/>
      <c r="AA644" s="38"/>
      <c r="AB644" s="38"/>
      <c r="AC644" s="39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</row>
    <row r="645" spans="2:54" x14ac:dyDescent="0.25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8"/>
      <c r="W645" s="38"/>
      <c r="X645" s="38"/>
      <c r="Y645" s="38"/>
      <c r="Z645" s="38"/>
      <c r="AA645" s="38"/>
      <c r="AB645" s="38"/>
      <c r="AC645" s="39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</row>
    <row r="646" spans="2:54" x14ac:dyDescent="0.25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8"/>
      <c r="W646" s="38"/>
      <c r="X646" s="38"/>
      <c r="Y646" s="38"/>
      <c r="Z646" s="38"/>
      <c r="AA646" s="38"/>
      <c r="AB646" s="38"/>
      <c r="AC646" s="39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</row>
    <row r="647" spans="2:54" x14ac:dyDescent="0.25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8"/>
      <c r="W647" s="38"/>
      <c r="X647" s="38"/>
      <c r="Y647" s="38"/>
      <c r="Z647" s="38"/>
      <c r="AA647" s="38"/>
      <c r="AB647" s="38"/>
      <c r="AC647" s="39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</row>
    <row r="648" spans="2:54" x14ac:dyDescent="0.25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8"/>
      <c r="W648" s="38"/>
      <c r="X648" s="38"/>
      <c r="Y648" s="38"/>
      <c r="Z648" s="38"/>
      <c r="AA648" s="38"/>
      <c r="AB648" s="38"/>
      <c r="AC648" s="39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</row>
    <row r="649" spans="2:54" x14ac:dyDescent="0.25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8"/>
      <c r="W649" s="38"/>
      <c r="X649" s="38"/>
      <c r="Y649" s="38"/>
      <c r="Z649" s="38"/>
      <c r="AA649" s="38"/>
      <c r="AB649" s="38"/>
      <c r="AC649" s="39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</row>
    <row r="650" spans="2:54" x14ac:dyDescent="0.25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8"/>
      <c r="W650" s="38"/>
      <c r="X650" s="38"/>
      <c r="Y650" s="38"/>
      <c r="Z650" s="38"/>
      <c r="AA650" s="38"/>
      <c r="AB650" s="38"/>
      <c r="AC650" s="39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</row>
    <row r="651" spans="2:54" x14ac:dyDescent="0.25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8"/>
      <c r="W651" s="38"/>
      <c r="X651" s="38"/>
      <c r="Y651" s="38"/>
      <c r="Z651" s="38"/>
      <c r="AA651" s="38"/>
      <c r="AB651" s="38"/>
      <c r="AC651" s="39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</row>
    <row r="652" spans="2:54" x14ac:dyDescent="0.25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8"/>
      <c r="W652" s="38"/>
      <c r="X652" s="38"/>
      <c r="Y652" s="38"/>
      <c r="Z652" s="38"/>
      <c r="AA652" s="38"/>
      <c r="AB652" s="38"/>
      <c r="AC652" s="39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</row>
    <row r="653" spans="2:54" x14ac:dyDescent="0.25"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5"/>
      <c r="W653" s="15"/>
      <c r="X653" s="15"/>
      <c r="Y653" s="15"/>
      <c r="Z653" s="15"/>
      <c r="AA653" s="15"/>
      <c r="AB653" s="15"/>
    </row>
    <row r="657" spans="3:45" x14ac:dyDescent="0.25">
      <c r="C657">
        <v>1</v>
      </c>
      <c r="D657">
        <v>2</v>
      </c>
      <c r="E657">
        <v>3</v>
      </c>
      <c r="F657">
        <v>4</v>
      </c>
      <c r="G657">
        <v>5</v>
      </c>
      <c r="H657">
        <v>6</v>
      </c>
      <c r="I657">
        <v>7</v>
      </c>
      <c r="J657">
        <v>8</v>
      </c>
      <c r="K657">
        <v>9</v>
      </c>
      <c r="L657">
        <v>10</v>
      </c>
      <c r="M657">
        <v>11</v>
      </c>
      <c r="N657">
        <v>12</v>
      </c>
      <c r="O657">
        <v>13</v>
      </c>
      <c r="P657">
        <v>14</v>
      </c>
      <c r="Q657">
        <v>15</v>
      </c>
      <c r="R657">
        <v>16</v>
      </c>
      <c r="S657">
        <v>17</v>
      </c>
      <c r="T657">
        <v>18</v>
      </c>
      <c r="U657">
        <v>19</v>
      </c>
      <c r="V657">
        <v>20</v>
      </c>
      <c r="W657">
        <v>21</v>
      </c>
      <c r="X657">
        <v>22</v>
      </c>
      <c r="Y657">
        <v>23</v>
      </c>
      <c r="Z657">
        <v>24</v>
      </c>
      <c r="AA657">
        <v>25</v>
      </c>
      <c r="AB657">
        <v>26</v>
      </c>
      <c r="AC657">
        <v>27</v>
      </c>
      <c r="AD657">
        <v>28</v>
      </c>
      <c r="AE657">
        <v>29</v>
      </c>
      <c r="AF657">
        <v>30</v>
      </c>
      <c r="AG657">
        <v>31</v>
      </c>
      <c r="AH657">
        <v>32</v>
      </c>
      <c r="AI657">
        <v>33</v>
      </c>
      <c r="AJ657">
        <v>34</v>
      </c>
      <c r="AK657">
        <v>35</v>
      </c>
      <c r="AL657">
        <v>36</v>
      </c>
      <c r="AM657">
        <v>37</v>
      </c>
      <c r="AN657">
        <v>38</v>
      </c>
      <c r="AO657">
        <v>39</v>
      </c>
      <c r="AP657">
        <v>40</v>
      </c>
      <c r="AQ657">
        <v>41</v>
      </c>
      <c r="AR657">
        <v>42</v>
      </c>
      <c r="AS657">
        <v>43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73"/>
  <sheetViews>
    <sheetView workbookViewId="0">
      <selection activeCell="B1" sqref="B1"/>
    </sheetView>
  </sheetViews>
  <sheetFormatPr baseColWidth="10" defaultRowHeight="15" x14ac:dyDescent="0.25"/>
  <cols>
    <col min="4" max="56" width="11.42578125" customWidth="1"/>
  </cols>
  <sheetData>
    <row r="1" spans="1:58" ht="15.75" thickBot="1" x14ac:dyDescent="0.3">
      <c r="A1" s="1" t="s">
        <v>0</v>
      </c>
      <c r="B1" s="1" t="s">
        <v>1</v>
      </c>
      <c r="C1" s="1" t="s">
        <v>77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3" t="s">
        <v>53</v>
      </c>
      <c r="BA1" s="4" t="s">
        <v>55</v>
      </c>
      <c r="BB1" s="5" t="s">
        <v>56</v>
      </c>
      <c r="BC1" s="5" t="s">
        <v>78</v>
      </c>
      <c r="BD1" s="5" t="s">
        <v>79</v>
      </c>
      <c r="BE1" s="5" t="s">
        <v>80</v>
      </c>
      <c r="BF1" s="5" t="s">
        <v>81</v>
      </c>
    </row>
    <row r="2" spans="1:58" x14ac:dyDescent="0.25">
      <c r="A2" s="7">
        <v>1</v>
      </c>
      <c r="B2" s="8">
        <v>1</v>
      </c>
      <c r="C2" s="43" t="str">
        <f>IF(A2&lt;=10,"upper","lower")</f>
        <v>upper</v>
      </c>
      <c r="D2" s="9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1">
        <v>0</v>
      </c>
      <c r="M2" s="12">
        <v>0</v>
      </c>
      <c r="N2" s="12">
        <v>0</v>
      </c>
      <c r="O2" s="13">
        <v>4</v>
      </c>
      <c r="P2" s="12">
        <v>7</v>
      </c>
      <c r="Q2" s="12">
        <v>5</v>
      </c>
      <c r="R2" s="10">
        <v>4</v>
      </c>
      <c r="S2" s="10">
        <v>4</v>
      </c>
      <c r="T2" s="10">
        <v>3</v>
      </c>
      <c r="U2" s="10">
        <v>3</v>
      </c>
      <c r="V2" s="10">
        <v>4</v>
      </c>
      <c r="W2" s="14">
        <v>5</v>
      </c>
      <c r="X2" s="14">
        <v>3</v>
      </c>
      <c r="Y2" s="14">
        <v>1</v>
      </c>
      <c r="Z2" s="14">
        <v>3</v>
      </c>
      <c r="AA2" s="14">
        <v>5</v>
      </c>
      <c r="AB2" s="14">
        <v>3</v>
      </c>
      <c r="AC2" s="14">
        <v>0</v>
      </c>
      <c r="AD2" s="15">
        <v>2</v>
      </c>
      <c r="AE2" s="14">
        <v>5</v>
      </c>
      <c r="AF2" s="14">
        <v>3</v>
      </c>
      <c r="AG2" s="14">
        <v>0</v>
      </c>
      <c r="AH2" s="14">
        <v>1</v>
      </c>
      <c r="AI2" s="14">
        <v>1</v>
      </c>
      <c r="AJ2" s="14">
        <v>1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6" t="s">
        <v>58</v>
      </c>
      <c r="AX2" s="3" t="s">
        <v>58</v>
      </c>
      <c r="AY2" s="3" t="s">
        <v>58</v>
      </c>
      <c r="AZ2" s="15">
        <v>11</v>
      </c>
      <c r="BA2" s="4">
        <f>SUM(L2:AY2)</f>
        <v>67</v>
      </c>
      <c r="BB2">
        <v>46</v>
      </c>
      <c r="BC2">
        <f>IF((OR(B2=2,B2=4)),19.5,17.5)</f>
        <v>17.5</v>
      </c>
      <c r="BD2">
        <f>IF((OR(B2=1,B2=2)),16,12)</f>
        <v>16</v>
      </c>
      <c r="BE2">
        <v>33</v>
      </c>
      <c r="BF2">
        <f t="shared" ref="BF2:BF33" si="0">BE2-AZ2</f>
        <v>22</v>
      </c>
    </row>
    <row r="3" spans="1:58" x14ac:dyDescent="0.25">
      <c r="A3" s="17">
        <v>1</v>
      </c>
      <c r="B3" s="18">
        <v>2</v>
      </c>
      <c r="C3" s="43" t="str">
        <f t="shared" ref="C3:C66" si="1">IF(A3&lt;=10,"upper","lower")</f>
        <v>upper</v>
      </c>
      <c r="D3" s="20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21">
        <v>0</v>
      </c>
      <c r="L3" s="22">
        <v>0</v>
      </c>
      <c r="M3" s="23">
        <v>1</v>
      </c>
      <c r="N3" s="22">
        <v>4</v>
      </c>
      <c r="O3" s="22">
        <v>4</v>
      </c>
      <c r="P3" s="22">
        <v>7</v>
      </c>
      <c r="Q3" s="4">
        <v>4</v>
      </c>
      <c r="R3" s="4">
        <v>4</v>
      </c>
      <c r="S3" s="4">
        <v>6</v>
      </c>
      <c r="T3" s="4">
        <v>5</v>
      </c>
      <c r="U3" s="4">
        <v>4</v>
      </c>
      <c r="V3" s="24">
        <v>10</v>
      </c>
      <c r="W3" s="24">
        <v>7</v>
      </c>
      <c r="X3" s="24">
        <v>5</v>
      </c>
      <c r="Y3" s="24">
        <v>4</v>
      </c>
      <c r="Z3" s="24">
        <v>3</v>
      </c>
      <c r="AA3" s="24">
        <v>8</v>
      </c>
      <c r="AB3" s="24">
        <v>1</v>
      </c>
      <c r="AC3" s="3">
        <v>4</v>
      </c>
      <c r="AD3" s="24">
        <v>1</v>
      </c>
      <c r="AE3" s="24">
        <v>1</v>
      </c>
      <c r="AF3" s="24">
        <v>1</v>
      </c>
      <c r="AG3" s="24">
        <v>3</v>
      </c>
      <c r="AH3" s="24">
        <v>1</v>
      </c>
      <c r="AI3" s="24">
        <v>1</v>
      </c>
      <c r="AJ3" s="24">
        <v>0</v>
      </c>
      <c r="AK3" s="24">
        <v>1</v>
      </c>
      <c r="AL3" s="25" t="s">
        <v>58</v>
      </c>
      <c r="AM3" s="3" t="s">
        <v>58</v>
      </c>
      <c r="AN3" s="3" t="s">
        <v>58</v>
      </c>
      <c r="AO3" s="3" t="s">
        <v>58</v>
      </c>
      <c r="AP3" s="3" t="s">
        <v>58</v>
      </c>
      <c r="AQ3" s="3" t="s">
        <v>58</v>
      </c>
      <c r="AR3" s="3" t="s">
        <v>58</v>
      </c>
      <c r="AS3" s="3" t="s">
        <v>58</v>
      </c>
      <c r="AT3" s="3" t="s">
        <v>58</v>
      </c>
      <c r="AU3" s="3" t="s">
        <v>58</v>
      </c>
      <c r="AV3" s="3" t="s">
        <v>58</v>
      </c>
      <c r="AW3" s="3" t="s">
        <v>58</v>
      </c>
      <c r="AX3" s="3" t="s">
        <v>58</v>
      </c>
      <c r="AY3" s="3" t="s">
        <v>58</v>
      </c>
      <c r="AZ3" s="3">
        <v>9</v>
      </c>
      <c r="BA3" s="4">
        <f>SUM(K3:AY3)</f>
        <v>90</v>
      </c>
      <c r="BB3">
        <v>35</v>
      </c>
      <c r="BC3">
        <f t="shared" ref="BC3:BC66" si="2">IF((OR(B3=2,B3=4)),19.5,17.5)</f>
        <v>19.5</v>
      </c>
      <c r="BD3">
        <f t="shared" ref="BD3:BD66" si="3">IF((OR(B3=1,B3=2)),16,12)</f>
        <v>16</v>
      </c>
      <c r="BE3">
        <v>34</v>
      </c>
      <c r="BF3">
        <f t="shared" si="0"/>
        <v>25</v>
      </c>
    </row>
    <row r="4" spans="1:58" x14ac:dyDescent="0.25">
      <c r="A4" s="17">
        <v>1</v>
      </c>
      <c r="B4" s="18">
        <v>3</v>
      </c>
      <c r="C4" s="43" t="str">
        <f t="shared" si="1"/>
        <v>upper</v>
      </c>
      <c r="D4" s="9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10">
        <v>0</v>
      </c>
      <c r="K4" s="10">
        <v>0</v>
      </c>
      <c r="L4" s="11">
        <v>0</v>
      </c>
      <c r="M4" s="22">
        <v>0</v>
      </c>
      <c r="N4" s="22">
        <v>0</v>
      </c>
      <c r="O4" s="23">
        <v>3</v>
      </c>
      <c r="P4" s="22">
        <v>4</v>
      </c>
      <c r="Q4" s="22">
        <v>6</v>
      </c>
      <c r="R4" s="4">
        <v>4</v>
      </c>
      <c r="S4" s="4">
        <v>3</v>
      </c>
      <c r="T4" s="4">
        <v>2</v>
      </c>
      <c r="U4" s="4">
        <v>1</v>
      </c>
      <c r="V4" s="4">
        <v>0</v>
      </c>
      <c r="W4" s="24">
        <v>5</v>
      </c>
      <c r="X4" s="24">
        <v>4</v>
      </c>
      <c r="Y4" s="24">
        <v>1</v>
      </c>
      <c r="Z4" s="24">
        <v>0</v>
      </c>
      <c r="AA4" s="24">
        <v>0</v>
      </c>
      <c r="AB4" s="24">
        <v>0</v>
      </c>
      <c r="AC4" s="24">
        <v>0</v>
      </c>
      <c r="AD4" s="3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1</v>
      </c>
      <c r="AP4" s="24">
        <v>0</v>
      </c>
      <c r="AQ4" s="25" t="s">
        <v>58</v>
      </c>
      <c r="AR4" s="24" t="s">
        <v>58</v>
      </c>
      <c r="AS4" s="3" t="s">
        <v>58</v>
      </c>
      <c r="AT4" s="3" t="s">
        <v>58</v>
      </c>
      <c r="AU4" s="3" t="s">
        <v>58</v>
      </c>
      <c r="AV4" s="3" t="s">
        <v>58</v>
      </c>
      <c r="AW4" s="3" t="s">
        <v>58</v>
      </c>
      <c r="AX4" s="3" t="s">
        <v>58</v>
      </c>
      <c r="AY4" s="3" t="s">
        <v>58</v>
      </c>
      <c r="AZ4" s="3">
        <v>11</v>
      </c>
      <c r="BA4" s="4">
        <f>SUM(L4:AY4)</f>
        <v>34</v>
      </c>
      <c r="BB4">
        <v>40</v>
      </c>
      <c r="BC4">
        <f t="shared" si="2"/>
        <v>17.5</v>
      </c>
      <c r="BD4">
        <f t="shared" si="3"/>
        <v>12</v>
      </c>
      <c r="BE4">
        <v>38</v>
      </c>
      <c r="BF4">
        <f t="shared" si="0"/>
        <v>27</v>
      </c>
    </row>
    <row r="5" spans="1:58" x14ac:dyDescent="0.25">
      <c r="A5" s="17">
        <v>2</v>
      </c>
      <c r="B5" s="18">
        <v>1</v>
      </c>
      <c r="C5" s="43" t="str">
        <f t="shared" si="1"/>
        <v>upper</v>
      </c>
      <c r="D5" s="20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10">
        <v>0</v>
      </c>
      <c r="K5" s="10">
        <v>0</v>
      </c>
      <c r="L5" s="11">
        <v>0</v>
      </c>
      <c r="M5" s="22">
        <v>0</v>
      </c>
      <c r="N5" s="22">
        <v>0</v>
      </c>
      <c r="O5" s="23">
        <v>3</v>
      </c>
      <c r="P5" s="22">
        <v>5</v>
      </c>
      <c r="Q5" s="22">
        <v>9</v>
      </c>
      <c r="R5" s="4">
        <v>3</v>
      </c>
      <c r="S5" s="4">
        <v>3</v>
      </c>
      <c r="T5" s="4">
        <v>5</v>
      </c>
      <c r="U5" s="4">
        <v>1</v>
      </c>
      <c r="V5" s="4">
        <v>2</v>
      </c>
      <c r="W5" s="24">
        <v>8</v>
      </c>
      <c r="X5" s="24">
        <v>5</v>
      </c>
      <c r="Y5" s="24">
        <v>0</v>
      </c>
      <c r="Z5" s="24">
        <v>4</v>
      </c>
      <c r="AA5" s="24">
        <v>3</v>
      </c>
      <c r="AB5" s="24">
        <v>2</v>
      </c>
      <c r="AC5" s="24">
        <v>3</v>
      </c>
      <c r="AD5" s="3">
        <v>0</v>
      </c>
      <c r="AE5" s="24">
        <v>0</v>
      </c>
      <c r="AF5" s="24">
        <v>0</v>
      </c>
      <c r="AG5" s="24">
        <v>0</v>
      </c>
      <c r="AH5" s="24">
        <v>0</v>
      </c>
      <c r="AI5" s="25" t="s">
        <v>58</v>
      </c>
      <c r="AJ5" s="3" t="s">
        <v>58</v>
      </c>
      <c r="AK5" s="3" t="s">
        <v>58</v>
      </c>
      <c r="AL5" s="3" t="s">
        <v>58</v>
      </c>
      <c r="AM5" s="3" t="s">
        <v>58</v>
      </c>
      <c r="AN5" s="3" t="s">
        <v>58</v>
      </c>
      <c r="AO5" s="3" t="s">
        <v>58</v>
      </c>
      <c r="AP5" s="3" t="s">
        <v>58</v>
      </c>
      <c r="AQ5" s="3" t="s">
        <v>58</v>
      </c>
      <c r="AR5" s="3" t="s">
        <v>58</v>
      </c>
      <c r="AS5" s="3" t="s">
        <v>58</v>
      </c>
      <c r="AT5" s="3" t="s">
        <v>58</v>
      </c>
      <c r="AU5" s="3" t="s">
        <v>58</v>
      </c>
      <c r="AV5" s="3" t="s">
        <v>58</v>
      </c>
      <c r="AW5" s="3" t="s">
        <v>58</v>
      </c>
      <c r="AX5" s="3" t="s">
        <v>58</v>
      </c>
      <c r="AY5" s="3" t="s">
        <v>58</v>
      </c>
      <c r="AZ5" s="3">
        <v>11</v>
      </c>
      <c r="BA5" s="4">
        <f>SUM(L5:AY5)</f>
        <v>56</v>
      </c>
      <c r="BB5">
        <v>32</v>
      </c>
      <c r="BC5">
        <f t="shared" si="2"/>
        <v>17.5</v>
      </c>
      <c r="BD5">
        <f t="shared" si="3"/>
        <v>16</v>
      </c>
      <c r="BE5">
        <v>26</v>
      </c>
      <c r="BF5">
        <f t="shared" si="0"/>
        <v>15</v>
      </c>
    </row>
    <row r="6" spans="1:58" x14ac:dyDescent="0.25">
      <c r="A6" s="17">
        <v>2</v>
      </c>
      <c r="B6" s="18">
        <v>2</v>
      </c>
      <c r="C6" s="43" t="str">
        <f t="shared" si="1"/>
        <v>upper</v>
      </c>
      <c r="D6" s="9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1">
        <v>0</v>
      </c>
      <c r="M6" s="23">
        <v>2</v>
      </c>
      <c r="N6" s="22">
        <v>2</v>
      </c>
      <c r="O6" s="22">
        <v>5</v>
      </c>
      <c r="P6" s="22">
        <v>6</v>
      </c>
      <c r="Q6" s="22">
        <v>4</v>
      </c>
      <c r="R6" s="4">
        <v>5</v>
      </c>
      <c r="S6" s="4">
        <v>4</v>
      </c>
      <c r="T6" s="4">
        <v>3</v>
      </c>
      <c r="U6" s="4">
        <v>4</v>
      </c>
      <c r="V6" s="4">
        <v>0</v>
      </c>
      <c r="W6" s="25" t="s">
        <v>58</v>
      </c>
      <c r="X6" s="24" t="s">
        <v>58</v>
      </c>
      <c r="Y6" s="24" t="s">
        <v>58</v>
      </c>
      <c r="Z6" s="24" t="s">
        <v>58</v>
      </c>
      <c r="AA6" s="24" t="s">
        <v>58</v>
      </c>
      <c r="AB6" s="24" t="s">
        <v>58</v>
      </c>
      <c r="AC6" s="24" t="s">
        <v>58</v>
      </c>
      <c r="AD6" s="24" t="s">
        <v>58</v>
      </c>
      <c r="AE6" s="24" t="s">
        <v>58</v>
      </c>
      <c r="AF6" s="24" t="s">
        <v>58</v>
      </c>
      <c r="AG6" s="24" t="s">
        <v>58</v>
      </c>
      <c r="AH6" s="24" t="s">
        <v>58</v>
      </c>
      <c r="AI6" s="24" t="s">
        <v>58</v>
      </c>
      <c r="AJ6" s="24" t="s">
        <v>58</v>
      </c>
      <c r="AK6" s="24" t="s">
        <v>58</v>
      </c>
      <c r="AL6" s="24" t="s">
        <v>58</v>
      </c>
      <c r="AM6" s="24" t="s">
        <v>58</v>
      </c>
      <c r="AN6" s="24" t="s">
        <v>58</v>
      </c>
      <c r="AO6" s="24" t="s">
        <v>58</v>
      </c>
      <c r="AP6" s="24" t="s">
        <v>58</v>
      </c>
      <c r="AQ6" s="24" t="s">
        <v>58</v>
      </c>
      <c r="AR6" s="24" t="s">
        <v>58</v>
      </c>
      <c r="AS6" s="24" t="s">
        <v>58</v>
      </c>
      <c r="AT6" s="24" t="s">
        <v>58</v>
      </c>
      <c r="AU6" s="24" t="s">
        <v>58</v>
      </c>
      <c r="AV6" s="24" t="s">
        <v>58</v>
      </c>
      <c r="AW6" s="24" t="s">
        <v>58</v>
      </c>
      <c r="AX6" s="24" t="s">
        <v>58</v>
      </c>
      <c r="AY6" s="24" t="s">
        <v>58</v>
      </c>
      <c r="AZ6" s="3">
        <v>9</v>
      </c>
      <c r="BA6" s="4">
        <f>SUM(L6:AY6)</f>
        <v>35</v>
      </c>
      <c r="BB6">
        <v>20</v>
      </c>
      <c r="BC6">
        <f t="shared" si="2"/>
        <v>19.5</v>
      </c>
      <c r="BD6">
        <f t="shared" si="3"/>
        <v>16</v>
      </c>
      <c r="BE6">
        <v>18</v>
      </c>
      <c r="BF6">
        <f t="shared" si="0"/>
        <v>9</v>
      </c>
    </row>
    <row r="7" spans="1:58" x14ac:dyDescent="0.25">
      <c r="A7" s="17">
        <v>2</v>
      </c>
      <c r="B7" s="18">
        <v>3</v>
      </c>
      <c r="C7" s="43" t="str">
        <f t="shared" si="1"/>
        <v>upper</v>
      </c>
      <c r="D7" s="20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10">
        <v>0</v>
      </c>
      <c r="K7" s="10">
        <v>0</v>
      </c>
      <c r="L7" s="11">
        <v>0</v>
      </c>
      <c r="M7" s="22">
        <v>0</v>
      </c>
      <c r="N7" s="22">
        <v>0</v>
      </c>
      <c r="O7" s="22">
        <v>0</v>
      </c>
      <c r="P7" s="23">
        <v>4</v>
      </c>
      <c r="Q7" s="22">
        <v>4</v>
      </c>
      <c r="R7" s="4">
        <v>7</v>
      </c>
      <c r="S7" s="4">
        <v>2</v>
      </c>
      <c r="T7" s="4">
        <v>1</v>
      </c>
      <c r="U7" s="4">
        <v>0</v>
      </c>
      <c r="V7" s="4">
        <v>1</v>
      </c>
      <c r="W7" s="24">
        <v>8</v>
      </c>
      <c r="X7" s="24">
        <v>10</v>
      </c>
      <c r="Y7" s="24">
        <v>6</v>
      </c>
      <c r="Z7" s="24">
        <v>3</v>
      </c>
      <c r="AA7" s="24">
        <v>3</v>
      </c>
      <c r="AB7" s="24">
        <v>3</v>
      </c>
      <c r="AC7" s="24">
        <v>2</v>
      </c>
      <c r="AD7" s="3">
        <v>0</v>
      </c>
      <c r="AE7" s="24">
        <v>1</v>
      </c>
      <c r="AF7" s="24">
        <v>5</v>
      </c>
      <c r="AG7" s="24">
        <v>2</v>
      </c>
      <c r="AH7" s="24">
        <v>2</v>
      </c>
      <c r="AI7" s="24">
        <v>1</v>
      </c>
      <c r="AJ7" s="24">
        <v>0</v>
      </c>
      <c r="AK7" s="24">
        <v>1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5" t="s">
        <v>58</v>
      </c>
      <c r="AY7" s="24" t="s">
        <v>58</v>
      </c>
      <c r="AZ7" s="3">
        <v>12</v>
      </c>
      <c r="BA7" s="4">
        <f>SUM(L7:AY7)</f>
        <v>66</v>
      </c>
      <c r="BB7">
        <v>47</v>
      </c>
      <c r="BC7">
        <f t="shared" si="2"/>
        <v>17.5</v>
      </c>
      <c r="BD7">
        <f t="shared" si="3"/>
        <v>12</v>
      </c>
      <c r="BE7">
        <v>34</v>
      </c>
      <c r="BF7">
        <f t="shared" si="0"/>
        <v>22</v>
      </c>
    </row>
    <row r="8" spans="1:58" x14ac:dyDescent="0.25">
      <c r="A8" s="17">
        <v>2</v>
      </c>
      <c r="B8" s="18">
        <v>4</v>
      </c>
      <c r="C8" s="43" t="str">
        <f t="shared" si="1"/>
        <v>upper</v>
      </c>
      <c r="D8" s="9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21">
        <v>0</v>
      </c>
      <c r="K8" s="22">
        <v>0</v>
      </c>
      <c r="L8" s="22">
        <v>0</v>
      </c>
      <c r="M8" s="23">
        <v>2</v>
      </c>
      <c r="N8" s="22">
        <v>4</v>
      </c>
      <c r="O8" s="22">
        <v>2</v>
      </c>
      <c r="P8" s="4">
        <v>5</v>
      </c>
      <c r="Q8" s="4">
        <v>1</v>
      </c>
      <c r="R8" s="4">
        <v>0</v>
      </c>
      <c r="S8" s="4">
        <v>0</v>
      </c>
      <c r="T8" s="4">
        <v>3</v>
      </c>
      <c r="U8" s="24">
        <v>13</v>
      </c>
      <c r="V8" s="24">
        <v>1</v>
      </c>
      <c r="W8" s="24">
        <v>4</v>
      </c>
      <c r="X8" s="24">
        <v>0</v>
      </c>
      <c r="Y8" s="24">
        <v>2</v>
      </c>
      <c r="Z8" s="24">
        <v>1</v>
      </c>
      <c r="AA8" s="24">
        <v>0</v>
      </c>
      <c r="AB8" s="3">
        <v>3</v>
      </c>
      <c r="AC8" s="24">
        <v>2</v>
      </c>
      <c r="AD8" s="24">
        <v>0</v>
      </c>
      <c r="AE8" s="24">
        <v>0</v>
      </c>
      <c r="AF8" s="24">
        <v>0</v>
      </c>
      <c r="AG8" s="24">
        <v>1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5" t="s">
        <v>58</v>
      </c>
      <c r="AN8" s="24" t="s">
        <v>58</v>
      </c>
      <c r="AO8" s="24" t="s">
        <v>58</v>
      </c>
      <c r="AP8" s="24" t="s">
        <v>58</v>
      </c>
      <c r="AQ8" s="24" t="s">
        <v>58</v>
      </c>
      <c r="AR8" s="24" t="s">
        <v>58</v>
      </c>
      <c r="AS8" s="24" t="s">
        <v>58</v>
      </c>
      <c r="AT8" s="24" t="s">
        <v>58</v>
      </c>
      <c r="AU8" s="24" t="s">
        <v>58</v>
      </c>
      <c r="AV8" s="24" t="s">
        <v>58</v>
      </c>
      <c r="AW8" s="24" t="s">
        <v>58</v>
      </c>
      <c r="AX8" s="24" t="s">
        <v>58</v>
      </c>
      <c r="AY8" s="24" t="s">
        <v>58</v>
      </c>
      <c r="AZ8" s="3">
        <v>9</v>
      </c>
      <c r="BA8" s="4">
        <f>SUM(J8:AY8)</f>
        <v>44</v>
      </c>
      <c r="BB8">
        <v>36</v>
      </c>
      <c r="BC8">
        <f t="shared" si="2"/>
        <v>19.5</v>
      </c>
      <c r="BD8">
        <f t="shared" si="3"/>
        <v>12</v>
      </c>
      <c r="BE8">
        <v>30</v>
      </c>
      <c r="BF8">
        <f t="shared" si="0"/>
        <v>21</v>
      </c>
    </row>
    <row r="9" spans="1:58" x14ac:dyDescent="0.25">
      <c r="A9" s="17">
        <v>3</v>
      </c>
      <c r="B9" s="18">
        <v>1</v>
      </c>
      <c r="C9" s="43" t="str">
        <f t="shared" si="1"/>
        <v>upper</v>
      </c>
      <c r="D9" s="20">
        <v>0</v>
      </c>
      <c r="E9" s="4">
        <v>0</v>
      </c>
      <c r="F9" s="4">
        <v>0</v>
      </c>
      <c r="G9" s="10">
        <v>0</v>
      </c>
      <c r="H9" s="10">
        <v>0</v>
      </c>
      <c r="I9" s="11">
        <v>0</v>
      </c>
      <c r="J9" s="22">
        <v>0</v>
      </c>
      <c r="K9" s="22">
        <v>0</v>
      </c>
      <c r="L9" s="22">
        <v>0</v>
      </c>
      <c r="M9" s="23">
        <v>1</v>
      </c>
      <c r="N9" s="22">
        <v>0</v>
      </c>
      <c r="O9" s="4">
        <v>0</v>
      </c>
      <c r="P9" s="4">
        <v>3</v>
      </c>
      <c r="Q9" s="4">
        <v>5</v>
      </c>
      <c r="R9" s="4">
        <v>3</v>
      </c>
      <c r="S9" s="4">
        <v>4</v>
      </c>
      <c r="T9" s="24">
        <v>5</v>
      </c>
      <c r="U9" s="24">
        <v>3</v>
      </c>
      <c r="V9" s="24">
        <v>3</v>
      </c>
      <c r="W9" s="24">
        <v>6</v>
      </c>
      <c r="X9" s="24">
        <v>2</v>
      </c>
      <c r="Y9" s="24">
        <v>4</v>
      </c>
      <c r="Z9" s="24">
        <v>2</v>
      </c>
      <c r="AA9" s="3">
        <v>5</v>
      </c>
      <c r="AB9" s="24">
        <v>2</v>
      </c>
      <c r="AC9" s="24">
        <v>3</v>
      </c>
      <c r="AD9" s="24">
        <v>1</v>
      </c>
      <c r="AE9" s="24">
        <v>4</v>
      </c>
      <c r="AF9" s="24">
        <v>3</v>
      </c>
      <c r="AG9" s="24">
        <v>2</v>
      </c>
      <c r="AH9" s="24">
        <v>2</v>
      </c>
      <c r="AI9" s="24">
        <v>0</v>
      </c>
      <c r="AJ9" s="24">
        <v>0</v>
      </c>
      <c r="AK9" s="24">
        <v>1</v>
      </c>
      <c r="AL9" s="24">
        <v>2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5" t="s">
        <v>58</v>
      </c>
      <c r="AT9" s="3" t="s">
        <v>58</v>
      </c>
      <c r="AU9" s="3" t="s">
        <v>58</v>
      </c>
      <c r="AV9" s="3" t="s">
        <v>58</v>
      </c>
      <c r="AW9" s="3" t="s">
        <v>58</v>
      </c>
      <c r="AX9" s="3" t="s">
        <v>58</v>
      </c>
      <c r="AY9" s="3" t="s">
        <v>58</v>
      </c>
      <c r="AZ9" s="3">
        <v>9</v>
      </c>
      <c r="BA9" s="4">
        <f>SUM(I9:AY9)</f>
        <v>66</v>
      </c>
      <c r="BB9">
        <v>42</v>
      </c>
      <c r="BC9">
        <f t="shared" si="2"/>
        <v>17.5</v>
      </c>
      <c r="BD9">
        <f t="shared" si="3"/>
        <v>16</v>
      </c>
      <c r="BE9">
        <v>35</v>
      </c>
      <c r="BF9">
        <f t="shared" si="0"/>
        <v>26</v>
      </c>
    </row>
    <row r="10" spans="1:58" x14ac:dyDescent="0.25">
      <c r="A10" s="17">
        <v>3</v>
      </c>
      <c r="B10" s="18">
        <v>2</v>
      </c>
      <c r="C10" s="43" t="str">
        <f t="shared" si="1"/>
        <v>upper</v>
      </c>
      <c r="D10" s="9">
        <v>0</v>
      </c>
      <c r="E10" s="4">
        <v>0</v>
      </c>
      <c r="F10" s="4">
        <v>0</v>
      </c>
      <c r="G10" s="4">
        <v>0</v>
      </c>
      <c r="H10" s="4">
        <v>0</v>
      </c>
      <c r="I10" s="21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4">
        <v>0</v>
      </c>
      <c r="P10" s="23">
        <v>6</v>
      </c>
      <c r="Q10" s="4">
        <v>4</v>
      </c>
      <c r="R10" s="4">
        <v>5</v>
      </c>
      <c r="S10" s="4">
        <v>2</v>
      </c>
      <c r="T10" s="24">
        <v>6</v>
      </c>
      <c r="U10" s="24">
        <v>3</v>
      </c>
      <c r="V10" s="24">
        <v>4</v>
      </c>
      <c r="W10" s="24">
        <v>3</v>
      </c>
      <c r="X10" s="24">
        <v>4</v>
      </c>
      <c r="Y10" s="24">
        <v>4</v>
      </c>
      <c r="Z10" s="24">
        <v>2</v>
      </c>
      <c r="AA10" s="3">
        <v>5</v>
      </c>
      <c r="AB10" s="24">
        <v>3</v>
      </c>
      <c r="AC10" s="24">
        <v>2</v>
      </c>
      <c r="AD10" s="24">
        <v>2</v>
      </c>
      <c r="AE10" s="25" t="s">
        <v>58</v>
      </c>
      <c r="AF10" s="24" t="s">
        <v>58</v>
      </c>
      <c r="AG10" s="24" t="s">
        <v>58</v>
      </c>
      <c r="AH10" s="24" t="s">
        <v>58</v>
      </c>
      <c r="AI10" s="24" t="s">
        <v>58</v>
      </c>
      <c r="AJ10" s="24" t="s">
        <v>58</v>
      </c>
      <c r="AK10" s="24" t="s">
        <v>58</v>
      </c>
      <c r="AL10" s="24" t="s">
        <v>58</v>
      </c>
      <c r="AM10" s="24" t="s">
        <v>58</v>
      </c>
      <c r="AN10" s="24" t="s">
        <v>58</v>
      </c>
      <c r="AO10" s="24" t="s">
        <v>58</v>
      </c>
      <c r="AP10" s="24" t="s">
        <v>58</v>
      </c>
      <c r="AQ10" s="24" t="s">
        <v>58</v>
      </c>
      <c r="AR10" s="24" t="s">
        <v>58</v>
      </c>
      <c r="AS10" s="24" t="s">
        <v>58</v>
      </c>
      <c r="AT10" s="24" t="s">
        <v>58</v>
      </c>
      <c r="AU10" s="24" t="s">
        <v>58</v>
      </c>
      <c r="AV10" s="24" t="s">
        <v>58</v>
      </c>
      <c r="AW10" s="24" t="s">
        <v>58</v>
      </c>
      <c r="AX10" s="24" t="s">
        <v>58</v>
      </c>
      <c r="AY10" s="24" t="s">
        <v>58</v>
      </c>
      <c r="AZ10" s="3">
        <v>12</v>
      </c>
      <c r="BA10" s="4">
        <f>SUM(I10:AY10)</f>
        <v>55</v>
      </c>
      <c r="BB10">
        <v>28</v>
      </c>
      <c r="BC10">
        <f t="shared" si="2"/>
        <v>19.5</v>
      </c>
      <c r="BD10">
        <f t="shared" si="3"/>
        <v>16</v>
      </c>
      <c r="BE10">
        <v>27</v>
      </c>
      <c r="BF10">
        <f t="shared" si="0"/>
        <v>15</v>
      </c>
    </row>
    <row r="11" spans="1:58" hidden="1" x14ac:dyDescent="0.25">
      <c r="A11" s="17">
        <v>3</v>
      </c>
      <c r="B11" s="18">
        <v>3</v>
      </c>
      <c r="C11" s="43" t="str">
        <f t="shared" si="1"/>
        <v>upper</v>
      </c>
      <c r="D11" s="20">
        <v>0</v>
      </c>
      <c r="E11" s="4">
        <v>0</v>
      </c>
      <c r="F11" s="4">
        <v>0</v>
      </c>
      <c r="G11" s="10">
        <v>0</v>
      </c>
      <c r="H11" s="10">
        <v>0</v>
      </c>
      <c r="I11" s="11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28">
        <v>7</v>
      </c>
      <c r="U11" s="24">
        <v>5</v>
      </c>
      <c r="V11" s="24">
        <v>2</v>
      </c>
      <c r="W11" s="24">
        <v>5</v>
      </c>
      <c r="X11" s="24">
        <v>0</v>
      </c>
      <c r="Y11" s="24">
        <v>4</v>
      </c>
      <c r="Z11" s="24">
        <v>3</v>
      </c>
      <c r="AA11" s="3">
        <v>3</v>
      </c>
      <c r="AB11" s="24">
        <v>1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1</v>
      </c>
      <c r="AM11" s="24">
        <v>0</v>
      </c>
      <c r="AN11" s="24">
        <v>1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3">
        <v>16</v>
      </c>
      <c r="BA11" s="4">
        <f>SUM(I11:AY11)</f>
        <v>32</v>
      </c>
      <c r="BB11" s="5">
        <v>48</v>
      </c>
      <c r="BC11">
        <f t="shared" si="2"/>
        <v>17.5</v>
      </c>
      <c r="BD11">
        <f t="shared" si="3"/>
        <v>12</v>
      </c>
      <c r="BE11">
        <v>37</v>
      </c>
      <c r="BF11">
        <f t="shared" si="0"/>
        <v>21</v>
      </c>
    </row>
    <row r="12" spans="1:58" x14ac:dyDescent="0.25">
      <c r="A12" s="17">
        <v>4</v>
      </c>
      <c r="B12" s="18">
        <v>1</v>
      </c>
      <c r="C12" s="43" t="str">
        <f t="shared" si="1"/>
        <v>upper</v>
      </c>
      <c r="D12" s="9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10">
        <v>0</v>
      </c>
      <c r="K12" s="10">
        <v>0</v>
      </c>
      <c r="L12" s="11">
        <v>0</v>
      </c>
      <c r="M12" s="23">
        <v>3</v>
      </c>
      <c r="N12" s="22">
        <v>1</v>
      </c>
      <c r="O12" s="22">
        <v>3</v>
      </c>
      <c r="P12" s="22">
        <v>8</v>
      </c>
      <c r="Q12" s="22">
        <v>3</v>
      </c>
      <c r="R12" s="4">
        <v>3</v>
      </c>
      <c r="S12" s="4">
        <v>3</v>
      </c>
      <c r="T12" s="4">
        <v>4</v>
      </c>
      <c r="U12" s="4">
        <v>6</v>
      </c>
      <c r="V12" s="4">
        <v>3</v>
      </c>
      <c r="W12" s="24">
        <v>10</v>
      </c>
      <c r="X12" s="24">
        <v>8</v>
      </c>
      <c r="Y12" s="24">
        <v>3</v>
      </c>
      <c r="Z12" s="24">
        <v>3</v>
      </c>
      <c r="AA12" s="24">
        <v>2</v>
      </c>
      <c r="AB12" s="24">
        <v>8</v>
      </c>
      <c r="AC12" s="24">
        <v>3</v>
      </c>
      <c r="AD12" s="3">
        <v>1</v>
      </c>
      <c r="AE12" s="24">
        <v>4</v>
      </c>
      <c r="AF12" s="24">
        <v>1</v>
      </c>
      <c r="AG12" s="24">
        <v>3</v>
      </c>
      <c r="AH12" s="25" t="s">
        <v>58</v>
      </c>
      <c r="AI12" s="24" t="s">
        <v>58</v>
      </c>
      <c r="AJ12" s="24" t="s">
        <v>58</v>
      </c>
      <c r="AK12" s="24" t="s">
        <v>58</v>
      </c>
      <c r="AL12" s="24" t="s">
        <v>58</v>
      </c>
      <c r="AM12" s="24" t="s">
        <v>58</v>
      </c>
      <c r="AN12" s="24" t="s">
        <v>58</v>
      </c>
      <c r="AO12" s="24" t="s">
        <v>58</v>
      </c>
      <c r="AP12" s="24" t="s">
        <v>58</v>
      </c>
      <c r="AQ12" s="24" t="s">
        <v>58</v>
      </c>
      <c r="AR12" s="24" t="s">
        <v>58</v>
      </c>
      <c r="AS12" s="24" t="s">
        <v>58</v>
      </c>
      <c r="AT12" s="24" t="s">
        <v>58</v>
      </c>
      <c r="AU12" s="24" t="s">
        <v>58</v>
      </c>
      <c r="AV12" s="24" t="s">
        <v>58</v>
      </c>
      <c r="AW12" s="24" t="s">
        <v>58</v>
      </c>
      <c r="AX12" s="24" t="s">
        <v>58</v>
      </c>
      <c r="AY12" s="24" t="s">
        <v>58</v>
      </c>
      <c r="AZ12" s="3">
        <v>9</v>
      </c>
      <c r="BA12" s="4">
        <f>SUM(L12:AY12)</f>
        <v>83</v>
      </c>
      <c r="BB12">
        <v>31</v>
      </c>
      <c r="BC12">
        <f t="shared" si="2"/>
        <v>17.5</v>
      </c>
      <c r="BD12">
        <f t="shared" si="3"/>
        <v>16</v>
      </c>
      <c r="BE12">
        <v>30</v>
      </c>
      <c r="BF12">
        <f t="shared" si="0"/>
        <v>21</v>
      </c>
    </row>
    <row r="13" spans="1:58" x14ac:dyDescent="0.25">
      <c r="A13" s="17">
        <v>4</v>
      </c>
      <c r="B13" s="18">
        <v>2</v>
      </c>
      <c r="C13" s="43" t="str">
        <f t="shared" si="1"/>
        <v>upper</v>
      </c>
      <c r="D13" s="20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21">
        <v>0</v>
      </c>
      <c r="L13" s="22">
        <v>0</v>
      </c>
      <c r="M13" s="23">
        <v>3</v>
      </c>
      <c r="N13" s="22">
        <v>5</v>
      </c>
      <c r="O13" s="22">
        <v>3</v>
      </c>
      <c r="P13" s="22">
        <v>8</v>
      </c>
      <c r="Q13" s="4">
        <v>4</v>
      </c>
      <c r="R13" s="4">
        <v>10</v>
      </c>
      <c r="S13" s="4">
        <v>4</v>
      </c>
      <c r="T13" s="4">
        <v>5</v>
      </c>
      <c r="U13" s="4">
        <v>6</v>
      </c>
      <c r="V13" s="24">
        <v>5</v>
      </c>
      <c r="W13" s="24">
        <v>8</v>
      </c>
      <c r="X13" s="24">
        <v>1</v>
      </c>
      <c r="Y13" s="24">
        <v>3</v>
      </c>
      <c r="Z13" s="24">
        <v>4</v>
      </c>
      <c r="AA13" s="24">
        <v>1</v>
      </c>
      <c r="AB13" s="24">
        <v>1</v>
      </c>
      <c r="AC13" s="3">
        <v>0</v>
      </c>
      <c r="AD13" s="24">
        <v>4</v>
      </c>
      <c r="AE13" s="24">
        <v>2</v>
      </c>
      <c r="AF13" s="24">
        <v>1</v>
      </c>
      <c r="AG13" s="24">
        <v>0</v>
      </c>
      <c r="AH13" s="24">
        <v>1</v>
      </c>
      <c r="AI13" s="24">
        <v>0</v>
      </c>
      <c r="AJ13" s="24">
        <v>0</v>
      </c>
      <c r="AK13" s="24">
        <v>0</v>
      </c>
      <c r="AL13" s="24">
        <v>0</v>
      </c>
      <c r="AM13" s="25" t="s">
        <v>58</v>
      </c>
      <c r="AN13" s="24" t="s">
        <v>58</v>
      </c>
      <c r="AO13" s="24" t="s">
        <v>58</v>
      </c>
      <c r="AP13" s="24" t="s">
        <v>58</v>
      </c>
      <c r="AQ13" s="24" t="s">
        <v>58</v>
      </c>
      <c r="AR13" s="24" t="s">
        <v>58</v>
      </c>
      <c r="AS13" s="24" t="s">
        <v>58</v>
      </c>
      <c r="AT13" s="24" t="s">
        <v>58</v>
      </c>
      <c r="AU13" s="24" t="s">
        <v>58</v>
      </c>
      <c r="AV13" s="24" t="s">
        <v>58</v>
      </c>
      <c r="AW13" s="24" t="s">
        <v>58</v>
      </c>
      <c r="AX13" s="24" t="s">
        <v>58</v>
      </c>
      <c r="AY13" s="24" t="s">
        <v>58</v>
      </c>
      <c r="AZ13" s="3">
        <v>9</v>
      </c>
      <c r="BA13" s="4">
        <f>SUM(K13:AY13)</f>
        <v>79</v>
      </c>
      <c r="BB13">
        <v>36</v>
      </c>
      <c r="BC13">
        <f t="shared" si="2"/>
        <v>19.5</v>
      </c>
      <c r="BD13">
        <f t="shared" si="3"/>
        <v>16</v>
      </c>
      <c r="BE13">
        <v>31</v>
      </c>
      <c r="BF13">
        <f t="shared" si="0"/>
        <v>22</v>
      </c>
    </row>
    <row r="14" spans="1:58" x14ac:dyDescent="0.25">
      <c r="A14" s="17">
        <v>4</v>
      </c>
      <c r="B14" s="18">
        <v>3</v>
      </c>
      <c r="C14" s="43" t="str">
        <f t="shared" si="1"/>
        <v>upper</v>
      </c>
      <c r="D14" s="9">
        <v>0</v>
      </c>
      <c r="E14" s="4">
        <v>0</v>
      </c>
      <c r="F14" s="4">
        <v>0</v>
      </c>
      <c r="G14" s="4">
        <v>0</v>
      </c>
      <c r="H14" s="10">
        <v>0</v>
      </c>
      <c r="I14" s="10">
        <v>0</v>
      </c>
      <c r="J14" s="11">
        <v>0</v>
      </c>
      <c r="K14" s="22">
        <v>0</v>
      </c>
      <c r="L14" s="22">
        <v>0</v>
      </c>
      <c r="M14" s="4">
        <v>0</v>
      </c>
      <c r="N14" s="22">
        <v>0</v>
      </c>
      <c r="O14" s="22">
        <v>0</v>
      </c>
      <c r="P14" s="23">
        <v>1</v>
      </c>
      <c r="Q14" s="4">
        <v>6</v>
      </c>
      <c r="R14" s="4">
        <v>5</v>
      </c>
      <c r="S14" s="4">
        <v>4</v>
      </c>
      <c r="T14" s="4">
        <v>4</v>
      </c>
      <c r="U14" s="24">
        <v>8</v>
      </c>
      <c r="V14" s="24">
        <v>6</v>
      </c>
      <c r="W14" s="24">
        <v>1</v>
      </c>
      <c r="X14" s="24">
        <v>0</v>
      </c>
      <c r="Y14" s="24">
        <v>1</v>
      </c>
      <c r="Z14" s="24">
        <v>1</v>
      </c>
      <c r="AA14" s="24">
        <v>0</v>
      </c>
      <c r="AB14" s="3">
        <v>0</v>
      </c>
      <c r="AC14" s="24">
        <v>1</v>
      </c>
      <c r="AD14" s="24">
        <v>0</v>
      </c>
      <c r="AE14" s="24">
        <v>0</v>
      </c>
      <c r="AF14" s="24">
        <v>0</v>
      </c>
      <c r="AG14" s="24">
        <v>0</v>
      </c>
      <c r="AH14" s="24">
        <v>2</v>
      </c>
      <c r="AI14" s="24">
        <v>0</v>
      </c>
      <c r="AJ14" s="24">
        <v>0</v>
      </c>
      <c r="AK14" s="24">
        <v>1</v>
      </c>
      <c r="AL14" s="24">
        <v>0</v>
      </c>
      <c r="AM14" s="24">
        <v>1</v>
      </c>
      <c r="AN14" s="24">
        <v>0</v>
      </c>
      <c r="AO14" s="25" t="s">
        <v>58</v>
      </c>
      <c r="AP14" s="24" t="s">
        <v>58</v>
      </c>
      <c r="AQ14" s="3" t="s">
        <v>58</v>
      </c>
      <c r="AR14" s="3" t="s">
        <v>58</v>
      </c>
      <c r="AS14" s="3" t="s">
        <v>58</v>
      </c>
      <c r="AT14" s="3" t="s">
        <v>58</v>
      </c>
      <c r="AU14" s="3" t="s">
        <v>58</v>
      </c>
      <c r="AV14" s="3" t="s">
        <v>58</v>
      </c>
      <c r="AW14" s="3" t="s">
        <v>58</v>
      </c>
      <c r="AX14" s="3" t="s">
        <v>58</v>
      </c>
      <c r="AY14" s="3" t="s">
        <v>58</v>
      </c>
      <c r="AZ14" s="3">
        <v>12</v>
      </c>
      <c r="BA14" s="4">
        <f>SUM(J14:AY14)</f>
        <v>42</v>
      </c>
      <c r="BB14">
        <v>38</v>
      </c>
      <c r="BC14">
        <f t="shared" si="2"/>
        <v>17.5</v>
      </c>
      <c r="BD14">
        <f t="shared" si="3"/>
        <v>12</v>
      </c>
      <c r="BE14">
        <v>36</v>
      </c>
      <c r="BF14">
        <f t="shared" si="0"/>
        <v>24</v>
      </c>
    </row>
    <row r="15" spans="1:58" x14ac:dyDescent="0.25">
      <c r="A15" s="17">
        <v>5</v>
      </c>
      <c r="B15" s="18">
        <v>1</v>
      </c>
      <c r="C15" s="43" t="str">
        <f t="shared" si="1"/>
        <v>upper</v>
      </c>
      <c r="D15" s="20">
        <v>0</v>
      </c>
      <c r="E15" s="4">
        <v>0</v>
      </c>
      <c r="F15" s="4">
        <v>0</v>
      </c>
      <c r="G15" s="10">
        <v>0</v>
      </c>
      <c r="H15" s="10">
        <v>0</v>
      </c>
      <c r="I15" s="11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4">
        <v>0</v>
      </c>
      <c r="P15" s="23">
        <v>4</v>
      </c>
      <c r="Q15" s="4">
        <v>5</v>
      </c>
      <c r="R15" s="4">
        <v>6</v>
      </c>
      <c r="S15" s="4">
        <v>4</v>
      </c>
      <c r="T15" s="24">
        <v>8</v>
      </c>
      <c r="U15" s="24">
        <v>6</v>
      </c>
      <c r="V15" s="24">
        <v>8</v>
      </c>
      <c r="W15" s="24">
        <v>7</v>
      </c>
      <c r="X15" s="24">
        <v>5</v>
      </c>
      <c r="Y15" s="24">
        <v>5</v>
      </c>
      <c r="Z15" s="24">
        <v>2</v>
      </c>
      <c r="AA15" s="3">
        <v>6</v>
      </c>
      <c r="AB15" s="24">
        <v>4</v>
      </c>
      <c r="AC15" s="24">
        <v>0</v>
      </c>
      <c r="AD15" s="24">
        <v>0</v>
      </c>
      <c r="AE15" s="24">
        <v>4</v>
      </c>
      <c r="AF15" s="24">
        <v>4</v>
      </c>
      <c r="AG15" s="24">
        <v>5</v>
      </c>
      <c r="AH15" s="24">
        <v>3</v>
      </c>
      <c r="AI15" s="24">
        <v>2</v>
      </c>
      <c r="AJ15" s="24">
        <v>4</v>
      </c>
      <c r="AK15" s="24">
        <v>1</v>
      </c>
      <c r="AL15" s="24">
        <v>2</v>
      </c>
      <c r="AM15" s="24">
        <v>0</v>
      </c>
      <c r="AN15" s="24">
        <v>1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5" t="s">
        <v>58</v>
      </c>
      <c r="AU15" s="3" t="s">
        <v>58</v>
      </c>
      <c r="AV15" s="3" t="s">
        <v>58</v>
      </c>
      <c r="AW15" s="3" t="s">
        <v>58</v>
      </c>
      <c r="AX15" s="3" t="s">
        <v>58</v>
      </c>
      <c r="AY15" s="3" t="s">
        <v>58</v>
      </c>
      <c r="AZ15" s="3">
        <v>12</v>
      </c>
      <c r="BA15" s="4">
        <f>SUM(I15:AY15)</f>
        <v>96</v>
      </c>
      <c r="BB15">
        <v>43</v>
      </c>
      <c r="BC15">
        <f t="shared" si="2"/>
        <v>17.5</v>
      </c>
      <c r="BD15">
        <f t="shared" si="3"/>
        <v>16</v>
      </c>
      <c r="BE15">
        <v>37</v>
      </c>
      <c r="BF15">
        <f t="shared" si="0"/>
        <v>25</v>
      </c>
    </row>
    <row r="16" spans="1:58" x14ac:dyDescent="0.25">
      <c r="A16" s="17">
        <v>5</v>
      </c>
      <c r="B16" s="18">
        <v>2</v>
      </c>
      <c r="C16" s="43" t="str">
        <f t="shared" si="1"/>
        <v>upper</v>
      </c>
      <c r="D16" s="9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21">
        <v>0</v>
      </c>
      <c r="M16" s="23">
        <v>2</v>
      </c>
      <c r="N16" s="22">
        <v>1</v>
      </c>
      <c r="O16" s="22">
        <v>5</v>
      </c>
      <c r="P16" s="22">
        <v>2</v>
      </c>
      <c r="Q16" s="22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25" t="s">
        <v>58</v>
      </c>
      <c r="X16" s="24" t="s">
        <v>58</v>
      </c>
      <c r="Y16" s="24" t="s">
        <v>58</v>
      </c>
      <c r="Z16" s="24" t="s">
        <v>58</v>
      </c>
      <c r="AA16" s="24" t="s">
        <v>58</v>
      </c>
      <c r="AB16" s="24" t="s">
        <v>58</v>
      </c>
      <c r="AC16" s="24" t="s">
        <v>58</v>
      </c>
      <c r="AD16" s="24" t="s">
        <v>58</v>
      </c>
      <c r="AE16" s="24" t="s">
        <v>58</v>
      </c>
      <c r="AF16" s="24" t="s">
        <v>58</v>
      </c>
      <c r="AG16" s="24" t="s">
        <v>58</v>
      </c>
      <c r="AH16" s="24" t="s">
        <v>58</v>
      </c>
      <c r="AI16" s="24" t="s">
        <v>58</v>
      </c>
      <c r="AJ16" s="24" t="s">
        <v>58</v>
      </c>
      <c r="AK16" s="24" t="s">
        <v>58</v>
      </c>
      <c r="AL16" s="24" t="s">
        <v>58</v>
      </c>
      <c r="AM16" s="24" t="s">
        <v>58</v>
      </c>
      <c r="AN16" s="24" t="s">
        <v>58</v>
      </c>
      <c r="AO16" s="24" t="s">
        <v>58</v>
      </c>
      <c r="AP16" s="24" t="s">
        <v>58</v>
      </c>
      <c r="AQ16" s="24" t="s">
        <v>58</v>
      </c>
      <c r="AR16" s="24" t="s">
        <v>58</v>
      </c>
      <c r="AS16" s="24" t="s">
        <v>58</v>
      </c>
      <c r="AT16" s="24" t="s">
        <v>58</v>
      </c>
      <c r="AU16" s="24" t="s">
        <v>58</v>
      </c>
      <c r="AV16" s="24" t="s">
        <v>58</v>
      </c>
      <c r="AW16" s="24" t="s">
        <v>58</v>
      </c>
      <c r="AX16" s="24" t="s">
        <v>58</v>
      </c>
      <c r="AY16" s="24" t="s">
        <v>58</v>
      </c>
      <c r="AZ16" s="3">
        <v>9</v>
      </c>
      <c r="BA16" s="4">
        <f>SUM(L16:AY16)</f>
        <v>10</v>
      </c>
      <c r="BB16">
        <v>20</v>
      </c>
      <c r="BC16">
        <f t="shared" si="2"/>
        <v>19.5</v>
      </c>
      <c r="BD16">
        <f t="shared" si="3"/>
        <v>16</v>
      </c>
      <c r="BE16">
        <v>13</v>
      </c>
      <c r="BF16">
        <f t="shared" si="0"/>
        <v>4</v>
      </c>
    </row>
    <row r="17" spans="1:58" hidden="1" x14ac:dyDescent="0.25">
      <c r="A17" s="17">
        <v>5</v>
      </c>
      <c r="B17" s="18">
        <v>3</v>
      </c>
      <c r="C17" s="43" t="str">
        <f t="shared" si="1"/>
        <v>upper</v>
      </c>
      <c r="D17" s="20">
        <v>0</v>
      </c>
      <c r="E17" s="4">
        <v>0</v>
      </c>
      <c r="F17" s="4">
        <v>0</v>
      </c>
      <c r="G17" s="10">
        <v>0</v>
      </c>
      <c r="H17" s="10">
        <v>0</v>
      </c>
      <c r="I17" s="11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4">
        <v>0</v>
      </c>
      <c r="P17" s="4">
        <v>0</v>
      </c>
      <c r="Q17" s="4">
        <v>0</v>
      </c>
      <c r="R17" s="23">
        <v>3</v>
      </c>
      <c r="S17" s="4">
        <v>2</v>
      </c>
      <c r="T17" s="24">
        <v>3</v>
      </c>
      <c r="U17" s="24">
        <v>5</v>
      </c>
      <c r="V17" s="24">
        <v>5</v>
      </c>
      <c r="W17" s="24">
        <v>2</v>
      </c>
      <c r="X17" s="24">
        <v>0</v>
      </c>
      <c r="Y17" s="24">
        <v>5</v>
      </c>
      <c r="Z17" s="24">
        <v>3</v>
      </c>
      <c r="AA17" s="3">
        <v>3</v>
      </c>
      <c r="AB17" s="24">
        <v>0</v>
      </c>
      <c r="AC17" s="24">
        <v>0</v>
      </c>
      <c r="AD17" s="24">
        <v>0</v>
      </c>
      <c r="AE17" s="25" t="s">
        <v>58</v>
      </c>
      <c r="AF17" s="24" t="s">
        <v>58</v>
      </c>
      <c r="AG17" s="24" t="s">
        <v>58</v>
      </c>
      <c r="AH17" s="24" t="s">
        <v>58</v>
      </c>
      <c r="AI17" s="24" t="s">
        <v>58</v>
      </c>
      <c r="AJ17" s="24" t="s">
        <v>58</v>
      </c>
      <c r="AK17" s="24" t="s">
        <v>58</v>
      </c>
      <c r="AL17" s="24" t="s">
        <v>58</v>
      </c>
      <c r="AM17" s="24" t="s">
        <v>58</v>
      </c>
      <c r="AN17" s="24" t="s">
        <v>58</v>
      </c>
      <c r="AO17" s="24" t="s">
        <v>58</v>
      </c>
      <c r="AP17" s="24" t="s">
        <v>58</v>
      </c>
      <c r="AQ17" s="24" t="s">
        <v>58</v>
      </c>
      <c r="AR17" s="24" t="s">
        <v>58</v>
      </c>
      <c r="AS17" s="24" t="s">
        <v>58</v>
      </c>
      <c r="AT17" s="24" t="s">
        <v>58</v>
      </c>
      <c r="AU17" s="24" t="s">
        <v>58</v>
      </c>
      <c r="AV17" s="24" t="s">
        <v>58</v>
      </c>
      <c r="AW17" s="24" t="s">
        <v>58</v>
      </c>
      <c r="AX17" s="24" t="s">
        <v>58</v>
      </c>
      <c r="AY17" s="24" t="s">
        <v>58</v>
      </c>
      <c r="AZ17" s="3">
        <v>14</v>
      </c>
      <c r="BA17" s="4">
        <f>SUM(I17:AY17)</f>
        <v>31</v>
      </c>
      <c r="BB17">
        <v>28</v>
      </c>
      <c r="BC17">
        <f t="shared" si="2"/>
        <v>17.5</v>
      </c>
      <c r="BD17">
        <f t="shared" si="3"/>
        <v>12</v>
      </c>
      <c r="BE17">
        <v>24</v>
      </c>
      <c r="BF17">
        <f t="shared" si="0"/>
        <v>10</v>
      </c>
    </row>
    <row r="18" spans="1:58" x14ac:dyDescent="0.25">
      <c r="A18" s="17">
        <v>5</v>
      </c>
      <c r="B18" s="18">
        <v>4</v>
      </c>
      <c r="C18" s="43" t="str">
        <f t="shared" si="1"/>
        <v>upper</v>
      </c>
      <c r="D18" s="9">
        <v>0</v>
      </c>
      <c r="E18" s="4">
        <v>0</v>
      </c>
      <c r="F18" s="4">
        <v>0</v>
      </c>
      <c r="G18" s="4">
        <v>0</v>
      </c>
      <c r="H18" s="4">
        <v>0</v>
      </c>
      <c r="I18" s="21">
        <v>0</v>
      </c>
      <c r="J18" s="22">
        <v>0</v>
      </c>
      <c r="K18" s="22">
        <v>0</v>
      </c>
      <c r="L18" s="22">
        <v>0</v>
      </c>
      <c r="M18" s="23">
        <v>1</v>
      </c>
      <c r="N18" s="22">
        <v>6</v>
      </c>
      <c r="O18" s="4">
        <v>4</v>
      </c>
      <c r="P18" s="4">
        <v>5</v>
      </c>
      <c r="Q18" s="4">
        <v>4</v>
      </c>
      <c r="R18" s="4">
        <v>2</v>
      </c>
      <c r="S18" s="4">
        <v>2</v>
      </c>
      <c r="T18" s="24">
        <v>8</v>
      </c>
      <c r="U18" s="24">
        <v>6</v>
      </c>
      <c r="V18" s="24">
        <v>7</v>
      </c>
      <c r="W18" s="24">
        <v>2</v>
      </c>
      <c r="X18" s="24">
        <v>2</v>
      </c>
      <c r="Y18" s="24">
        <v>4</v>
      </c>
      <c r="Z18" s="24">
        <v>1</v>
      </c>
      <c r="AA18" s="3">
        <v>3</v>
      </c>
      <c r="AB18" s="24">
        <v>3</v>
      </c>
      <c r="AC18" s="24">
        <v>1</v>
      </c>
      <c r="AD18" s="24">
        <v>1</v>
      </c>
      <c r="AE18" s="24">
        <v>0</v>
      </c>
      <c r="AF18" s="24">
        <v>0</v>
      </c>
      <c r="AG18" s="24">
        <v>0</v>
      </c>
      <c r="AH18" s="24">
        <v>0</v>
      </c>
      <c r="AI18" s="24">
        <v>1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5" t="s">
        <v>58</v>
      </c>
      <c r="AP18" s="3" t="s">
        <v>58</v>
      </c>
      <c r="AQ18" s="3" t="s">
        <v>58</v>
      </c>
      <c r="AR18" s="3" t="s">
        <v>58</v>
      </c>
      <c r="AS18" s="3" t="s">
        <v>58</v>
      </c>
      <c r="AT18" s="3" t="s">
        <v>58</v>
      </c>
      <c r="AU18" s="3" t="s">
        <v>58</v>
      </c>
      <c r="AV18" s="3" t="s">
        <v>58</v>
      </c>
      <c r="AW18" s="3" t="s">
        <v>58</v>
      </c>
      <c r="AX18" s="3" t="s">
        <v>58</v>
      </c>
      <c r="AY18" s="3" t="s">
        <v>58</v>
      </c>
      <c r="AZ18" s="3">
        <v>9</v>
      </c>
      <c r="BA18" s="4">
        <f>SUM(I18:AY18)</f>
        <v>63</v>
      </c>
      <c r="BB18">
        <v>38</v>
      </c>
      <c r="BC18">
        <f t="shared" si="2"/>
        <v>19.5</v>
      </c>
      <c r="BD18">
        <f t="shared" si="3"/>
        <v>12</v>
      </c>
      <c r="BE18">
        <v>32</v>
      </c>
      <c r="BF18">
        <f t="shared" si="0"/>
        <v>23</v>
      </c>
    </row>
    <row r="19" spans="1:58" x14ac:dyDescent="0.25">
      <c r="A19" s="17">
        <v>6</v>
      </c>
      <c r="B19" s="18">
        <v>2</v>
      </c>
      <c r="C19" s="43" t="str">
        <f t="shared" si="1"/>
        <v>upper</v>
      </c>
      <c r="D19" s="20">
        <v>0</v>
      </c>
      <c r="E19" s="4">
        <v>0</v>
      </c>
      <c r="F19" s="4">
        <v>0</v>
      </c>
      <c r="G19" s="4">
        <v>0</v>
      </c>
      <c r="H19" s="21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3</v>
      </c>
      <c r="O19" s="4">
        <v>4</v>
      </c>
      <c r="P19" s="4">
        <v>5</v>
      </c>
      <c r="Q19" s="4">
        <v>3</v>
      </c>
      <c r="R19" s="4">
        <v>2</v>
      </c>
      <c r="S19" s="24">
        <v>7</v>
      </c>
      <c r="T19" s="24">
        <v>3</v>
      </c>
      <c r="U19" s="24">
        <v>3</v>
      </c>
      <c r="V19" s="24">
        <v>4</v>
      </c>
      <c r="W19" s="24">
        <v>4</v>
      </c>
      <c r="X19" s="24">
        <v>3</v>
      </c>
      <c r="Y19" s="24">
        <v>0</v>
      </c>
      <c r="Z19" s="25" t="s">
        <v>58</v>
      </c>
      <c r="AA19" s="24" t="s">
        <v>58</v>
      </c>
      <c r="AB19" s="24" t="s">
        <v>58</v>
      </c>
      <c r="AC19" s="24" t="s">
        <v>58</v>
      </c>
      <c r="AD19" s="24" t="s">
        <v>58</v>
      </c>
      <c r="AE19" s="24" t="s">
        <v>58</v>
      </c>
      <c r="AF19" s="24" t="s">
        <v>58</v>
      </c>
      <c r="AG19" s="24" t="s">
        <v>58</v>
      </c>
      <c r="AH19" s="24" t="s">
        <v>58</v>
      </c>
      <c r="AI19" s="24" t="s">
        <v>58</v>
      </c>
      <c r="AJ19" s="24" t="s">
        <v>58</v>
      </c>
      <c r="AK19" s="24" t="s">
        <v>58</v>
      </c>
      <c r="AL19" s="24" t="s">
        <v>58</v>
      </c>
      <c r="AM19" s="24" t="s">
        <v>58</v>
      </c>
      <c r="AN19" s="24" t="s">
        <v>58</v>
      </c>
      <c r="AO19" s="24" t="s">
        <v>58</v>
      </c>
      <c r="AP19" s="24" t="s">
        <v>58</v>
      </c>
      <c r="AQ19" s="24" t="s">
        <v>58</v>
      </c>
      <c r="AR19" s="24" t="s">
        <v>58</v>
      </c>
      <c r="AS19" s="24" t="s">
        <v>58</v>
      </c>
      <c r="AT19" s="24" t="s">
        <v>58</v>
      </c>
      <c r="AU19" s="24" t="s">
        <v>58</v>
      </c>
      <c r="AV19" s="24" t="s">
        <v>58</v>
      </c>
      <c r="AW19" s="24" t="s">
        <v>58</v>
      </c>
      <c r="AX19" s="24" t="s">
        <v>58</v>
      </c>
      <c r="AY19" s="24" t="s">
        <v>58</v>
      </c>
      <c r="AZ19" s="3">
        <v>10</v>
      </c>
      <c r="BA19" s="4">
        <f>SUM(H19:AY19)</f>
        <v>41</v>
      </c>
      <c r="BB19">
        <v>23</v>
      </c>
      <c r="BC19">
        <f t="shared" si="2"/>
        <v>19.5</v>
      </c>
      <c r="BD19">
        <f t="shared" si="3"/>
        <v>16</v>
      </c>
      <c r="BE19">
        <v>21</v>
      </c>
      <c r="BF19">
        <f t="shared" si="0"/>
        <v>11</v>
      </c>
    </row>
    <row r="20" spans="1:58" x14ac:dyDescent="0.25">
      <c r="A20" s="17">
        <v>6</v>
      </c>
      <c r="B20" s="18">
        <v>3</v>
      </c>
      <c r="C20" s="43" t="str">
        <f t="shared" si="1"/>
        <v>upper</v>
      </c>
      <c r="D20" s="9">
        <v>0</v>
      </c>
      <c r="E20" s="10">
        <v>0</v>
      </c>
      <c r="F20" s="10">
        <v>0</v>
      </c>
      <c r="G20" s="11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4">
        <v>0</v>
      </c>
      <c r="N20" s="4">
        <v>0</v>
      </c>
      <c r="O20" s="23">
        <v>3</v>
      </c>
      <c r="P20" s="4">
        <v>7</v>
      </c>
      <c r="Q20" s="4">
        <v>5</v>
      </c>
      <c r="R20" s="24">
        <v>8</v>
      </c>
      <c r="S20" s="24">
        <v>0</v>
      </c>
      <c r="T20" s="24">
        <v>5</v>
      </c>
      <c r="U20" s="24">
        <v>5</v>
      </c>
      <c r="V20" s="24">
        <v>6</v>
      </c>
      <c r="W20" s="24">
        <v>8</v>
      </c>
      <c r="X20" s="24">
        <v>3</v>
      </c>
      <c r="Y20" s="3">
        <v>5</v>
      </c>
      <c r="Z20" s="24">
        <v>4</v>
      </c>
      <c r="AA20" s="24">
        <v>1</v>
      </c>
      <c r="AB20" s="24">
        <v>0</v>
      </c>
      <c r="AC20" s="24">
        <v>4</v>
      </c>
      <c r="AD20" s="24">
        <v>2</v>
      </c>
      <c r="AE20" s="24">
        <v>2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5" t="s">
        <v>58</v>
      </c>
      <c r="AU20" s="24" t="s">
        <v>58</v>
      </c>
      <c r="AV20" s="24" t="s">
        <v>58</v>
      </c>
      <c r="AW20" s="24" t="s">
        <v>58</v>
      </c>
      <c r="AX20" s="24" t="s">
        <v>58</v>
      </c>
      <c r="AY20" s="24" t="s">
        <v>58</v>
      </c>
      <c r="AZ20" s="3">
        <v>11</v>
      </c>
      <c r="BA20" s="4">
        <f>SUM(G20:AX20)</f>
        <v>68</v>
      </c>
      <c r="BB20">
        <v>43</v>
      </c>
      <c r="BC20">
        <f t="shared" si="2"/>
        <v>17.5</v>
      </c>
      <c r="BD20">
        <f t="shared" si="3"/>
        <v>12</v>
      </c>
      <c r="BE20">
        <v>28</v>
      </c>
      <c r="BF20">
        <f t="shared" si="0"/>
        <v>17</v>
      </c>
    </row>
    <row r="21" spans="1:58" x14ac:dyDescent="0.25">
      <c r="A21" s="17">
        <v>6</v>
      </c>
      <c r="B21" s="18">
        <v>4</v>
      </c>
      <c r="C21" s="43" t="str">
        <f t="shared" si="1"/>
        <v>upper</v>
      </c>
      <c r="D21" s="20">
        <v>0</v>
      </c>
      <c r="E21" s="4">
        <v>0</v>
      </c>
      <c r="F21" s="4">
        <v>0</v>
      </c>
      <c r="G21" s="21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3">
        <v>2</v>
      </c>
      <c r="N21" s="4">
        <v>7</v>
      </c>
      <c r="O21" s="4">
        <v>7</v>
      </c>
      <c r="P21" s="4">
        <v>2</v>
      </c>
      <c r="Q21" s="4">
        <v>4</v>
      </c>
      <c r="R21" s="24">
        <v>2</v>
      </c>
      <c r="S21" s="24">
        <v>10</v>
      </c>
      <c r="T21" s="24">
        <v>9</v>
      </c>
      <c r="U21" s="24">
        <v>4</v>
      </c>
      <c r="V21" s="24">
        <v>3</v>
      </c>
      <c r="W21" s="24">
        <v>6</v>
      </c>
      <c r="X21" s="24">
        <v>4</v>
      </c>
      <c r="Y21" s="3">
        <v>6</v>
      </c>
      <c r="Z21" s="24">
        <v>3</v>
      </c>
      <c r="AA21" s="24">
        <v>1</v>
      </c>
      <c r="AB21" s="24">
        <v>1</v>
      </c>
      <c r="AC21" s="24">
        <v>2</v>
      </c>
      <c r="AD21" s="24">
        <v>2</v>
      </c>
      <c r="AE21" s="24">
        <v>1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5" t="s">
        <v>58</v>
      </c>
      <c r="AP21" s="24" t="s">
        <v>58</v>
      </c>
      <c r="AQ21" s="24" t="s">
        <v>58</v>
      </c>
      <c r="AR21" s="24" t="s">
        <v>58</v>
      </c>
      <c r="AS21" s="24" t="s">
        <v>58</v>
      </c>
      <c r="AT21" s="24" t="s">
        <v>58</v>
      </c>
      <c r="AU21" s="24" t="s">
        <v>58</v>
      </c>
      <c r="AV21" s="24" t="s">
        <v>58</v>
      </c>
      <c r="AW21" s="24" t="s">
        <v>58</v>
      </c>
      <c r="AX21" s="24" t="s">
        <v>58</v>
      </c>
      <c r="AY21" s="24" t="s">
        <v>58</v>
      </c>
      <c r="AZ21" s="3">
        <v>9</v>
      </c>
      <c r="BA21" s="4">
        <f>SUM(G21:AX21)</f>
        <v>76</v>
      </c>
      <c r="BB21">
        <v>38</v>
      </c>
      <c r="BC21">
        <f t="shared" si="2"/>
        <v>19.5</v>
      </c>
      <c r="BD21">
        <f t="shared" si="3"/>
        <v>12</v>
      </c>
      <c r="BE21">
        <v>28</v>
      </c>
      <c r="BF21">
        <f t="shared" si="0"/>
        <v>19</v>
      </c>
    </row>
    <row r="22" spans="1:58" x14ac:dyDescent="0.25">
      <c r="A22" s="29">
        <v>7</v>
      </c>
      <c r="B22" s="18">
        <v>1</v>
      </c>
      <c r="C22" s="43" t="str">
        <f t="shared" si="1"/>
        <v>upper</v>
      </c>
      <c r="D22" s="9">
        <v>0</v>
      </c>
      <c r="E22" s="4">
        <v>0</v>
      </c>
      <c r="F22" s="4">
        <v>0</v>
      </c>
      <c r="G22" s="4">
        <v>0</v>
      </c>
      <c r="H22" s="10">
        <v>0</v>
      </c>
      <c r="I22" s="10">
        <v>0</v>
      </c>
      <c r="J22" s="11">
        <v>0</v>
      </c>
      <c r="K22" s="22">
        <v>0</v>
      </c>
      <c r="L22" s="22">
        <v>0</v>
      </c>
      <c r="M22" s="22">
        <v>0</v>
      </c>
      <c r="N22" s="22">
        <v>0</v>
      </c>
      <c r="O22" s="23">
        <v>2</v>
      </c>
      <c r="P22" s="4">
        <v>5</v>
      </c>
      <c r="Q22" s="4">
        <v>4</v>
      </c>
      <c r="R22" s="4">
        <v>5</v>
      </c>
      <c r="S22" s="4">
        <v>2</v>
      </c>
      <c r="T22" s="4">
        <v>3</v>
      </c>
      <c r="U22" s="24">
        <v>9</v>
      </c>
      <c r="V22" s="24">
        <v>2</v>
      </c>
      <c r="W22" s="24">
        <v>8</v>
      </c>
      <c r="X22" s="24">
        <v>6</v>
      </c>
      <c r="Y22" s="24">
        <v>7</v>
      </c>
      <c r="Z22" s="24">
        <v>6</v>
      </c>
      <c r="AA22" s="24">
        <v>2</v>
      </c>
      <c r="AB22" s="3">
        <v>6</v>
      </c>
      <c r="AC22" s="24">
        <v>3</v>
      </c>
      <c r="AD22" s="24">
        <v>1</v>
      </c>
      <c r="AE22" s="24">
        <v>1</v>
      </c>
      <c r="AF22" s="24">
        <v>1</v>
      </c>
      <c r="AG22" s="24">
        <v>3</v>
      </c>
      <c r="AH22" s="24">
        <v>3</v>
      </c>
      <c r="AI22" s="24">
        <v>2</v>
      </c>
      <c r="AJ22" s="24">
        <v>1</v>
      </c>
      <c r="AK22" s="24">
        <v>1</v>
      </c>
      <c r="AL22" s="24">
        <v>1</v>
      </c>
      <c r="AM22" s="24">
        <v>0</v>
      </c>
      <c r="AN22" s="25" t="s">
        <v>58</v>
      </c>
      <c r="AO22" s="3" t="s">
        <v>58</v>
      </c>
      <c r="AP22" s="3" t="s">
        <v>58</v>
      </c>
      <c r="AQ22" s="3" t="s">
        <v>58</v>
      </c>
      <c r="AR22" s="3" t="s">
        <v>58</v>
      </c>
      <c r="AS22" s="3" t="s">
        <v>58</v>
      </c>
      <c r="AT22" s="3" t="s">
        <v>58</v>
      </c>
      <c r="AU22" s="3" t="s">
        <v>58</v>
      </c>
      <c r="AV22" s="3" t="s">
        <v>58</v>
      </c>
      <c r="AW22" s="3" t="s">
        <v>58</v>
      </c>
      <c r="AX22" s="3" t="s">
        <v>58</v>
      </c>
      <c r="AY22" s="3" t="s">
        <v>58</v>
      </c>
      <c r="AZ22" s="3">
        <v>11</v>
      </c>
      <c r="BA22" s="4">
        <f>SUM(J22:AY22)</f>
        <v>84</v>
      </c>
      <c r="BB22">
        <v>37</v>
      </c>
      <c r="BC22">
        <f t="shared" si="2"/>
        <v>17.5</v>
      </c>
      <c r="BD22">
        <f t="shared" si="3"/>
        <v>16</v>
      </c>
      <c r="BE22">
        <v>35</v>
      </c>
      <c r="BF22">
        <f t="shared" si="0"/>
        <v>24</v>
      </c>
    </row>
    <row r="23" spans="1:58" x14ac:dyDescent="0.25">
      <c r="A23" s="29">
        <v>7</v>
      </c>
      <c r="B23" s="18">
        <v>2</v>
      </c>
      <c r="C23" s="43" t="str">
        <f t="shared" si="1"/>
        <v>upper</v>
      </c>
      <c r="D23" s="20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21">
        <v>0</v>
      </c>
      <c r="M23" s="22">
        <v>0</v>
      </c>
      <c r="N23" s="22">
        <v>0</v>
      </c>
      <c r="O23" s="23">
        <v>1</v>
      </c>
      <c r="P23" s="22">
        <v>6</v>
      </c>
      <c r="Q23" s="22">
        <v>2</v>
      </c>
      <c r="R23" s="4">
        <v>6</v>
      </c>
      <c r="S23" s="4">
        <v>4</v>
      </c>
      <c r="T23" s="4">
        <v>3</v>
      </c>
      <c r="U23" s="4">
        <v>3</v>
      </c>
      <c r="V23" s="4">
        <v>3</v>
      </c>
      <c r="W23" s="24">
        <v>8</v>
      </c>
      <c r="X23" s="24">
        <v>2</v>
      </c>
      <c r="Y23" s="24">
        <v>0</v>
      </c>
      <c r="Z23" s="24">
        <v>2</v>
      </c>
      <c r="AA23" s="24">
        <v>2</v>
      </c>
      <c r="AB23" s="24">
        <v>3</v>
      </c>
      <c r="AC23" s="24">
        <v>1</v>
      </c>
      <c r="AD23" s="3">
        <v>5</v>
      </c>
      <c r="AE23" s="24">
        <v>2</v>
      </c>
      <c r="AF23" s="24">
        <v>1</v>
      </c>
      <c r="AG23" s="24">
        <v>0</v>
      </c>
      <c r="AH23" s="24">
        <v>2</v>
      </c>
      <c r="AI23" s="24">
        <v>1</v>
      </c>
      <c r="AJ23" s="24">
        <v>1</v>
      </c>
      <c r="AK23" s="24">
        <v>0</v>
      </c>
      <c r="AL23" s="24">
        <v>0</v>
      </c>
      <c r="AM23" s="25" t="s">
        <v>58</v>
      </c>
      <c r="AN23" s="3" t="s">
        <v>58</v>
      </c>
      <c r="AO23" s="3" t="s">
        <v>58</v>
      </c>
      <c r="AP23" s="3" t="s">
        <v>58</v>
      </c>
      <c r="AQ23" s="3" t="s">
        <v>58</v>
      </c>
      <c r="AR23" s="3" t="s">
        <v>58</v>
      </c>
      <c r="AS23" s="3" t="s">
        <v>58</v>
      </c>
      <c r="AT23" s="3" t="s">
        <v>58</v>
      </c>
      <c r="AU23" s="3" t="s">
        <v>58</v>
      </c>
      <c r="AV23" s="3" t="s">
        <v>58</v>
      </c>
      <c r="AW23" s="3" t="s">
        <v>58</v>
      </c>
      <c r="AX23" s="3" t="s">
        <v>58</v>
      </c>
      <c r="AY23" s="3" t="s">
        <v>58</v>
      </c>
      <c r="AZ23" s="3">
        <v>11</v>
      </c>
      <c r="BA23" s="4">
        <f>SUM(L23:AY23)</f>
        <v>58</v>
      </c>
      <c r="BB23">
        <v>36</v>
      </c>
      <c r="BC23">
        <f t="shared" si="2"/>
        <v>19.5</v>
      </c>
      <c r="BD23">
        <f t="shared" si="3"/>
        <v>16</v>
      </c>
      <c r="BE23">
        <v>33</v>
      </c>
      <c r="BF23">
        <f t="shared" si="0"/>
        <v>22</v>
      </c>
    </row>
    <row r="24" spans="1:58" x14ac:dyDescent="0.25">
      <c r="A24" s="29">
        <v>7</v>
      </c>
      <c r="B24" s="18">
        <v>3</v>
      </c>
      <c r="C24" s="43" t="str">
        <f t="shared" si="1"/>
        <v>upper</v>
      </c>
      <c r="D24" s="9">
        <v>0</v>
      </c>
      <c r="E24" s="4">
        <v>0</v>
      </c>
      <c r="F24" s="4">
        <v>0</v>
      </c>
      <c r="G24" s="10">
        <v>0</v>
      </c>
      <c r="H24" s="10">
        <v>0</v>
      </c>
      <c r="I24" s="11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4">
        <v>0</v>
      </c>
      <c r="P24" s="23">
        <v>4</v>
      </c>
      <c r="Q24" s="4">
        <v>3</v>
      </c>
      <c r="R24" s="4">
        <v>3</v>
      </c>
      <c r="S24" s="4">
        <v>7</v>
      </c>
      <c r="T24" s="24">
        <v>14</v>
      </c>
      <c r="U24" s="24">
        <v>2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3">
        <v>0</v>
      </c>
      <c r="AB24" s="24">
        <v>1</v>
      </c>
      <c r="AC24" s="24">
        <v>0</v>
      </c>
      <c r="AD24" s="24">
        <v>0</v>
      </c>
      <c r="AE24" s="24">
        <v>1</v>
      </c>
      <c r="AF24" s="24">
        <v>1</v>
      </c>
      <c r="AG24" s="24">
        <v>1</v>
      </c>
      <c r="AH24" s="24">
        <v>0</v>
      </c>
      <c r="AI24" s="24">
        <v>1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5" t="s">
        <v>58</v>
      </c>
      <c r="AP24" s="3" t="s">
        <v>58</v>
      </c>
      <c r="AQ24" s="3" t="s">
        <v>58</v>
      </c>
      <c r="AR24" s="3" t="s">
        <v>58</v>
      </c>
      <c r="AS24" s="3" t="s">
        <v>58</v>
      </c>
      <c r="AT24" s="3" t="s">
        <v>58</v>
      </c>
      <c r="AU24" s="3" t="s">
        <v>58</v>
      </c>
      <c r="AV24" s="3" t="s">
        <v>58</v>
      </c>
      <c r="AW24" s="3" t="s">
        <v>58</v>
      </c>
      <c r="AX24" s="3" t="s">
        <v>58</v>
      </c>
      <c r="AY24" s="3" t="s">
        <v>58</v>
      </c>
      <c r="AZ24" s="3">
        <v>12</v>
      </c>
      <c r="BA24" s="4">
        <f>SUM(I24:AY24)</f>
        <v>38</v>
      </c>
      <c r="BB24">
        <v>38</v>
      </c>
      <c r="BC24">
        <f t="shared" si="2"/>
        <v>17.5</v>
      </c>
      <c r="BD24">
        <f t="shared" si="3"/>
        <v>12</v>
      </c>
      <c r="BE24">
        <v>32</v>
      </c>
      <c r="BF24">
        <f t="shared" si="0"/>
        <v>20</v>
      </c>
    </row>
    <row r="25" spans="1:58" x14ac:dyDescent="0.25">
      <c r="A25" s="29">
        <v>7</v>
      </c>
      <c r="B25" s="18">
        <v>4</v>
      </c>
      <c r="C25" s="43" t="str">
        <f t="shared" si="1"/>
        <v>upper</v>
      </c>
      <c r="D25" s="20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21">
        <v>0</v>
      </c>
      <c r="M25" s="23">
        <v>6</v>
      </c>
      <c r="N25" s="22">
        <v>4</v>
      </c>
      <c r="O25" s="22">
        <v>8</v>
      </c>
      <c r="P25" s="22">
        <v>6</v>
      </c>
      <c r="Q25" s="22">
        <v>3</v>
      </c>
      <c r="R25" s="4">
        <v>0</v>
      </c>
      <c r="S25" s="4">
        <v>2</v>
      </c>
      <c r="T25" s="4">
        <v>3</v>
      </c>
      <c r="U25" s="4">
        <v>10</v>
      </c>
      <c r="V25" s="4">
        <v>6</v>
      </c>
      <c r="W25" s="24">
        <v>8</v>
      </c>
      <c r="X25" s="24">
        <v>3</v>
      </c>
      <c r="Y25" s="24">
        <v>3</v>
      </c>
      <c r="Z25" s="24">
        <v>1</v>
      </c>
      <c r="AA25" s="24">
        <v>0</v>
      </c>
      <c r="AB25" s="24">
        <v>1</v>
      </c>
      <c r="AC25" s="24">
        <v>2</v>
      </c>
      <c r="AD25" s="3">
        <v>0</v>
      </c>
      <c r="AE25" s="24">
        <v>0</v>
      </c>
      <c r="AF25" s="24">
        <v>0</v>
      </c>
      <c r="AG25" s="24">
        <v>0</v>
      </c>
      <c r="AH25" s="25" t="s">
        <v>58</v>
      </c>
      <c r="AI25" s="3" t="s">
        <v>58</v>
      </c>
      <c r="AJ25" s="3" t="s">
        <v>58</v>
      </c>
      <c r="AK25" s="3" t="s">
        <v>58</v>
      </c>
      <c r="AL25" s="3" t="s">
        <v>58</v>
      </c>
      <c r="AM25" s="3" t="s">
        <v>58</v>
      </c>
      <c r="AN25" s="3" t="s">
        <v>58</v>
      </c>
      <c r="AO25" s="3" t="s">
        <v>58</v>
      </c>
      <c r="AP25" s="3" t="s">
        <v>58</v>
      </c>
      <c r="AQ25" s="3" t="s">
        <v>58</v>
      </c>
      <c r="AR25" s="3" t="s">
        <v>58</v>
      </c>
      <c r="AS25" s="3" t="s">
        <v>58</v>
      </c>
      <c r="AT25" s="3" t="s">
        <v>58</v>
      </c>
      <c r="AU25" s="3" t="s">
        <v>58</v>
      </c>
      <c r="AV25" s="3" t="s">
        <v>58</v>
      </c>
      <c r="AW25" s="3" t="s">
        <v>58</v>
      </c>
      <c r="AX25" s="3" t="s">
        <v>58</v>
      </c>
      <c r="AY25" s="3" t="s">
        <v>58</v>
      </c>
      <c r="AZ25" s="3">
        <v>9</v>
      </c>
      <c r="BA25" s="4">
        <f>SUM(L25:AY25)</f>
        <v>66</v>
      </c>
      <c r="BB25">
        <v>31</v>
      </c>
      <c r="BC25">
        <f t="shared" si="2"/>
        <v>19.5</v>
      </c>
      <c r="BD25">
        <f t="shared" si="3"/>
        <v>12</v>
      </c>
      <c r="BE25">
        <v>26</v>
      </c>
      <c r="BF25">
        <f t="shared" si="0"/>
        <v>17</v>
      </c>
    </row>
    <row r="26" spans="1:58" x14ac:dyDescent="0.25">
      <c r="A26" s="29">
        <v>8</v>
      </c>
      <c r="B26" s="18">
        <v>1</v>
      </c>
      <c r="C26" s="43" t="str">
        <f t="shared" si="1"/>
        <v>upper</v>
      </c>
      <c r="D26" s="9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10">
        <v>0</v>
      </c>
      <c r="K26" s="10">
        <v>0</v>
      </c>
      <c r="L26" s="11">
        <v>0</v>
      </c>
      <c r="M26" s="22">
        <v>0</v>
      </c>
      <c r="N26" s="23">
        <v>1</v>
      </c>
      <c r="O26" s="22">
        <v>5</v>
      </c>
      <c r="P26" s="22">
        <v>4</v>
      </c>
      <c r="Q26" s="22">
        <v>8</v>
      </c>
      <c r="R26" s="4">
        <v>3</v>
      </c>
      <c r="S26" s="4">
        <v>10</v>
      </c>
      <c r="T26" s="4">
        <v>5</v>
      </c>
      <c r="U26" s="4">
        <v>3</v>
      </c>
      <c r="V26" s="4">
        <v>7</v>
      </c>
      <c r="W26" s="24">
        <v>5</v>
      </c>
      <c r="X26" s="24">
        <v>4</v>
      </c>
      <c r="Y26" s="24">
        <v>5</v>
      </c>
      <c r="Z26" s="24">
        <v>5</v>
      </c>
      <c r="AA26" s="24">
        <v>4</v>
      </c>
      <c r="AB26" s="24">
        <v>6</v>
      </c>
      <c r="AC26" s="24">
        <v>6</v>
      </c>
      <c r="AD26" s="3">
        <v>1</v>
      </c>
      <c r="AE26" s="24">
        <v>4</v>
      </c>
      <c r="AF26" s="24">
        <v>1</v>
      </c>
      <c r="AG26" s="24">
        <v>1</v>
      </c>
      <c r="AH26" s="24">
        <v>0</v>
      </c>
      <c r="AI26" s="24">
        <v>1</v>
      </c>
      <c r="AJ26" s="24">
        <v>1</v>
      </c>
      <c r="AK26" s="24">
        <v>1</v>
      </c>
      <c r="AL26" s="24">
        <v>1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5" t="s">
        <v>58</v>
      </c>
      <c r="AW26" s="3" t="s">
        <v>58</v>
      </c>
      <c r="AX26" s="3" t="s">
        <v>58</v>
      </c>
      <c r="AY26" s="3" t="s">
        <v>58</v>
      </c>
      <c r="AZ26" s="3">
        <v>10</v>
      </c>
      <c r="BA26" s="4">
        <f>SUM(L26:AY26)</f>
        <v>92</v>
      </c>
      <c r="BB26">
        <v>45</v>
      </c>
      <c r="BC26">
        <f t="shared" si="2"/>
        <v>17.5</v>
      </c>
      <c r="BD26">
        <f t="shared" si="3"/>
        <v>16</v>
      </c>
      <c r="BE26">
        <v>35</v>
      </c>
      <c r="BF26">
        <f t="shared" si="0"/>
        <v>25</v>
      </c>
    </row>
    <row r="27" spans="1:58" x14ac:dyDescent="0.25">
      <c r="A27" s="29">
        <v>8</v>
      </c>
      <c r="B27" s="18">
        <v>2</v>
      </c>
      <c r="C27" s="43" t="str">
        <f t="shared" si="1"/>
        <v>upper</v>
      </c>
      <c r="D27" s="20">
        <v>0</v>
      </c>
      <c r="E27" s="26">
        <v>0</v>
      </c>
      <c r="F27" s="4">
        <v>0</v>
      </c>
      <c r="G27" s="4">
        <v>0</v>
      </c>
      <c r="H27" s="4">
        <v>0</v>
      </c>
      <c r="I27" s="21">
        <v>0</v>
      </c>
      <c r="J27" s="22">
        <v>0</v>
      </c>
      <c r="K27" s="22">
        <v>0</v>
      </c>
      <c r="L27" s="22">
        <v>0</v>
      </c>
      <c r="M27" s="23">
        <v>1</v>
      </c>
      <c r="N27" s="22">
        <v>1</v>
      </c>
      <c r="O27" s="4">
        <v>4</v>
      </c>
      <c r="P27" s="4">
        <v>2</v>
      </c>
      <c r="Q27" s="27" t="s">
        <v>58</v>
      </c>
      <c r="R27" s="4" t="s">
        <v>58</v>
      </c>
      <c r="S27" s="4" t="s">
        <v>58</v>
      </c>
      <c r="T27" s="3" t="s">
        <v>58</v>
      </c>
      <c r="U27" s="3" t="s">
        <v>58</v>
      </c>
      <c r="V27" s="3" t="s">
        <v>58</v>
      </c>
      <c r="W27" s="3" t="s">
        <v>58</v>
      </c>
      <c r="X27" s="3" t="s">
        <v>58</v>
      </c>
      <c r="Y27" s="3" t="s">
        <v>58</v>
      </c>
      <c r="Z27" s="3" t="s">
        <v>58</v>
      </c>
      <c r="AA27" s="3" t="s">
        <v>58</v>
      </c>
      <c r="AB27" s="3" t="s">
        <v>58</v>
      </c>
      <c r="AC27" s="3" t="s">
        <v>58</v>
      </c>
      <c r="AD27" s="3" t="s">
        <v>58</v>
      </c>
      <c r="AE27" s="3" t="s">
        <v>58</v>
      </c>
      <c r="AF27" s="3" t="s">
        <v>58</v>
      </c>
      <c r="AG27" s="3" t="s">
        <v>58</v>
      </c>
      <c r="AH27" s="3" t="s">
        <v>58</v>
      </c>
      <c r="AI27" s="3" t="s">
        <v>58</v>
      </c>
      <c r="AJ27" s="3" t="s">
        <v>58</v>
      </c>
      <c r="AK27" s="3" t="s">
        <v>58</v>
      </c>
      <c r="AL27" s="3" t="s">
        <v>58</v>
      </c>
      <c r="AM27" s="3" t="s">
        <v>58</v>
      </c>
      <c r="AN27" s="3" t="s">
        <v>58</v>
      </c>
      <c r="AO27" s="3" t="s">
        <v>58</v>
      </c>
      <c r="AP27" s="3" t="s">
        <v>58</v>
      </c>
      <c r="AQ27" s="3" t="s">
        <v>58</v>
      </c>
      <c r="AR27" s="3" t="s">
        <v>58</v>
      </c>
      <c r="AS27" s="3" t="s">
        <v>58</v>
      </c>
      <c r="AT27" s="3" t="s">
        <v>58</v>
      </c>
      <c r="AU27" s="3" t="s">
        <v>58</v>
      </c>
      <c r="AV27" s="3" t="s">
        <v>58</v>
      </c>
      <c r="AW27" s="3" t="s">
        <v>58</v>
      </c>
      <c r="AX27" s="3" t="s">
        <v>58</v>
      </c>
      <c r="AY27" s="3" t="s">
        <v>58</v>
      </c>
      <c r="AZ27" s="3">
        <v>9</v>
      </c>
      <c r="BA27" s="4">
        <f>SUM(I27:AY27)</f>
        <v>8</v>
      </c>
      <c r="BB27">
        <v>14</v>
      </c>
      <c r="BC27">
        <f t="shared" si="2"/>
        <v>19.5</v>
      </c>
      <c r="BD27">
        <f t="shared" si="3"/>
        <v>16</v>
      </c>
      <c r="BE27">
        <v>13</v>
      </c>
      <c r="BF27">
        <f t="shared" si="0"/>
        <v>4</v>
      </c>
    </row>
    <row r="28" spans="1:58" x14ac:dyDescent="0.25">
      <c r="A28" s="29">
        <v>8</v>
      </c>
      <c r="B28" s="18">
        <v>3</v>
      </c>
      <c r="C28" s="43" t="str">
        <f t="shared" si="1"/>
        <v>upper</v>
      </c>
      <c r="D28" s="9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10">
        <v>0</v>
      </c>
      <c r="K28" s="10">
        <v>0</v>
      </c>
      <c r="L28" s="11">
        <v>0</v>
      </c>
      <c r="M28" s="22">
        <v>0</v>
      </c>
      <c r="N28" s="22">
        <v>0</v>
      </c>
      <c r="O28" s="23">
        <v>4</v>
      </c>
      <c r="P28" s="22">
        <v>3</v>
      </c>
      <c r="Q28" s="22">
        <v>6</v>
      </c>
      <c r="R28" s="4">
        <v>2</v>
      </c>
      <c r="S28" s="4">
        <v>5</v>
      </c>
      <c r="T28" s="4">
        <v>2</v>
      </c>
      <c r="U28" s="4">
        <v>3</v>
      </c>
      <c r="V28" s="4">
        <v>5</v>
      </c>
      <c r="W28" s="24">
        <v>7</v>
      </c>
      <c r="X28" s="24">
        <v>8</v>
      </c>
      <c r="Y28" s="24">
        <v>9</v>
      </c>
      <c r="Z28" s="24">
        <v>4</v>
      </c>
      <c r="AA28" s="24">
        <v>4</v>
      </c>
      <c r="AB28" s="24">
        <v>2</v>
      </c>
      <c r="AC28" s="24">
        <v>0</v>
      </c>
      <c r="AD28" s="3">
        <v>3</v>
      </c>
      <c r="AE28" s="24">
        <v>1</v>
      </c>
      <c r="AF28" s="24">
        <v>3</v>
      </c>
      <c r="AG28" s="24">
        <v>0</v>
      </c>
      <c r="AH28" s="24">
        <v>0</v>
      </c>
      <c r="AI28" s="24">
        <v>2</v>
      </c>
      <c r="AJ28" s="24">
        <v>3</v>
      </c>
      <c r="AK28" s="24">
        <v>0</v>
      </c>
      <c r="AL28" s="24">
        <v>0</v>
      </c>
      <c r="AM28" s="24">
        <v>0</v>
      </c>
      <c r="AN28" s="24">
        <v>1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5" t="s">
        <v>58</v>
      </c>
      <c r="AW28" s="3" t="s">
        <v>58</v>
      </c>
      <c r="AX28" s="3" t="s">
        <v>58</v>
      </c>
      <c r="AY28" s="3" t="s">
        <v>58</v>
      </c>
      <c r="AZ28" s="3">
        <v>11</v>
      </c>
      <c r="BA28" s="4">
        <f>SUM(L28:AY28)</f>
        <v>77</v>
      </c>
      <c r="BB28">
        <v>45</v>
      </c>
      <c r="BC28">
        <f t="shared" si="2"/>
        <v>17.5</v>
      </c>
      <c r="BD28">
        <f t="shared" si="3"/>
        <v>12</v>
      </c>
      <c r="BE28">
        <v>37</v>
      </c>
      <c r="BF28">
        <f t="shared" si="0"/>
        <v>26</v>
      </c>
    </row>
    <row r="29" spans="1:58" x14ac:dyDescent="0.25">
      <c r="A29" s="29">
        <v>8</v>
      </c>
      <c r="B29" s="18">
        <v>4</v>
      </c>
      <c r="C29" s="43" t="str">
        <f t="shared" si="1"/>
        <v>upper</v>
      </c>
      <c r="D29" s="20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21">
        <v>0</v>
      </c>
      <c r="M29" s="23">
        <v>4</v>
      </c>
      <c r="N29" s="22">
        <v>5</v>
      </c>
      <c r="O29" s="22">
        <v>6</v>
      </c>
      <c r="P29" s="22">
        <v>6</v>
      </c>
      <c r="Q29" s="22">
        <v>3</v>
      </c>
      <c r="R29" s="4">
        <v>4</v>
      </c>
      <c r="S29" s="4">
        <v>5</v>
      </c>
      <c r="T29" s="4">
        <v>4</v>
      </c>
      <c r="U29" s="4">
        <v>2</v>
      </c>
      <c r="V29" s="4">
        <v>3</v>
      </c>
      <c r="W29" s="24">
        <v>7</v>
      </c>
      <c r="X29" s="24">
        <v>4</v>
      </c>
      <c r="Y29" s="24">
        <v>5</v>
      </c>
      <c r="Z29" s="24">
        <v>4</v>
      </c>
      <c r="AA29" s="24">
        <v>4</v>
      </c>
      <c r="AB29" s="24">
        <v>1</v>
      </c>
      <c r="AC29" s="24">
        <v>0</v>
      </c>
      <c r="AD29" s="3">
        <v>1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5" t="s">
        <v>58</v>
      </c>
      <c r="AR29" s="24" t="s">
        <v>58</v>
      </c>
      <c r="AS29" s="3" t="s">
        <v>58</v>
      </c>
      <c r="AT29" s="3" t="s">
        <v>58</v>
      </c>
      <c r="AU29" s="3" t="s">
        <v>58</v>
      </c>
      <c r="AV29" s="3" t="s">
        <v>58</v>
      </c>
      <c r="AW29" s="3" t="s">
        <v>58</v>
      </c>
      <c r="AX29" s="3" t="s">
        <v>58</v>
      </c>
      <c r="AY29" s="3" t="s">
        <v>58</v>
      </c>
      <c r="AZ29" s="3">
        <v>9</v>
      </c>
      <c r="BA29" s="4">
        <f>SUM(L29:AY29)</f>
        <v>68</v>
      </c>
      <c r="BB29">
        <v>40</v>
      </c>
      <c r="BC29">
        <f t="shared" si="2"/>
        <v>19.5</v>
      </c>
      <c r="BD29">
        <f t="shared" si="3"/>
        <v>12</v>
      </c>
      <c r="BE29">
        <v>27</v>
      </c>
      <c r="BF29">
        <f t="shared" si="0"/>
        <v>18</v>
      </c>
    </row>
    <row r="30" spans="1:58" x14ac:dyDescent="0.25">
      <c r="A30" s="29">
        <v>9</v>
      </c>
      <c r="B30" s="18">
        <v>1</v>
      </c>
      <c r="C30" s="43" t="str">
        <f t="shared" si="1"/>
        <v>upper</v>
      </c>
      <c r="D30" s="9">
        <v>0</v>
      </c>
      <c r="E30" s="4">
        <v>0</v>
      </c>
      <c r="F30" s="4">
        <v>0</v>
      </c>
      <c r="G30" s="10">
        <v>0</v>
      </c>
      <c r="H30" s="10">
        <v>0</v>
      </c>
      <c r="I30" s="11">
        <v>0</v>
      </c>
      <c r="J30" s="22">
        <v>0</v>
      </c>
      <c r="K30" s="22">
        <v>0</v>
      </c>
      <c r="L30" s="22">
        <v>0</v>
      </c>
      <c r="M30" s="23">
        <v>3</v>
      </c>
      <c r="N30" s="22">
        <v>2</v>
      </c>
      <c r="O30" s="4">
        <v>5</v>
      </c>
      <c r="P30" s="4">
        <v>6</v>
      </c>
      <c r="Q30" s="4">
        <v>2</v>
      </c>
      <c r="R30" s="4">
        <v>3</v>
      </c>
      <c r="S30" s="4">
        <v>7</v>
      </c>
      <c r="T30" s="24">
        <v>7</v>
      </c>
      <c r="U30" s="24">
        <v>6</v>
      </c>
      <c r="V30" s="24">
        <v>4</v>
      </c>
      <c r="W30" s="24">
        <v>3</v>
      </c>
      <c r="X30" s="24">
        <v>4</v>
      </c>
      <c r="Y30" s="24">
        <v>4</v>
      </c>
      <c r="Z30" s="24">
        <v>3</v>
      </c>
      <c r="AA30" s="3">
        <v>1</v>
      </c>
      <c r="AB30" s="24">
        <v>5</v>
      </c>
      <c r="AC30" s="24">
        <v>1</v>
      </c>
      <c r="AD30" s="24">
        <v>2</v>
      </c>
      <c r="AE30" s="24">
        <v>1</v>
      </c>
      <c r="AF30" s="24">
        <v>1</v>
      </c>
      <c r="AG30" s="24">
        <v>1</v>
      </c>
      <c r="AH30" s="24">
        <v>0</v>
      </c>
      <c r="AI30" s="24">
        <v>0</v>
      </c>
      <c r="AJ30" s="25" t="s">
        <v>58</v>
      </c>
      <c r="AK30" s="3" t="s">
        <v>58</v>
      </c>
      <c r="AL30" s="3" t="s">
        <v>58</v>
      </c>
      <c r="AM30" s="3" t="s">
        <v>58</v>
      </c>
      <c r="AN30" s="3" t="s">
        <v>58</v>
      </c>
      <c r="AO30" s="3" t="s">
        <v>58</v>
      </c>
      <c r="AP30" s="3" t="s">
        <v>58</v>
      </c>
      <c r="AQ30" s="3" t="s">
        <v>58</v>
      </c>
      <c r="AR30" s="3" t="s">
        <v>58</v>
      </c>
      <c r="AS30" s="3" t="s">
        <v>58</v>
      </c>
      <c r="AT30" s="3" t="s">
        <v>58</v>
      </c>
      <c r="AU30" s="3" t="s">
        <v>58</v>
      </c>
      <c r="AV30" s="3" t="s">
        <v>58</v>
      </c>
      <c r="AW30" s="3" t="s">
        <v>58</v>
      </c>
      <c r="AX30" s="3" t="s">
        <v>58</v>
      </c>
      <c r="AY30" s="3" t="s">
        <v>58</v>
      </c>
      <c r="AZ30" s="3">
        <v>9</v>
      </c>
      <c r="BA30" s="4">
        <f>SUM(I30:AY30)</f>
        <v>71</v>
      </c>
      <c r="BB30">
        <v>33</v>
      </c>
      <c r="BC30">
        <f t="shared" si="2"/>
        <v>17.5</v>
      </c>
      <c r="BD30">
        <f t="shared" si="3"/>
        <v>16</v>
      </c>
      <c r="BE30">
        <v>30</v>
      </c>
      <c r="BF30">
        <f t="shared" si="0"/>
        <v>21</v>
      </c>
    </row>
    <row r="31" spans="1:58" x14ac:dyDescent="0.25">
      <c r="A31" s="29">
        <v>9</v>
      </c>
      <c r="B31" s="18">
        <v>2</v>
      </c>
      <c r="C31" s="43" t="str">
        <f t="shared" si="1"/>
        <v>upper</v>
      </c>
      <c r="D31" s="20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21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3">
        <v>2</v>
      </c>
      <c r="Q31" s="4">
        <v>7</v>
      </c>
      <c r="R31" s="4">
        <v>5</v>
      </c>
      <c r="S31" s="4">
        <v>1</v>
      </c>
      <c r="T31" s="4">
        <v>7</v>
      </c>
      <c r="U31" s="24">
        <v>6</v>
      </c>
      <c r="V31" s="24">
        <v>5</v>
      </c>
      <c r="W31" s="24">
        <v>6</v>
      </c>
      <c r="X31" s="24">
        <v>4</v>
      </c>
      <c r="Y31" s="24">
        <v>4</v>
      </c>
      <c r="Z31" s="24">
        <v>4</v>
      </c>
      <c r="AA31" s="24">
        <v>3</v>
      </c>
      <c r="AB31" s="3">
        <v>2</v>
      </c>
      <c r="AC31" s="24">
        <v>3</v>
      </c>
      <c r="AD31" s="24">
        <v>4</v>
      </c>
      <c r="AE31" s="24">
        <v>1</v>
      </c>
      <c r="AF31" s="24">
        <v>4</v>
      </c>
      <c r="AG31" s="24">
        <v>3</v>
      </c>
      <c r="AH31" s="24">
        <v>3</v>
      </c>
      <c r="AI31" s="24">
        <v>3</v>
      </c>
      <c r="AJ31" s="24">
        <v>0</v>
      </c>
      <c r="AK31" s="24">
        <v>5</v>
      </c>
      <c r="AL31" s="24">
        <v>1</v>
      </c>
      <c r="AM31" s="24">
        <v>0</v>
      </c>
      <c r="AN31" s="24">
        <v>1</v>
      </c>
      <c r="AO31" s="24">
        <v>0</v>
      </c>
      <c r="AP31" s="24">
        <v>0</v>
      </c>
      <c r="AQ31" s="24">
        <v>0</v>
      </c>
      <c r="AR31" s="25" t="s">
        <v>58</v>
      </c>
      <c r="AS31" s="24" t="s">
        <v>58</v>
      </c>
      <c r="AT31" s="24" t="s">
        <v>58</v>
      </c>
      <c r="AU31" s="24" t="s">
        <v>58</v>
      </c>
      <c r="AV31" s="24" t="s">
        <v>58</v>
      </c>
      <c r="AW31" s="24" t="s">
        <v>58</v>
      </c>
      <c r="AX31" s="24" t="s">
        <v>58</v>
      </c>
      <c r="AY31" s="24" t="s">
        <v>58</v>
      </c>
      <c r="AZ31" s="3">
        <v>12</v>
      </c>
      <c r="BA31" s="4">
        <f>SUM(J31:AY31)</f>
        <v>84</v>
      </c>
      <c r="BB31">
        <v>41</v>
      </c>
      <c r="BC31">
        <f t="shared" si="2"/>
        <v>19.5</v>
      </c>
      <c r="BD31">
        <f t="shared" si="3"/>
        <v>16</v>
      </c>
      <c r="BE31">
        <v>37</v>
      </c>
      <c r="BF31">
        <f t="shared" si="0"/>
        <v>25</v>
      </c>
    </row>
    <row r="32" spans="1:58" x14ac:dyDescent="0.25">
      <c r="A32" s="29">
        <v>9</v>
      </c>
      <c r="B32" s="18">
        <v>4</v>
      </c>
      <c r="C32" s="43" t="str">
        <f t="shared" si="1"/>
        <v>upper</v>
      </c>
      <c r="D32" s="9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21">
        <v>0</v>
      </c>
      <c r="L32" s="22">
        <v>0</v>
      </c>
      <c r="M32" s="22">
        <v>0</v>
      </c>
      <c r="N32" s="23">
        <v>7</v>
      </c>
      <c r="O32" s="22">
        <v>9</v>
      </c>
      <c r="P32" s="22">
        <v>3</v>
      </c>
      <c r="Q32" s="4">
        <v>0</v>
      </c>
      <c r="R32" s="4">
        <v>5</v>
      </c>
      <c r="S32" s="4">
        <v>1</v>
      </c>
      <c r="T32" s="27" t="s">
        <v>58</v>
      </c>
      <c r="U32" s="22" t="s">
        <v>58</v>
      </c>
      <c r="V32" s="24" t="s">
        <v>58</v>
      </c>
      <c r="W32" s="24" t="s">
        <v>58</v>
      </c>
      <c r="X32" s="24" t="s">
        <v>58</v>
      </c>
      <c r="Y32" s="24" t="s">
        <v>58</v>
      </c>
      <c r="Z32" s="24" t="s">
        <v>58</v>
      </c>
      <c r="AA32" s="24" t="s">
        <v>58</v>
      </c>
      <c r="AB32" s="24" t="s">
        <v>58</v>
      </c>
      <c r="AC32" s="24" t="s">
        <v>58</v>
      </c>
      <c r="AD32" s="24" t="s">
        <v>58</v>
      </c>
      <c r="AE32" s="24" t="s">
        <v>58</v>
      </c>
      <c r="AF32" s="24" t="s">
        <v>58</v>
      </c>
      <c r="AG32" s="24" t="s">
        <v>58</v>
      </c>
      <c r="AH32" s="24" t="s">
        <v>58</v>
      </c>
      <c r="AI32" s="24" t="s">
        <v>58</v>
      </c>
      <c r="AJ32" s="24" t="s">
        <v>58</v>
      </c>
      <c r="AK32" s="24" t="s">
        <v>58</v>
      </c>
      <c r="AL32" s="24" t="s">
        <v>58</v>
      </c>
      <c r="AM32" s="24" t="s">
        <v>58</v>
      </c>
      <c r="AN32" s="24" t="s">
        <v>58</v>
      </c>
      <c r="AO32" s="24" t="s">
        <v>58</v>
      </c>
      <c r="AP32" s="24" t="s">
        <v>58</v>
      </c>
      <c r="AQ32" s="24" t="s">
        <v>58</v>
      </c>
      <c r="AR32" s="24" t="s">
        <v>58</v>
      </c>
      <c r="AS32" s="24" t="s">
        <v>58</v>
      </c>
      <c r="AT32" s="24" t="s">
        <v>58</v>
      </c>
      <c r="AU32" s="24" t="s">
        <v>58</v>
      </c>
      <c r="AV32" s="24" t="s">
        <v>58</v>
      </c>
      <c r="AW32" s="24" t="s">
        <v>58</v>
      </c>
      <c r="AX32" s="24" t="s">
        <v>58</v>
      </c>
      <c r="AY32" s="24" t="s">
        <v>58</v>
      </c>
      <c r="AZ32" s="3">
        <v>10</v>
      </c>
      <c r="BA32" s="4">
        <f>SUM(K32:AY32)</f>
        <v>25</v>
      </c>
      <c r="BB32">
        <v>17</v>
      </c>
      <c r="BC32">
        <f t="shared" si="2"/>
        <v>19.5</v>
      </c>
      <c r="BD32">
        <f t="shared" si="3"/>
        <v>12</v>
      </c>
      <c r="BE32">
        <v>16</v>
      </c>
      <c r="BF32">
        <f t="shared" si="0"/>
        <v>6</v>
      </c>
    </row>
    <row r="33" spans="1:58" x14ac:dyDescent="0.25">
      <c r="A33" s="29">
        <v>10</v>
      </c>
      <c r="B33" s="18">
        <v>1</v>
      </c>
      <c r="C33" s="43" t="str">
        <f t="shared" si="1"/>
        <v>upper</v>
      </c>
      <c r="D33" s="20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10">
        <v>0</v>
      </c>
      <c r="K33" s="10">
        <v>0</v>
      </c>
      <c r="L33" s="11">
        <v>0</v>
      </c>
      <c r="M33" s="22">
        <v>0</v>
      </c>
      <c r="N33" s="22">
        <v>0</v>
      </c>
      <c r="O33" s="23">
        <v>1</v>
      </c>
      <c r="P33" s="22">
        <v>6</v>
      </c>
      <c r="Q33" s="22">
        <v>1</v>
      </c>
      <c r="R33" s="4">
        <v>2</v>
      </c>
      <c r="S33" s="4">
        <v>6</v>
      </c>
      <c r="T33" s="4">
        <v>1</v>
      </c>
      <c r="U33" s="4">
        <v>4</v>
      </c>
      <c r="V33" s="4">
        <v>4</v>
      </c>
      <c r="W33" s="24">
        <v>7</v>
      </c>
      <c r="X33" s="24">
        <v>3</v>
      </c>
      <c r="Y33" s="24">
        <v>4</v>
      </c>
      <c r="Z33" s="24">
        <v>6</v>
      </c>
      <c r="AA33" s="24">
        <v>5</v>
      </c>
      <c r="AB33" s="24">
        <v>3</v>
      </c>
      <c r="AC33" s="24">
        <v>3</v>
      </c>
      <c r="AD33" s="3">
        <v>2</v>
      </c>
      <c r="AE33" s="24">
        <v>6</v>
      </c>
      <c r="AF33" s="24">
        <v>1</v>
      </c>
      <c r="AG33" s="24">
        <v>0</v>
      </c>
      <c r="AH33" s="24">
        <v>2</v>
      </c>
      <c r="AI33" s="24">
        <v>3</v>
      </c>
      <c r="AJ33" s="24">
        <v>1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5" t="s">
        <v>58</v>
      </c>
      <c r="AW33" s="3" t="s">
        <v>58</v>
      </c>
      <c r="AX33" s="3" t="s">
        <v>58</v>
      </c>
      <c r="AY33" s="3" t="s">
        <v>58</v>
      </c>
      <c r="AZ33" s="3">
        <v>11</v>
      </c>
      <c r="BA33" s="4">
        <f>SUM(L33:AY33)</f>
        <v>71</v>
      </c>
      <c r="BB33">
        <v>45</v>
      </c>
      <c r="BC33">
        <f t="shared" si="2"/>
        <v>17.5</v>
      </c>
      <c r="BD33">
        <f t="shared" si="3"/>
        <v>16</v>
      </c>
      <c r="BE33">
        <v>33</v>
      </c>
      <c r="BF33">
        <f t="shared" si="0"/>
        <v>22</v>
      </c>
    </row>
    <row r="34" spans="1:58" x14ac:dyDescent="0.25">
      <c r="A34" s="29">
        <v>10</v>
      </c>
      <c r="B34" s="18">
        <v>2</v>
      </c>
      <c r="C34" s="43" t="str">
        <f t="shared" si="1"/>
        <v>upper</v>
      </c>
      <c r="D34" s="9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21">
        <v>0</v>
      </c>
      <c r="L34" s="22">
        <v>0</v>
      </c>
      <c r="M34" s="22">
        <v>0</v>
      </c>
      <c r="N34" s="23">
        <v>5</v>
      </c>
      <c r="O34" s="22">
        <v>3</v>
      </c>
      <c r="P34" s="22">
        <v>8</v>
      </c>
      <c r="Q34" s="4">
        <v>0</v>
      </c>
      <c r="R34" s="4">
        <v>11</v>
      </c>
      <c r="S34" s="4">
        <v>6</v>
      </c>
      <c r="T34" s="4">
        <v>7</v>
      </c>
      <c r="U34" s="4">
        <v>3</v>
      </c>
      <c r="V34" s="24">
        <v>4</v>
      </c>
      <c r="W34" s="24">
        <v>4</v>
      </c>
      <c r="X34" s="24">
        <v>3</v>
      </c>
      <c r="Y34" s="24">
        <v>4</v>
      </c>
      <c r="Z34" s="24">
        <v>2</v>
      </c>
      <c r="AA34" s="24">
        <v>5</v>
      </c>
      <c r="AB34" s="24">
        <v>3</v>
      </c>
      <c r="AC34" s="3">
        <v>2</v>
      </c>
      <c r="AD34" s="24">
        <v>1</v>
      </c>
      <c r="AE34" s="24">
        <v>1</v>
      </c>
      <c r="AF34" s="24">
        <v>0</v>
      </c>
      <c r="AG34" s="24">
        <v>0</v>
      </c>
      <c r="AH34" s="24">
        <v>1</v>
      </c>
      <c r="AI34" s="24">
        <v>1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5" t="s">
        <v>58</v>
      </c>
      <c r="AT34" s="24" t="s">
        <v>58</v>
      </c>
      <c r="AU34" s="24" t="s">
        <v>58</v>
      </c>
      <c r="AV34" s="24" t="s">
        <v>58</v>
      </c>
      <c r="AW34" s="24" t="s">
        <v>58</v>
      </c>
      <c r="AX34" s="24" t="s">
        <v>58</v>
      </c>
      <c r="AY34" s="24" t="s">
        <v>58</v>
      </c>
      <c r="AZ34" s="3">
        <v>10</v>
      </c>
      <c r="BA34" s="4">
        <f>SUM(K34:AY34)</f>
        <v>74</v>
      </c>
      <c r="BB34">
        <v>42</v>
      </c>
      <c r="BC34">
        <f t="shared" si="2"/>
        <v>19.5</v>
      </c>
      <c r="BD34">
        <f t="shared" si="3"/>
        <v>16</v>
      </c>
      <c r="BE34">
        <v>32</v>
      </c>
      <c r="BF34">
        <f t="shared" ref="BF34:BF65" si="4">BE34-AZ34</f>
        <v>22</v>
      </c>
    </row>
    <row r="35" spans="1:58" x14ac:dyDescent="0.25">
      <c r="A35" s="29">
        <v>10</v>
      </c>
      <c r="B35" s="18">
        <v>3</v>
      </c>
      <c r="C35" s="43" t="str">
        <f t="shared" si="1"/>
        <v>upper</v>
      </c>
      <c r="D35" s="20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10">
        <v>0</v>
      </c>
      <c r="K35" s="10">
        <v>0</v>
      </c>
      <c r="L35" s="11">
        <v>0</v>
      </c>
      <c r="M35" s="22">
        <v>0</v>
      </c>
      <c r="N35" s="22">
        <v>0</v>
      </c>
      <c r="O35" s="23">
        <v>3</v>
      </c>
      <c r="P35" s="22">
        <v>3</v>
      </c>
      <c r="Q35" s="22">
        <v>3</v>
      </c>
      <c r="R35" s="4">
        <v>5</v>
      </c>
      <c r="S35" s="4">
        <v>2</v>
      </c>
      <c r="T35" s="4">
        <v>1</v>
      </c>
      <c r="U35" s="4">
        <v>4</v>
      </c>
      <c r="V35" s="4">
        <v>3</v>
      </c>
      <c r="W35" s="24">
        <v>13</v>
      </c>
      <c r="X35" s="24">
        <v>7</v>
      </c>
      <c r="Y35" s="24">
        <v>11</v>
      </c>
      <c r="Z35" s="24">
        <v>4</v>
      </c>
      <c r="AA35" s="24">
        <v>3</v>
      </c>
      <c r="AB35" s="24">
        <v>5</v>
      </c>
      <c r="AC35" s="24">
        <v>1</v>
      </c>
      <c r="AD35" s="3">
        <v>4</v>
      </c>
      <c r="AE35" s="24">
        <v>3</v>
      </c>
      <c r="AF35" s="24">
        <v>0</v>
      </c>
      <c r="AG35" s="24">
        <v>0</v>
      </c>
      <c r="AH35" s="24">
        <v>2</v>
      </c>
      <c r="AI35" s="24">
        <v>3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5" t="s">
        <v>58</v>
      </c>
      <c r="AQ35" s="24" t="s">
        <v>58</v>
      </c>
      <c r="AR35" s="24" t="s">
        <v>58</v>
      </c>
      <c r="AS35" s="3" t="s">
        <v>58</v>
      </c>
      <c r="AT35" s="3" t="s">
        <v>58</v>
      </c>
      <c r="AU35" s="3" t="s">
        <v>58</v>
      </c>
      <c r="AV35" s="3" t="s">
        <v>58</v>
      </c>
      <c r="AW35" s="3" t="s">
        <v>58</v>
      </c>
      <c r="AX35" s="3" t="s">
        <v>58</v>
      </c>
      <c r="AY35" s="3" t="s">
        <v>58</v>
      </c>
      <c r="AZ35" s="3">
        <v>11</v>
      </c>
      <c r="BA35" s="4">
        <f>SUM(L35:AY35)</f>
        <v>80</v>
      </c>
      <c r="BB35">
        <v>39</v>
      </c>
      <c r="BC35">
        <f t="shared" si="2"/>
        <v>17.5</v>
      </c>
      <c r="BD35">
        <f t="shared" si="3"/>
        <v>12</v>
      </c>
      <c r="BE35">
        <v>32</v>
      </c>
      <c r="BF35">
        <f t="shared" si="4"/>
        <v>21</v>
      </c>
    </row>
    <row r="36" spans="1:58" x14ac:dyDescent="0.25">
      <c r="A36" s="29">
        <v>10</v>
      </c>
      <c r="B36" s="18">
        <v>4</v>
      </c>
      <c r="C36" s="43" t="str">
        <f t="shared" si="1"/>
        <v>upper</v>
      </c>
      <c r="D36" s="9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31">
        <v>1</v>
      </c>
      <c r="M36" s="22">
        <v>6</v>
      </c>
      <c r="N36" s="22">
        <v>9</v>
      </c>
      <c r="O36" s="22">
        <v>8</v>
      </c>
      <c r="P36" s="22">
        <v>3</v>
      </c>
      <c r="Q36" s="22">
        <v>4</v>
      </c>
      <c r="R36" s="4">
        <v>4</v>
      </c>
      <c r="S36" s="4">
        <v>5</v>
      </c>
      <c r="T36" s="4">
        <v>6</v>
      </c>
      <c r="U36" s="4">
        <v>5</v>
      </c>
      <c r="V36" s="4">
        <v>6</v>
      </c>
      <c r="W36" s="24">
        <v>5</v>
      </c>
      <c r="X36" s="24">
        <v>4</v>
      </c>
      <c r="Y36" s="24">
        <v>2</v>
      </c>
      <c r="Z36" s="24">
        <v>1</v>
      </c>
      <c r="AA36" s="24">
        <v>1</v>
      </c>
      <c r="AB36" s="24">
        <v>0</v>
      </c>
      <c r="AC36" s="24">
        <v>0</v>
      </c>
      <c r="AD36" s="3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5" t="s">
        <v>58</v>
      </c>
      <c r="AL36" s="24" t="s">
        <v>58</v>
      </c>
      <c r="AM36" s="24" t="s">
        <v>58</v>
      </c>
      <c r="AN36" s="24" t="s">
        <v>58</v>
      </c>
      <c r="AO36" s="24" t="s">
        <v>58</v>
      </c>
      <c r="AP36" s="24" t="s">
        <v>58</v>
      </c>
      <c r="AQ36" s="24" t="s">
        <v>58</v>
      </c>
      <c r="AR36" s="24" t="s">
        <v>58</v>
      </c>
      <c r="AS36" s="3" t="s">
        <v>58</v>
      </c>
      <c r="AT36" s="3" t="s">
        <v>58</v>
      </c>
      <c r="AU36" s="3" t="s">
        <v>58</v>
      </c>
      <c r="AV36" s="3" t="s">
        <v>58</v>
      </c>
      <c r="AW36" s="3" t="s">
        <v>58</v>
      </c>
      <c r="AX36" s="3" t="s">
        <v>58</v>
      </c>
      <c r="AY36" s="3" t="s">
        <v>58</v>
      </c>
      <c r="AZ36" s="3">
        <v>8</v>
      </c>
      <c r="BA36" s="4">
        <f>SUM(L36:AY36)</f>
        <v>70</v>
      </c>
      <c r="BB36">
        <v>34</v>
      </c>
      <c r="BC36">
        <f t="shared" si="2"/>
        <v>19.5</v>
      </c>
      <c r="BD36">
        <f t="shared" si="3"/>
        <v>12</v>
      </c>
      <c r="BE36">
        <v>24</v>
      </c>
      <c r="BF36">
        <f t="shared" si="4"/>
        <v>16</v>
      </c>
    </row>
    <row r="37" spans="1:58" x14ac:dyDescent="0.25">
      <c r="A37" s="29">
        <v>11</v>
      </c>
      <c r="B37" s="18">
        <v>1</v>
      </c>
      <c r="C37" s="43" t="str">
        <f t="shared" si="1"/>
        <v>lower</v>
      </c>
      <c r="D37" s="20">
        <v>0</v>
      </c>
      <c r="E37" s="4">
        <v>0</v>
      </c>
      <c r="F37" s="4">
        <v>0</v>
      </c>
      <c r="G37" s="4">
        <v>0</v>
      </c>
      <c r="H37" s="10">
        <v>0</v>
      </c>
      <c r="I37" s="10">
        <v>0</v>
      </c>
      <c r="J37" s="11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4">
        <v>0</v>
      </c>
      <c r="Q37" s="23">
        <v>1</v>
      </c>
      <c r="R37" s="4">
        <v>3</v>
      </c>
      <c r="S37" s="4">
        <v>3</v>
      </c>
      <c r="T37" s="4">
        <v>1</v>
      </c>
      <c r="U37" s="25" t="s">
        <v>58</v>
      </c>
      <c r="V37" s="24" t="s">
        <v>58</v>
      </c>
      <c r="W37" s="24" t="s">
        <v>58</v>
      </c>
      <c r="X37" s="24" t="s">
        <v>58</v>
      </c>
      <c r="Y37" s="24" t="s">
        <v>58</v>
      </c>
      <c r="Z37" s="24" t="s">
        <v>58</v>
      </c>
      <c r="AA37" s="24" t="s">
        <v>58</v>
      </c>
      <c r="AB37" s="24" t="s">
        <v>58</v>
      </c>
      <c r="AC37" s="24" t="s">
        <v>58</v>
      </c>
      <c r="AD37" s="24" t="s">
        <v>58</v>
      </c>
      <c r="AE37" s="24" t="s">
        <v>58</v>
      </c>
      <c r="AF37" s="24" t="s">
        <v>58</v>
      </c>
      <c r="AG37" s="24" t="s">
        <v>58</v>
      </c>
      <c r="AH37" s="24" t="s">
        <v>58</v>
      </c>
      <c r="AI37" s="24" t="s">
        <v>58</v>
      </c>
      <c r="AJ37" s="24" t="s">
        <v>58</v>
      </c>
      <c r="AK37" s="24" t="s">
        <v>58</v>
      </c>
      <c r="AL37" s="24" t="s">
        <v>58</v>
      </c>
      <c r="AM37" s="24" t="s">
        <v>58</v>
      </c>
      <c r="AN37" s="24" t="s">
        <v>58</v>
      </c>
      <c r="AO37" s="24" t="s">
        <v>58</v>
      </c>
      <c r="AP37" s="24" t="s">
        <v>58</v>
      </c>
      <c r="AQ37" s="24" t="s">
        <v>58</v>
      </c>
      <c r="AR37" s="24" t="s">
        <v>58</v>
      </c>
      <c r="AS37" s="24" t="s">
        <v>58</v>
      </c>
      <c r="AT37" s="24" t="s">
        <v>58</v>
      </c>
      <c r="AU37" s="24" t="s">
        <v>58</v>
      </c>
      <c r="AV37" s="24" t="s">
        <v>58</v>
      </c>
      <c r="AW37" s="24" t="s">
        <v>58</v>
      </c>
      <c r="AX37" s="24" t="s">
        <v>58</v>
      </c>
      <c r="AY37" s="24" t="s">
        <v>58</v>
      </c>
      <c r="AZ37" s="3">
        <v>13</v>
      </c>
      <c r="BA37" s="4">
        <f>SUM(J37:AY37)</f>
        <v>8</v>
      </c>
      <c r="BB37">
        <v>18</v>
      </c>
      <c r="BC37">
        <f t="shared" si="2"/>
        <v>17.5</v>
      </c>
      <c r="BD37">
        <f t="shared" si="3"/>
        <v>16</v>
      </c>
      <c r="BE37">
        <v>17</v>
      </c>
      <c r="BF37">
        <f t="shared" si="4"/>
        <v>4</v>
      </c>
    </row>
    <row r="38" spans="1:58" x14ac:dyDescent="0.25">
      <c r="A38" s="29">
        <v>11</v>
      </c>
      <c r="B38" s="18">
        <v>2</v>
      </c>
      <c r="C38" s="43" t="str">
        <f t="shared" si="1"/>
        <v>lower</v>
      </c>
      <c r="D38" s="9">
        <v>0</v>
      </c>
      <c r="E38" s="4">
        <v>0</v>
      </c>
      <c r="F38" s="4">
        <v>0</v>
      </c>
      <c r="G38" s="4">
        <v>0</v>
      </c>
      <c r="H38" s="4">
        <v>0</v>
      </c>
      <c r="I38" s="21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3">
        <v>4</v>
      </c>
      <c r="P38" s="4">
        <v>9</v>
      </c>
      <c r="Q38" s="4">
        <v>3</v>
      </c>
      <c r="R38" s="4">
        <v>1</v>
      </c>
      <c r="S38" s="4">
        <v>6</v>
      </c>
      <c r="T38" s="24">
        <v>5</v>
      </c>
      <c r="U38" s="24">
        <v>4</v>
      </c>
      <c r="V38" s="24">
        <v>4</v>
      </c>
      <c r="W38" s="24">
        <v>4</v>
      </c>
      <c r="X38" s="24">
        <v>4</v>
      </c>
      <c r="Y38" s="24">
        <v>2</v>
      </c>
      <c r="Z38" s="24">
        <v>6</v>
      </c>
      <c r="AA38" s="3">
        <v>5</v>
      </c>
      <c r="AB38" s="24">
        <v>4</v>
      </c>
      <c r="AC38" s="24">
        <v>2</v>
      </c>
      <c r="AD38" s="24">
        <v>0</v>
      </c>
      <c r="AE38" s="24">
        <v>6</v>
      </c>
      <c r="AF38" s="24">
        <v>9</v>
      </c>
      <c r="AG38" s="24">
        <v>4</v>
      </c>
      <c r="AH38" s="24">
        <v>2</v>
      </c>
      <c r="AI38" s="24">
        <v>0</v>
      </c>
      <c r="AJ38" s="24">
        <v>1</v>
      </c>
      <c r="AK38" s="24">
        <v>0</v>
      </c>
      <c r="AL38" s="24">
        <v>1</v>
      </c>
      <c r="AM38" s="24">
        <v>1</v>
      </c>
      <c r="AN38" s="24">
        <v>2</v>
      </c>
      <c r="AO38" s="24">
        <v>0</v>
      </c>
      <c r="AP38" s="24">
        <v>0</v>
      </c>
      <c r="AQ38" s="24">
        <v>1</v>
      </c>
      <c r="AR38" s="24">
        <v>0</v>
      </c>
      <c r="AS38" s="25" t="s">
        <v>58</v>
      </c>
      <c r="AT38" s="3" t="s">
        <v>58</v>
      </c>
      <c r="AU38" s="3" t="s">
        <v>58</v>
      </c>
      <c r="AV38" s="3" t="s">
        <v>58</v>
      </c>
      <c r="AW38" s="3" t="s">
        <v>58</v>
      </c>
      <c r="AX38" s="3" t="s">
        <v>58</v>
      </c>
      <c r="AY38" s="3" t="s">
        <v>58</v>
      </c>
      <c r="AZ38" s="3">
        <v>11</v>
      </c>
      <c r="BA38" s="4">
        <f>SUM(I38:AY38)</f>
        <v>90</v>
      </c>
      <c r="BB38">
        <v>42</v>
      </c>
      <c r="BC38">
        <f t="shared" si="2"/>
        <v>19.5</v>
      </c>
      <c r="BD38">
        <f t="shared" si="3"/>
        <v>16</v>
      </c>
      <c r="BE38">
        <v>40</v>
      </c>
      <c r="BF38">
        <f t="shared" si="4"/>
        <v>29</v>
      </c>
    </row>
    <row r="39" spans="1:58" x14ac:dyDescent="0.25">
      <c r="A39" s="29">
        <v>11</v>
      </c>
      <c r="B39" s="18">
        <v>3</v>
      </c>
      <c r="C39" s="43" t="str">
        <f t="shared" si="1"/>
        <v>lower</v>
      </c>
      <c r="D39" s="20">
        <v>0</v>
      </c>
      <c r="E39" s="4">
        <v>0</v>
      </c>
      <c r="F39" s="10">
        <v>0</v>
      </c>
      <c r="G39" s="10">
        <v>0</v>
      </c>
      <c r="H39" s="11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4">
        <v>0</v>
      </c>
      <c r="O39" s="4">
        <v>0</v>
      </c>
      <c r="P39" s="23">
        <v>1</v>
      </c>
      <c r="Q39" s="4">
        <v>5</v>
      </c>
      <c r="R39" s="4">
        <v>4</v>
      </c>
      <c r="S39" s="24">
        <v>5</v>
      </c>
      <c r="T39" s="24">
        <v>4</v>
      </c>
      <c r="U39" s="24">
        <v>2</v>
      </c>
      <c r="V39" s="24">
        <v>6</v>
      </c>
      <c r="W39" s="24">
        <v>6</v>
      </c>
      <c r="X39" s="24">
        <v>6</v>
      </c>
      <c r="Y39" s="24">
        <v>7</v>
      </c>
      <c r="Z39" s="3">
        <v>2</v>
      </c>
      <c r="AA39" s="24">
        <v>2</v>
      </c>
      <c r="AB39" s="24">
        <v>2</v>
      </c>
      <c r="AC39" s="24">
        <v>1</v>
      </c>
      <c r="AD39" s="24">
        <v>3</v>
      </c>
      <c r="AE39" s="24">
        <v>1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5" t="s">
        <v>58</v>
      </c>
      <c r="AS39" s="3" t="s">
        <v>58</v>
      </c>
      <c r="AT39" s="3" t="s">
        <v>58</v>
      </c>
      <c r="AU39" s="3" t="s">
        <v>58</v>
      </c>
      <c r="AV39" s="3" t="s">
        <v>58</v>
      </c>
      <c r="AW39" s="3" t="s">
        <v>58</v>
      </c>
      <c r="AX39" s="3" t="s">
        <v>58</v>
      </c>
      <c r="AY39" s="3" t="s">
        <v>58</v>
      </c>
      <c r="AZ39" s="3">
        <v>12</v>
      </c>
      <c r="BA39" s="4">
        <f>SUM(H39:AY39)</f>
        <v>57</v>
      </c>
      <c r="BB39">
        <v>41</v>
      </c>
      <c r="BC39">
        <f t="shared" si="2"/>
        <v>17.5</v>
      </c>
      <c r="BD39">
        <f t="shared" si="3"/>
        <v>12</v>
      </c>
      <c r="BE39">
        <v>28</v>
      </c>
      <c r="BF39">
        <f t="shared" si="4"/>
        <v>16</v>
      </c>
    </row>
    <row r="40" spans="1:58" x14ac:dyDescent="0.25">
      <c r="A40" s="29">
        <v>11</v>
      </c>
      <c r="B40" s="18">
        <v>4</v>
      </c>
      <c r="C40" s="43" t="str">
        <f t="shared" si="1"/>
        <v>lower</v>
      </c>
      <c r="D40" s="9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21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3">
        <v>5</v>
      </c>
      <c r="R40" s="4">
        <v>3</v>
      </c>
      <c r="S40" s="4">
        <v>0</v>
      </c>
      <c r="T40" s="4">
        <v>0</v>
      </c>
      <c r="U40" s="4">
        <v>1</v>
      </c>
      <c r="V40" s="24">
        <v>13</v>
      </c>
      <c r="W40" s="25" t="s">
        <v>58</v>
      </c>
      <c r="X40" s="24" t="s">
        <v>58</v>
      </c>
      <c r="Y40" s="24" t="s">
        <v>58</v>
      </c>
      <c r="Z40" s="24" t="s">
        <v>58</v>
      </c>
      <c r="AA40" s="24" t="s">
        <v>58</v>
      </c>
      <c r="AB40" s="24" t="s">
        <v>58</v>
      </c>
      <c r="AC40" s="24" t="s">
        <v>58</v>
      </c>
      <c r="AD40" s="24" t="s">
        <v>58</v>
      </c>
      <c r="AE40" s="24" t="s">
        <v>58</v>
      </c>
      <c r="AF40" s="24" t="s">
        <v>58</v>
      </c>
      <c r="AG40" s="24" t="s">
        <v>58</v>
      </c>
      <c r="AH40" s="24" t="s">
        <v>58</v>
      </c>
      <c r="AI40" s="24" t="s">
        <v>58</v>
      </c>
      <c r="AJ40" s="24" t="s">
        <v>58</v>
      </c>
      <c r="AK40" s="24" t="s">
        <v>58</v>
      </c>
      <c r="AL40" s="24" t="s">
        <v>58</v>
      </c>
      <c r="AM40" s="24" t="s">
        <v>58</v>
      </c>
      <c r="AN40" s="24" t="s">
        <v>58</v>
      </c>
      <c r="AO40" s="24" t="s">
        <v>58</v>
      </c>
      <c r="AP40" s="24" t="s">
        <v>58</v>
      </c>
      <c r="AQ40" s="24" t="s">
        <v>58</v>
      </c>
      <c r="AR40" s="24" t="s">
        <v>58</v>
      </c>
      <c r="AS40" s="24" t="s">
        <v>58</v>
      </c>
      <c r="AT40" s="24" t="s">
        <v>58</v>
      </c>
      <c r="AU40" s="24" t="s">
        <v>58</v>
      </c>
      <c r="AV40" s="24" t="s">
        <v>58</v>
      </c>
      <c r="AW40" s="24" t="s">
        <v>58</v>
      </c>
      <c r="AX40" s="24" t="s">
        <v>58</v>
      </c>
      <c r="AY40" s="24" t="s">
        <v>58</v>
      </c>
      <c r="AZ40" s="3">
        <v>13</v>
      </c>
      <c r="BA40" s="4">
        <f>SUM(K40:AY40)</f>
        <v>22</v>
      </c>
      <c r="BB40">
        <v>20</v>
      </c>
      <c r="BC40">
        <f t="shared" si="2"/>
        <v>19.5</v>
      </c>
      <c r="BD40">
        <f t="shared" si="3"/>
        <v>12</v>
      </c>
      <c r="BE40">
        <v>19</v>
      </c>
      <c r="BF40">
        <f t="shared" si="4"/>
        <v>6</v>
      </c>
    </row>
    <row r="41" spans="1:58" x14ac:dyDescent="0.25">
      <c r="A41" s="29">
        <v>12</v>
      </c>
      <c r="B41" s="18">
        <v>1</v>
      </c>
      <c r="C41" s="43" t="str">
        <f t="shared" si="1"/>
        <v>lower</v>
      </c>
      <c r="D41" s="20">
        <v>0</v>
      </c>
      <c r="E41" s="10">
        <v>0</v>
      </c>
      <c r="F41" s="1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">
        <v>0</v>
      </c>
      <c r="M41" s="4">
        <v>0</v>
      </c>
      <c r="N41" s="4">
        <v>0</v>
      </c>
      <c r="O41" s="4">
        <v>0</v>
      </c>
      <c r="P41" s="23">
        <v>4</v>
      </c>
      <c r="Q41" s="24">
        <v>7</v>
      </c>
      <c r="R41" s="24">
        <v>5</v>
      </c>
      <c r="S41" s="24">
        <v>7</v>
      </c>
      <c r="T41" s="24">
        <v>7</v>
      </c>
      <c r="U41" s="24">
        <v>5</v>
      </c>
      <c r="V41" s="24">
        <v>6</v>
      </c>
      <c r="W41" s="24">
        <v>1</v>
      </c>
      <c r="X41" s="32">
        <v>8</v>
      </c>
      <c r="Y41" s="24">
        <v>5</v>
      </c>
      <c r="Z41" s="24">
        <v>2</v>
      </c>
      <c r="AA41" s="24">
        <v>2</v>
      </c>
      <c r="AB41" s="24">
        <v>5</v>
      </c>
      <c r="AC41" s="24">
        <v>5</v>
      </c>
      <c r="AD41" s="24">
        <v>4</v>
      </c>
      <c r="AE41" s="24">
        <v>5</v>
      </c>
      <c r="AF41" s="24">
        <v>0</v>
      </c>
      <c r="AG41" s="24">
        <v>2</v>
      </c>
      <c r="AH41" s="24">
        <v>0</v>
      </c>
      <c r="AI41" s="24">
        <v>1</v>
      </c>
      <c r="AJ41" s="24">
        <v>4</v>
      </c>
      <c r="AK41" s="24">
        <v>0</v>
      </c>
      <c r="AL41" s="24">
        <v>0</v>
      </c>
      <c r="AM41" s="24">
        <v>0</v>
      </c>
      <c r="AN41" s="24">
        <v>1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5" t="s">
        <v>58</v>
      </c>
      <c r="AU41" s="24" t="s">
        <v>58</v>
      </c>
      <c r="AV41" s="24" t="s">
        <v>58</v>
      </c>
      <c r="AW41" s="24" t="s">
        <v>58</v>
      </c>
      <c r="AX41" s="3" t="s">
        <v>58</v>
      </c>
      <c r="AY41" s="24" t="s">
        <v>58</v>
      </c>
      <c r="AZ41" s="3">
        <v>12</v>
      </c>
      <c r="BA41" s="4">
        <f>SUM(F41:AW41)</f>
        <v>86</v>
      </c>
      <c r="BB41">
        <v>43</v>
      </c>
      <c r="BC41">
        <f t="shared" si="2"/>
        <v>17.5</v>
      </c>
      <c r="BD41">
        <f t="shared" si="3"/>
        <v>16</v>
      </c>
      <c r="BE41">
        <v>37</v>
      </c>
      <c r="BF41">
        <f t="shared" si="4"/>
        <v>25</v>
      </c>
    </row>
    <row r="42" spans="1:58" x14ac:dyDescent="0.25">
      <c r="A42" s="29">
        <v>12</v>
      </c>
      <c r="B42" s="18">
        <v>2</v>
      </c>
      <c r="C42" s="43" t="str">
        <f t="shared" si="1"/>
        <v>lower</v>
      </c>
      <c r="D42" s="9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21">
        <v>0</v>
      </c>
      <c r="M42" s="22">
        <v>0</v>
      </c>
      <c r="N42" s="22">
        <v>0</v>
      </c>
      <c r="O42" s="23">
        <v>3</v>
      </c>
      <c r="P42" s="22">
        <v>0</v>
      </c>
      <c r="Q42" s="22">
        <v>6</v>
      </c>
      <c r="R42" s="4">
        <v>5</v>
      </c>
      <c r="S42" s="4">
        <v>2</v>
      </c>
      <c r="T42" s="4">
        <v>4</v>
      </c>
      <c r="U42" s="4">
        <v>4</v>
      </c>
      <c r="V42" s="4">
        <v>3</v>
      </c>
      <c r="W42" s="24">
        <v>4</v>
      </c>
      <c r="X42" s="24">
        <v>1</v>
      </c>
      <c r="Y42" s="24">
        <v>6</v>
      </c>
      <c r="Z42" s="24">
        <v>4</v>
      </c>
      <c r="AA42" s="24">
        <v>3</v>
      </c>
      <c r="AB42" s="24">
        <v>0</v>
      </c>
      <c r="AC42" s="24">
        <v>2</v>
      </c>
      <c r="AD42" s="3">
        <v>2</v>
      </c>
      <c r="AE42" s="24">
        <v>6</v>
      </c>
      <c r="AF42" s="24">
        <v>1</v>
      </c>
      <c r="AG42" s="24">
        <v>0</v>
      </c>
      <c r="AH42" s="24">
        <v>2</v>
      </c>
      <c r="AI42" s="24">
        <v>3</v>
      </c>
      <c r="AJ42" s="24">
        <v>0</v>
      </c>
      <c r="AK42" s="24">
        <v>0</v>
      </c>
      <c r="AL42" s="24">
        <v>1</v>
      </c>
      <c r="AM42" s="24">
        <v>0</v>
      </c>
      <c r="AN42" s="24">
        <v>0</v>
      </c>
      <c r="AO42" s="24">
        <v>0</v>
      </c>
      <c r="AP42" s="25" t="s">
        <v>58</v>
      </c>
      <c r="AQ42" s="3" t="s">
        <v>58</v>
      </c>
      <c r="AR42" s="3" t="s">
        <v>58</v>
      </c>
      <c r="AS42" s="3" t="s">
        <v>58</v>
      </c>
      <c r="AT42" s="3" t="s">
        <v>58</v>
      </c>
      <c r="AU42" s="3" t="s">
        <v>58</v>
      </c>
      <c r="AV42" s="3" t="s">
        <v>58</v>
      </c>
      <c r="AW42" s="3" t="s">
        <v>58</v>
      </c>
      <c r="AX42" s="3" t="s">
        <v>58</v>
      </c>
      <c r="AY42" s="3" t="s">
        <v>58</v>
      </c>
      <c r="AZ42" s="3">
        <v>11</v>
      </c>
      <c r="BA42" s="4">
        <f>SUM(L42:AY42)</f>
        <v>62</v>
      </c>
      <c r="BB42">
        <v>39</v>
      </c>
      <c r="BC42">
        <f t="shared" si="2"/>
        <v>19.5</v>
      </c>
      <c r="BD42">
        <f t="shared" si="3"/>
        <v>16</v>
      </c>
      <c r="BE42">
        <v>35</v>
      </c>
      <c r="BF42">
        <f t="shared" si="4"/>
        <v>24</v>
      </c>
    </row>
    <row r="43" spans="1:58" x14ac:dyDescent="0.25">
      <c r="A43" s="29">
        <v>12</v>
      </c>
      <c r="B43" s="18">
        <v>3</v>
      </c>
      <c r="C43" s="43" t="str">
        <f t="shared" si="1"/>
        <v>lower</v>
      </c>
      <c r="D43" s="20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10">
        <v>0</v>
      </c>
      <c r="K43" s="10">
        <v>0</v>
      </c>
      <c r="L43" s="11">
        <v>0</v>
      </c>
      <c r="M43" s="22">
        <v>0</v>
      </c>
      <c r="N43" s="22">
        <v>0</v>
      </c>
      <c r="O43" s="23">
        <v>3</v>
      </c>
      <c r="P43" s="22">
        <v>4</v>
      </c>
      <c r="Q43" s="22">
        <v>2</v>
      </c>
      <c r="R43" s="27">
        <v>2</v>
      </c>
      <c r="S43" s="4" t="s">
        <v>58</v>
      </c>
      <c r="T43" s="4" t="s">
        <v>58</v>
      </c>
      <c r="U43" s="4" t="s">
        <v>58</v>
      </c>
      <c r="V43" s="4" t="s">
        <v>58</v>
      </c>
      <c r="W43" s="3" t="s">
        <v>58</v>
      </c>
      <c r="X43" s="3" t="s">
        <v>58</v>
      </c>
      <c r="Y43" s="3" t="s">
        <v>58</v>
      </c>
      <c r="Z43" s="3" t="s">
        <v>58</v>
      </c>
      <c r="AA43" s="3" t="s">
        <v>58</v>
      </c>
      <c r="AB43" s="3" t="s">
        <v>58</v>
      </c>
      <c r="AC43" s="3" t="s">
        <v>58</v>
      </c>
      <c r="AD43" s="3" t="s">
        <v>58</v>
      </c>
      <c r="AE43" s="3" t="s">
        <v>58</v>
      </c>
      <c r="AF43" s="3" t="s">
        <v>58</v>
      </c>
      <c r="AG43" s="3" t="s">
        <v>58</v>
      </c>
      <c r="AH43" s="3" t="s">
        <v>58</v>
      </c>
      <c r="AI43" s="3" t="s">
        <v>58</v>
      </c>
      <c r="AJ43" s="3" t="s">
        <v>58</v>
      </c>
      <c r="AK43" s="3" t="s">
        <v>58</v>
      </c>
      <c r="AL43" s="3" t="s">
        <v>58</v>
      </c>
      <c r="AM43" s="3" t="s">
        <v>58</v>
      </c>
      <c r="AN43" s="3" t="s">
        <v>58</v>
      </c>
      <c r="AO43" s="3" t="s">
        <v>58</v>
      </c>
      <c r="AP43" s="3" t="s">
        <v>58</v>
      </c>
      <c r="AQ43" s="3" t="s">
        <v>58</v>
      </c>
      <c r="AR43" s="3" t="s">
        <v>58</v>
      </c>
      <c r="AS43" s="3" t="s">
        <v>58</v>
      </c>
      <c r="AT43" s="3" t="s">
        <v>58</v>
      </c>
      <c r="AU43" s="3" t="s">
        <v>58</v>
      </c>
      <c r="AV43" s="3" t="s">
        <v>58</v>
      </c>
      <c r="AW43" s="3" t="s">
        <v>58</v>
      </c>
      <c r="AX43" s="3" t="s">
        <v>58</v>
      </c>
      <c r="AY43" s="3" t="s">
        <v>58</v>
      </c>
      <c r="AZ43" s="3">
        <v>11</v>
      </c>
      <c r="BA43" s="4">
        <f>SUM(L43:AY43)</f>
        <v>11</v>
      </c>
      <c r="BB43">
        <v>15</v>
      </c>
      <c r="BC43">
        <f t="shared" si="2"/>
        <v>17.5</v>
      </c>
      <c r="BD43">
        <f t="shared" si="3"/>
        <v>12</v>
      </c>
      <c r="BE43">
        <v>15</v>
      </c>
      <c r="BF43">
        <f t="shared" si="4"/>
        <v>4</v>
      </c>
    </row>
    <row r="44" spans="1:58" x14ac:dyDescent="0.25">
      <c r="A44" s="29">
        <v>12</v>
      </c>
      <c r="B44" s="18">
        <v>4</v>
      </c>
      <c r="C44" s="43" t="str">
        <f t="shared" si="1"/>
        <v>lower</v>
      </c>
      <c r="D44" s="9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21">
        <v>0</v>
      </c>
      <c r="L44" s="22">
        <v>0</v>
      </c>
      <c r="M44" s="22">
        <v>0</v>
      </c>
      <c r="N44" s="23">
        <v>1</v>
      </c>
      <c r="O44" s="22">
        <v>6</v>
      </c>
      <c r="P44" s="22">
        <v>6</v>
      </c>
      <c r="Q44" s="33">
        <v>3</v>
      </c>
      <c r="R44" s="4">
        <v>1</v>
      </c>
      <c r="S44" s="4">
        <v>1</v>
      </c>
      <c r="T44" s="4">
        <v>8</v>
      </c>
      <c r="U44" s="4">
        <v>6</v>
      </c>
      <c r="V44" s="24">
        <v>11</v>
      </c>
      <c r="W44" s="24">
        <v>4</v>
      </c>
      <c r="X44" s="24">
        <v>1</v>
      </c>
      <c r="Y44" s="24">
        <v>1</v>
      </c>
      <c r="Z44" s="24">
        <v>2</v>
      </c>
      <c r="AA44" s="24">
        <v>0</v>
      </c>
      <c r="AB44" s="24">
        <v>0</v>
      </c>
      <c r="AC44" s="3">
        <v>0</v>
      </c>
      <c r="AD44" s="24">
        <v>1</v>
      </c>
      <c r="AE44" s="24">
        <v>1</v>
      </c>
      <c r="AF44" s="24">
        <v>1</v>
      </c>
      <c r="AG44" s="24">
        <v>0</v>
      </c>
      <c r="AH44" s="24">
        <v>0</v>
      </c>
      <c r="AI44" s="24">
        <v>0</v>
      </c>
      <c r="AJ44" s="24">
        <v>0</v>
      </c>
      <c r="AK44" s="25" t="s">
        <v>58</v>
      </c>
      <c r="AL44" s="3" t="s">
        <v>58</v>
      </c>
      <c r="AM44" s="3" t="s">
        <v>58</v>
      </c>
      <c r="AN44" s="3" t="s">
        <v>58</v>
      </c>
      <c r="AO44" s="3" t="s">
        <v>58</v>
      </c>
      <c r="AP44" s="3" t="s">
        <v>58</v>
      </c>
      <c r="AQ44" s="3" t="s">
        <v>58</v>
      </c>
      <c r="AR44" s="3" t="s">
        <v>58</v>
      </c>
      <c r="AS44" s="3" t="s">
        <v>58</v>
      </c>
      <c r="AT44" s="3" t="s">
        <v>58</v>
      </c>
      <c r="AU44" s="3" t="s">
        <v>58</v>
      </c>
      <c r="AV44" s="3" t="s">
        <v>58</v>
      </c>
      <c r="AW44" s="3" t="s">
        <v>58</v>
      </c>
      <c r="AX44" s="3" t="s">
        <v>58</v>
      </c>
      <c r="AY44" s="3" t="s">
        <v>58</v>
      </c>
      <c r="AZ44" s="3">
        <v>10</v>
      </c>
      <c r="BA44" s="4">
        <f>SUM(K44:AY44)</f>
        <v>54</v>
      </c>
      <c r="BB44">
        <v>34</v>
      </c>
      <c r="BC44">
        <f t="shared" si="2"/>
        <v>19.5</v>
      </c>
      <c r="BD44">
        <f t="shared" si="3"/>
        <v>12</v>
      </c>
      <c r="BE44">
        <v>29</v>
      </c>
      <c r="BF44">
        <f t="shared" si="4"/>
        <v>19</v>
      </c>
    </row>
    <row r="45" spans="1:58" x14ac:dyDescent="0.25">
      <c r="A45" s="29">
        <v>13</v>
      </c>
      <c r="B45" s="18">
        <v>1</v>
      </c>
      <c r="C45" s="43" t="str">
        <f t="shared" si="1"/>
        <v>lower</v>
      </c>
      <c r="D45" s="20">
        <v>0</v>
      </c>
      <c r="E45" s="4">
        <v>0</v>
      </c>
      <c r="F45" s="4">
        <v>0</v>
      </c>
      <c r="G45" s="4">
        <v>0</v>
      </c>
      <c r="H45" s="10">
        <v>0</v>
      </c>
      <c r="I45" s="10">
        <v>0</v>
      </c>
      <c r="J45" s="11">
        <v>0</v>
      </c>
      <c r="K45" s="22">
        <v>0</v>
      </c>
      <c r="L45" s="22">
        <v>0</v>
      </c>
      <c r="M45" s="22">
        <v>0</v>
      </c>
      <c r="N45" s="22">
        <v>0</v>
      </c>
      <c r="O45" s="23">
        <v>3</v>
      </c>
      <c r="P45" s="4">
        <v>0</v>
      </c>
      <c r="Q45" s="4">
        <v>5</v>
      </c>
      <c r="R45" s="4">
        <v>5</v>
      </c>
      <c r="S45" s="4">
        <v>3</v>
      </c>
      <c r="T45" s="4">
        <v>6</v>
      </c>
      <c r="U45" s="24">
        <v>9</v>
      </c>
      <c r="V45" s="24">
        <v>5</v>
      </c>
      <c r="W45" s="24">
        <v>9</v>
      </c>
      <c r="X45" s="24">
        <v>7</v>
      </c>
      <c r="Y45" s="24">
        <v>5</v>
      </c>
      <c r="Z45" s="24">
        <v>3</v>
      </c>
      <c r="AA45" s="24">
        <v>6</v>
      </c>
      <c r="AB45" s="3">
        <v>4</v>
      </c>
      <c r="AC45" s="24">
        <v>5</v>
      </c>
      <c r="AD45" s="24">
        <v>1</v>
      </c>
      <c r="AE45" s="24">
        <v>0</v>
      </c>
      <c r="AF45" s="24">
        <v>2</v>
      </c>
      <c r="AG45" s="24">
        <v>4</v>
      </c>
      <c r="AH45" s="24">
        <v>1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5" t="s">
        <v>58</v>
      </c>
      <c r="AQ45" s="3" t="s">
        <v>58</v>
      </c>
      <c r="AR45" s="3" t="s">
        <v>58</v>
      </c>
      <c r="AS45" s="3" t="s">
        <v>58</v>
      </c>
      <c r="AT45" s="3" t="s">
        <v>58</v>
      </c>
      <c r="AU45" s="3" t="s">
        <v>58</v>
      </c>
      <c r="AV45" s="3" t="s">
        <v>58</v>
      </c>
      <c r="AW45" s="3" t="s">
        <v>58</v>
      </c>
      <c r="AX45" s="3" t="s">
        <v>58</v>
      </c>
      <c r="AY45" s="3" t="s">
        <v>58</v>
      </c>
      <c r="AZ45" s="3">
        <v>11</v>
      </c>
      <c r="BA45" s="4">
        <f>SUM(J45:AY45)</f>
        <v>83</v>
      </c>
      <c r="BB45">
        <v>39</v>
      </c>
      <c r="BC45">
        <f t="shared" si="2"/>
        <v>17.5</v>
      </c>
      <c r="BD45">
        <f t="shared" si="3"/>
        <v>16</v>
      </c>
      <c r="BE45">
        <v>31</v>
      </c>
      <c r="BF45">
        <f t="shared" si="4"/>
        <v>20</v>
      </c>
    </row>
    <row r="46" spans="1:58" x14ac:dyDescent="0.25">
      <c r="A46" s="29">
        <v>13</v>
      </c>
      <c r="B46" s="18">
        <v>2</v>
      </c>
      <c r="C46" s="43" t="str">
        <f t="shared" si="1"/>
        <v>lower</v>
      </c>
      <c r="D46" s="9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21">
        <v>0</v>
      </c>
      <c r="M46" s="23">
        <v>1</v>
      </c>
      <c r="N46" s="22">
        <v>4</v>
      </c>
      <c r="O46" s="22">
        <v>7</v>
      </c>
      <c r="P46" s="22">
        <v>7</v>
      </c>
      <c r="Q46" s="22">
        <v>5</v>
      </c>
      <c r="R46" s="4">
        <v>7</v>
      </c>
      <c r="S46" s="4">
        <v>7</v>
      </c>
      <c r="T46" s="4">
        <v>6</v>
      </c>
      <c r="U46" s="4">
        <v>8</v>
      </c>
      <c r="V46" s="4">
        <v>5</v>
      </c>
      <c r="W46" s="24">
        <v>6</v>
      </c>
      <c r="X46" s="24">
        <v>8</v>
      </c>
      <c r="Y46" s="24">
        <v>2</v>
      </c>
      <c r="Z46" s="24">
        <v>2</v>
      </c>
      <c r="AA46" s="24">
        <v>1</v>
      </c>
      <c r="AB46" s="24">
        <v>4</v>
      </c>
      <c r="AC46" s="24">
        <v>6</v>
      </c>
      <c r="AD46" s="3">
        <v>2</v>
      </c>
      <c r="AE46" s="24">
        <v>0</v>
      </c>
      <c r="AF46" s="24">
        <v>0</v>
      </c>
      <c r="AG46" s="24">
        <v>0</v>
      </c>
      <c r="AH46" s="24">
        <v>0</v>
      </c>
      <c r="AI46" s="24">
        <v>1</v>
      </c>
      <c r="AJ46" s="24">
        <v>0</v>
      </c>
      <c r="AK46" s="24">
        <v>0</v>
      </c>
      <c r="AL46" s="24">
        <v>0</v>
      </c>
      <c r="AM46" s="24">
        <v>0</v>
      </c>
      <c r="AN46" s="25" t="s">
        <v>58</v>
      </c>
      <c r="AO46" s="3" t="s">
        <v>58</v>
      </c>
      <c r="AP46" s="3" t="s">
        <v>58</v>
      </c>
      <c r="AQ46" s="3" t="s">
        <v>58</v>
      </c>
      <c r="AR46" s="3" t="s">
        <v>58</v>
      </c>
      <c r="AS46" s="3" t="s">
        <v>58</v>
      </c>
      <c r="AT46" s="3" t="s">
        <v>58</v>
      </c>
      <c r="AU46" s="3" t="s">
        <v>58</v>
      </c>
      <c r="AV46" s="3" t="s">
        <v>58</v>
      </c>
      <c r="AW46" s="3" t="s">
        <v>58</v>
      </c>
      <c r="AX46" s="3" t="s">
        <v>58</v>
      </c>
      <c r="AY46" s="3" t="s">
        <v>58</v>
      </c>
      <c r="AZ46" s="3">
        <v>9</v>
      </c>
      <c r="BA46" s="4">
        <f>SUM(L46:AY46)</f>
        <v>89</v>
      </c>
      <c r="BB46">
        <v>37</v>
      </c>
      <c r="BC46">
        <f t="shared" si="2"/>
        <v>19.5</v>
      </c>
      <c r="BD46">
        <f t="shared" si="3"/>
        <v>16</v>
      </c>
      <c r="BE46">
        <v>32</v>
      </c>
      <c r="BF46">
        <f t="shared" si="4"/>
        <v>23</v>
      </c>
    </row>
    <row r="47" spans="1:58" x14ac:dyDescent="0.25">
      <c r="A47" s="29">
        <v>13</v>
      </c>
      <c r="B47" s="18">
        <v>3</v>
      </c>
      <c r="C47" s="43" t="str">
        <f t="shared" si="1"/>
        <v>lower</v>
      </c>
      <c r="D47" s="20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10">
        <v>0</v>
      </c>
      <c r="K47" s="10">
        <v>0</v>
      </c>
      <c r="L47" s="11">
        <v>0</v>
      </c>
      <c r="M47" s="22">
        <v>0</v>
      </c>
      <c r="N47" s="22">
        <v>0</v>
      </c>
      <c r="O47" s="22">
        <v>0</v>
      </c>
      <c r="P47" s="23">
        <v>4</v>
      </c>
      <c r="Q47" s="22">
        <v>3</v>
      </c>
      <c r="R47" s="4">
        <v>3</v>
      </c>
      <c r="S47" s="4">
        <v>3</v>
      </c>
      <c r="T47" s="4">
        <v>0</v>
      </c>
      <c r="U47" s="4">
        <v>0</v>
      </c>
      <c r="V47" s="4">
        <v>1</v>
      </c>
      <c r="W47" s="24">
        <v>12</v>
      </c>
      <c r="X47" s="24">
        <v>11</v>
      </c>
      <c r="Y47" s="24">
        <v>1</v>
      </c>
      <c r="Z47" s="24">
        <v>3</v>
      </c>
      <c r="AA47" s="24">
        <v>2</v>
      </c>
      <c r="AB47" s="24">
        <v>2</v>
      </c>
      <c r="AC47" s="24">
        <v>2</v>
      </c>
      <c r="AD47" s="3">
        <v>1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1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5" t="s">
        <v>58</v>
      </c>
      <c r="AW47" s="3" t="s">
        <v>58</v>
      </c>
      <c r="AX47" s="3" t="s">
        <v>58</v>
      </c>
      <c r="AY47" s="3" t="s">
        <v>58</v>
      </c>
      <c r="AZ47" s="3">
        <v>12</v>
      </c>
      <c r="BA47" s="4">
        <f>SUM(L47:AY47)</f>
        <v>49</v>
      </c>
      <c r="BB47">
        <v>45</v>
      </c>
      <c r="BC47">
        <f t="shared" si="2"/>
        <v>17.5</v>
      </c>
      <c r="BD47">
        <f t="shared" si="3"/>
        <v>12</v>
      </c>
      <c r="BE47">
        <v>35</v>
      </c>
      <c r="BF47">
        <f t="shared" si="4"/>
        <v>23</v>
      </c>
    </row>
    <row r="48" spans="1:58" x14ac:dyDescent="0.25">
      <c r="A48" s="29">
        <v>13</v>
      </c>
      <c r="B48" s="18">
        <v>4</v>
      </c>
      <c r="C48" s="43" t="str">
        <f t="shared" si="1"/>
        <v>lower</v>
      </c>
      <c r="D48" s="9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21">
        <v>0</v>
      </c>
      <c r="K48" s="22">
        <v>0</v>
      </c>
      <c r="L48" s="22">
        <v>0</v>
      </c>
      <c r="M48" s="22">
        <v>0</v>
      </c>
      <c r="N48" s="23">
        <v>4</v>
      </c>
      <c r="O48" s="22">
        <v>1</v>
      </c>
      <c r="P48" s="4">
        <v>1</v>
      </c>
      <c r="Q48" s="4">
        <v>1</v>
      </c>
      <c r="R48" s="4">
        <v>2</v>
      </c>
      <c r="S48" s="4">
        <v>3</v>
      </c>
      <c r="T48" s="4">
        <v>9</v>
      </c>
      <c r="U48" s="24">
        <v>5</v>
      </c>
      <c r="V48" s="24">
        <v>3</v>
      </c>
      <c r="W48" s="24">
        <v>1</v>
      </c>
      <c r="X48" s="24">
        <v>3</v>
      </c>
      <c r="Y48" s="24">
        <v>4</v>
      </c>
      <c r="Z48" s="24">
        <v>0</v>
      </c>
      <c r="AA48" s="24">
        <v>5</v>
      </c>
      <c r="AB48" s="3">
        <v>0</v>
      </c>
      <c r="AC48" s="24">
        <v>6</v>
      </c>
      <c r="AD48" s="24">
        <v>0</v>
      </c>
      <c r="AE48" s="24">
        <v>2</v>
      </c>
      <c r="AF48" s="24">
        <v>0</v>
      </c>
      <c r="AG48" s="24">
        <v>2</v>
      </c>
      <c r="AH48" s="24">
        <v>0</v>
      </c>
      <c r="AI48" s="24">
        <v>0</v>
      </c>
      <c r="AJ48" s="24">
        <v>0</v>
      </c>
      <c r="AK48" s="25" t="s">
        <v>58</v>
      </c>
      <c r="AL48" s="24" t="s">
        <v>58</v>
      </c>
      <c r="AM48" s="24" t="s">
        <v>58</v>
      </c>
      <c r="AN48" s="24" t="s">
        <v>58</v>
      </c>
      <c r="AO48" s="24" t="s">
        <v>58</v>
      </c>
      <c r="AP48" s="24" t="s">
        <v>58</v>
      </c>
      <c r="AQ48" s="24" t="s">
        <v>58</v>
      </c>
      <c r="AR48" s="24" t="s">
        <v>58</v>
      </c>
      <c r="AS48" s="24" t="s">
        <v>58</v>
      </c>
      <c r="AT48" s="24" t="s">
        <v>58</v>
      </c>
      <c r="AU48" s="24" t="s">
        <v>58</v>
      </c>
      <c r="AV48" s="24" t="s">
        <v>58</v>
      </c>
      <c r="AW48" s="24" t="s">
        <v>58</v>
      </c>
      <c r="AX48" s="24" t="s">
        <v>58</v>
      </c>
      <c r="AY48" s="24" t="s">
        <v>58</v>
      </c>
      <c r="AZ48" s="3">
        <v>10</v>
      </c>
      <c r="BA48" s="4">
        <f>SUM(J48:AY48)</f>
        <v>52</v>
      </c>
      <c r="BB48">
        <v>34</v>
      </c>
      <c r="BC48">
        <f t="shared" si="2"/>
        <v>19.5</v>
      </c>
      <c r="BD48">
        <f t="shared" si="3"/>
        <v>12</v>
      </c>
      <c r="BE48">
        <v>30</v>
      </c>
      <c r="BF48">
        <f t="shared" si="4"/>
        <v>20</v>
      </c>
    </row>
    <row r="49" spans="1:58" x14ac:dyDescent="0.25">
      <c r="A49" s="29">
        <v>14</v>
      </c>
      <c r="B49" s="18">
        <v>1</v>
      </c>
      <c r="C49" s="43" t="str">
        <f t="shared" si="1"/>
        <v>lower</v>
      </c>
      <c r="D49" s="20">
        <v>0</v>
      </c>
      <c r="E49" s="4">
        <v>0</v>
      </c>
      <c r="F49" s="4">
        <v>0</v>
      </c>
      <c r="G49" s="10">
        <v>0</v>
      </c>
      <c r="H49" s="10">
        <v>0</v>
      </c>
      <c r="I49" s="11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4">
        <v>0</v>
      </c>
      <c r="P49" s="23">
        <v>1</v>
      </c>
      <c r="Q49" s="4">
        <v>3</v>
      </c>
      <c r="R49" s="4">
        <v>3</v>
      </c>
      <c r="S49" s="4">
        <v>3</v>
      </c>
      <c r="T49" s="24">
        <v>9</v>
      </c>
      <c r="U49" s="24">
        <v>6</v>
      </c>
      <c r="V49" s="25" t="s">
        <v>58</v>
      </c>
      <c r="W49" s="24" t="s">
        <v>58</v>
      </c>
      <c r="X49" s="24" t="s">
        <v>58</v>
      </c>
      <c r="Y49" s="24" t="s">
        <v>58</v>
      </c>
      <c r="Z49" s="24" t="s">
        <v>58</v>
      </c>
      <c r="AA49" s="24" t="s">
        <v>58</v>
      </c>
      <c r="AB49" s="24" t="s">
        <v>58</v>
      </c>
      <c r="AC49" s="24" t="s">
        <v>58</v>
      </c>
      <c r="AD49" s="24" t="s">
        <v>58</v>
      </c>
      <c r="AE49" s="24" t="s">
        <v>58</v>
      </c>
      <c r="AF49" s="24" t="s">
        <v>58</v>
      </c>
      <c r="AG49" s="24" t="s">
        <v>58</v>
      </c>
      <c r="AH49" s="24" t="s">
        <v>58</v>
      </c>
      <c r="AI49" s="24" t="s">
        <v>58</v>
      </c>
      <c r="AJ49" s="24" t="s">
        <v>58</v>
      </c>
      <c r="AK49" s="24" t="s">
        <v>58</v>
      </c>
      <c r="AL49" s="24" t="s">
        <v>58</v>
      </c>
      <c r="AM49" s="24" t="s">
        <v>58</v>
      </c>
      <c r="AN49" s="24" t="s">
        <v>58</v>
      </c>
      <c r="AO49" s="24" t="s">
        <v>58</v>
      </c>
      <c r="AP49" s="24" t="s">
        <v>58</v>
      </c>
      <c r="AQ49" s="24" t="s">
        <v>58</v>
      </c>
      <c r="AR49" s="24" t="s">
        <v>58</v>
      </c>
      <c r="AS49" s="24" t="s">
        <v>58</v>
      </c>
      <c r="AT49" s="24" t="s">
        <v>58</v>
      </c>
      <c r="AU49" s="24" t="s">
        <v>58</v>
      </c>
      <c r="AV49" s="24" t="s">
        <v>58</v>
      </c>
      <c r="AW49" s="24" t="s">
        <v>58</v>
      </c>
      <c r="AX49" s="24" t="s">
        <v>58</v>
      </c>
      <c r="AY49" s="24" t="s">
        <v>58</v>
      </c>
      <c r="AZ49" s="3">
        <v>12</v>
      </c>
      <c r="BA49" s="4">
        <f>SUM(I49:AY49)</f>
        <v>25</v>
      </c>
      <c r="BB49">
        <v>19</v>
      </c>
      <c r="BC49">
        <f t="shared" si="2"/>
        <v>17.5</v>
      </c>
      <c r="BD49">
        <f t="shared" si="3"/>
        <v>16</v>
      </c>
      <c r="BE49">
        <v>18</v>
      </c>
      <c r="BF49">
        <f t="shared" si="4"/>
        <v>6</v>
      </c>
    </row>
    <row r="50" spans="1:58" x14ac:dyDescent="0.25">
      <c r="A50" s="29">
        <v>14</v>
      </c>
      <c r="B50" s="18">
        <v>2</v>
      </c>
      <c r="C50" s="43" t="str">
        <f t="shared" si="1"/>
        <v>lower</v>
      </c>
      <c r="D50" s="9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21">
        <v>0</v>
      </c>
      <c r="M50" s="22">
        <v>0</v>
      </c>
      <c r="N50" s="22">
        <v>0</v>
      </c>
      <c r="O50" s="22">
        <v>0</v>
      </c>
      <c r="P50" s="23">
        <v>2</v>
      </c>
      <c r="Q50" s="22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24">
        <v>4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3">
        <v>0</v>
      </c>
      <c r="AE50" s="24">
        <v>1</v>
      </c>
      <c r="AF50" s="24">
        <v>0</v>
      </c>
      <c r="AG50" s="24">
        <v>0</v>
      </c>
      <c r="AH50" s="24">
        <v>0</v>
      </c>
      <c r="AI50" s="24">
        <v>0</v>
      </c>
      <c r="AJ50" s="24">
        <v>2</v>
      </c>
      <c r="AK50" s="24">
        <v>2</v>
      </c>
      <c r="AL50" s="24">
        <v>0</v>
      </c>
      <c r="AM50" s="24">
        <v>0</v>
      </c>
      <c r="AN50" s="24">
        <v>0</v>
      </c>
      <c r="AO50" s="24">
        <v>0</v>
      </c>
      <c r="AP50" s="24">
        <v>1</v>
      </c>
      <c r="AQ50" s="24">
        <v>0</v>
      </c>
      <c r="AR50" s="24">
        <v>1</v>
      </c>
      <c r="AS50" s="24">
        <v>0</v>
      </c>
      <c r="AT50" s="24">
        <v>0</v>
      </c>
      <c r="AU50" s="24">
        <v>0</v>
      </c>
      <c r="AV50" s="24">
        <v>0</v>
      </c>
      <c r="AW50" s="25" t="s">
        <v>58</v>
      </c>
      <c r="AX50" s="3" t="s">
        <v>58</v>
      </c>
      <c r="AY50" s="3" t="s">
        <v>58</v>
      </c>
      <c r="AZ50" s="3">
        <v>12</v>
      </c>
      <c r="BA50" s="4">
        <f>SUM(L50:AY50)</f>
        <v>15</v>
      </c>
      <c r="BB50">
        <v>46</v>
      </c>
      <c r="BC50">
        <f t="shared" si="2"/>
        <v>19.5</v>
      </c>
      <c r="BD50">
        <f t="shared" si="3"/>
        <v>16</v>
      </c>
      <c r="BE50">
        <v>41</v>
      </c>
      <c r="BF50">
        <f t="shared" si="4"/>
        <v>29</v>
      </c>
    </row>
    <row r="51" spans="1:58" hidden="1" x14ac:dyDescent="0.25">
      <c r="A51" s="29">
        <v>14</v>
      </c>
      <c r="B51" s="18">
        <v>3</v>
      </c>
      <c r="C51" s="43" t="str">
        <f t="shared" si="1"/>
        <v>lower</v>
      </c>
      <c r="D51" s="20">
        <v>0</v>
      </c>
      <c r="E51" s="4">
        <v>0</v>
      </c>
      <c r="F51" s="10">
        <v>0</v>
      </c>
      <c r="G51" s="10">
        <v>0</v>
      </c>
      <c r="H51" s="11">
        <v>0</v>
      </c>
      <c r="I51" s="22">
        <v>0</v>
      </c>
      <c r="J51" s="22">
        <v>0</v>
      </c>
      <c r="K51" s="22">
        <v>0</v>
      </c>
      <c r="L51" s="4">
        <v>0</v>
      </c>
      <c r="M51" s="22">
        <v>0</v>
      </c>
      <c r="N51" s="4">
        <v>0</v>
      </c>
      <c r="O51" s="4">
        <v>0</v>
      </c>
      <c r="P51" s="4">
        <v>0</v>
      </c>
      <c r="Q51" s="4">
        <v>0</v>
      </c>
      <c r="R51" s="23">
        <v>3</v>
      </c>
      <c r="S51" s="24">
        <v>4</v>
      </c>
      <c r="T51" s="24">
        <v>6</v>
      </c>
      <c r="U51" s="24">
        <v>3</v>
      </c>
      <c r="V51" s="24">
        <v>2</v>
      </c>
      <c r="W51" s="24">
        <v>2</v>
      </c>
      <c r="X51" s="24">
        <v>2</v>
      </c>
      <c r="Y51" s="24">
        <v>5</v>
      </c>
      <c r="Z51" s="32">
        <v>0</v>
      </c>
      <c r="AA51" s="24">
        <v>3</v>
      </c>
      <c r="AB51" s="24">
        <v>0</v>
      </c>
      <c r="AC51" s="24">
        <v>0</v>
      </c>
      <c r="AD51" s="24">
        <v>0</v>
      </c>
      <c r="AE51" s="24">
        <v>0</v>
      </c>
      <c r="AF51" s="24">
        <v>1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5" t="s">
        <v>58</v>
      </c>
      <c r="AT51" s="3" t="s">
        <v>58</v>
      </c>
      <c r="AU51" s="3" t="s">
        <v>58</v>
      </c>
      <c r="AV51" s="3" t="s">
        <v>58</v>
      </c>
      <c r="AW51" s="3" t="s">
        <v>58</v>
      </c>
      <c r="AX51" s="3" t="s">
        <v>58</v>
      </c>
      <c r="AY51" s="3" t="s">
        <v>58</v>
      </c>
      <c r="AZ51" s="3">
        <v>14</v>
      </c>
      <c r="BA51" s="4">
        <f>SUM(H51:AY51)</f>
        <v>31</v>
      </c>
      <c r="BB51">
        <v>42</v>
      </c>
      <c r="BC51">
        <f t="shared" si="2"/>
        <v>17.5</v>
      </c>
      <c r="BD51">
        <f t="shared" si="3"/>
        <v>12</v>
      </c>
      <c r="BE51">
        <v>29</v>
      </c>
      <c r="BF51">
        <f t="shared" si="4"/>
        <v>15</v>
      </c>
    </row>
    <row r="52" spans="1:58" x14ac:dyDescent="0.25">
      <c r="A52" s="29">
        <v>14</v>
      </c>
      <c r="B52" s="18">
        <v>4</v>
      </c>
      <c r="C52" s="43" t="str">
        <f t="shared" si="1"/>
        <v>lower</v>
      </c>
      <c r="D52" s="9">
        <v>0</v>
      </c>
      <c r="E52" s="4">
        <v>0</v>
      </c>
      <c r="F52" s="4">
        <v>0</v>
      </c>
      <c r="G52" s="4">
        <v>0</v>
      </c>
      <c r="H52" s="4">
        <v>0</v>
      </c>
      <c r="I52" s="21">
        <v>0</v>
      </c>
      <c r="J52" s="22">
        <v>0</v>
      </c>
      <c r="K52" s="22">
        <v>0</v>
      </c>
      <c r="L52" s="22">
        <v>0</v>
      </c>
      <c r="M52" s="22">
        <v>0</v>
      </c>
      <c r="N52" s="23">
        <v>5</v>
      </c>
      <c r="O52" s="4">
        <v>5</v>
      </c>
      <c r="P52" s="4">
        <v>8</v>
      </c>
      <c r="Q52" s="4">
        <v>5</v>
      </c>
      <c r="R52" s="4">
        <v>3</v>
      </c>
      <c r="S52" s="4">
        <v>4</v>
      </c>
      <c r="T52" s="24">
        <v>7</v>
      </c>
      <c r="U52" s="24">
        <v>9</v>
      </c>
      <c r="V52" s="24">
        <v>4</v>
      </c>
      <c r="W52" s="24">
        <v>3</v>
      </c>
      <c r="X52" s="24">
        <v>2</v>
      </c>
      <c r="Y52" s="24">
        <v>1</v>
      </c>
      <c r="Z52" s="24">
        <v>2</v>
      </c>
      <c r="AA52" s="3">
        <v>4</v>
      </c>
      <c r="AB52" s="24">
        <v>2</v>
      </c>
      <c r="AC52" s="24">
        <v>0</v>
      </c>
      <c r="AD52" s="24">
        <v>1</v>
      </c>
      <c r="AE52" s="24">
        <v>4</v>
      </c>
      <c r="AF52" s="24">
        <v>2</v>
      </c>
      <c r="AG52" s="24">
        <v>3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5" t="s">
        <v>58</v>
      </c>
      <c r="AO52" s="24" t="s">
        <v>58</v>
      </c>
      <c r="AP52" s="3" t="s">
        <v>58</v>
      </c>
      <c r="AQ52" s="3" t="s">
        <v>58</v>
      </c>
      <c r="AR52" s="3" t="s">
        <v>58</v>
      </c>
      <c r="AS52" s="3" t="s">
        <v>58</v>
      </c>
      <c r="AT52" s="3" t="s">
        <v>58</v>
      </c>
      <c r="AU52" s="3" t="s">
        <v>58</v>
      </c>
      <c r="AV52" s="3" t="s">
        <v>58</v>
      </c>
      <c r="AW52" s="3" t="s">
        <v>58</v>
      </c>
      <c r="AX52" s="3" t="s">
        <v>58</v>
      </c>
      <c r="AY52" s="3" t="s">
        <v>58</v>
      </c>
      <c r="AZ52" s="3">
        <v>10</v>
      </c>
      <c r="BA52" s="4">
        <f>SUM(I52:AY52)</f>
        <v>74</v>
      </c>
      <c r="BB52">
        <v>37</v>
      </c>
      <c r="BC52">
        <f t="shared" si="2"/>
        <v>19.5</v>
      </c>
      <c r="BD52">
        <f t="shared" si="3"/>
        <v>12</v>
      </c>
      <c r="BE52">
        <v>30</v>
      </c>
      <c r="BF52">
        <f t="shared" si="4"/>
        <v>20</v>
      </c>
    </row>
    <row r="53" spans="1:58" x14ac:dyDescent="0.25">
      <c r="A53" s="29">
        <v>15</v>
      </c>
      <c r="B53" s="18">
        <v>1</v>
      </c>
      <c r="C53" s="43" t="str">
        <f t="shared" si="1"/>
        <v>lower</v>
      </c>
      <c r="D53" s="20">
        <v>0</v>
      </c>
      <c r="E53" s="26">
        <v>0</v>
      </c>
      <c r="F53" s="10">
        <v>0</v>
      </c>
      <c r="G53" s="10">
        <v>0</v>
      </c>
      <c r="H53" s="11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4">
        <v>0</v>
      </c>
      <c r="O53" s="23">
        <v>3</v>
      </c>
      <c r="P53" s="4">
        <v>2</v>
      </c>
      <c r="Q53" s="4">
        <v>5</v>
      </c>
      <c r="R53" s="4">
        <v>2</v>
      </c>
      <c r="S53" s="24">
        <v>7</v>
      </c>
      <c r="T53" s="24">
        <v>5</v>
      </c>
      <c r="U53" s="24">
        <v>3</v>
      </c>
      <c r="V53" s="24">
        <v>3</v>
      </c>
      <c r="W53" s="24">
        <v>3</v>
      </c>
      <c r="X53" s="24">
        <v>7</v>
      </c>
      <c r="Y53" s="24">
        <v>7</v>
      </c>
      <c r="Z53" s="3">
        <v>7</v>
      </c>
      <c r="AA53" s="24">
        <v>5</v>
      </c>
      <c r="AB53" s="24">
        <v>2</v>
      </c>
      <c r="AC53" s="24">
        <v>1</v>
      </c>
      <c r="AD53" s="24">
        <v>3</v>
      </c>
      <c r="AE53" s="24">
        <v>4</v>
      </c>
      <c r="AF53" s="24">
        <v>1</v>
      </c>
      <c r="AG53" s="24">
        <v>3</v>
      </c>
      <c r="AH53" s="24">
        <v>4</v>
      </c>
      <c r="AI53" s="24">
        <v>0</v>
      </c>
      <c r="AJ53" s="24">
        <v>2</v>
      </c>
      <c r="AK53" s="24">
        <v>1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5" t="s">
        <v>58</v>
      </c>
      <c r="AT53" s="3" t="s">
        <v>58</v>
      </c>
      <c r="AU53" s="3" t="s">
        <v>58</v>
      </c>
      <c r="AV53" s="3" t="s">
        <v>58</v>
      </c>
      <c r="AW53" s="3" t="s">
        <v>58</v>
      </c>
      <c r="AX53" s="3" t="s">
        <v>58</v>
      </c>
      <c r="AY53" s="3" t="s">
        <v>58</v>
      </c>
      <c r="AZ53" s="3">
        <v>12</v>
      </c>
      <c r="BA53" s="4">
        <f>SUM(H53:AY53)</f>
        <v>80</v>
      </c>
      <c r="BB53">
        <v>42</v>
      </c>
      <c r="BC53">
        <f t="shared" si="2"/>
        <v>17.5</v>
      </c>
      <c r="BD53">
        <f t="shared" si="3"/>
        <v>16</v>
      </c>
      <c r="BE53">
        <v>34</v>
      </c>
      <c r="BF53">
        <f t="shared" si="4"/>
        <v>22</v>
      </c>
    </row>
    <row r="54" spans="1:58" x14ac:dyDescent="0.25">
      <c r="A54" s="29">
        <v>15</v>
      </c>
      <c r="B54" s="18">
        <v>2</v>
      </c>
      <c r="C54" s="43" t="str">
        <f t="shared" si="1"/>
        <v>lower</v>
      </c>
      <c r="D54" s="9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21">
        <v>0</v>
      </c>
      <c r="M54" s="22">
        <v>0</v>
      </c>
      <c r="N54" s="22">
        <v>0</v>
      </c>
      <c r="O54" s="23">
        <v>6</v>
      </c>
      <c r="P54" s="22">
        <v>8</v>
      </c>
      <c r="Q54" s="22">
        <v>3</v>
      </c>
      <c r="R54" s="4">
        <v>4</v>
      </c>
      <c r="S54" s="4">
        <v>3</v>
      </c>
      <c r="T54" s="4">
        <v>7</v>
      </c>
      <c r="U54" s="4">
        <v>4</v>
      </c>
      <c r="V54" s="4">
        <v>3</v>
      </c>
      <c r="W54" s="24">
        <v>6</v>
      </c>
      <c r="X54" s="24">
        <v>2</v>
      </c>
      <c r="Y54" s="24">
        <v>2</v>
      </c>
      <c r="Z54" s="24">
        <v>2</v>
      </c>
      <c r="AA54" s="24">
        <v>3</v>
      </c>
      <c r="AB54" s="24">
        <v>0</v>
      </c>
      <c r="AC54" s="24">
        <v>1</v>
      </c>
      <c r="AD54" s="3">
        <v>3</v>
      </c>
      <c r="AE54" s="24">
        <v>0</v>
      </c>
      <c r="AF54" s="24">
        <v>1</v>
      </c>
      <c r="AG54" s="24">
        <v>1</v>
      </c>
      <c r="AH54" s="24">
        <v>0</v>
      </c>
      <c r="AI54" s="24">
        <v>0</v>
      </c>
      <c r="AJ54" s="24">
        <v>1</v>
      </c>
      <c r="AK54" s="24">
        <v>0</v>
      </c>
      <c r="AL54" s="24">
        <v>0</v>
      </c>
      <c r="AM54" s="24">
        <v>0</v>
      </c>
      <c r="AN54" s="24">
        <v>0</v>
      </c>
      <c r="AO54" s="24">
        <v>1</v>
      </c>
      <c r="AP54" s="25" t="s">
        <v>58</v>
      </c>
      <c r="AQ54" s="3" t="s">
        <v>58</v>
      </c>
      <c r="AR54" s="3" t="s">
        <v>58</v>
      </c>
      <c r="AS54" s="3" t="s">
        <v>58</v>
      </c>
      <c r="AT54" s="3" t="s">
        <v>58</v>
      </c>
      <c r="AU54" s="3" t="s">
        <v>58</v>
      </c>
      <c r="AV54" s="3" t="s">
        <v>58</v>
      </c>
      <c r="AW54" s="3" t="s">
        <v>58</v>
      </c>
      <c r="AX54" s="3" t="s">
        <v>58</v>
      </c>
      <c r="AY54" s="3" t="s">
        <v>58</v>
      </c>
      <c r="AZ54" s="3">
        <v>11</v>
      </c>
      <c r="BA54" s="4">
        <f>SUM(L54:AY54)</f>
        <v>61</v>
      </c>
      <c r="BB54">
        <v>39</v>
      </c>
      <c r="BC54">
        <f t="shared" si="2"/>
        <v>19.5</v>
      </c>
      <c r="BD54">
        <f t="shared" si="3"/>
        <v>16</v>
      </c>
      <c r="BE54">
        <v>33</v>
      </c>
      <c r="BF54">
        <f t="shared" si="4"/>
        <v>22</v>
      </c>
    </row>
    <row r="55" spans="1:58" hidden="1" x14ac:dyDescent="0.25">
      <c r="A55" s="29">
        <v>15</v>
      </c>
      <c r="B55" s="18">
        <v>3</v>
      </c>
      <c r="C55" s="43" t="str">
        <f t="shared" si="1"/>
        <v>lower</v>
      </c>
      <c r="D55" s="20">
        <v>0</v>
      </c>
      <c r="E55" s="4">
        <v>0</v>
      </c>
      <c r="F55" s="4">
        <v>0</v>
      </c>
      <c r="G55" s="10">
        <v>0</v>
      </c>
      <c r="H55" s="10">
        <v>0</v>
      </c>
      <c r="I55" s="11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4">
        <v>0</v>
      </c>
      <c r="P55" s="4">
        <v>0</v>
      </c>
      <c r="Q55" s="4">
        <v>0</v>
      </c>
      <c r="R55" s="4">
        <v>0</v>
      </c>
      <c r="S55" s="23">
        <v>4</v>
      </c>
      <c r="T55" s="24">
        <v>2</v>
      </c>
      <c r="U55" s="24">
        <v>2</v>
      </c>
      <c r="V55" s="24">
        <v>0</v>
      </c>
      <c r="W55" s="24">
        <v>3</v>
      </c>
      <c r="X55" s="24">
        <v>3</v>
      </c>
      <c r="Y55" s="24">
        <v>2</v>
      </c>
      <c r="Z55" s="24">
        <v>0</v>
      </c>
      <c r="AA55" s="32">
        <v>1</v>
      </c>
      <c r="AB55" s="24">
        <v>2</v>
      </c>
      <c r="AC55" s="24">
        <v>0</v>
      </c>
      <c r="AD55" s="24">
        <v>0</v>
      </c>
      <c r="AE55" s="24">
        <v>0</v>
      </c>
      <c r="AF55" s="24">
        <v>0</v>
      </c>
      <c r="AG55" s="24">
        <v>1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5" t="s">
        <v>58</v>
      </c>
      <c r="AT55" s="3" t="s">
        <v>58</v>
      </c>
      <c r="AU55" s="3" t="s">
        <v>58</v>
      </c>
      <c r="AV55" s="3" t="s">
        <v>58</v>
      </c>
      <c r="AW55" s="3" t="s">
        <v>58</v>
      </c>
      <c r="AX55" s="3" t="s">
        <v>58</v>
      </c>
      <c r="AY55" s="3" t="s">
        <v>58</v>
      </c>
      <c r="AZ55" s="3">
        <v>15</v>
      </c>
      <c r="BA55" s="4">
        <f>SUM(I55:AY55)</f>
        <v>20</v>
      </c>
      <c r="BB55">
        <v>42</v>
      </c>
      <c r="BC55">
        <f t="shared" si="2"/>
        <v>17.5</v>
      </c>
      <c r="BD55">
        <f t="shared" si="3"/>
        <v>12</v>
      </c>
      <c r="BE55">
        <v>30</v>
      </c>
      <c r="BF55">
        <f t="shared" si="4"/>
        <v>15</v>
      </c>
    </row>
    <row r="56" spans="1:58" x14ac:dyDescent="0.25">
      <c r="A56" s="29">
        <v>15</v>
      </c>
      <c r="B56" s="18">
        <v>4</v>
      </c>
      <c r="C56" s="43" t="str">
        <f t="shared" si="1"/>
        <v>lower</v>
      </c>
      <c r="D56" s="9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21">
        <v>0</v>
      </c>
      <c r="K56" s="22">
        <v>0</v>
      </c>
      <c r="L56" s="22">
        <v>0</v>
      </c>
      <c r="M56" s="22">
        <v>0</v>
      </c>
      <c r="N56" s="22">
        <v>0</v>
      </c>
      <c r="O56" s="23">
        <v>4</v>
      </c>
      <c r="P56" s="4">
        <v>3</v>
      </c>
      <c r="Q56" s="4">
        <v>1</v>
      </c>
      <c r="R56" s="4">
        <v>1</v>
      </c>
      <c r="S56" s="4">
        <v>0</v>
      </c>
      <c r="T56" s="4">
        <v>1</v>
      </c>
      <c r="U56" s="24">
        <v>2</v>
      </c>
      <c r="V56" s="24">
        <v>13</v>
      </c>
      <c r="W56" s="24">
        <v>0</v>
      </c>
      <c r="X56" s="24">
        <v>3</v>
      </c>
      <c r="Y56" s="24">
        <v>2</v>
      </c>
      <c r="Z56" s="24">
        <v>0</v>
      </c>
      <c r="AA56" s="24">
        <v>0</v>
      </c>
      <c r="AB56" s="3">
        <v>0</v>
      </c>
      <c r="AC56" s="25" t="s">
        <v>58</v>
      </c>
      <c r="AD56" s="3" t="s">
        <v>58</v>
      </c>
      <c r="AE56" s="3" t="s">
        <v>58</v>
      </c>
      <c r="AF56" s="3" t="s">
        <v>58</v>
      </c>
      <c r="AG56" s="3" t="s">
        <v>58</v>
      </c>
      <c r="AH56" s="3" t="s">
        <v>58</v>
      </c>
      <c r="AI56" s="3" t="s">
        <v>58</v>
      </c>
      <c r="AJ56" s="3" t="s">
        <v>58</v>
      </c>
      <c r="AK56" s="3" t="s">
        <v>58</v>
      </c>
      <c r="AL56" s="3" t="s">
        <v>58</v>
      </c>
      <c r="AM56" s="3" t="s">
        <v>58</v>
      </c>
      <c r="AN56" s="3" t="s">
        <v>58</v>
      </c>
      <c r="AO56" s="3" t="s">
        <v>58</v>
      </c>
      <c r="AP56" s="3" t="s">
        <v>58</v>
      </c>
      <c r="AQ56" s="3" t="s">
        <v>58</v>
      </c>
      <c r="AR56" s="3" t="s">
        <v>58</v>
      </c>
      <c r="AS56" s="3" t="s">
        <v>58</v>
      </c>
      <c r="AT56" s="3" t="s">
        <v>58</v>
      </c>
      <c r="AU56" s="3" t="s">
        <v>58</v>
      </c>
      <c r="AV56" s="3" t="s">
        <v>58</v>
      </c>
      <c r="AW56" s="3" t="s">
        <v>58</v>
      </c>
      <c r="AX56" s="3" t="s">
        <v>58</v>
      </c>
      <c r="AY56" s="3" t="s">
        <v>58</v>
      </c>
      <c r="AZ56" s="3">
        <v>11</v>
      </c>
      <c r="BA56" s="4">
        <f>SUM(J56:AY56)</f>
        <v>30</v>
      </c>
      <c r="BB56">
        <v>26</v>
      </c>
      <c r="BC56">
        <f t="shared" si="2"/>
        <v>19.5</v>
      </c>
      <c r="BD56">
        <f t="shared" si="3"/>
        <v>12</v>
      </c>
      <c r="BE56">
        <v>22</v>
      </c>
      <c r="BF56">
        <f t="shared" si="4"/>
        <v>11</v>
      </c>
    </row>
    <row r="57" spans="1:58" x14ac:dyDescent="0.25">
      <c r="A57" s="29">
        <v>16</v>
      </c>
      <c r="B57" s="18">
        <v>2</v>
      </c>
      <c r="C57" s="43" t="str">
        <f t="shared" si="1"/>
        <v>lower</v>
      </c>
      <c r="D57" s="20">
        <v>0</v>
      </c>
      <c r="E57" s="4">
        <v>0</v>
      </c>
      <c r="F57" s="4">
        <v>0</v>
      </c>
      <c r="G57" s="4">
        <v>0</v>
      </c>
      <c r="H57" s="4">
        <v>0</v>
      </c>
      <c r="I57" s="21">
        <v>0</v>
      </c>
      <c r="J57" s="22">
        <v>0</v>
      </c>
      <c r="K57" s="22">
        <v>0</v>
      </c>
      <c r="L57" s="22">
        <v>0</v>
      </c>
      <c r="M57" s="22">
        <v>0</v>
      </c>
      <c r="N57" s="23">
        <v>3</v>
      </c>
      <c r="O57" s="4">
        <v>5</v>
      </c>
      <c r="P57" s="4">
        <v>7</v>
      </c>
      <c r="Q57" s="4">
        <v>5</v>
      </c>
      <c r="R57" s="4">
        <v>7</v>
      </c>
      <c r="S57" s="4">
        <v>3</v>
      </c>
      <c r="T57" s="24">
        <v>8</v>
      </c>
      <c r="U57" s="24">
        <v>5</v>
      </c>
      <c r="V57" s="24">
        <v>4</v>
      </c>
      <c r="W57" s="24">
        <v>4</v>
      </c>
      <c r="X57" s="24">
        <v>3</v>
      </c>
      <c r="Y57" s="24">
        <v>3</v>
      </c>
      <c r="Z57" s="24">
        <v>2</v>
      </c>
      <c r="AA57" s="3">
        <v>1</v>
      </c>
      <c r="AB57" s="24">
        <v>4</v>
      </c>
      <c r="AC57" s="24">
        <v>0</v>
      </c>
      <c r="AD57" s="24">
        <v>0</v>
      </c>
      <c r="AE57" s="24">
        <v>4</v>
      </c>
      <c r="AF57" s="24">
        <v>2</v>
      </c>
      <c r="AG57" s="24">
        <v>1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5" t="s">
        <v>58</v>
      </c>
      <c r="AP57" s="3" t="s">
        <v>58</v>
      </c>
      <c r="AQ57" s="3" t="s">
        <v>58</v>
      </c>
      <c r="AR57" s="3" t="s">
        <v>58</v>
      </c>
      <c r="AS57" s="3" t="s">
        <v>58</v>
      </c>
      <c r="AT57" s="3" t="s">
        <v>58</v>
      </c>
      <c r="AU57" s="3" t="s">
        <v>58</v>
      </c>
      <c r="AV57" s="3" t="s">
        <v>58</v>
      </c>
      <c r="AW57" s="3" t="s">
        <v>58</v>
      </c>
      <c r="AX57" s="3" t="s">
        <v>58</v>
      </c>
      <c r="AY57" s="3" t="s">
        <v>58</v>
      </c>
      <c r="AZ57" s="3">
        <v>10</v>
      </c>
      <c r="BA57" s="4">
        <f>SUM(I57:AY57)</f>
        <v>71</v>
      </c>
      <c r="BB57">
        <v>38</v>
      </c>
      <c r="BC57">
        <f t="shared" si="2"/>
        <v>19.5</v>
      </c>
      <c r="BD57">
        <f t="shared" si="3"/>
        <v>16</v>
      </c>
      <c r="BE57">
        <v>30</v>
      </c>
      <c r="BF57">
        <f t="shared" si="4"/>
        <v>20</v>
      </c>
    </row>
    <row r="58" spans="1:58" x14ac:dyDescent="0.25">
      <c r="A58" s="29">
        <v>16</v>
      </c>
      <c r="B58" s="18">
        <v>3</v>
      </c>
      <c r="C58" s="43" t="str">
        <f t="shared" si="1"/>
        <v>lower</v>
      </c>
      <c r="D58" s="9">
        <v>0</v>
      </c>
      <c r="E58" s="4">
        <v>0</v>
      </c>
      <c r="F58" s="4">
        <v>0</v>
      </c>
      <c r="G58" s="10">
        <v>0</v>
      </c>
      <c r="H58" s="10">
        <v>0</v>
      </c>
      <c r="I58" s="11">
        <v>0</v>
      </c>
      <c r="J58" s="22">
        <v>0</v>
      </c>
      <c r="K58" s="22">
        <v>0</v>
      </c>
      <c r="L58" s="22">
        <v>0</v>
      </c>
      <c r="M58" s="22">
        <v>0</v>
      </c>
      <c r="N58" s="23">
        <v>6</v>
      </c>
      <c r="O58" s="4">
        <v>0</v>
      </c>
      <c r="P58" s="4">
        <v>0</v>
      </c>
      <c r="Q58" s="4">
        <v>2</v>
      </c>
      <c r="R58" s="4">
        <v>5</v>
      </c>
      <c r="S58" s="4">
        <v>2</v>
      </c>
      <c r="T58" s="24">
        <v>11</v>
      </c>
      <c r="U58" s="24">
        <v>8</v>
      </c>
      <c r="V58" s="24">
        <v>4</v>
      </c>
      <c r="W58" s="24">
        <v>0</v>
      </c>
      <c r="X58" s="24">
        <v>0</v>
      </c>
      <c r="Y58" s="24">
        <v>0</v>
      </c>
      <c r="Z58" s="24">
        <v>0</v>
      </c>
      <c r="AA58" s="3">
        <v>0</v>
      </c>
      <c r="AB58" s="24">
        <v>1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5" t="s">
        <v>58</v>
      </c>
      <c r="AJ58" s="3" t="s">
        <v>58</v>
      </c>
      <c r="AK58" s="3" t="s">
        <v>58</v>
      </c>
      <c r="AL58" s="3" t="s">
        <v>58</v>
      </c>
      <c r="AM58" s="3" t="s">
        <v>58</v>
      </c>
      <c r="AN58" s="3" t="s">
        <v>58</v>
      </c>
      <c r="AO58" s="3" t="s">
        <v>58</v>
      </c>
      <c r="AP58" s="3" t="s">
        <v>58</v>
      </c>
      <c r="AQ58" s="3" t="s">
        <v>58</v>
      </c>
      <c r="AR58" s="3" t="s">
        <v>58</v>
      </c>
      <c r="AS58" s="3" t="s">
        <v>58</v>
      </c>
      <c r="AT58" s="3" t="s">
        <v>58</v>
      </c>
      <c r="AU58" s="3" t="s">
        <v>58</v>
      </c>
      <c r="AV58" s="3" t="s">
        <v>58</v>
      </c>
      <c r="AW58" s="3" t="s">
        <v>58</v>
      </c>
      <c r="AX58" s="3" t="s">
        <v>58</v>
      </c>
      <c r="AY58" s="3" t="s">
        <v>58</v>
      </c>
      <c r="AZ58" s="3">
        <v>10</v>
      </c>
      <c r="BA58" s="4">
        <f>SUM(I58:AY58)</f>
        <v>39</v>
      </c>
      <c r="BB58">
        <v>32</v>
      </c>
      <c r="BC58">
        <f t="shared" si="2"/>
        <v>17.5</v>
      </c>
      <c r="BD58">
        <f t="shared" si="3"/>
        <v>12</v>
      </c>
      <c r="BE58">
        <v>25</v>
      </c>
      <c r="BF58">
        <f t="shared" si="4"/>
        <v>15</v>
      </c>
    </row>
    <row r="59" spans="1:58" x14ac:dyDescent="0.25">
      <c r="A59" s="29">
        <v>16</v>
      </c>
      <c r="B59" s="18">
        <v>4</v>
      </c>
      <c r="C59" s="43" t="str">
        <f t="shared" si="1"/>
        <v>lower</v>
      </c>
      <c r="D59" s="20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21">
        <v>0</v>
      </c>
      <c r="M59" s="23">
        <v>3</v>
      </c>
      <c r="N59" s="22">
        <v>0</v>
      </c>
      <c r="O59" s="22">
        <v>5</v>
      </c>
      <c r="P59" s="22">
        <v>2</v>
      </c>
      <c r="Q59" s="22">
        <v>3</v>
      </c>
      <c r="R59" s="4">
        <v>0</v>
      </c>
      <c r="S59" s="4">
        <v>0</v>
      </c>
      <c r="T59" s="4">
        <v>6</v>
      </c>
      <c r="U59" s="4">
        <v>5</v>
      </c>
      <c r="V59" s="4">
        <v>8</v>
      </c>
      <c r="W59" s="24">
        <v>9</v>
      </c>
      <c r="X59" s="24">
        <v>2</v>
      </c>
      <c r="Y59" s="24">
        <v>3</v>
      </c>
      <c r="Z59" s="24">
        <v>2</v>
      </c>
      <c r="AA59" s="24">
        <v>2</v>
      </c>
      <c r="AB59" s="24">
        <v>3</v>
      </c>
      <c r="AC59" s="24">
        <v>2</v>
      </c>
      <c r="AD59" s="3">
        <v>2</v>
      </c>
      <c r="AE59" s="24">
        <v>1</v>
      </c>
      <c r="AF59" s="24">
        <v>0</v>
      </c>
      <c r="AG59" s="24">
        <v>1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5" t="s">
        <v>58</v>
      </c>
      <c r="AR59" s="24" t="s">
        <v>58</v>
      </c>
      <c r="AS59" s="3" t="s">
        <v>58</v>
      </c>
      <c r="AT59" s="3" t="s">
        <v>58</v>
      </c>
      <c r="AU59" s="3" t="s">
        <v>58</v>
      </c>
      <c r="AV59" s="3" t="s">
        <v>58</v>
      </c>
      <c r="AW59" s="3" t="s">
        <v>58</v>
      </c>
      <c r="AX59" s="3" t="s">
        <v>58</v>
      </c>
      <c r="AY59" s="3" t="s">
        <v>58</v>
      </c>
      <c r="AZ59" s="3">
        <v>9</v>
      </c>
      <c r="BA59" s="4">
        <f>SUM(L59:AY59)</f>
        <v>59</v>
      </c>
      <c r="BB59">
        <v>40</v>
      </c>
      <c r="BC59">
        <f t="shared" si="2"/>
        <v>19.5</v>
      </c>
      <c r="BD59">
        <f t="shared" si="3"/>
        <v>12</v>
      </c>
      <c r="BE59">
        <v>30</v>
      </c>
      <c r="BF59">
        <f t="shared" si="4"/>
        <v>21</v>
      </c>
    </row>
    <row r="60" spans="1:58" x14ac:dyDescent="0.25">
      <c r="A60" s="29">
        <v>17</v>
      </c>
      <c r="B60" s="18">
        <v>2</v>
      </c>
      <c r="C60" s="43" t="str">
        <f t="shared" si="1"/>
        <v>lower</v>
      </c>
      <c r="D60" s="9">
        <v>0</v>
      </c>
      <c r="E60" s="4">
        <v>0</v>
      </c>
      <c r="F60" s="4">
        <v>0</v>
      </c>
      <c r="G60" s="4">
        <v>0</v>
      </c>
      <c r="H60" s="4">
        <v>0</v>
      </c>
      <c r="I60" s="21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</v>
      </c>
      <c r="O60" s="4">
        <v>4</v>
      </c>
      <c r="P60" s="4">
        <v>6</v>
      </c>
      <c r="Q60" s="4">
        <v>4</v>
      </c>
      <c r="R60" s="4">
        <v>5</v>
      </c>
      <c r="S60" s="4">
        <v>6</v>
      </c>
      <c r="T60" s="24">
        <v>12</v>
      </c>
      <c r="U60" s="24">
        <v>8</v>
      </c>
      <c r="V60" s="24">
        <v>3</v>
      </c>
      <c r="W60" s="24">
        <v>6</v>
      </c>
      <c r="X60" s="24">
        <v>5</v>
      </c>
      <c r="Y60" s="24">
        <v>2</v>
      </c>
      <c r="Z60" s="24">
        <v>2</v>
      </c>
      <c r="AA60" s="3">
        <v>7</v>
      </c>
      <c r="AB60" s="24">
        <v>2</v>
      </c>
      <c r="AC60" s="24">
        <v>0</v>
      </c>
      <c r="AD60" s="24">
        <v>0</v>
      </c>
      <c r="AE60" s="24">
        <v>4</v>
      </c>
      <c r="AF60" s="24">
        <v>1</v>
      </c>
      <c r="AG60" s="24">
        <v>2</v>
      </c>
      <c r="AH60" s="24">
        <v>0</v>
      </c>
      <c r="AI60" s="24">
        <v>1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5" t="s">
        <v>58</v>
      </c>
      <c r="AS60" s="24" t="s">
        <v>58</v>
      </c>
      <c r="AT60" s="24" t="s">
        <v>58</v>
      </c>
      <c r="AU60" s="24" t="s">
        <v>58</v>
      </c>
      <c r="AV60" s="24" t="s">
        <v>58</v>
      </c>
      <c r="AW60" s="24" t="s">
        <v>58</v>
      </c>
      <c r="AX60" s="24" t="s">
        <v>58</v>
      </c>
      <c r="AY60" s="3" t="s">
        <v>58</v>
      </c>
      <c r="AZ60" s="3">
        <v>10</v>
      </c>
      <c r="BA60" s="4">
        <f>SUM(I60:AY60)</f>
        <v>82</v>
      </c>
      <c r="BB60">
        <v>41</v>
      </c>
      <c r="BC60">
        <f t="shared" si="2"/>
        <v>19.5</v>
      </c>
      <c r="BD60">
        <f t="shared" si="3"/>
        <v>16</v>
      </c>
      <c r="BE60">
        <v>32</v>
      </c>
      <c r="BF60">
        <f t="shared" si="4"/>
        <v>22</v>
      </c>
    </row>
    <row r="61" spans="1:58" x14ac:dyDescent="0.25">
      <c r="A61" s="29">
        <v>17</v>
      </c>
      <c r="B61" s="18">
        <v>3</v>
      </c>
      <c r="C61" s="43" t="str">
        <f t="shared" si="1"/>
        <v>lower</v>
      </c>
      <c r="D61" s="20">
        <v>0</v>
      </c>
      <c r="E61" s="4">
        <v>0</v>
      </c>
      <c r="F61" s="10">
        <v>0</v>
      </c>
      <c r="G61" s="10">
        <v>0</v>
      </c>
      <c r="H61" s="11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4">
        <v>0</v>
      </c>
      <c r="O61" s="4">
        <v>0</v>
      </c>
      <c r="P61" s="23">
        <v>4</v>
      </c>
      <c r="Q61" s="4">
        <v>5</v>
      </c>
      <c r="R61" s="4">
        <v>3</v>
      </c>
      <c r="S61" s="24">
        <v>5</v>
      </c>
      <c r="T61" s="24">
        <v>2</v>
      </c>
      <c r="U61" s="24">
        <v>3</v>
      </c>
      <c r="V61" s="24">
        <v>7</v>
      </c>
      <c r="W61" s="24">
        <v>8</v>
      </c>
      <c r="X61" s="24">
        <v>2</v>
      </c>
      <c r="Y61" s="24">
        <v>9</v>
      </c>
      <c r="Z61" s="3">
        <v>8</v>
      </c>
      <c r="AA61" s="24">
        <v>4</v>
      </c>
      <c r="AB61" s="24">
        <v>3</v>
      </c>
      <c r="AC61" s="24">
        <v>1</v>
      </c>
      <c r="AD61" s="24">
        <v>3</v>
      </c>
      <c r="AE61" s="24">
        <v>4</v>
      </c>
      <c r="AF61" s="24">
        <v>0</v>
      </c>
      <c r="AG61" s="24">
        <v>1</v>
      </c>
      <c r="AH61" s="24">
        <v>1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5" t="s">
        <v>58</v>
      </c>
      <c r="AY61" s="3" t="s">
        <v>58</v>
      </c>
      <c r="AZ61" s="3">
        <v>12</v>
      </c>
      <c r="BA61" s="4">
        <f>SUM(H61:AY61)</f>
        <v>73</v>
      </c>
      <c r="BB61">
        <v>47</v>
      </c>
      <c r="BC61">
        <f t="shared" si="2"/>
        <v>17.5</v>
      </c>
      <c r="BD61">
        <f t="shared" si="3"/>
        <v>12</v>
      </c>
      <c r="BE61">
        <v>31</v>
      </c>
      <c r="BF61">
        <f t="shared" si="4"/>
        <v>19</v>
      </c>
    </row>
    <row r="62" spans="1:58" x14ac:dyDescent="0.25">
      <c r="A62" s="29">
        <v>17</v>
      </c>
      <c r="B62" s="18">
        <v>4</v>
      </c>
      <c r="C62" s="43" t="str">
        <f t="shared" si="1"/>
        <v>lower</v>
      </c>
      <c r="D62" s="9">
        <v>0</v>
      </c>
      <c r="E62" s="4">
        <v>0</v>
      </c>
      <c r="F62" s="4">
        <v>0</v>
      </c>
      <c r="G62" s="4">
        <v>0</v>
      </c>
      <c r="H62" s="21">
        <v>0</v>
      </c>
      <c r="I62" s="22">
        <v>0</v>
      </c>
      <c r="J62" s="22">
        <v>0</v>
      </c>
      <c r="K62" s="22">
        <v>0</v>
      </c>
      <c r="L62" s="22">
        <v>0</v>
      </c>
      <c r="M62" s="23">
        <v>1</v>
      </c>
      <c r="N62" s="4">
        <v>5</v>
      </c>
      <c r="O62" s="4">
        <v>5</v>
      </c>
      <c r="P62" s="4">
        <v>1</v>
      </c>
      <c r="Q62" s="4">
        <v>0</v>
      </c>
      <c r="R62" s="4">
        <v>1</v>
      </c>
      <c r="S62" s="24">
        <v>5</v>
      </c>
      <c r="T62" s="24">
        <v>12</v>
      </c>
      <c r="U62" s="24">
        <v>0</v>
      </c>
      <c r="V62" s="24">
        <v>4</v>
      </c>
      <c r="W62" s="24">
        <v>3</v>
      </c>
      <c r="X62" s="24">
        <v>1</v>
      </c>
      <c r="Y62" s="24">
        <v>0</v>
      </c>
      <c r="Z62" s="3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1</v>
      </c>
      <c r="AF62" s="24">
        <v>1</v>
      </c>
      <c r="AG62" s="24">
        <v>0</v>
      </c>
      <c r="AH62" s="24">
        <v>0</v>
      </c>
      <c r="AI62" s="24">
        <v>0</v>
      </c>
      <c r="AJ62" s="24">
        <v>0</v>
      </c>
      <c r="AK62" s="25" t="s">
        <v>58</v>
      </c>
      <c r="AL62" s="3" t="s">
        <v>58</v>
      </c>
      <c r="AM62" s="3" t="s">
        <v>58</v>
      </c>
      <c r="AN62" s="3" t="s">
        <v>58</v>
      </c>
      <c r="AO62" s="3" t="s">
        <v>58</v>
      </c>
      <c r="AP62" s="3" t="s">
        <v>58</v>
      </c>
      <c r="AQ62" s="3" t="s">
        <v>58</v>
      </c>
      <c r="AR62" s="3" t="s">
        <v>58</v>
      </c>
      <c r="AS62" s="3" t="s">
        <v>58</v>
      </c>
      <c r="AT62" s="3" t="s">
        <v>58</v>
      </c>
      <c r="AU62" s="3" t="s">
        <v>58</v>
      </c>
      <c r="AV62" s="3" t="s">
        <v>58</v>
      </c>
      <c r="AW62" s="3" t="s">
        <v>58</v>
      </c>
      <c r="AX62" s="3" t="s">
        <v>58</v>
      </c>
      <c r="AY62" s="3" t="s">
        <v>58</v>
      </c>
      <c r="AZ62" s="3">
        <v>9</v>
      </c>
      <c r="BA62" s="4">
        <f>SUM(H62:AY62)</f>
        <v>40</v>
      </c>
      <c r="BB62">
        <v>34</v>
      </c>
      <c r="BC62">
        <f t="shared" si="2"/>
        <v>19.5</v>
      </c>
      <c r="BD62">
        <f t="shared" si="3"/>
        <v>12</v>
      </c>
      <c r="BE62">
        <v>29</v>
      </c>
      <c r="BF62">
        <f t="shared" si="4"/>
        <v>20</v>
      </c>
    </row>
    <row r="63" spans="1:58" x14ac:dyDescent="0.25">
      <c r="A63" s="29">
        <v>18</v>
      </c>
      <c r="B63" s="18">
        <v>1</v>
      </c>
      <c r="C63" s="43" t="str">
        <f t="shared" si="1"/>
        <v>lower</v>
      </c>
      <c r="D63" s="20">
        <v>0</v>
      </c>
      <c r="E63" s="4">
        <v>0</v>
      </c>
      <c r="F63" s="10">
        <v>0</v>
      </c>
      <c r="G63" s="10">
        <v>0</v>
      </c>
      <c r="H63" s="11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4">
        <v>0</v>
      </c>
      <c r="O63" s="4">
        <v>0</v>
      </c>
      <c r="P63" s="23">
        <v>2</v>
      </c>
      <c r="Q63" s="4">
        <v>4</v>
      </c>
      <c r="R63" s="4">
        <v>6</v>
      </c>
      <c r="S63" s="24">
        <v>6</v>
      </c>
      <c r="T63" s="24">
        <v>6</v>
      </c>
      <c r="U63" s="24">
        <v>4</v>
      </c>
      <c r="V63" s="24">
        <v>5</v>
      </c>
      <c r="W63" s="24">
        <v>4</v>
      </c>
      <c r="X63" s="24">
        <v>1</v>
      </c>
      <c r="Y63" s="24">
        <v>5</v>
      </c>
      <c r="Z63" s="3">
        <v>2</v>
      </c>
      <c r="AA63" s="24">
        <v>8</v>
      </c>
      <c r="AB63" s="24">
        <v>5</v>
      </c>
      <c r="AC63" s="24">
        <v>1</v>
      </c>
      <c r="AD63" s="24">
        <v>5</v>
      </c>
      <c r="AE63" s="24">
        <v>6</v>
      </c>
      <c r="AF63" s="24">
        <v>4</v>
      </c>
      <c r="AG63" s="24">
        <v>0</v>
      </c>
      <c r="AH63" s="24">
        <v>3</v>
      </c>
      <c r="AI63" s="24">
        <v>0</v>
      </c>
      <c r="AJ63" s="24">
        <v>1</v>
      </c>
      <c r="AK63" s="24">
        <v>1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5" t="s">
        <v>58</v>
      </c>
      <c r="AX63" s="3" t="s">
        <v>58</v>
      </c>
      <c r="AY63" s="3" t="s">
        <v>58</v>
      </c>
      <c r="AZ63" s="3">
        <v>12</v>
      </c>
      <c r="BA63" s="4">
        <f>SUM(H63:AY63)</f>
        <v>79</v>
      </c>
      <c r="BB63">
        <v>46</v>
      </c>
      <c r="BC63">
        <f t="shared" si="2"/>
        <v>17.5</v>
      </c>
      <c r="BD63">
        <f t="shared" si="3"/>
        <v>16</v>
      </c>
      <c r="BE63">
        <v>34</v>
      </c>
      <c r="BF63">
        <f t="shared" si="4"/>
        <v>22</v>
      </c>
    </row>
    <row r="64" spans="1:58" x14ac:dyDescent="0.25">
      <c r="A64" s="29">
        <v>18</v>
      </c>
      <c r="B64" s="18">
        <v>3</v>
      </c>
      <c r="C64" s="43" t="str">
        <f t="shared" si="1"/>
        <v>lower</v>
      </c>
      <c r="D64" s="9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10">
        <v>0</v>
      </c>
      <c r="K64" s="10">
        <v>0</v>
      </c>
      <c r="L64" s="11">
        <v>0</v>
      </c>
      <c r="M64" s="22">
        <v>0</v>
      </c>
      <c r="N64" s="22">
        <v>0</v>
      </c>
      <c r="O64" s="22">
        <v>0</v>
      </c>
      <c r="P64" s="23">
        <v>6</v>
      </c>
      <c r="Q64" s="22">
        <v>4</v>
      </c>
      <c r="R64" s="4">
        <v>4</v>
      </c>
      <c r="S64" s="4">
        <v>2</v>
      </c>
      <c r="T64" s="4">
        <v>0</v>
      </c>
      <c r="U64" s="4">
        <v>0</v>
      </c>
      <c r="V64" s="4">
        <v>2</v>
      </c>
      <c r="W64" s="24">
        <v>13</v>
      </c>
      <c r="X64" s="24">
        <v>3</v>
      </c>
      <c r="Y64" s="24">
        <v>4</v>
      </c>
      <c r="Z64" s="24">
        <v>2</v>
      </c>
      <c r="AA64" s="24">
        <v>3</v>
      </c>
      <c r="AB64" s="24">
        <v>0</v>
      </c>
      <c r="AC64" s="24">
        <v>2</v>
      </c>
      <c r="AD64" s="3">
        <v>1</v>
      </c>
      <c r="AE64" s="24">
        <v>0</v>
      </c>
      <c r="AF64" s="24">
        <v>2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5" t="s">
        <v>58</v>
      </c>
      <c r="AU64" s="24" t="s">
        <v>58</v>
      </c>
      <c r="AV64" s="24" t="s">
        <v>58</v>
      </c>
      <c r="AW64" s="24" t="s">
        <v>58</v>
      </c>
      <c r="AX64" s="24" t="s">
        <v>58</v>
      </c>
      <c r="AY64" s="3" t="s">
        <v>58</v>
      </c>
      <c r="AZ64" s="3">
        <v>12</v>
      </c>
      <c r="BA64" s="4">
        <f>SUM(L64:AY64)</f>
        <v>48</v>
      </c>
      <c r="BB64">
        <v>43</v>
      </c>
      <c r="BC64">
        <f t="shared" si="2"/>
        <v>17.5</v>
      </c>
      <c r="BD64">
        <f t="shared" si="3"/>
        <v>12</v>
      </c>
      <c r="BE64">
        <v>29</v>
      </c>
      <c r="BF64">
        <f t="shared" si="4"/>
        <v>17</v>
      </c>
    </row>
    <row r="65" spans="1:58" x14ac:dyDescent="0.25">
      <c r="A65" s="29">
        <v>19</v>
      </c>
      <c r="B65" s="18">
        <v>1</v>
      </c>
      <c r="C65" s="43" t="str">
        <f t="shared" si="1"/>
        <v>lower</v>
      </c>
      <c r="D65" s="20">
        <v>0</v>
      </c>
      <c r="E65" s="4">
        <v>0</v>
      </c>
      <c r="F65" s="4">
        <v>0</v>
      </c>
      <c r="G65" s="4">
        <v>0</v>
      </c>
      <c r="H65" s="10">
        <v>0</v>
      </c>
      <c r="I65" s="10">
        <v>0</v>
      </c>
      <c r="J65" s="11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3">
        <v>2</v>
      </c>
      <c r="Q65" s="4">
        <v>4</v>
      </c>
      <c r="R65" s="4">
        <v>4</v>
      </c>
      <c r="S65" s="4">
        <v>1</v>
      </c>
      <c r="T65" s="4">
        <v>2</v>
      </c>
      <c r="U65" s="25" t="s">
        <v>58</v>
      </c>
      <c r="V65" s="24" t="s">
        <v>58</v>
      </c>
      <c r="W65" s="24" t="s">
        <v>58</v>
      </c>
      <c r="X65" s="24" t="s">
        <v>58</v>
      </c>
      <c r="Y65" s="24" t="s">
        <v>58</v>
      </c>
      <c r="Z65" s="24" t="s">
        <v>58</v>
      </c>
      <c r="AA65" s="24" t="s">
        <v>58</v>
      </c>
      <c r="AB65" s="24" t="s">
        <v>58</v>
      </c>
      <c r="AC65" s="24" t="s">
        <v>58</v>
      </c>
      <c r="AD65" s="24" t="s">
        <v>58</v>
      </c>
      <c r="AE65" s="24" t="s">
        <v>58</v>
      </c>
      <c r="AF65" s="24" t="s">
        <v>58</v>
      </c>
      <c r="AG65" s="24" t="s">
        <v>58</v>
      </c>
      <c r="AH65" s="24" t="s">
        <v>58</v>
      </c>
      <c r="AI65" s="24" t="s">
        <v>58</v>
      </c>
      <c r="AJ65" s="24" t="s">
        <v>58</v>
      </c>
      <c r="AK65" s="24" t="s">
        <v>58</v>
      </c>
      <c r="AL65" s="24" t="s">
        <v>58</v>
      </c>
      <c r="AM65" s="24" t="s">
        <v>58</v>
      </c>
      <c r="AN65" s="24" t="s">
        <v>58</v>
      </c>
      <c r="AO65" s="24" t="s">
        <v>58</v>
      </c>
      <c r="AP65" s="24" t="s">
        <v>58</v>
      </c>
      <c r="AQ65" s="24" t="s">
        <v>58</v>
      </c>
      <c r="AR65" s="24" t="s">
        <v>58</v>
      </c>
      <c r="AS65" s="24" t="s">
        <v>58</v>
      </c>
      <c r="AT65" s="24" t="s">
        <v>58</v>
      </c>
      <c r="AU65" s="24" t="s">
        <v>58</v>
      </c>
      <c r="AV65" s="24" t="s">
        <v>58</v>
      </c>
      <c r="AW65" s="24" t="s">
        <v>58</v>
      </c>
      <c r="AX65" s="24" t="s">
        <v>58</v>
      </c>
      <c r="AY65" s="3" t="s">
        <v>58</v>
      </c>
      <c r="AZ65" s="3">
        <v>12</v>
      </c>
      <c r="BA65" s="4">
        <f>SUM(J65:AY65)</f>
        <v>13</v>
      </c>
      <c r="BB65">
        <v>18</v>
      </c>
      <c r="BC65">
        <f t="shared" si="2"/>
        <v>17.5</v>
      </c>
      <c r="BD65">
        <f t="shared" si="3"/>
        <v>16</v>
      </c>
      <c r="BE65">
        <v>17</v>
      </c>
      <c r="BF65">
        <f t="shared" si="4"/>
        <v>5</v>
      </c>
    </row>
    <row r="66" spans="1:58" x14ac:dyDescent="0.25">
      <c r="A66" s="29">
        <v>19</v>
      </c>
      <c r="B66" s="18">
        <v>2</v>
      </c>
      <c r="C66" s="43" t="str">
        <f t="shared" si="1"/>
        <v>lower</v>
      </c>
      <c r="D66" s="9">
        <v>0</v>
      </c>
      <c r="E66" s="4">
        <v>0</v>
      </c>
      <c r="F66" s="4">
        <v>0</v>
      </c>
      <c r="G66" s="4">
        <v>0</v>
      </c>
      <c r="H66" s="21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4</v>
      </c>
      <c r="O66" s="4">
        <v>6</v>
      </c>
      <c r="P66" s="4">
        <v>3</v>
      </c>
      <c r="Q66" s="4">
        <v>2</v>
      </c>
      <c r="R66" s="4">
        <v>5</v>
      </c>
      <c r="S66" s="24">
        <v>7</v>
      </c>
      <c r="T66" s="24">
        <v>4</v>
      </c>
      <c r="U66" s="24">
        <v>4</v>
      </c>
      <c r="V66" s="24">
        <v>3</v>
      </c>
      <c r="W66" s="24">
        <v>3</v>
      </c>
      <c r="X66" s="24">
        <v>3</v>
      </c>
      <c r="Y66" s="24">
        <v>2</v>
      </c>
      <c r="Z66" s="3">
        <v>0</v>
      </c>
      <c r="AA66" s="24">
        <v>0</v>
      </c>
      <c r="AB66" s="24">
        <v>3</v>
      </c>
      <c r="AC66" s="24">
        <v>0</v>
      </c>
      <c r="AD66" s="24">
        <v>4</v>
      </c>
      <c r="AE66" s="24">
        <v>3</v>
      </c>
      <c r="AF66" s="24">
        <v>2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2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5" t="s">
        <v>58</v>
      </c>
      <c r="AT66" s="3" t="s">
        <v>58</v>
      </c>
      <c r="AU66" s="3" t="s">
        <v>58</v>
      </c>
      <c r="AV66" s="3" t="s">
        <v>58</v>
      </c>
      <c r="AW66" s="3" t="s">
        <v>58</v>
      </c>
      <c r="AX66" s="3" t="s">
        <v>58</v>
      </c>
      <c r="AY66" s="3" t="s">
        <v>58</v>
      </c>
      <c r="AZ66" s="3">
        <v>10</v>
      </c>
      <c r="BA66" s="4">
        <f>SUM(H66:AY66)</f>
        <v>60</v>
      </c>
      <c r="BB66">
        <v>42</v>
      </c>
      <c r="BC66">
        <f t="shared" si="2"/>
        <v>19.5</v>
      </c>
      <c r="BD66">
        <f t="shared" si="3"/>
        <v>16</v>
      </c>
      <c r="BE66">
        <v>36</v>
      </c>
      <c r="BF66">
        <f t="shared" ref="BF66:BF72" si="5">BE66-AZ66</f>
        <v>26</v>
      </c>
    </row>
    <row r="67" spans="1:58" x14ac:dyDescent="0.25">
      <c r="A67" s="29">
        <v>19</v>
      </c>
      <c r="B67" s="18">
        <v>3</v>
      </c>
      <c r="C67" s="43" t="str">
        <f t="shared" ref="C67:C72" si="6">IF(A67&lt;=10,"upper","lower")</f>
        <v>lower</v>
      </c>
      <c r="D67" s="20">
        <v>0</v>
      </c>
      <c r="E67" s="10">
        <v>0</v>
      </c>
      <c r="F67" s="10">
        <v>0</v>
      </c>
      <c r="G67" s="11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4">
        <v>0</v>
      </c>
      <c r="N67" s="4">
        <v>0</v>
      </c>
      <c r="O67" s="4">
        <v>0</v>
      </c>
      <c r="P67" s="4">
        <v>0</v>
      </c>
      <c r="Q67" s="23">
        <v>3</v>
      </c>
      <c r="R67" s="24">
        <v>9</v>
      </c>
      <c r="S67" s="24">
        <v>2</v>
      </c>
      <c r="T67" s="24">
        <v>5</v>
      </c>
      <c r="U67" s="24">
        <v>7</v>
      </c>
      <c r="V67" s="24">
        <v>5</v>
      </c>
      <c r="W67" s="24">
        <v>0</v>
      </c>
      <c r="X67" s="24">
        <v>1</v>
      </c>
      <c r="Y67" s="32">
        <v>2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5" t="s">
        <v>58</v>
      </c>
      <c r="AN67" s="3" t="s">
        <v>58</v>
      </c>
      <c r="AO67" s="3" t="s">
        <v>58</v>
      </c>
      <c r="AP67" s="3" t="s">
        <v>58</v>
      </c>
      <c r="AQ67" s="3" t="s">
        <v>58</v>
      </c>
      <c r="AR67" s="3" t="s">
        <v>58</v>
      </c>
      <c r="AS67" s="3" t="s">
        <v>58</v>
      </c>
      <c r="AT67" s="3" t="s">
        <v>58</v>
      </c>
      <c r="AU67" s="3" t="s">
        <v>58</v>
      </c>
      <c r="AV67" s="3" t="s">
        <v>58</v>
      </c>
      <c r="AW67" s="3" t="s">
        <v>58</v>
      </c>
      <c r="AX67" s="3" t="s">
        <v>58</v>
      </c>
      <c r="AY67" s="3" t="s">
        <v>58</v>
      </c>
      <c r="AZ67" s="3">
        <v>13</v>
      </c>
      <c r="BA67" s="4">
        <f>SUM(G67:AX67)</f>
        <v>34</v>
      </c>
      <c r="BB67">
        <v>36</v>
      </c>
      <c r="BC67">
        <f t="shared" ref="BC67:BC72" si="7">IF((OR(B67=2,B67=4)),19.5,17.5)</f>
        <v>17.5</v>
      </c>
      <c r="BD67">
        <f t="shared" ref="BD67:BD72" si="8">IF((OR(B67=1,B67=2)),16,12)</f>
        <v>12</v>
      </c>
      <c r="BE67">
        <v>22</v>
      </c>
      <c r="BF67">
        <f t="shared" si="5"/>
        <v>9</v>
      </c>
    </row>
    <row r="68" spans="1:58" hidden="1" x14ac:dyDescent="0.25">
      <c r="A68" s="29">
        <v>19</v>
      </c>
      <c r="B68" s="18">
        <v>4</v>
      </c>
      <c r="C68" s="43" t="str">
        <f t="shared" si="6"/>
        <v>lower</v>
      </c>
      <c r="D68" s="9">
        <v>0</v>
      </c>
      <c r="E68" s="4">
        <v>0</v>
      </c>
      <c r="F68" s="4">
        <v>0</v>
      </c>
      <c r="G68" s="4">
        <v>0</v>
      </c>
      <c r="H68" s="4">
        <v>0</v>
      </c>
      <c r="I68" s="21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4">
        <v>0</v>
      </c>
      <c r="P68" s="4">
        <v>0</v>
      </c>
      <c r="Q68" s="4">
        <v>0</v>
      </c>
      <c r="R68" s="4">
        <v>0</v>
      </c>
      <c r="S68" s="23">
        <v>5</v>
      </c>
      <c r="T68" s="24">
        <v>9</v>
      </c>
      <c r="U68" s="24">
        <v>5</v>
      </c>
      <c r="V68" s="24">
        <v>1</v>
      </c>
      <c r="W68" s="24">
        <v>0</v>
      </c>
      <c r="X68" s="24">
        <v>4</v>
      </c>
      <c r="Y68" s="24">
        <v>3</v>
      </c>
      <c r="Z68" s="24">
        <v>0</v>
      </c>
      <c r="AA68" s="32">
        <v>0</v>
      </c>
      <c r="AB68" s="24">
        <v>0</v>
      </c>
      <c r="AC68" s="24">
        <v>2</v>
      </c>
      <c r="AD68" s="24">
        <v>0</v>
      </c>
      <c r="AE68" s="24">
        <v>1</v>
      </c>
      <c r="AF68" s="24">
        <v>1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1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5" t="s">
        <v>58</v>
      </c>
      <c r="AV68" s="24" t="s">
        <v>58</v>
      </c>
      <c r="AW68" s="24" t="s">
        <v>58</v>
      </c>
      <c r="AX68" s="24" t="s">
        <v>58</v>
      </c>
      <c r="AY68" s="3" t="s">
        <v>58</v>
      </c>
      <c r="AZ68" s="3">
        <v>11</v>
      </c>
      <c r="BA68" s="4">
        <f>SUM(I68:AY68)</f>
        <v>32</v>
      </c>
      <c r="BB68">
        <v>44</v>
      </c>
      <c r="BC68">
        <f t="shared" si="7"/>
        <v>19.5</v>
      </c>
      <c r="BD68">
        <f t="shared" si="8"/>
        <v>12</v>
      </c>
      <c r="BE68">
        <v>35</v>
      </c>
      <c r="BF68">
        <f t="shared" si="5"/>
        <v>24</v>
      </c>
    </row>
    <row r="69" spans="1:58" x14ac:dyDescent="0.25">
      <c r="A69" s="29">
        <v>20</v>
      </c>
      <c r="B69" s="18">
        <v>1</v>
      </c>
      <c r="C69" s="43" t="str">
        <f t="shared" si="6"/>
        <v>lower</v>
      </c>
      <c r="D69" s="20">
        <v>0</v>
      </c>
      <c r="E69" s="4">
        <v>0</v>
      </c>
      <c r="F69" s="4">
        <v>0</v>
      </c>
      <c r="G69" s="10">
        <v>0</v>
      </c>
      <c r="H69" s="10">
        <v>0</v>
      </c>
      <c r="I69" s="11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4">
        <v>0</v>
      </c>
      <c r="P69" s="4">
        <v>0</v>
      </c>
      <c r="Q69" s="4">
        <v>0</v>
      </c>
      <c r="R69" s="23">
        <v>5</v>
      </c>
      <c r="S69" s="4">
        <v>3</v>
      </c>
      <c r="T69" s="24">
        <v>9</v>
      </c>
      <c r="U69" s="24">
        <v>4</v>
      </c>
      <c r="V69" s="24">
        <v>2</v>
      </c>
      <c r="W69" s="24">
        <v>6</v>
      </c>
      <c r="X69" s="24">
        <v>6</v>
      </c>
      <c r="Y69" s="24">
        <v>7</v>
      </c>
      <c r="Z69" s="24">
        <v>6</v>
      </c>
      <c r="AA69" s="3">
        <v>5</v>
      </c>
      <c r="AB69" s="24">
        <v>2</v>
      </c>
      <c r="AC69" s="24">
        <v>2</v>
      </c>
      <c r="AD69" s="24">
        <v>2</v>
      </c>
      <c r="AE69" s="24">
        <v>2</v>
      </c>
      <c r="AF69" s="24">
        <v>4</v>
      </c>
      <c r="AG69" s="24">
        <v>5</v>
      </c>
      <c r="AH69" s="24">
        <v>0</v>
      </c>
      <c r="AI69" s="24">
        <v>1</v>
      </c>
      <c r="AJ69" s="24">
        <v>0</v>
      </c>
      <c r="AK69" s="24">
        <v>2</v>
      </c>
      <c r="AL69" s="24">
        <v>1</v>
      </c>
      <c r="AM69" s="24">
        <v>0</v>
      </c>
      <c r="AN69" s="24">
        <v>0</v>
      </c>
      <c r="AO69" s="24">
        <v>0</v>
      </c>
      <c r="AP69" s="24">
        <v>0</v>
      </c>
      <c r="AQ69" s="25" t="s">
        <v>58</v>
      </c>
      <c r="AR69" s="24" t="s">
        <v>58</v>
      </c>
      <c r="AS69" s="24" t="s">
        <v>58</v>
      </c>
      <c r="AT69" s="24" t="s">
        <v>58</v>
      </c>
      <c r="AU69" s="24" t="s">
        <v>58</v>
      </c>
      <c r="AV69" s="24" t="s">
        <v>58</v>
      </c>
      <c r="AW69" s="24" t="s">
        <v>58</v>
      </c>
      <c r="AX69" s="24" t="s">
        <v>58</v>
      </c>
      <c r="AY69" s="3" t="s">
        <v>58</v>
      </c>
      <c r="AZ69" s="3">
        <v>14</v>
      </c>
      <c r="BA69" s="4">
        <f>SUM(I69:AY69)</f>
        <v>74</v>
      </c>
      <c r="BB69">
        <v>40</v>
      </c>
      <c r="BC69">
        <f t="shared" si="7"/>
        <v>17.5</v>
      </c>
      <c r="BD69">
        <f t="shared" si="8"/>
        <v>16</v>
      </c>
      <c r="BE69">
        <v>35</v>
      </c>
      <c r="BF69">
        <f t="shared" si="5"/>
        <v>21</v>
      </c>
    </row>
    <row r="70" spans="1:58" x14ac:dyDescent="0.25">
      <c r="A70" s="29">
        <v>20</v>
      </c>
      <c r="B70" s="18">
        <v>2</v>
      </c>
      <c r="C70" s="43" t="str">
        <f t="shared" si="6"/>
        <v>lower</v>
      </c>
      <c r="D70" s="9">
        <v>0</v>
      </c>
      <c r="E70" s="4">
        <v>0</v>
      </c>
      <c r="F70" s="4">
        <v>0</v>
      </c>
      <c r="G70" s="21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4">
        <v>0</v>
      </c>
      <c r="N70" s="23">
        <v>5</v>
      </c>
      <c r="O70" s="4">
        <v>5</v>
      </c>
      <c r="P70" s="4">
        <v>6</v>
      </c>
      <c r="Q70" s="4">
        <v>3</v>
      </c>
      <c r="R70" s="24">
        <v>8</v>
      </c>
      <c r="S70" s="24">
        <v>7</v>
      </c>
      <c r="T70" s="24">
        <v>8</v>
      </c>
      <c r="U70" s="24">
        <v>2</v>
      </c>
      <c r="V70" s="24">
        <v>0</v>
      </c>
      <c r="W70" s="24">
        <v>5</v>
      </c>
      <c r="X70" s="24">
        <v>5</v>
      </c>
      <c r="Y70" s="3">
        <v>4</v>
      </c>
      <c r="Z70" s="24">
        <v>5</v>
      </c>
      <c r="AA70" s="24">
        <v>3</v>
      </c>
      <c r="AB70" s="24">
        <v>1</v>
      </c>
      <c r="AC70" s="24">
        <v>2</v>
      </c>
      <c r="AD70" s="24">
        <v>3</v>
      </c>
      <c r="AE70" s="24">
        <v>3</v>
      </c>
      <c r="AF70" s="24">
        <v>0</v>
      </c>
      <c r="AG70" s="24">
        <v>3</v>
      </c>
      <c r="AH70" s="24">
        <v>0</v>
      </c>
      <c r="AI70" s="24">
        <v>0</v>
      </c>
      <c r="AJ70" s="24">
        <v>0</v>
      </c>
      <c r="AK70" s="24">
        <v>0</v>
      </c>
      <c r="AL70" s="24">
        <v>1</v>
      </c>
      <c r="AM70" s="24">
        <v>0</v>
      </c>
      <c r="AN70" s="24">
        <v>0</v>
      </c>
      <c r="AO70" s="24">
        <v>0</v>
      </c>
      <c r="AP70" s="25" t="s">
        <v>58</v>
      </c>
      <c r="AQ70" s="24" t="s">
        <v>58</v>
      </c>
      <c r="AR70" s="24" t="s">
        <v>58</v>
      </c>
      <c r="AS70" s="24" t="s">
        <v>58</v>
      </c>
      <c r="AT70" s="24" t="s">
        <v>58</v>
      </c>
      <c r="AU70" s="24" t="s">
        <v>58</v>
      </c>
      <c r="AV70" s="24" t="s">
        <v>58</v>
      </c>
      <c r="AW70" s="24" t="s">
        <v>58</v>
      </c>
      <c r="AX70" s="24" t="s">
        <v>58</v>
      </c>
      <c r="AY70" s="3" t="s">
        <v>58</v>
      </c>
      <c r="AZ70" s="3">
        <v>10</v>
      </c>
      <c r="BA70" s="4">
        <f>SUM(G70:AX70)</f>
        <v>79</v>
      </c>
      <c r="BB70">
        <v>39</v>
      </c>
      <c r="BC70">
        <f t="shared" si="7"/>
        <v>19.5</v>
      </c>
      <c r="BD70">
        <f t="shared" si="8"/>
        <v>16</v>
      </c>
      <c r="BE70">
        <v>35</v>
      </c>
      <c r="BF70">
        <f t="shared" si="5"/>
        <v>25</v>
      </c>
    </row>
    <row r="71" spans="1:58" hidden="1" x14ac:dyDescent="0.25">
      <c r="A71" s="29">
        <v>20</v>
      </c>
      <c r="B71" s="18">
        <v>3</v>
      </c>
      <c r="C71" s="43" t="str">
        <f t="shared" si="6"/>
        <v>lower</v>
      </c>
      <c r="D71" s="20">
        <v>0</v>
      </c>
      <c r="E71" s="4">
        <v>0</v>
      </c>
      <c r="F71" s="4">
        <v>0</v>
      </c>
      <c r="G71" s="10">
        <v>0</v>
      </c>
      <c r="H71" s="10">
        <v>0</v>
      </c>
      <c r="I71" s="11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4">
        <v>0</v>
      </c>
      <c r="P71" s="4">
        <v>0</v>
      </c>
      <c r="Q71" s="4">
        <v>0</v>
      </c>
      <c r="R71" s="4">
        <v>0</v>
      </c>
      <c r="S71" s="23">
        <v>7</v>
      </c>
      <c r="T71" s="24">
        <v>0</v>
      </c>
      <c r="U71" s="24">
        <v>9</v>
      </c>
      <c r="V71" s="24">
        <v>0</v>
      </c>
      <c r="W71" s="24">
        <v>3</v>
      </c>
      <c r="X71" s="24">
        <v>3</v>
      </c>
      <c r="Y71" s="24">
        <v>0</v>
      </c>
      <c r="Z71" s="24">
        <v>1</v>
      </c>
      <c r="AA71" s="32">
        <v>2</v>
      </c>
      <c r="AB71" s="24">
        <v>3</v>
      </c>
      <c r="AC71" s="24">
        <v>2</v>
      </c>
      <c r="AD71" s="24">
        <v>2</v>
      </c>
      <c r="AE71" s="24">
        <v>4</v>
      </c>
      <c r="AF71" s="24">
        <v>3</v>
      </c>
      <c r="AG71" s="24">
        <v>0</v>
      </c>
      <c r="AH71" s="24">
        <v>1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5" t="s">
        <v>58</v>
      </c>
      <c r="AS71" s="24" t="s">
        <v>58</v>
      </c>
      <c r="AT71" s="24" t="s">
        <v>58</v>
      </c>
      <c r="AU71" s="24" t="s">
        <v>58</v>
      </c>
      <c r="AV71" s="24" t="s">
        <v>58</v>
      </c>
      <c r="AW71" s="24" t="s">
        <v>58</v>
      </c>
      <c r="AX71" s="24" t="s">
        <v>58</v>
      </c>
      <c r="AY71" s="3" t="s">
        <v>58</v>
      </c>
      <c r="AZ71" s="3">
        <v>11</v>
      </c>
      <c r="BA71" s="4">
        <f>SUM(I71:AY71)</f>
        <v>40</v>
      </c>
      <c r="BB71">
        <v>41</v>
      </c>
      <c r="BC71">
        <f t="shared" si="7"/>
        <v>17.5</v>
      </c>
      <c r="BD71">
        <f t="shared" si="8"/>
        <v>12</v>
      </c>
      <c r="BE71">
        <v>31</v>
      </c>
      <c r="BF71">
        <f t="shared" si="5"/>
        <v>20</v>
      </c>
    </row>
    <row r="72" spans="1:58" x14ac:dyDescent="0.25">
      <c r="A72" s="22">
        <v>20</v>
      </c>
      <c r="B72" s="4">
        <v>4</v>
      </c>
      <c r="C72" s="43" t="str">
        <f t="shared" si="6"/>
        <v>lower</v>
      </c>
      <c r="D72" s="9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22">
        <v>0</v>
      </c>
      <c r="L72" s="22">
        <v>0</v>
      </c>
      <c r="M72" s="22">
        <v>0</v>
      </c>
      <c r="N72" s="22">
        <v>0</v>
      </c>
      <c r="O72" s="23">
        <v>1</v>
      </c>
      <c r="P72" s="4">
        <v>3</v>
      </c>
      <c r="Q72" s="4">
        <v>4</v>
      </c>
      <c r="R72" s="4">
        <v>4</v>
      </c>
      <c r="S72" s="4">
        <v>4</v>
      </c>
      <c r="T72" s="4">
        <v>1</v>
      </c>
      <c r="U72" s="24">
        <v>6</v>
      </c>
      <c r="V72" s="24">
        <v>3</v>
      </c>
      <c r="W72" s="24">
        <v>1</v>
      </c>
      <c r="X72" s="24">
        <v>6</v>
      </c>
      <c r="Y72" s="24">
        <v>4</v>
      </c>
      <c r="Z72" s="24">
        <v>1</v>
      </c>
      <c r="AA72" s="24">
        <v>0</v>
      </c>
      <c r="AB72" s="3">
        <v>0</v>
      </c>
      <c r="AC72" s="24">
        <v>1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5" t="s">
        <v>58</v>
      </c>
      <c r="AK72" s="3" t="s">
        <v>58</v>
      </c>
      <c r="AL72" s="3" t="s">
        <v>58</v>
      </c>
      <c r="AM72" s="3" t="s">
        <v>58</v>
      </c>
      <c r="AN72" s="3" t="s">
        <v>58</v>
      </c>
      <c r="AO72" s="3" t="s">
        <v>58</v>
      </c>
      <c r="AP72" s="3" t="s">
        <v>58</v>
      </c>
      <c r="AQ72" s="3" t="s">
        <v>58</v>
      </c>
      <c r="AR72" s="3" t="s">
        <v>58</v>
      </c>
      <c r="AS72" s="3" t="s">
        <v>58</v>
      </c>
      <c r="AT72" s="3" t="s">
        <v>58</v>
      </c>
      <c r="AU72" s="3" t="s">
        <v>58</v>
      </c>
      <c r="AV72" s="3" t="s">
        <v>58</v>
      </c>
      <c r="AW72" s="3" t="s">
        <v>58</v>
      </c>
      <c r="AX72" s="3" t="s">
        <v>58</v>
      </c>
      <c r="AY72" s="3" t="s">
        <v>58</v>
      </c>
      <c r="AZ72" s="3">
        <v>11</v>
      </c>
      <c r="BA72" s="4">
        <f>SUM(J72:AY72)</f>
        <v>39</v>
      </c>
      <c r="BB72">
        <v>33</v>
      </c>
      <c r="BC72">
        <f t="shared" si="7"/>
        <v>19.5</v>
      </c>
      <c r="BD72">
        <f t="shared" si="8"/>
        <v>12</v>
      </c>
      <c r="BE72">
        <v>26</v>
      </c>
      <c r="BF72">
        <f t="shared" si="5"/>
        <v>15</v>
      </c>
    </row>
    <row r="73" spans="1:58" x14ac:dyDescent="0.25">
      <c r="C73" s="43"/>
      <c r="D73" s="44"/>
      <c r="E73" s="45"/>
      <c r="F73" s="45"/>
      <c r="G73" s="44"/>
      <c r="H73" s="45"/>
      <c r="I73" s="45"/>
      <c r="J73" s="44"/>
      <c r="K73" s="45"/>
      <c r="L73" s="45"/>
      <c r="M73" s="44"/>
      <c r="N73" s="45"/>
      <c r="O73" s="45"/>
      <c r="P73" s="44"/>
      <c r="Q73" s="45"/>
      <c r="R73" s="45"/>
      <c r="S73" s="44"/>
      <c r="T73" s="45"/>
      <c r="U73" s="45"/>
      <c r="V73" s="44"/>
      <c r="W73" s="45"/>
      <c r="X73" s="45"/>
      <c r="Y73" s="44"/>
      <c r="Z73" s="45"/>
      <c r="AA73" s="45"/>
      <c r="AB73" s="44"/>
      <c r="AC73" s="45"/>
      <c r="AD73" s="45"/>
      <c r="AE73" s="44"/>
      <c r="AF73" s="45"/>
      <c r="AG73" s="45"/>
      <c r="AH73" s="44"/>
      <c r="AI73" s="45"/>
      <c r="AJ73" s="45"/>
      <c r="AK73" s="44"/>
      <c r="AL73" s="45"/>
      <c r="AM73" s="45"/>
      <c r="AN73" s="44"/>
      <c r="AO73" s="45"/>
      <c r="AP73" s="45"/>
      <c r="AQ73" s="44"/>
      <c r="AR73" s="45"/>
      <c r="AS73" s="45"/>
      <c r="AT73" s="44"/>
      <c r="AU73" s="45"/>
      <c r="AV73" s="45"/>
      <c r="AW73" s="44"/>
      <c r="AX73" s="45"/>
      <c r="AY73" s="45"/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2"/>
  <sheetViews>
    <sheetView tabSelected="1" topLeftCell="A2" workbookViewId="0">
      <selection activeCell="AG2" sqref="AG2"/>
    </sheetView>
  </sheetViews>
  <sheetFormatPr baseColWidth="10" defaultColWidth="9.140625" defaultRowHeight="15" x14ac:dyDescent="0.25"/>
  <cols>
    <col min="1" max="1" width="9.140625" style="30" customWidth="1"/>
    <col min="2" max="2" width="9.140625" style="53"/>
    <col min="3" max="3" width="9.140625" style="53" customWidth="1"/>
    <col min="4" max="5" width="9.140625" style="30" hidden="1" customWidth="1"/>
    <col min="6" max="6" width="14" style="30" customWidth="1"/>
    <col min="7" max="10" width="11.42578125" style="30" customWidth="1"/>
    <col min="11" max="13" width="10.42578125" style="30" customWidth="1"/>
    <col min="14" max="14" width="11" style="30" customWidth="1"/>
    <col min="15" max="17" width="12.140625" style="30" customWidth="1"/>
    <col min="18" max="18" width="10.5703125" style="30" customWidth="1"/>
    <col min="19" max="20" width="11.7109375" style="30" customWidth="1"/>
    <col min="21" max="22" width="9.140625" style="30" customWidth="1"/>
    <col min="23" max="23" width="9.140625" style="30" hidden="1" customWidth="1"/>
    <col min="24" max="29" width="9.140625" style="30" customWidth="1"/>
    <col min="30" max="30" width="9.140625" style="30"/>
    <col min="31" max="31" width="9.140625" style="30" customWidth="1"/>
    <col min="32" max="16384" width="9.140625" style="30"/>
  </cols>
  <sheetData>
    <row r="1" spans="1:33" hidden="1" x14ac:dyDescent="0.25">
      <c r="B1" s="61" t="s">
        <v>82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46"/>
      <c r="W1" s="46"/>
      <c r="X1" s="46"/>
    </row>
    <row r="2" spans="1:33" x14ac:dyDescent="0.25">
      <c r="A2" s="7" t="s">
        <v>0</v>
      </c>
      <c r="B2" s="54" t="s">
        <v>1</v>
      </c>
      <c r="C2" s="54" t="s">
        <v>77</v>
      </c>
      <c r="D2" s="55" t="s">
        <v>83</v>
      </c>
      <c r="E2" s="55" t="s">
        <v>84</v>
      </c>
      <c r="F2" s="8" t="s">
        <v>85</v>
      </c>
      <c r="G2" s="56" t="s">
        <v>86</v>
      </c>
      <c r="H2" s="57" t="s">
        <v>87</v>
      </c>
      <c r="I2" s="57" t="s">
        <v>88</v>
      </c>
      <c r="J2" s="58" t="s">
        <v>89</v>
      </c>
      <c r="K2" s="56" t="s">
        <v>90</v>
      </c>
      <c r="L2" s="57" t="s">
        <v>91</v>
      </c>
      <c r="M2" s="57" t="s">
        <v>92</v>
      </c>
      <c r="N2" s="57" t="s">
        <v>93</v>
      </c>
      <c r="O2" s="57" t="s">
        <v>94</v>
      </c>
      <c r="P2" s="58" t="s">
        <v>95</v>
      </c>
      <c r="Q2" s="56" t="s">
        <v>96</v>
      </c>
      <c r="R2" s="57" t="s">
        <v>97</v>
      </c>
      <c r="S2" s="57" t="s">
        <v>98</v>
      </c>
      <c r="T2" s="57" t="s">
        <v>99</v>
      </c>
      <c r="U2" s="57" t="s">
        <v>91</v>
      </c>
      <c r="V2" s="57" t="s">
        <v>100</v>
      </c>
      <c r="W2" s="57" t="s">
        <v>105</v>
      </c>
      <c r="X2" s="58" t="s">
        <v>57</v>
      </c>
      <c r="Y2" s="56" t="s">
        <v>101</v>
      </c>
      <c r="Z2" s="57" t="s">
        <v>102</v>
      </c>
      <c r="AA2" s="57" t="s">
        <v>103</v>
      </c>
      <c r="AB2" s="57" t="s">
        <v>104</v>
      </c>
      <c r="AC2" s="57" t="s">
        <v>91</v>
      </c>
      <c r="AD2" s="57" t="s">
        <v>107</v>
      </c>
      <c r="AE2" s="58" t="s">
        <v>106</v>
      </c>
      <c r="AF2" s="49" t="s">
        <v>78</v>
      </c>
      <c r="AG2" s="22" t="s">
        <v>79</v>
      </c>
    </row>
    <row r="3" spans="1:33" x14ac:dyDescent="0.25">
      <c r="A3" s="17">
        <v>19</v>
      </c>
      <c r="B3" s="48">
        <v>2</v>
      </c>
      <c r="C3" s="48">
        <v>7</v>
      </c>
      <c r="D3" s="4">
        <v>1</v>
      </c>
      <c r="E3" s="4">
        <f t="shared" ref="E3:E51" si="0">IF(D3&lt;16,1,IF(D3&lt;31,2,IF(D3&lt;46,3,4)))</f>
        <v>1</v>
      </c>
      <c r="F3" s="18">
        <v>34</v>
      </c>
      <c r="G3" s="29">
        <v>86</v>
      </c>
      <c r="H3" s="22">
        <v>20</v>
      </c>
      <c r="I3" s="22">
        <v>0</v>
      </c>
      <c r="J3" s="50">
        <f>SUM(G3:I3)</f>
        <v>106</v>
      </c>
      <c r="K3" s="29">
        <v>550</v>
      </c>
      <c r="L3" s="22">
        <v>2</v>
      </c>
      <c r="M3" s="22">
        <f>K3*L3</f>
        <v>1100</v>
      </c>
      <c r="N3" s="22">
        <v>46</v>
      </c>
      <c r="O3" s="22"/>
      <c r="P3" s="50">
        <f t="shared" ref="P3:P51" si="1">SUM(M3:O3)</f>
        <v>1146</v>
      </c>
      <c r="Q3" s="17">
        <v>893</v>
      </c>
      <c r="R3" s="4">
        <v>38</v>
      </c>
      <c r="S3" s="4">
        <v>26</v>
      </c>
      <c r="T3" s="4">
        <f>Q3*U3</f>
        <v>893</v>
      </c>
      <c r="U3" s="4">
        <v>1</v>
      </c>
      <c r="V3" s="22">
        <f>SUM(Q3:S3)*U3</f>
        <v>957</v>
      </c>
      <c r="W3" s="4">
        <f t="shared" ref="W3:W34" si="2">IF(X3=0,V3,"NA")</f>
        <v>957</v>
      </c>
      <c r="X3" s="18">
        <v>0</v>
      </c>
      <c r="Y3" s="17">
        <v>0</v>
      </c>
      <c r="Z3" s="4"/>
      <c r="AA3" s="4"/>
      <c r="AB3" s="4">
        <f>Z3*AC3</f>
        <v>0</v>
      </c>
      <c r="AC3" s="4"/>
      <c r="AD3" s="22">
        <f t="shared" ref="AD3:AD34" si="3">IF(AE3="NA",0,AE3)</f>
        <v>0</v>
      </c>
      <c r="AE3" s="50" t="str">
        <f>IF(AC3 ="","NA",SUM(Z3:AB3)*AC3)</f>
        <v>NA</v>
      </c>
      <c r="AF3" s="19">
        <f>IF(OR(B3=2,B3=4),19.5,17.5)</f>
        <v>19.5</v>
      </c>
      <c r="AG3" s="4">
        <f>IF(OR(B3=1,B3=2),16,12)</f>
        <v>16</v>
      </c>
    </row>
    <row r="4" spans="1:33" x14ac:dyDescent="0.25">
      <c r="A4" s="17">
        <v>13</v>
      </c>
      <c r="B4" s="48">
        <v>2</v>
      </c>
      <c r="C4" s="48">
        <v>1</v>
      </c>
      <c r="D4" s="4">
        <v>2</v>
      </c>
      <c r="E4" s="4">
        <f t="shared" si="0"/>
        <v>1</v>
      </c>
      <c r="F4" s="18">
        <v>48</v>
      </c>
      <c r="G4" s="29">
        <v>106</v>
      </c>
      <c r="H4" s="22">
        <v>24</v>
      </c>
      <c r="I4" s="22">
        <v>0</v>
      </c>
      <c r="J4" s="50">
        <f t="shared" ref="J4:J51" si="4">SUM(G4:I4)</f>
        <v>130</v>
      </c>
      <c r="K4" s="29">
        <v>1180</v>
      </c>
      <c r="L4" s="22">
        <v>2</v>
      </c>
      <c r="M4" s="22">
        <f t="shared" ref="M4:M51" si="5">K4*L4</f>
        <v>2360</v>
      </c>
      <c r="N4" s="22">
        <v>67</v>
      </c>
      <c r="O4" s="22">
        <v>3</v>
      </c>
      <c r="P4" s="50">
        <f t="shared" si="1"/>
        <v>2430</v>
      </c>
      <c r="Q4" s="17">
        <v>32</v>
      </c>
      <c r="R4" s="4">
        <v>3</v>
      </c>
      <c r="S4" s="4">
        <v>2</v>
      </c>
      <c r="T4" s="4">
        <f t="shared" ref="T4:T51" si="6">Q4*U4</f>
        <v>32</v>
      </c>
      <c r="U4" s="4">
        <v>1</v>
      </c>
      <c r="V4" s="22">
        <f t="shared" ref="V4:V51" si="7">SUM(Q4:S4)*U4</f>
        <v>37</v>
      </c>
      <c r="W4" s="4" t="str">
        <f t="shared" si="2"/>
        <v>NA</v>
      </c>
      <c r="X4" s="18">
        <v>1</v>
      </c>
      <c r="Y4" s="17">
        <v>0</v>
      </c>
      <c r="Z4" s="4"/>
      <c r="AA4" s="4"/>
      <c r="AB4" s="4">
        <f t="shared" ref="AB4:AB51" si="8">Z4*AC4</f>
        <v>0</v>
      </c>
      <c r="AC4" s="4"/>
      <c r="AD4" s="22">
        <f t="shared" si="3"/>
        <v>0</v>
      </c>
      <c r="AE4" s="50" t="str">
        <f t="shared" ref="AE4:AE51" si="9">IF(AC4 ="","NA",SUM(Z4:AB4)*AC4)</f>
        <v>NA</v>
      </c>
      <c r="AF4" s="19">
        <f t="shared" ref="AF4:AF51" si="10">IF(OR(B4=2,B4=4),19.5,17.5)</f>
        <v>19.5</v>
      </c>
      <c r="AG4" s="4">
        <f t="shared" ref="AG4:AG51" si="11">IF(OR(B4=1,B4=2),16,12)</f>
        <v>16</v>
      </c>
    </row>
    <row r="5" spans="1:33" x14ac:dyDescent="0.25">
      <c r="A5" s="17">
        <v>17</v>
      </c>
      <c r="B5" s="48">
        <v>2</v>
      </c>
      <c r="C5" s="48">
        <v>5</v>
      </c>
      <c r="D5" s="4">
        <v>3</v>
      </c>
      <c r="E5" s="4">
        <f t="shared" si="0"/>
        <v>1</v>
      </c>
      <c r="F5" s="18">
        <v>18</v>
      </c>
      <c r="G5" s="29">
        <v>100</v>
      </c>
      <c r="H5" s="22">
        <v>24</v>
      </c>
      <c r="I5" s="22">
        <v>0</v>
      </c>
      <c r="J5" s="50">
        <f t="shared" si="4"/>
        <v>124</v>
      </c>
      <c r="K5" s="29">
        <v>400</v>
      </c>
      <c r="L5" s="22">
        <v>4</v>
      </c>
      <c r="M5" s="22">
        <f t="shared" si="5"/>
        <v>1600</v>
      </c>
      <c r="N5" s="22">
        <v>19</v>
      </c>
      <c r="O5" s="22"/>
      <c r="P5" s="50">
        <f t="shared" si="1"/>
        <v>1619</v>
      </c>
      <c r="Q5" s="17">
        <v>0</v>
      </c>
      <c r="R5" s="4">
        <v>0</v>
      </c>
      <c r="S5" s="4">
        <v>0</v>
      </c>
      <c r="T5" s="4">
        <f t="shared" si="6"/>
        <v>0</v>
      </c>
      <c r="U5" s="4">
        <v>1</v>
      </c>
      <c r="V5" s="22">
        <f t="shared" si="7"/>
        <v>0</v>
      </c>
      <c r="W5" s="4" t="str">
        <f t="shared" si="2"/>
        <v>NA</v>
      </c>
      <c r="X5" s="18">
        <v>1</v>
      </c>
      <c r="Y5" s="17">
        <v>0</v>
      </c>
      <c r="Z5" s="4"/>
      <c r="AA5" s="4"/>
      <c r="AB5" s="4">
        <f t="shared" si="8"/>
        <v>0</v>
      </c>
      <c r="AC5" s="4"/>
      <c r="AD5" s="22">
        <f t="shared" si="3"/>
        <v>0</v>
      </c>
      <c r="AE5" s="50" t="str">
        <f t="shared" si="9"/>
        <v>NA</v>
      </c>
      <c r="AF5" s="19">
        <f t="shared" si="10"/>
        <v>19.5</v>
      </c>
      <c r="AG5" s="4">
        <f t="shared" si="11"/>
        <v>16</v>
      </c>
    </row>
    <row r="6" spans="1:33" x14ac:dyDescent="0.25">
      <c r="A6" s="17">
        <v>9</v>
      </c>
      <c r="B6" s="48">
        <v>1</v>
      </c>
      <c r="C6" s="48">
        <v>9</v>
      </c>
      <c r="D6" s="4">
        <v>4</v>
      </c>
      <c r="E6" s="4">
        <f t="shared" si="0"/>
        <v>1</v>
      </c>
      <c r="F6" s="18">
        <v>28</v>
      </c>
      <c r="G6" s="29">
        <v>111</v>
      </c>
      <c r="H6" s="22">
        <v>15</v>
      </c>
      <c r="I6" s="22">
        <v>0</v>
      </c>
      <c r="J6" s="50">
        <f t="shared" si="4"/>
        <v>126</v>
      </c>
      <c r="K6" s="29">
        <v>160</v>
      </c>
      <c r="L6" s="22">
        <v>4</v>
      </c>
      <c r="M6" s="22">
        <f t="shared" si="5"/>
        <v>640</v>
      </c>
      <c r="N6" s="22">
        <v>15</v>
      </c>
      <c r="O6" s="22"/>
      <c r="P6" s="50">
        <f t="shared" si="1"/>
        <v>655</v>
      </c>
      <c r="Q6" s="17">
        <v>1374</v>
      </c>
      <c r="R6" s="4">
        <v>72</v>
      </c>
      <c r="S6" s="4">
        <v>2</v>
      </c>
      <c r="T6" s="4">
        <f t="shared" si="6"/>
        <v>2748</v>
      </c>
      <c r="U6" s="4">
        <v>2</v>
      </c>
      <c r="V6" s="22">
        <f t="shared" si="7"/>
        <v>2896</v>
      </c>
      <c r="W6" s="4">
        <f t="shared" si="2"/>
        <v>2896</v>
      </c>
      <c r="X6" s="18">
        <v>0</v>
      </c>
      <c r="Y6" s="17">
        <v>0</v>
      </c>
      <c r="Z6" s="4"/>
      <c r="AA6" s="4"/>
      <c r="AB6" s="4">
        <f t="shared" si="8"/>
        <v>0</v>
      </c>
      <c r="AC6" s="4"/>
      <c r="AD6" s="22">
        <f t="shared" si="3"/>
        <v>0</v>
      </c>
      <c r="AE6" s="50" t="str">
        <f t="shared" si="9"/>
        <v>NA</v>
      </c>
      <c r="AF6" s="19">
        <f t="shared" si="10"/>
        <v>17.5</v>
      </c>
      <c r="AG6" s="4">
        <f t="shared" si="11"/>
        <v>16</v>
      </c>
    </row>
    <row r="7" spans="1:33" x14ac:dyDescent="0.25">
      <c r="A7" s="17">
        <v>47</v>
      </c>
      <c r="B7" s="48">
        <v>4</v>
      </c>
      <c r="C7" s="48">
        <v>11</v>
      </c>
      <c r="D7" s="4">
        <v>5</v>
      </c>
      <c r="E7" s="4">
        <f t="shared" si="0"/>
        <v>1</v>
      </c>
      <c r="F7" s="18">
        <v>38</v>
      </c>
      <c r="G7" s="29">
        <v>72</v>
      </c>
      <c r="H7" s="22">
        <v>6</v>
      </c>
      <c r="I7" s="22">
        <v>0</v>
      </c>
      <c r="J7" s="50">
        <f t="shared" si="4"/>
        <v>78</v>
      </c>
      <c r="K7" s="29">
        <v>250</v>
      </c>
      <c r="L7" s="22">
        <v>4</v>
      </c>
      <c r="M7" s="22">
        <f t="shared" si="5"/>
        <v>1000</v>
      </c>
      <c r="N7" s="22">
        <v>14</v>
      </c>
      <c r="O7" s="22"/>
      <c r="P7" s="50">
        <f t="shared" si="1"/>
        <v>1014</v>
      </c>
      <c r="Q7" s="17">
        <v>2318</v>
      </c>
      <c r="R7" s="4">
        <v>128</v>
      </c>
      <c r="S7" s="4">
        <v>14</v>
      </c>
      <c r="T7" s="4">
        <f t="shared" si="6"/>
        <v>4636</v>
      </c>
      <c r="U7" s="4">
        <v>2</v>
      </c>
      <c r="V7" s="22">
        <f t="shared" si="7"/>
        <v>4920</v>
      </c>
      <c r="W7" s="4">
        <f t="shared" si="2"/>
        <v>4920</v>
      </c>
      <c r="X7" s="18">
        <v>0</v>
      </c>
      <c r="Y7" s="17">
        <v>0</v>
      </c>
      <c r="Z7" s="4"/>
      <c r="AA7" s="4"/>
      <c r="AB7" s="4">
        <f t="shared" si="8"/>
        <v>0</v>
      </c>
      <c r="AC7" s="4"/>
      <c r="AD7" s="22">
        <f t="shared" si="3"/>
        <v>0</v>
      </c>
      <c r="AE7" s="50" t="str">
        <f t="shared" si="9"/>
        <v>NA</v>
      </c>
      <c r="AF7" s="19">
        <f t="shared" si="10"/>
        <v>19.5</v>
      </c>
      <c r="AG7" s="4">
        <f t="shared" si="11"/>
        <v>12</v>
      </c>
    </row>
    <row r="8" spans="1:33" x14ac:dyDescent="0.25">
      <c r="A8" s="17">
        <v>6</v>
      </c>
      <c r="B8" s="48">
        <v>1</v>
      </c>
      <c r="C8" s="48">
        <v>6</v>
      </c>
      <c r="D8" s="4">
        <v>6</v>
      </c>
      <c r="E8" s="4">
        <f t="shared" si="0"/>
        <v>1</v>
      </c>
      <c r="F8" s="18">
        <v>20</v>
      </c>
      <c r="G8" s="29">
        <v>95</v>
      </c>
      <c r="H8" s="22">
        <v>10</v>
      </c>
      <c r="I8" s="22">
        <v>0</v>
      </c>
      <c r="J8" s="50">
        <f t="shared" si="4"/>
        <v>105</v>
      </c>
      <c r="K8" s="17">
        <v>170</v>
      </c>
      <c r="L8" s="22">
        <v>4</v>
      </c>
      <c r="M8" s="22">
        <f t="shared" si="5"/>
        <v>680</v>
      </c>
      <c r="N8" s="4">
        <v>11</v>
      </c>
      <c r="O8" s="4"/>
      <c r="P8" s="50">
        <f t="shared" si="1"/>
        <v>691</v>
      </c>
      <c r="Q8" s="17">
        <v>334</v>
      </c>
      <c r="R8" s="4">
        <v>17</v>
      </c>
      <c r="S8" s="4">
        <v>0</v>
      </c>
      <c r="T8" s="4">
        <f t="shared" si="6"/>
        <v>334</v>
      </c>
      <c r="U8" s="4">
        <v>1</v>
      </c>
      <c r="V8" s="22">
        <f t="shared" si="7"/>
        <v>351</v>
      </c>
      <c r="W8" s="4">
        <f t="shared" si="2"/>
        <v>351</v>
      </c>
      <c r="X8" s="18">
        <v>0</v>
      </c>
      <c r="Y8" s="17">
        <v>0</v>
      </c>
      <c r="Z8" s="4"/>
      <c r="AA8" s="4"/>
      <c r="AB8" s="4">
        <f t="shared" si="8"/>
        <v>0</v>
      </c>
      <c r="AC8" s="4"/>
      <c r="AD8" s="22">
        <f t="shared" si="3"/>
        <v>0</v>
      </c>
      <c r="AE8" s="50" t="str">
        <f t="shared" si="9"/>
        <v>NA</v>
      </c>
      <c r="AF8" s="19">
        <f t="shared" si="10"/>
        <v>17.5</v>
      </c>
      <c r="AG8" s="4">
        <f t="shared" si="11"/>
        <v>16</v>
      </c>
    </row>
    <row r="9" spans="1:33" x14ac:dyDescent="0.25">
      <c r="A9" s="17">
        <v>3</v>
      </c>
      <c r="B9" s="48">
        <v>1</v>
      </c>
      <c r="C9" s="48">
        <v>3</v>
      </c>
      <c r="D9" s="4">
        <v>7</v>
      </c>
      <c r="E9" s="4">
        <f t="shared" si="0"/>
        <v>1</v>
      </c>
      <c r="F9" s="18">
        <v>36</v>
      </c>
      <c r="G9" s="29">
        <v>83</v>
      </c>
      <c r="H9" s="22">
        <v>6</v>
      </c>
      <c r="I9" s="22">
        <v>0</v>
      </c>
      <c r="J9" s="50">
        <f t="shared" si="4"/>
        <v>89</v>
      </c>
      <c r="K9" s="17">
        <v>60</v>
      </c>
      <c r="L9" s="22">
        <v>4</v>
      </c>
      <c r="M9" s="22">
        <f t="shared" si="5"/>
        <v>240</v>
      </c>
      <c r="N9" s="4">
        <v>8</v>
      </c>
      <c r="O9" s="4"/>
      <c r="P9" s="50">
        <f t="shared" si="1"/>
        <v>248</v>
      </c>
      <c r="Q9" s="17">
        <v>1746</v>
      </c>
      <c r="R9" s="4">
        <v>103</v>
      </c>
      <c r="S9" s="4">
        <v>7</v>
      </c>
      <c r="T9" s="4">
        <f t="shared" si="6"/>
        <v>3492</v>
      </c>
      <c r="U9" s="4">
        <v>2</v>
      </c>
      <c r="V9" s="22">
        <f t="shared" si="7"/>
        <v>3712</v>
      </c>
      <c r="W9" s="4">
        <f t="shared" si="2"/>
        <v>3712</v>
      </c>
      <c r="X9" s="18">
        <v>0</v>
      </c>
      <c r="Y9" s="17">
        <v>0</v>
      </c>
      <c r="Z9" s="4"/>
      <c r="AA9" s="4"/>
      <c r="AB9" s="4">
        <f t="shared" si="8"/>
        <v>0</v>
      </c>
      <c r="AC9" s="4"/>
      <c r="AD9" s="22">
        <f t="shared" si="3"/>
        <v>0</v>
      </c>
      <c r="AE9" s="50" t="str">
        <f t="shared" si="9"/>
        <v>NA</v>
      </c>
      <c r="AF9" s="19">
        <f t="shared" si="10"/>
        <v>17.5</v>
      </c>
      <c r="AG9" s="4">
        <f t="shared" si="11"/>
        <v>16</v>
      </c>
    </row>
    <row r="10" spans="1:33" x14ac:dyDescent="0.25">
      <c r="A10" s="17">
        <v>37</v>
      </c>
      <c r="B10" s="48">
        <v>4</v>
      </c>
      <c r="C10" s="48">
        <v>1</v>
      </c>
      <c r="D10" s="4">
        <v>8</v>
      </c>
      <c r="E10" s="4">
        <f t="shared" si="0"/>
        <v>1</v>
      </c>
      <c r="F10" s="18">
        <v>34</v>
      </c>
      <c r="G10" s="29">
        <v>77</v>
      </c>
      <c r="H10" s="22">
        <v>7</v>
      </c>
      <c r="I10" s="22">
        <v>0</v>
      </c>
      <c r="J10" s="50">
        <f t="shared" si="4"/>
        <v>84</v>
      </c>
      <c r="K10" s="17">
        <v>270</v>
      </c>
      <c r="L10" s="22">
        <v>4</v>
      </c>
      <c r="M10" s="22">
        <f t="shared" si="5"/>
        <v>1080</v>
      </c>
      <c r="N10" s="4">
        <v>11</v>
      </c>
      <c r="O10" s="4"/>
      <c r="P10" s="50">
        <f t="shared" si="1"/>
        <v>1091</v>
      </c>
      <c r="Q10" s="17">
        <v>72</v>
      </c>
      <c r="R10" s="4">
        <v>9</v>
      </c>
      <c r="S10" s="4">
        <v>0</v>
      </c>
      <c r="T10" s="4">
        <f t="shared" si="6"/>
        <v>72</v>
      </c>
      <c r="U10" s="4">
        <v>1</v>
      </c>
      <c r="V10" s="22">
        <f t="shared" si="7"/>
        <v>81</v>
      </c>
      <c r="W10" s="4" t="str">
        <f t="shared" si="2"/>
        <v>NA</v>
      </c>
      <c r="X10" s="18">
        <v>1</v>
      </c>
      <c r="Y10" s="17">
        <v>0</v>
      </c>
      <c r="Z10" s="4"/>
      <c r="AA10" s="4"/>
      <c r="AB10" s="4">
        <f t="shared" si="8"/>
        <v>0</v>
      </c>
      <c r="AC10" s="4"/>
      <c r="AD10" s="22">
        <f t="shared" si="3"/>
        <v>0</v>
      </c>
      <c r="AE10" s="50" t="str">
        <f t="shared" si="9"/>
        <v>NA</v>
      </c>
      <c r="AF10" s="19">
        <f t="shared" si="10"/>
        <v>19.5</v>
      </c>
      <c r="AG10" s="4">
        <f t="shared" si="11"/>
        <v>12</v>
      </c>
    </row>
    <row r="11" spans="1:33" x14ac:dyDescent="0.25">
      <c r="A11" s="17">
        <v>49</v>
      </c>
      <c r="B11" s="48">
        <v>4</v>
      </c>
      <c r="C11" s="48">
        <v>0</v>
      </c>
      <c r="D11" s="4">
        <v>9</v>
      </c>
      <c r="E11" s="4">
        <f t="shared" si="0"/>
        <v>1</v>
      </c>
      <c r="F11" s="18">
        <v>36</v>
      </c>
      <c r="G11" s="29">
        <v>99</v>
      </c>
      <c r="H11" s="22">
        <v>8</v>
      </c>
      <c r="I11" s="22">
        <v>0</v>
      </c>
      <c r="J11" s="50">
        <f t="shared" si="4"/>
        <v>107</v>
      </c>
      <c r="K11" s="17">
        <v>260</v>
      </c>
      <c r="L11" s="22">
        <v>4</v>
      </c>
      <c r="M11" s="22">
        <f t="shared" si="5"/>
        <v>1040</v>
      </c>
      <c r="N11" s="4">
        <v>10</v>
      </c>
      <c r="O11" s="4"/>
      <c r="P11" s="50">
        <f t="shared" si="1"/>
        <v>1050</v>
      </c>
      <c r="Q11" s="17">
        <v>1473</v>
      </c>
      <c r="R11" s="4">
        <v>96</v>
      </c>
      <c r="S11" s="4">
        <v>22</v>
      </c>
      <c r="T11" s="4">
        <f t="shared" si="6"/>
        <v>2946</v>
      </c>
      <c r="U11" s="4">
        <v>2</v>
      </c>
      <c r="V11" s="22">
        <f t="shared" si="7"/>
        <v>3182</v>
      </c>
      <c r="W11" s="4">
        <f t="shared" si="2"/>
        <v>3182</v>
      </c>
      <c r="X11" s="18">
        <v>0</v>
      </c>
      <c r="Y11" s="17">
        <v>0</v>
      </c>
      <c r="Z11" s="4"/>
      <c r="AA11" s="4"/>
      <c r="AB11" s="4">
        <f t="shared" si="8"/>
        <v>0</v>
      </c>
      <c r="AC11" s="4"/>
      <c r="AD11" s="22">
        <f t="shared" si="3"/>
        <v>0</v>
      </c>
      <c r="AE11" s="50" t="str">
        <f t="shared" si="9"/>
        <v>NA</v>
      </c>
      <c r="AF11" s="19">
        <f t="shared" si="10"/>
        <v>19.5</v>
      </c>
      <c r="AG11" s="4">
        <f t="shared" si="11"/>
        <v>12</v>
      </c>
    </row>
    <row r="12" spans="1:33" x14ac:dyDescent="0.25">
      <c r="A12" s="17">
        <v>32</v>
      </c>
      <c r="B12" s="48">
        <v>3</v>
      </c>
      <c r="C12" s="48">
        <v>8</v>
      </c>
      <c r="D12" s="4">
        <v>10</v>
      </c>
      <c r="E12" s="4">
        <f t="shared" si="0"/>
        <v>1</v>
      </c>
      <c r="F12" s="18">
        <v>20</v>
      </c>
      <c r="G12" s="29">
        <v>90</v>
      </c>
      <c r="H12" s="22">
        <v>11</v>
      </c>
      <c r="I12" s="22">
        <v>0</v>
      </c>
      <c r="J12" s="50">
        <f t="shared" si="4"/>
        <v>101</v>
      </c>
      <c r="K12" s="17">
        <v>120</v>
      </c>
      <c r="L12" s="22">
        <v>4</v>
      </c>
      <c r="M12" s="22">
        <f t="shared" si="5"/>
        <v>480</v>
      </c>
      <c r="N12" s="4">
        <v>4</v>
      </c>
      <c r="O12" s="4"/>
      <c r="P12" s="50">
        <f t="shared" si="1"/>
        <v>484</v>
      </c>
      <c r="Q12" s="17">
        <v>279</v>
      </c>
      <c r="R12" s="4">
        <v>15</v>
      </c>
      <c r="S12" s="4">
        <v>2</v>
      </c>
      <c r="T12" s="4">
        <f t="shared" si="6"/>
        <v>558</v>
      </c>
      <c r="U12" s="4">
        <v>2</v>
      </c>
      <c r="V12" s="22">
        <f t="shared" si="7"/>
        <v>592</v>
      </c>
      <c r="W12" s="4">
        <f t="shared" si="2"/>
        <v>592</v>
      </c>
      <c r="X12" s="18">
        <v>0</v>
      </c>
      <c r="Y12" s="17">
        <v>0</v>
      </c>
      <c r="Z12" s="4"/>
      <c r="AA12" s="4"/>
      <c r="AB12" s="4">
        <f t="shared" si="8"/>
        <v>0</v>
      </c>
      <c r="AC12" s="4"/>
      <c r="AD12" s="22">
        <f t="shared" si="3"/>
        <v>0</v>
      </c>
      <c r="AE12" s="50" t="str">
        <f t="shared" si="9"/>
        <v>NA</v>
      </c>
      <c r="AF12" s="19">
        <f t="shared" si="10"/>
        <v>17.5</v>
      </c>
      <c r="AG12" s="4">
        <f t="shared" si="11"/>
        <v>12</v>
      </c>
    </row>
    <row r="13" spans="1:33" x14ac:dyDescent="0.25">
      <c r="A13" s="17">
        <v>28</v>
      </c>
      <c r="B13" s="48">
        <v>3</v>
      </c>
      <c r="C13" s="48">
        <v>4</v>
      </c>
      <c r="D13" s="4">
        <v>11</v>
      </c>
      <c r="E13" s="4">
        <f t="shared" si="0"/>
        <v>1</v>
      </c>
      <c r="F13" s="18">
        <v>34</v>
      </c>
      <c r="G13" s="29">
        <v>65</v>
      </c>
      <c r="H13" s="22">
        <v>8</v>
      </c>
      <c r="I13" s="22">
        <v>0</v>
      </c>
      <c r="J13" s="50">
        <f t="shared" si="4"/>
        <v>73</v>
      </c>
      <c r="K13" s="17">
        <v>140</v>
      </c>
      <c r="L13" s="22">
        <v>4</v>
      </c>
      <c r="M13" s="22">
        <f t="shared" si="5"/>
        <v>560</v>
      </c>
      <c r="N13" s="4">
        <v>6</v>
      </c>
      <c r="O13" s="4">
        <v>1</v>
      </c>
      <c r="P13" s="50">
        <f t="shared" si="1"/>
        <v>567</v>
      </c>
      <c r="Q13" s="17">
        <v>1454</v>
      </c>
      <c r="R13" s="4">
        <v>79</v>
      </c>
      <c r="S13" s="4">
        <v>18</v>
      </c>
      <c r="T13" s="4">
        <f t="shared" si="6"/>
        <v>2908</v>
      </c>
      <c r="U13" s="4">
        <v>2</v>
      </c>
      <c r="V13" s="22">
        <f t="shared" si="7"/>
        <v>3102</v>
      </c>
      <c r="W13" s="4">
        <f t="shared" si="2"/>
        <v>3102</v>
      </c>
      <c r="X13" s="18">
        <v>0</v>
      </c>
      <c r="Y13" s="17">
        <v>0</v>
      </c>
      <c r="Z13" s="4"/>
      <c r="AA13" s="4"/>
      <c r="AB13" s="4">
        <f t="shared" si="8"/>
        <v>0</v>
      </c>
      <c r="AC13" s="4"/>
      <c r="AD13" s="22">
        <f t="shared" si="3"/>
        <v>0</v>
      </c>
      <c r="AE13" s="50" t="str">
        <f t="shared" si="9"/>
        <v>NA</v>
      </c>
      <c r="AF13" s="19">
        <f t="shared" si="10"/>
        <v>17.5</v>
      </c>
      <c r="AG13" s="4">
        <f t="shared" si="11"/>
        <v>12</v>
      </c>
    </row>
    <row r="14" spans="1:33" x14ac:dyDescent="0.25">
      <c r="A14" s="17">
        <v>24</v>
      </c>
      <c r="B14" s="48">
        <v>2</v>
      </c>
      <c r="C14" s="48">
        <v>12</v>
      </c>
      <c r="D14" s="4">
        <v>12</v>
      </c>
      <c r="E14" s="4">
        <f t="shared" si="0"/>
        <v>1</v>
      </c>
      <c r="F14" s="18">
        <v>36</v>
      </c>
      <c r="G14" s="29">
        <v>55</v>
      </c>
      <c r="H14" s="22">
        <v>9</v>
      </c>
      <c r="I14" s="22">
        <v>0</v>
      </c>
      <c r="J14" s="50">
        <f t="shared" si="4"/>
        <v>64</v>
      </c>
      <c r="K14" s="17">
        <v>160</v>
      </c>
      <c r="L14" s="22">
        <v>4</v>
      </c>
      <c r="M14" s="22">
        <f t="shared" si="5"/>
        <v>640</v>
      </c>
      <c r="N14" s="4">
        <v>9</v>
      </c>
      <c r="O14" s="4"/>
      <c r="P14" s="50">
        <f t="shared" si="1"/>
        <v>649</v>
      </c>
      <c r="Q14" s="17">
        <v>7</v>
      </c>
      <c r="R14" s="4">
        <v>0</v>
      </c>
      <c r="S14" s="4">
        <v>0</v>
      </c>
      <c r="T14" s="4">
        <f t="shared" si="6"/>
        <v>7</v>
      </c>
      <c r="U14" s="4">
        <v>1</v>
      </c>
      <c r="V14" s="22">
        <f t="shared" si="7"/>
        <v>7</v>
      </c>
      <c r="W14" s="4" t="str">
        <f t="shared" si="2"/>
        <v>NA</v>
      </c>
      <c r="X14" s="18">
        <v>1</v>
      </c>
      <c r="Y14" s="17">
        <v>0</v>
      </c>
      <c r="Z14" s="4"/>
      <c r="AA14" s="4"/>
      <c r="AB14" s="4">
        <f t="shared" si="8"/>
        <v>0</v>
      </c>
      <c r="AC14" s="4"/>
      <c r="AD14" s="22">
        <f t="shared" si="3"/>
        <v>0</v>
      </c>
      <c r="AE14" s="50" t="str">
        <f t="shared" si="9"/>
        <v>NA</v>
      </c>
      <c r="AF14" s="19">
        <f t="shared" si="10"/>
        <v>19.5</v>
      </c>
      <c r="AG14" s="4">
        <f t="shared" si="11"/>
        <v>16</v>
      </c>
    </row>
    <row r="15" spans="1:33" x14ac:dyDescent="0.25">
      <c r="A15" s="17">
        <v>30</v>
      </c>
      <c r="B15" s="48">
        <v>3</v>
      </c>
      <c r="C15" s="48">
        <v>6</v>
      </c>
      <c r="D15" s="4">
        <v>13</v>
      </c>
      <c r="E15" s="4">
        <f t="shared" si="0"/>
        <v>1</v>
      </c>
      <c r="F15" s="18">
        <v>38</v>
      </c>
      <c r="G15" s="29">
        <v>82</v>
      </c>
      <c r="H15" s="22">
        <v>9</v>
      </c>
      <c r="I15" s="22">
        <v>0</v>
      </c>
      <c r="J15" s="50">
        <f t="shared" si="4"/>
        <v>91</v>
      </c>
      <c r="K15" s="17">
        <v>130</v>
      </c>
      <c r="L15" s="22">
        <v>4</v>
      </c>
      <c r="M15" s="22">
        <f t="shared" si="5"/>
        <v>520</v>
      </c>
      <c r="N15" s="4">
        <v>7</v>
      </c>
      <c r="O15" s="4"/>
      <c r="P15" s="50">
        <f t="shared" si="1"/>
        <v>527</v>
      </c>
      <c r="Q15" s="17">
        <v>1578</v>
      </c>
      <c r="R15" s="4">
        <v>86</v>
      </c>
      <c r="S15" s="4">
        <v>17</v>
      </c>
      <c r="T15" s="4">
        <f t="shared" si="6"/>
        <v>3156</v>
      </c>
      <c r="U15" s="4">
        <v>2</v>
      </c>
      <c r="V15" s="22">
        <f t="shared" si="7"/>
        <v>3362</v>
      </c>
      <c r="W15" s="4">
        <f t="shared" si="2"/>
        <v>3362</v>
      </c>
      <c r="X15" s="18">
        <v>0</v>
      </c>
      <c r="Y15" s="17">
        <v>0</v>
      </c>
      <c r="Z15" s="4"/>
      <c r="AA15" s="4"/>
      <c r="AB15" s="4">
        <f t="shared" si="8"/>
        <v>0</v>
      </c>
      <c r="AC15" s="4"/>
      <c r="AD15" s="22">
        <f t="shared" si="3"/>
        <v>0</v>
      </c>
      <c r="AE15" s="50" t="str">
        <f t="shared" si="9"/>
        <v>NA</v>
      </c>
      <c r="AF15" s="19">
        <f t="shared" si="10"/>
        <v>17.5</v>
      </c>
      <c r="AG15" s="4">
        <f t="shared" si="11"/>
        <v>12</v>
      </c>
    </row>
    <row r="16" spans="1:33" x14ac:dyDescent="0.25">
      <c r="A16" s="17">
        <v>48</v>
      </c>
      <c r="B16" s="48">
        <v>4</v>
      </c>
      <c r="C16" s="48">
        <v>12</v>
      </c>
      <c r="D16" s="4">
        <v>14</v>
      </c>
      <c r="E16" s="4">
        <f t="shared" si="0"/>
        <v>1</v>
      </c>
      <c r="F16" s="18">
        <v>42</v>
      </c>
      <c r="G16" s="29">
        <v>80</v>
      </c>
      <c r="H16" s="22">
        <v>11</v>
      </c>
      <c r="I16" s="22">
        <v>0</v>
      </c>
      <c r="J16" s="50">
        <f t="shared" si="4"/>
        <v>91</v>
      </c>
      <c r="K16" s="17">
        <v>190</v>
      </c>
      <c r="L16" s="22">
        <v>4</v>
      </c>
      <c r="M16" s="22">
        <f t="shared" si="5"/>
        <v>760</v>
      </c>
      <c r="N16" s="4">
        <v>13</v>
      </c>
      <c r="O16" s="4"/>
      <c r="P16" s="50">
        <f t="shared" si="1"/>
        <v>773</v>
      </c>
      <c r="Q16" s="17">
        <v>1790</v>
      </c>
      <c r="R16" s="4">
        <v>122</v>
      </c>
      <c r="S16" s="4">
        <v>16</v>
      </c>
      <c r="T16" s="4">
        <f t="shared" si="6"/>
        <v>3580</v>
      </c>
      <c r="U16" s="4">
        <v>2</v>
      </c>
      <c r="V16" s="22">
        <f t="shared" si="7"/>
        <v>3856</v>
      </c>
      <c r="W16" s="4">
        <f t="shared" si="2"/>
        <v>3856</v>
      </c>
      <c r="X16" s="18">
        <v>0</v>
      </c>
      <c r="Y16" s="17">
        <v>0</v>
      </c>
      <c r="Z16" s="4"/>
      <c r="AA16" s="4"/>
      <c r="AB16" s="4">
        <f t="shared" si="8"/>
        <v>0</v>
      </c>
      <c r="AC16" s="4"/>
      <c r="AD16" s="22">
        <f t="shared" si="3"/>
        <v>0</v>
      </c>
      <c r="AE16" s="50" t="str">
        <f t="shared" si="9"/>
        <v>NA</v>
      </c>
      <c r="AF16" s="19">
        <f t="shared" si="10"/>
        <v>19.5</v>
      </c>
      <c r="AG16" s="4">
        <f t="shared" si="11"/>
        <v>12</v>
      </c>
    </row>
    <row r="17" spans="1:33" x14ac:dyDescent="0.25">
      <c r="A17" s="17">
        <v>12</v>
      </c>
      <c r="B17" s="48">
        <v>1</v>
      </c>
      <c r="C17" s="48">
        <v>12</v>
      </c>
      <c r="D17" s="4">
        <v>18</v>
      </c>
      <c r="E17" s="4">
        <f t="shared" si="0"/>
        <v>2</v>
      </c>
      <c r="F17" s="18">
        <v>16</v>
      </c>
      <c r="G17" s="29">
        <v>112</v>
      </c>
      <c r="H17" s="22">
        <v>13</v>
      </c>
      <c r="I17" s="22">
        <v>0</v>
      </c>
      <c r="J17" s="50">
        <f t="shared" si="4"/>
        <v>125</v>
      </c>
      <c r="K17" s="17">
        <v>110</v>
      </c>
      <c r="L17" s="22">
        <v>4</v>
      </c>
      <c r="M17" s="22">
        <f t="shared" si="5"/>
        <v>440</v>
      </c>
      <c r="N17" s="4">
        <v>7</v>
      </c>
      <c r="O17" s="4"/>
      <c r="P17" s="50">
        <f t="shared" si="1"/>
        <v>447</v>
      </c>
      <c r="Q17" s="17">
        <v>0</v>
      </c>
      <c r="R17" s="4">
        <v>0</v>
      </c>
      <c r="S17" s="4">
        <v>0</v>
      </c>
      <c r="T17" s="4">
        <f t="shared" si="6"/>
        <v>0</v>
      </c>
      <c r="U17" s="4">
        <v>1</v>
      </c>
      <c r="V17" s="22">
        <f t="shared" si="7"/>
        <v>0</v>
      </c>
      <c r="W17" s="4" t="str">
        <f t="shared" si="2"/>
        <v>NA</v>
      </c>
      <c r="X17" s="18">
        <v>1</v>
      </c>
      <c r="Y17" s="17">
        <v>0</v>
      </c>
      <c r="Z17" s="4"/>
      <c r="AA17" s="4"/>
      <c r="AB17" s="4">
        <f t="shared" si="8"/>
        <v>0</v>
      </c>
      <c r="AC17" s="4"/>
      <c r="AD17" s="22">
        <f t="shared" si="3"/>
        <v>0</v>
      </c>
      <c r="AE17" s="50" t="str">
        <f t="shared" si="9"/>
        <v>NA</v>
      </c>
      <c r="AF17" s="19">
        <f t="shared" si="10"/>
        <v>17.5</v>
      </c>
      <c r="AG17" s="4">
        <f t="shared" si="11"/>
        <v>16</v>
      </c>
    </row>
    <row r="18" spans="1:33" x14ac:dyDescent="0.25">
      <c r="A18" s="17">
        <v>34</v>
      </c>
      <c r="B18" s="48">
        <v>3</v>
      </c>
      <c r="C18" s="48">
        <v>10</v>
      </c>
      <c r="D18" s="4">
        <v>19</v>
      </c>
      <c r="E18" s="4">
        <f t="shared" si="0"/>
        <v>2</v>
      </c>
      <c r="F18" s="18">
        <v>22</v>
      </c>
      <c r="G18" s="29">
        <v>122</v>
      </c>
      <c r="H18" s="22">
        <v>14</v>
      </c>
      <c r="I18" s="22">
        <v>0</v>
      </c>
      <c r="J18" s="50">
        <f t="shared" si="4"/>
        <v>136</v>
      </c>
      <c r="K18" s="17">
        <v>190</v>
      </c>
      <c r="L18" s="22">
        <v>4</v>
      </c>
      <c r="M18" s="22">
        <f t="shared" si="5"/>
        <v>760</v>
      </c>
      <c r="N18" s="4">
        <v>12</v>
      </c>
      <c r="O18" s="4"/>
      <c r="P18" s="50">
        <f t="shared" si="1"/>
        <v>772</v>
      </c>
      <c r="Q18" s="17">
        <v>1043</v>
      </c>
      <c r="R18" s="4">
        <v>52</v>
      </c>
      <c r="S18" s="4">
        <v>6</v>
      </c>
      <c r="T18" s="4">
        <f t="shared" si="6"/>
        <v>2086</v>
      </c>
      <c r="U18" s="4">
        <v>2</v>
      </c>
      <c r="V18" s="22">
        <f t="shared" si="7"/>
        <v>2202</v>
      </c>
      <c r="W18" s="4">
        <f t="shared" si="2"/>
        <v>2202</v>
      </c>
      <c r="X18" s="18">
        <v>0</v>
      </c>
      <c r="Y18" s="17">
        <v>0</v>
      </c>
      <c r="Z18" s="4"/>
      <c r="AA18" s="4"/>
      <c r="AB18" s="4">
        <f t="shared" si="8"/>
        <v>0</v>
      </c>
      <c r="AC18" s="4"/>
      <c r="AD18" s="22">
        <f t="shared" si="3"/>
        <v>0</v>
      </c>
      <c r="AE18" s="50" t="str">
        <f t="shared" si="9"/>
        <v>NA</v>
      </c>
      <c r="AF18" s="19">
        <f t="shared" si="10"/>
        <v>17.5</v>
      </c>
      <c r="AG18" s="4">
        <f t="shared" si="11"/>
        <v>12</v>
      </c>
    </row>
    <row r="19" spans="1:33" x14ac:dyDescent="0.25">
      <c r="A19" s="17">
        <v>10</v>
      </c>
      <c r="B19" s="48">
        <v>1</v>
      </c>
      <c r="C19" s="48">
        <v>10</v>
      </c>
      <c r="D19" s="4">
        <v>20</v>
      </c>
      <c r="E19" s="4">
        <f t="shared" si="0"/>
        <v>2</v>
      </c>
      <c r="F19" s="18">
        <v>30</v>
      </c>
      <c r="G19" s="29">
        <v>82</v>
      </c>
      <c r="H19" s="22">
        <v>11</v>
      </c>
      <c r="I19" s="22">
        <v>0</v>
      </c>
      <c r="J19" s="50">
        <f t="shared" si="4"/>
        <v>93</v>
      </c>
      <c r="K19" s="17">
        <v>190</v>
      </c>
      <c r="L19" s="22">
        <v>4</v>
      </c>
      <c r="M19" s="22">
        <f t="shared" si="5"/>
        <v>760</v>
      </c>
      <c r="N19" s="4">
        <v>14</v>
      </c>
      <c r="O19" s="4"/>
      <c r="P19" s="50">
        <f t="shared" si="1"/>
        <v>774</v>
      </c>
      <c r="Q19" s="17">
        <v>802</v>
      </c>
      <c r="R19" s="4">
        <v>49</v>
      </c>
      <c r="S19" s="4">
        <v>0</v>
      </c>
      <c r="T19" s="4">
        <f t="shared" si="6"/>
        <v>1604</v>
      </c>
      <c r="U19" s="4">
        <v>2</v>
      </c>
      <c r="V19" s="22">
        <f t="shared" si="7"/>
        <v>1702</v>
      </c>
      <c r="W19" s="4">
        <f t="shared" si="2"/>
        <v>1702</v>
      </c>
      <c r="X19" s="18">
        <v>0</v>
      </c>
      <c r="Y19" s="17">
        <v>0</v>
      </c>
      <c r="Z19" s="4"/>
      <c r="AA19" s="4"/>
      <c r="AB19" s="4">
        <f t="shared" si="8"/>
        <v>0</v>
      </c>
      <c r="AC19" s="4"/>
      <c r="AD19" s="22">
        <f t="shared" si="3"/>
        <v>0</v>
      </c>
      <c r="AE19" s="50" t="str">
        <f t="shared" si="9"/>
        <v>NA</v>
      </c>
      <c r="AF19" s="19">
        <f t="shared" si="10"/>
        <v>17.5</v>
      </c>
      <c r="AG19" s="4">
        <f t="shared" si="11"/>
        <v>16</v>
      </c>
    </row>
    <row r="20" spans="1:33" x14ac:dyDescent="0.25">
      <c r="A20" s="17">
        <v>42</v>
      </c>
      <c r="B20" s="48">
        <v>4</v>
      </c>
      <c r="C20" s="48">
        <v>6</v>
      </c>
      <c r="D20" s="4">
        <v>22</v>
      </c>
      <c r="E20" s="4">
        <f t="shared" si="0"/>
        <v>2</v>
      </c>
      <c r="F20" s="18">
        <v>34</v>
      </c>
      <c r="G20" s="29">
        <v>28</v>
      </c>
      <c r="H20" s="22">
        <v>4</v>
      </c>
      <c r="I20" s="22">
        <v>0</v>
      </c>
      <c r="J20" s="50">
        <f t="shared" si="4"/>
        <v>32</v>
      </c>
      <c r="K20" s="17">
        <v>60</v>
      </c>
      <c r="L20" s="22">
        <v>4</v>
      </c>
      <c r="M20" s="22">
        <f t="shared" si="5"/>
        <v>240</v>
      </c>
      <c r="N20" s="4">
        <v>5</v>
      </c>
      <c r="O20" s="4"/>
      <c r="P20" s="50">
        <f t="shared" si="1"/>
        <v>245</v>
      </c>
      <c r="Q20" s="17">
        <v>412</v>
      </c>
      <c r="R20" s="4">
        <v>31</v>
      </c>
      <c r="S20" s="4">
        <v>2</v>
      </c>
      <c r="T20" s="4">
        <f t="shared" si="6"/>
        <v>824</v>
      </c>
      <c r="U20" s="4">
        <v>2</v>
      </c>
      <c r="V20" s="22">
        <f t="shared" si="7"/>
        <v>890</v>
      </c>
      <c r="W20" s="4">
        <f t="shared" si="2"/>
        <v>890</v>
      </c>
      <c r="X20" s="18">
        <v>0</v>
      </c>
      <c r="Y20" s="17">
        <v>106</v>
      </c>
      <c r="Z20" s="4">
        <v>14</v>
      </c>
      <c r="AA20" s="4">
        <v>7</v>
      </c>
      <c r="AB20" s="4">
        <f t="shared" si="8"/>
        <v>28</v>
      </c>
      <c r="AC20" s="4">
        <v>2</v>
      </c>
      <c r="AD20" s="22">
        <f t="shared" si="3"/>
        <v>98</v>
      </c>
      <c r="AE20" s="50">
        <f t="shared" si="9"/>
        <v>98</v>
      </c>
      <c r="AF20" s="19">
        <f t="shared" si="10"/>
        <v>19.5</v>
      </c>
      <c r="AG20" s="4">
        <f t="shared" si="11"/>
        <v>12</v>
      </c>
    </row>
    <row r="21" spans="1:33" x14ac:dyDescent="0.25">
      <c r="A21" s="17">
        <v>31</v>
      </c>
      <c r="B21" s="48">
        <v>3</v>
      </c>
      <c r="C21" s="48">
        <v>7</v>
      </c>
      <c r="D21" s="4">
        <v>24</v>
      </c>
      <c r="E21" s="4">
        <f t="shared" si="0"/>
        <v>2</v>
      </c>
      <c r="F21" s="18">
        <v>32</v>
      </c>
      <c r="G21" s="29">
        <v>111</v>
      </c>
      <c r="H21" s="22">
        <v>14</v>
      </c>
      <c r="I21" s="22">
        <v>0</v>
      </c>
      <c r="J21" s="50">
        <f t="shared" si="4"/>
        <v>125</v>
      </c>
      <c r="K21" s="17">
        <v>260</v>
      </c>
      <c r="L21" s="22">
        <v>4</v>
      </c>
      <c r="M21" s="22">
        <f t="shared" si="5"/>
        <v>1040</v>
      </c>
      <c r="N21" s="4">
        <v>11</v>
      </c>
      <c r="O21" s="4"/>
      <c r="P21" s="50">
        <f t="shared" si="1"/>
        <v>1051</v>
      </c>
      <c r="Q21" s="17">
        <v>1419</v>
      </c>
      <c r="R21" s="4">
        <v>103</v>
      </c>
      <c r="S21" s="4">
        <v>9</v>
      </c>
      <c r="T21" s="4">
        <f t="shared" si="6"/>
        <v>2838</v>
      </c>
      <c r="U21" s="4">
        <v>2</v>
      </c>
      <c r="V21" s="22">
        <f t="shared" si="7"/>
        <v>3062</v>
      </c>
      <c r="W21" s="4">
        <f t="shared" si="2"/>
        <v>3062</v>
      </c>
      <c r="X21" s="18">
        <v>0</v>
      </c>
      <c r="Y21" s="17">
        <v>0</v>
      </c>
      <c r="Z21" s="4"/>
      <c r="AA21" s="4"/>
      <c r="AB21" s="4">
        <f t="shared" si="8"/>
        <v>0</v>
      </c>
      <c r="AC21" s="4"/>
      <c r="AD21" s="22">
        <f t="shared" si="3"/>
        <v>0</v>
      </c>
      <c r="AE21" s="50" t="str">
        <f t="shared" si="9"/>
        <v>NA</v>
      </c>
      <c r="AF21" s="19">
        <f t="shared" si="10"/>
        <v>17.5</v>
      </c>
      <c r="AG21" s="4">
        <f t="shared" si="11"/>
        <v>12</v>
      </c>
    </row>
    <row r="22" spans="1:33" x14ac:dyDescent="0.25">
      <c r="A22" s="17">
        <v>20</v>
      </c>
      <c r="B22" s="48">
        <v>2</v>
      </c>
      <c r="C22" s="48">
        <v>8</v>
      </c>
      <c r="D22" s="4">
        <v>25</v>
      </c>
      <c r="E22" s="4">
        <f t="shared" si="0"/>
        <v>2</v>
      </c>
      <c r="F22" s="18">
        <v>36</v>
      </c>
      <c r="G22" s="29">
        <v>99</v>
      </c>
      <c r="H22" s="22">
        <v>13</v>
      </c>
      <c r="I22" s="22">
        <v>0</v>
      </c>
      <c r="J22" s="50">
        <f t="shared" si="4"/>
        <v>112</v>
      </c>
      <c r="K22" s="17">
        <v>180</v>
      </c>
      <c r="L22" s="22">
        <v>4</v>
      </c>
      <c r="M22" s="22">
        <f t="shared" si="5"/>
        <v>720</v>
      </c>
      <c r="N22" s="4">
        <v>8</v>
      </c>
      <c r="O22" s="4"/>
      <c r="P22" s="50">
        <f t="shared" si="1"/>
        <v>728</v>
      </c>
      <c r="Q22" s="17">
        <v>1261</v>
      </c>
      <c r="R22" s="4" t="s">
        <v>58</v>
      </c>
      <c r="S22" s="4" t="s">
        <v>58</v>
      </c>
      <c r="T22" s="4">
        <f t="shared" si="6"/>
        <v>2522</v>
      </c>
      <c r="U22" s="4">
        <v>2</v>
      </c>
      <c r="V22" s="22">
        <f t="shared" si="7"/>
        <v>2522</v>
      </c>
      <c r="W22" s="4">
        <f t="shared" si="2"/>
        <v>2522</v>
      </c>
      <c r="X22" s="18">
        <v>0</v>
      </c>
      <c r="Y22" s="17">
        <v>242</v>
      </c>
      <c r="Z22" s="4">
        <v>22</v>
      </c>
      <c r="AA22" s="4">
        <v>16</v>
      </c>
      <c r="AB22" s="4">
        <f t="shared" si="8"/>
        <v>44</v>
      </c>
      <c r="AC22" s="4">
        <v>2</v>
      </c>
      <c r="AD22" s="22">
        <f t="shared" si="3"/>
        <v>164</v>
      </c>
      <c r="AE22" s="50">
        <f t="shared" si="9"/>
        <v>164</v>
      </c>
      <c r="AF22" s="19">
        <f t="shared" si="10"/>
        <v>19.5</v>
      </c>
      <c r="AG22" s="4">
        <f t="shared" si="11"/>
        <v>16</v>
      </c>
    </row>
    <row r="23" spans="1:33" x14ac:dyDescent="0.25">
      <c r="A23" s="17">
        <v>8</v>
      </c>
      <c r="B23" s="48">
        <v>1</v>
      </c>
      <c r="C23" s="48">
        <v>8</v>
      </c>
      <c r="D23" s="4">
        <v>26</v>
      </c>
      <c r="E23" s="4">
        <f t="shared" si="0"/>
        <v>2</v>
      </c>
      <c r="F23" s="18">
        <v>44</v>
      </c>
      <c r="G23" s="29">
        <v>124</v>
      </c>
      <c r="H23" s="22">
        <v>12</v>
      </c>
      <c r="I23" s="22">
        <v>0</v>
      </c>
      <c r="J23" s="50">
        <f t="shared" si="4"/>
        <v>136</v>
      </c>
      <c r="K23" s="17">
        <v>170</v>
      </c>
      <c r="L23" s="22">
        <v>4</v>
      </c>
      <c r="M23" s="22">
        <f t="shared" si="5"/>
        <v>680</v>
      </c>
      <c r="N23" s="4">
        <v>9</v>
      </c>
      <c r="O23" s="4"/>
      <c r="P23" s="50">
        <f t="shared" si="1"/>
        <v>689</v>
      </c>
      <c r="Q23" s="17">
        <v>1568</v>
      </c>
      <c r="R23" s="4">
        <v>71</v>
      </c>
      <c r="S23" s="4">
        <v>0</v>
      </c>
      <c r="T23" s="4">
        <f t="shared" si="6"/>
        <v>3136</v>
      </c>
      <c r="U23" s="4">
        <v>2</v>
      </c>
      <c r="V23" s="22">
        <f t="shared" si="7"/>
        <v>3278</v>
      </c>
      <c r="W23" s="4">
        <f t="shared" si="2"/>
        <v>3278</v>
      </c>
      <c r="X23" s="18">
        <v>0</v>
      </c>
      <c r="Y23" s="17">
        <v>678</v>
      </c>
      <c r="Z23" s="4">
        <v>17</v>
      </c>
      <c r="AA23" s="4">
        <v>4</v>
      </c>
      <c r="AB23" s="4">
        <f t="shared" si="8"/>
        <v>17</v>
      </c>
      <c r="AC23" s="4">
        <v>1</v>
      </c>
      <c r="AD23" s="22">
        <f t="shared" si="3"/>
        <v>38</v>
      </c>
      <c r="AE23" s="50">
        <f t="shared" si="9"/>
        <v>38</v>
      </c>
      <c r="AF23" s="19">
        <f t="shared" si="10"/>
        <v>17.5</v>
      </c>
      <c r="AG23" s="4">
        <f t="shared" si="11"/>
        <v>16</v>
      </c>
    </row>
    <row r="24" spans="1:33" x14ac:dyDescent="0.25">
      <c r="A24" s="17">
        <v>41</v>
      </c>
      <c r="B24" s="48">
        <v>4</v>
      </c>
      <c r="C24" s="48">
        <v>5</v>
      </c>
      <c r="D24" s="4">
        <v>27</v>
      </c>
      <c r="E24" s="4">
        <f t="shared" si="0"/>
        <v>2</v>
      </c>
      <c r="F24" s="18">
        <v>34</v>
      </c>
      <c r="G24" s="29">
        <v>119</v>
      </c>
      <c r="H24" s="22">
        <v>12</v>
      </c>
      <c r="I24" s="22">
        <v>0</v>
      </c>
      <c r="J24" s="50">
        <f t="shared" si="4"/>
        <v>131</v>
      </c>
      <c r="K24" s="17">
        <v>220</v>
      </c>
      <c r="L24" s="22">
        <v>4</v>
      </c>
      <c r="M24" s="22">
        <f t="shared" si="5"/>
        <v>880</v>
      </c>
      <c r="N24" s="4">
        <v>11</v>
      </c>
      <c r="O24" s="4"/>
      <c r="P24" s="50">
        <f t="shared" si="1"/>
        <v>891</v>
      </c>
      <c r="Q24" s="17">
        <v>2</v>
      </c>
      <c r="R24" s="4">
        <v>0</v>
      </c>
      <c r="S24" s="4">
        <v>0</v>
      </c>
      <c r="T24" s="4">
        <f t="shared" si="6"/>
        <v>2</v>
      </c>
      <c r="U24" s="4">
        <v>1</v>
      </c>
      <c r="V24" s="22">
        <f t="shared" si="7"/>
        <v>2</v>
      </c>
      <c r="W24" s="4" t="str">
        <f t="shared" si="2"/>
        <v>NA</v>
      </c>
      <c r="X24" s="18">
        <v>1</v>
      </c>
      <c r="Y24" s="17">
        <v>0</v>
      </c>
      <c r="Z24" s="4"/>
      <c r="AA24" s="4"/>
      <c r="AB24" s="4">
        <f t="shared" si="8"/>
        <v>0</v>
      </c>
      <c r="AC24" s="4"/>
      <c r="AD24" s="22">
        <f t="shared" si="3"/>
        <v>0</v>
      </c>
      <c r="AE24" s="50" t="str">
        <f t="shared" si="9"/>
        <v>NA</v>
      </c>
      <c r="AF24" s="19">
        <f t="shared" si="10"/>
        <v>19.5</v>
      </c>
      <c r="AG24" s="4">
        <f t="shared" si="11"/>
        <v>12</v>
      </c>
    </row>
    <row r="25" spans="1:33" x14ac:dyDescent="0.25">
      <c r="A25" s="17">
        <v>16</v>
      </c>
      <c r="B25" s="48">
        <v>2</v>
      </c>
      <c r="C25" s="48">
        <v>4</v>
      </c>
      <c r="D25" s="4">
        <v>29</v>
      </c>
      <c r="E25" s="4">
        <f t="shared" si="0"/>
        <v>2</v>
      </c>
      <c r="F25" s="18">
        <v>32</v>
      </c>
      <c r="G25" s="29">
        <v>145</v>
      </c>
      <c r="H25" s="22">
        <v>27</v>
      </c>
      <c r="I25" s="22">
        <v>0</v>
      </c>
      <c r="J25" s="50">
        <f t="shared" si="4"/>
        <v>172</v>
      </c>
      <c r="K25" s="17">
        <v>490</v>
      </c>
      <c r="L25" s="22">
        <v>4</v>
      </c>
      <c r="M25" s="22">
        <f t="shared" si="5"/>
        <v>1960</v>
      </c>
      <c r="N25" s="4">
        <v>23</v>
      </c>
      <c r="O25" s="4">
        <v>3</v>
      </c>
      <c r="P25" s="50">
        <f t="shared" si="1"/>
        <v>1986</v>
      </c>
      <c r="Q25" s="17">
        <v>0</v>
      </c>
      <c r="R25" s="4">
        <v>0</v>
      </c>
      <c r="S25" s="4">
        <v>0</v>
      </c>
      <c r="T25" s="4">
        <f t="shared" si="6"/>
        <v>0</v>
      </c>
      <c r="U25" s="4">
        <v>1</v>
      </c>
      <c r="V25" s="22">
        <f t="shared" si="7"/>
        <v>0</v>
      </c>
      <c r="W25" s="4" t="str">
        <f t="shared" si="2"/>
        <v>NA</v>
      </c>
      <c r="X25" s="18">
        <v>1</v>
      </c>
      <c r="Y25" s="17">
        <v>0</v>
      </c>
      <c r="Z25" s="4"/>
      <c r="AA25" s="4"/>
      <c r="AB25" s="4">
        <f t="shared" si="8"/>
        <v>0</v>
      </c>
      <c r="AC25" s="4"/>
      <c r="AD25" s="22">
        <f t="shared" si="3"/>
        <v>0</v>
      </c>
      <c r="AE25" s="50" t="str">
        <f t="shared" si="9"/>
        <v>NA</v>
      </c>
      <c r="AF25" s="19">
        <f t="shared" si="10"/>
        <v>19.5</v>
      </c>
      <c r="AG25" s="4">
        <f t="shared" si="11"/>
        <v>16</v>
      </c>
    </row>
    <row r="26" spans="1:33" x14ac:dyDescent="0.25">
      <c r="A26" s="17">
        <v>44</v>
      </c>
      <c r="B26" s="48">
        <v>4</v>
      </c>
      <c r="C26" s="48">
        <v>8</v>
      </c>
      <c r="D26" s="4">
        <v>30</v>
      </c>
      <c r="E26" s="4">
        <f t="shared" si="0"/>
        <v>2</v>
      </c>
      <c r="F26" s="18">
        <v>36</v>
      </c>
      <c r="G26" s="29">
        <v>124</v>
      </c>
      <c r="H26" s="22">
        <v>15</v>
      </c>
      <c r="I26" s="22">
        <v>0</v>
      </c>
      <c r="J26" s="50">
        <f t="shared" si="4"/>
        <v>139</v>
      </c>
      <c r="K26" s="17">
        <v>310</v>
      </c>
      <c r="L26" s="22">
        <v>4</v>
      </c>
      <c r="M26" s="22">
        <f t="shared" si="5"/>
        <v>1240</v>
      </c>
      <c r="N26" s="4">
        <v>16</v>
      </c>
      <c r="O26" s="4"/>
      <c r="P26" s="50">
        <f t="shared" si="1"/>
        <v>1256</v>
      </c>
      <c r="Q26" s="17">
        <v>701</v>
      </c>
      <c r="R26" s="4">
        <v>34</v>
      </c>
      <c r="S26" s="4">
        <v>0</v>
      </c>
      <c r="T26" s="4">
        <f t="shared" si="6"/>
        <v>1402</v>
      </c>
      <c r="U26" s="4">
        <v>2</v>
      </c>
      <c r="V26" s="22">
        <f t="shared" si="7"/>
        <v>1470</v>
      </c>
      <c r="W26" s="4">
        <f t="shared" si="2"/>
        <v>1470</v>
      </c>
      <c r="X26" s="18">
        <v>0</v>
      </c>
      <c r="Y26" s="17">
        <v>0</v>
      </c>
      <c r="Z26" s="4"/>
      <c r="AA26" s="4"/>
      <c r="AB26" s="4">
        <f t="shared" si="8"/>
        <v>0</v>
      </c>
      <c r="AC26" s="4"/>
      <c r="AD26" s="22">
        <f t="shared" si="3"/>
        <v>0</v>
      </c>
      <c r="AE26" s="50" t="str">
        <f t="shared" si="9"/>
        <v>NA</v>
      </c>
      <c r="AF26" s="19">
        <f t="shared" si="10"/>
        <v>19.5</v>
      </c>
      <c r="AG26" s="4">
        <f t="shared" si="11"/>
        <v>12</v>
      </c>
    </row>
    <row r="27" spans="1:33" x14ac:dyDescent="0.25">
      <c r="A27" s="17">
        <v>11</v>
      </c>
      <c r="B27" s="48">
        <v>1</v>
      </c>
      <c r="C27" s="48">
        <v>11</v>
      </c>
      <c r="D27" s="4">
        <v>31</v>
      </c>
      <c r="E27" s="4">
        <f t="shared" si="0"/>
        <v>3</v>
      </c>
      <c r="F27" s="18">
        <v>42</v>
      </c>
      <c r="G27" s="29">
        <v>73</v>
      </c>
      <c r="H27" s="22">
        <v>9</v>
      </c>
      <c r="I27" s="22">
        <v>0</v>
      </c>
      <c r="J27" s="50">
        <f t="shared" si="4"/>
        <v>82</v>
      </c>
      <c r="K27" s="17">
        <v>110</v>
      </c>
      <c r="L27" s="22">
        <v>4</v>
      </c>
      <c r="M27" s="22">
        <f t="shared" si="5"/>
        <v>440</v>
      </c>
      <c r="N27" s="4">
        <v>6</v>
      </c>
      <c r="O27" s="4">
        <v>1</v>
      </c>
      <c r="P27" s="50">
        <f t="shared" si="1"/>
        <v>447</v>
      </c>
      <c r="Q27" s="17">
        <v>1043</v>
      </c>
      <c r="R27" s="4">
        <v>106</v>
      </c>
      <c r="S27" s="4">
        <v>0</v>
      </c>
      <c r="T27" s="4">
        <f t="shared" si="6"/>
        <v>2086</v>
      </c>
      <c r="U27" s="4">
        <v>2</v>
      </c>
      <c r="V27" s="22">
        <f t="shared" si="7"/>
        <v>2298</v>
      </c>
      <c r="W27" s="4">
        <f t="shared" si="2"/>
        <v>2298</v>
      </c>
      <c r="X27" s="18">
        <v>0</v>
      </c>
      <c r="Y27" s="17">
        <v>410</v>
      </c>
      <c r="Z27" s="4">
        <v>36</v>
      </c>
      <c r="AA27" s="4">
        <v>9</v>
      </c>
      <c r="AB27" s="4">
        <f t="shared" si="8"/>
        <v>72</v>
      </c>
      <c r="AC27" s="4">
        <v>2</v>
      </c>
      <c r="AD27" s="22">
        <f t="shared" si="3"/>
        <v>234</v>
      </c>
      <c r="AE27" s="50">
        <f t="shared" si="9"/>
        <v>234</v>
      </c>
      <c r="AF27" s="19">
        <f t="shared" si="10"/>
        <v>17.5</v>
      </c>
      <c r="AG27" s="4">
        <f t="shared" si="11"/>
        <v>16</v>
      </c>
    </row>
    <row r="28" spans="1:33" x14ac:dyDescent="0.25">
      <c r="A28" s="17">
        <v>15</v>
      </c>
      <c r="B28" s="48">
        <v>2</v>
      </c>
      <c r="C28" s="48">
        <v>3</v>
      </c>
      <c r="D28" s="4">
        <v>32</v>
      </c>
      <c r="E28" s="4">
        <f t="shared" si="0"/>
        <v>3</v>
      </c>
      <c r="F28" s="18">
        <v>34</v>
      </c>
      <c r="G28" s="29">
        <v>94</v>
      </c>
      <c r="H28" s="22">
        <v>11</v>
      </c>
      <c r="I28" s="22">
        <v>0</v>
      </c>
      <c r="J28" s="50">
        <f t="shared" si="4"/>
        <v>105</v>
      </c>
      <c r="K28" s="17">
        <v>140</v>
      </c>
      <c r="L28" s="22">
        <v>4</v>
      </c>
      <c r="M28" s="22">
        <f t="shared" si="5"/>
        <v>560</v>
      </c>
      <c r="N28" s="4">
        <v>7</v>
      </c>
      <c r="O28" s="4"/>
      <c r="P28" s="50">
        <f t="shared" si="1"/>
        <v>567</v>
      </c>
      <c r="Q28" s="17">
        <v>2094</v>
      </c>
      <c r="R28" s="4">
        <v>217</v>
      </c>
      <c r="S28" s="4">
        <v>16</v>
      </c>
      <c r="T28" s="4">
        <f t="shared" si="6"/>
        <v>4188</v>
      </c>
      <c r="U28" s="4">
        <v>2</v>
      </c>
      <c r="V28" s="22">
        <f t="shared" si="7"/>
        <v>4654</v>
      </c>
      <c r="W28" s="4">
        <f t="shared" si="2"/>
        <v>4654</v>
      </c>
      <c r="X28" s="18">
        <v>0</v>
      </c>
      <c r="Y28" s="17">
        <v>0</v>
      </c>
      <c r="Z28" s="4"/>
      <c r="AA28" s="4"/>
      <c r="AB28" s="4">
        <f t="shared" si="8"/>
        <v>0</v>
      </c>
      <c r="AC28" s="4"/>
      <c r="AD28" s="22">
        <f t="shared" si="3"/>
        <v>0</v>
      </c>
      <c r="AE28" s="50" t="str">
        <f t="shared" si="9"/>
        <v>NA</v>
      </c>
      <c r="AF28" s="19">
        <f t="shared" si="10"/>
        <v>19.5</v>
      </c>
      <c r="AG28" s="4">
        <f t="shared" si="11"/>
        <v>16</v>
      </c>
    </row>
    <row r="29" spans="1:33" x14ac:dyDescent="0.25">
      <c r="A29" s="17">
        <v>46</v>
      </c>
      <c r="B29" s="48">
        <v>4</v>
      </c>
      <c r="C29" s="48">
        <v>10</v>
      </c>
      <c r="D29" s="4">
        <v>34</v>
      </c>
      <c r="E29" s="4">
        <f t="shared" si="0"/>
        <v>3</v>
      </c>
      <c r="F29" s="18">
        <v>34</v>
      </c>
      <c r="G29" s="29">
        <v>98</v>
      </c>
      <c r="H29" s="22">
        <v>15</v>
      </c>
      <c r="I29" s="22">
        <v>0</v>
      </c>
      <c r="J29" s="50">
        <f t="shared" si="4"/>
        <v>113</v>
      </c>
      <c r="K29" s="17">
        <v>220</v>
      </c>
      <c r="L29" s="22">
        <v>4</v>
      </c>
      <c r="M29" s="22">
        <f t="shared" si="5"/>
        <v>880</v>
      </c>
      <c r="N29" s="4">
        <v>15</v>
      </c>
      <c r="O29" s="4"/>
      <c r="P29" s="50">
        <f t="shared" si="1"/>
        <v>895</v>
      </c>
      <c r="Q29" s="17">
        <v>82</v>
      </c>
      <c r="R29" s="4">
        <v>2</v>
      </c>
      <c r="S29" s="4">
        <v>1</v>
      </c>
      <c r="T29" s="4">
        <f t="shared" si="6"/>
        <v>82</v>
      </c>
      <c r="U29" s="4">
        <v>1</v>
      </c>
      <c r="V29" s="22">
        <f t="shared" si="7"/>
        <v>85</v>
      </c>
      <c r="W29" s="4" t="str">
        <f t="shared" si="2"/>
        <v>NA</v>
      </c>
      <c r="X29" s="18">
        <v>1</v>
      </c>
      <c r="Y29" s="17">
        <v>0</v>
      </c>
      <c r="Z29" s="4"/>
      <c r="AA29" s="4"/>
      <c r="AB29" s="4">
        <f t="shared" si="8"/>
        <v>0</v>
      </c>
      <c r="AC29" s="4"/>
      <c r="AD29" s="22">
        <f t="shared" si="3"/>
        <v>0</v>
      </c>
      <c r="AE29" s="50" t="str">
        <f t="shared" si="9"/>
        <v>NA</v>
      </c>
      <c r="AF29" s="19">
        <f t="shared" si="10"/>
        <v>19.5</v>
      </c>
      <c r="AG29" s="4">
        <f t="shared" si="11"/>
        <v>12</v>
      </c>
    </row>
    <row r="30" spans="1:33" x14ac:dyDescent="0.25">
      <c r="A30" s="17">
        <v>35</v>
      </c>
      <c r="B30" s="48">
        <v>3</v>
      </c>
      <c r="C30" s="48">
        <v>11</v>
      </c>
      <c r="D30" s="4">
        <v>35</v>
      </c>
      <c r="E30" s="4">
        <f t="shared" si="0"/>
        <v>3</v>
      </c>
      <c r="F30" s="18">
        <v>40</v>
      </c>
      <c r="G30" s="29">
        <v>102</v>
      </c>
      <c r="H30" s="22">
        <v>11</v>
      </c>
      <c r="I30" s="22">
        <v>0</v>
      </c>
      <c r="J30" s="50">
        <f t="shared" si="4"/>
        <v>113</v>
      </c>
      <c r="K30" s="17">
        <v>160</v>
      </c>
      <c r="L30" s="22">
        <v>4</v>
      </c>
      <c r="M30" s="22">
        <f t="shared" si="5"/>
        <v>640</v>
      </c>
      <c r="N30" s="4">
        <v>8</v>
      </c>
      <c r="O30" s="4"/>
      <c r="P30" s="50">
        <f t="shared" si="1"/>
        <v>648</v>
      </c>
      <c r="Q30" s="17">
        <v>1769</v>
      </c>
      <c r="R30" s="4">
        <v>90</v>
      </c>
      <c r="S30" s="4">
        <v>12</v>
      </c>
      <c r="T30" s="4">
        <f t="shared" si="6"/>
        <v>3538</v>
      </c>
      <c r="U30" s="4">
        <v>2</v>
      </c>
      <c r="V30" s="22">
        <f t="shared" si="7"/>
        <v>3742</v>
      </c>
      <c r="W30" s="4">
        <f t="shared" si="2"/>
        <v>3742</v>
      </c>
      <c r="X30" s="18">
        <v>0</v>
      </c>
      <c r="Y30" s="17">
        <v>0</v>
      </c>
      <c r="Z30" s="4"/>
      <c r="AA30" s="4"/>
      <c r="AB30" s="4">
        <f t="shared" si="8"/>
        <v>0</v>
      </c>
      <c r="AC30" s="4"/>
      <c r="AD30" s="22">
        <f t="shared" si="3"/>
        <v>0</v>
      </c>
      <c r="AE30" s="50" t="str">
        <f t="shared" si="9"/>
        <v>NA</v>
      </c>
      <c r="AF30" s="19">
        <f t="shared" si="10"/>
        <v>17.5</v>
      </c>
      <c r="AG30" s="4">
        <f t="shared" si="11"/>
        <v>12</v>
      </c>
    </row>
    <row r="31" spans="1:33" x14ac:dyDescent="0.25">
      <c r="A31" s="17">
        <v>29</v>
      </c>
      <c r="B31" s="48">
        <v>3</v>
      </c>
      <c r="C31" s="48">
        <v>5</v>
      </c>
      <c r="D31" s="4">
        <v>36</v>
      </c>
      <c r="E31" s="4">
        <f t="shared" si="0"/>
        <v>3</v>
      </c>
      <c r="F31" s="18">
        <v>36</v>
      </c>
      <c r="G31" s="29">
        <v>137</v>
      </c>
      <c r="H31" s="22">
        <v>15</v>
      </c>
      <c r="I31" s="22">
        <v>0</v>
      </c>
      <c r="J31" s="50">
        <f t="shared" si="4"/>
        <v>152</v>
      </c>
      <c r="K31" s="17">
        <v>220</v>
      </c>
      <c r="L31" s="22">
        <v>4</v>
      </c>
      <c r="M31" s="22">
        <f t="shared" si="5"/>
        <v>880</v>
      </c>
      <c r="N31" s="4">
        <v>12</v>
      </c>
      <c r="O31" s="4"/>
      <c r="P31" s="50">
        <f t="shared" si="1"/>
        <v>892</v>
      </c>
      <c r="Q31" s="17">
        <v>1939</v>
      </c>
      <c r="R31" s="4">
        <v>74</v>
      </c>
      <c r="S31" s="4">
        <v>6</v>
      </c>
      <c r="T31" s="4">
        <f t="shared" si="6"/>
        <v>3878</v>
      </c>
      <c r="U31" s="4">
        <v>2</v>
      </c>
      <c r="V31" s="22">
        <f t="shared" si="7"/>
        <v>4038</v>
      </c>
      <c r="W31" s="4">
        <f t="shared" si="2"/>
        <v>4038</v>
      </c>
      <c r="X31" s="18">
        <v>0</v>
      </c>
      <c r="Y31" s="17">
        <v>0</v>
      </c>
      <c r="Z31" s="4"/>
      <c r="AA31" s="4"/>
      <c r="AB31" s="4">
        <f t="shared" si="8"/>
        <v>0</v>
      </c>
      <c r="AC31" s="4"/>
      <c r="AD31" s="22">
        <f t="shared" si="3"/>
        <v>0</v>
      </c>
      <c r="AE31" s="50" t="str">
        <f t="shared" si="9"/>
        <v>NA</v>
      </c>
      <c r="AF31" s="19">
        <f t="shared" si="10"/>
        <v>17.5</v>
      </c>
      <c r="AG31" s="4">
        <f t="shared" si="11"/>
        <v>12</v>
      </c>
    </row>
    <row r="32" spans="1:33" x14ac:dyDescent="0.25">
      <c r="A32" s="17">
        <v>27</v>
      </c>
      <c r="B32" s="48">
        <v>3</v>
      </c>
      <c r="C32" s="48">
        <v>3</v>
      </c>
      <c r="D32" s="4">
        <v>37</v>
      </c>
      <c r="E32" s="4">
        <f t="shared" si="0"/>
        <v>3</v>
      </c>
      <c r="F32" s="18">
        <v>46</v>
      </c>
      <c r="G32" s="29">
        <v>72</v>
      </c>
      <c r="H32" s="22">
        <v>9</v>
      </c>
      <c r="I32" s="22">
        <v>0</v>
      </c>
      <c r="J32" s="50">
        <f t="shared" si="4"/>
        <v>81</v>
      </c>
      <c r="K32" s="17">
        <v>100</v>
      </c>
      <c r="L32" s="22">
        <v>4</v>
      </c>
      <c r="M32" s="22">
        <f t="shared" si="5"/>
        <v>400</v>
      </c>
      <c r="N32" s="4">
        <v>7</v>
      </c>
      <c r="O32" s="4"/>
      <c r="P32" s="50">
        <f t="shared" si="1"/>
        <v>407</v>
      </c>
      <c r="Q32" s="17">
        <v>1493</v>
      </c>
      <c r="R32" s="4">
        <v>115</v>
      </c>
      <c r="S32" s="4">
        <v>3</v>
      </c>
      <c r="T32" s="4">
        <f t="shared" si="6"/>
        <v>2986</v>
      </c>
      <c r="U32" s="4">
        <v>2</v>
      </c>
      <c r="V32" s="22">
        <f t="shared" si="7"/>
        <v>3222</v>
      </c>
      <c r="W32" s="4">
        <f t="shared" si="2"/>
        <v>3222</v>
      </c>
      <c r="X32" s="18">
        <v>0</v>
      </c>
      <c r="Y32" s="17">
        <v>171</v>
      </c>
      <c r="Z32" s="4">
        <v>24</v>
      </c>
      <c r="AA32" s="4">
        <v>5</v>
      </c>
      <c r="AB32" s="4">
        <f t="shared" si="8"/>
        <v>24</v>
      </c>
      <c r="AC32" s="4">
        <v>1</v>
      </c>
      <c r="AD32" s="22">
        <f t="shared" si="3"/>
        <v>53</v>
      </c>
      <c r="AE32" s="50">
        <f t="shared" si="9"/>
        <v>53</v>
      </c>
      <c r="AF32" s="19">
        <f t="shared" si="10"/>
        <v>17.5</v>
      </c>
      <c r="AG32" s="4">
        <f t="shared" si="11"/>
        <v>12</v>
      </c>
    </row>
    <row r="33" spans="1:33" x14ac:dyDescent="0.25">
      <c r="A33" s="17">
        <v>40</v>
      </c>
      <c r="B33" s="48">
        <v>4</v>
      </c>
      <c r="C33" s="48">
        <v>4</v>
      </c>
      <c r="D33" s="4">
        <v>38</v>
      </c>
      <c r="E33" s="4">
        <f t="shared" si="0"/>
        <v>3</v>
      </c>
      <c r="F33" s="18">
        <v>40</v>
      </c>
      <c r="G33" s="29">
        <v>86</v>
      </c>
      <c r="H33" s="22">
        <v>12</v>
      </c>
      <c r="I33" s="22">
        <v>0</v>
      </c>
      <c r="J33" s="50">
        <f t="shared" si="4"/>
        <v>98</v>
      </c>
      <c r="K33" s="17">
        <v>230</v>
      </c>
      <c r="L33" s="22">
        <v>4</v>
      </c>
      <c r="M33" s="22">
        <f t="shared" si="5"/>
        <v>920</v>
      </c>
      <c r="N33" s="4">
        <v>11</v>
      </c>
      <c r="O33" s="4"/>
      <c r="P33" s="50">
        <f t="shared" si="1"/>
        <v>931</v>
      </c>
      <c r="Q33" s="17">
        <v>2111</v>
      </c>
      <c r="R33" s="4">
        <v>126</v>
      </c>
      <c r="S33" s="4">
        <v>14</v>
      </c>
      <c r="T33" s="4">
        <f t="shared" si="6"/>
        <v>4222</v>
      </c>
      <c r="U33" s="4">
        <v>2</v>
      </c>
      <c r="V33" s="22">
        <f t="shared" si="7"/>
        <v>4502</v>
      </c>
      <c r="W33" s="4">
        <f t="shared" si="2"/>
        <v>4502</v>
      </c>
      <c r="X33" s="18">
        <v>0</v>
      </c>
      <c r="Y33" s="17">
        <v>0</v>
      </c>
      <c r="Z33" s="4"/>
      <c r="AA33" s="4"/>
      <c r="AB33" s="4">
        <f t="shared" si="8"/>
        <v>0</v>
      </c>
      <c r="AC33" s="4"/>
      <c r="AD33" s="22">
        <f t="shared" si="3"/>
        <v>0</v>
      </c>
      <c r="AE33" s="50" t="str">
        <f t="shared" si="9"/>
        <v>NA</v>
      </c>
      <c r="AF33" s="19">
        <f t="shared" si="10"/>
        <v>19.5</v>
      </c>
      <c r="AG33" s="4">
        <f t="shared" si="11"/>
        <v>12</v>
      </c>
    </row>
    <row r="34" spans="1:33" x14ac:dyDescent="0.25">
      <c r="A34" s="17">
        <v>14</v>
      </c>
      <c r="B34" s="48">
        <v>2</v>
      </c>
      <c r="C34" s="48">
        <v>2</v>
      </c>
      <c r="D34" s="4">
        <v>39</v>
      </c>
      <c r="E34" s="4">
        <f t="shared" si="0"/>
        <v>3</v>
      </c>
      <c r="F34" s="18">
        <v>66</v>
      </c>
      <c r="G34" s="29">
        <v>82</v>
      </c>
      <c r="H34" s="22">
        <v>10</v>
      </c>
      <c r="I34" s="22">
        <v>0</v>
      </c>
      <c r="J34" s="50">
        <f t="shared" si="4"/>
        <v>92</v>
      </c>
      <c r="K34" s="17">
        <v>250</v>
      </c>
      <c r="L34" s="22">
        <v>4</v>
      </c>
      <c r="M34" s="22">
        <f t="shared" si="5"/>
        <v>1000</v>
      </c>
      <c r="N34" s="4">
        <v>16</v>
      </c>
      <c r="O34" s="4"/>
      <c r="P34" s="50">
        <f t="shared" si="1"/>
        <v>1016</v>
      </c>
      <c r="Q34" s="17">
        <v>190</v>
      </c>
      <c r="R34" s="4">
        <v>6</v>
      </c>
      <c r="S34" s="4">
        <v>1</v>
      </c>
      <c r="T34" s="4">
        <f t="shared" si="6"/>
        <v>380</v>
      </c>
      <c r="U34" s="4">
        <v>2</v>
      </c>
      <c r="V34" s="22">
        <f t="shared" si="7"/>
        <v>394</v>
      </c>
      <c r="W34" s="4" t="str">
        <f t="shared" si="2"/>
        <v>NA</v>
      </c>
      <c r="X34" s="18">
        <v>1</v>
      </c>
      <c r="Y34" s="17">
        <v>0</v>
      </c>
      <c r="Z34" s="4"/>
      <c r="AA34" s="4"/>
      <c r="AB34" s="4">
        <f t="shared" si="8"/>
        <v>0</v>
      </c>
      <c r="AC34" s="4"/>
      <c r="AD34" s="22">
        <f t="shared" si="3"/>
        <v>0</v>
      </c>
      <c r="AE34" s="50" t="str">
        <f t="shared" si="9"/>
        <v>NA</v>
      </c>
      <c r="AF34" s="19">
        <f t="shared" si="10"/>
        <v>19.5</v>
      </c>
      <c r="AG34" s="4">
        <f t="shared" si="11"/>
        <v>16</v>
      </c>
    </row>
    <row r="35" spans="1:33" x14ac:dyDescent="0.25">
      <c r="A35" s="17">
        <v>7</v>
      </c>
      <c r="B35" s="48">
        <v>1</v>
      </c>
      <c r="C35" s="48">
        <v>7</v>
      </c>
      <c r="D35" s="4">
        <v>41</v>
      </c>
      <c r="E35" s="4">
        <f t="shared" si="0"/>
        <v>3</v>
      </c>
      <c r="F35" s="18">
        <v>34</v>
      </c>
      <c r="G35" s="29">
        <v>72</v>
      </c>
      <c r="H35" s="22">
        <v>6</v>
      </c>
      <c r="I35" s="22">
        <v>0</v>
      </c>
      <c r="J35" s="50">
        <f t="shared" si="4"/>
        <v>78</v>
      </c>
      <c r="K35" s="17">
        <v>130</v>
      </c>
      <c r="L35" s="22">
        <v>4</v>
      </c>
      <c r="M35" s="22">
        <f t="shared" si="5"/>
        <v>520</v>
      </c>
      <c r="N35" s="4">
        <v>6</v>
      </c>
      <c r="O35" s="4"/>
      <c r="P35" s="50">
        <f t="shared" si="1"/>
        <v>526</v>
      </c>
      <c r="Q35" s="17">
        <v>1375</v>
      </c>
      <c r="R35" s="22">
        <v>61</v>
      </c>
      <c r="S35" s="4">
        <v>0</v>
      </c>
      <c r="T35" s="4">
        <f t="shared" si="6"/>
        <v>2750</v>
      </c>
      <c r="U35" s="4">
        <v>2</v>
      </c>
      <c r="V35" s="22">
        <f t="shared" si="7"/>
        <v>2872</v>
      </c>
      <c r="W35" s="4">
        <f t="shared" ref="W35:W51" si="12">IF(X35=0,V35,"NA")</f>
        <v>2872</v>
      </c>
      <c r="X35" s="18">
        <v>0</v>
      </c>
      <c r="Y35" s="17">
        <v>0</v>
      </c>
      <c r="Z35" s="4"/>
      <c r="AA35" s="4"/>
      <c r="AB35" s="4">
        <f t="shared" si="8"/>
        <v>0</v>
      </c>
      <c r="AC35" s="4"/>
      <c r="AD35" s="22">
        <f t="shared" ref="AD35:AD51" si="13">IF(AE35="NA",0,AE35)</f>
        <v>0</v>
      </c>
      <c r="AE35" s="50" t="str">
        <f t="shared" si="9"/>
        <v>NA</v>
      </c>
      <c r="AF35" s="19">
        <f t="shared" si="10"/>
        <v>17.5</v>
      </c>
      <c r="AG35" s="4">
        <f t="shared" si="11"/>
        <v>16</v>
      </c>
    </row>
    <row r="36" spans="1:33" x14ac:dyDescent="0.25">
      <c r="A36" s="17">
        <v>2</v>
      </c>
      <c r="B36" s="48">
        <v>1</v>
      </c>
      <c r="C36" s="48">
        <v>2</v>
      </c>
      <c r="D36" s="4">
        <v>42</v>
      </c>
      <c r="E36" s="4">
        <f t="shared" si="0"/>
        <v>3</v>
      </c>
      <c r="F36" s="18">
        <v>28</v>
      </c>
      <c r="G36" s="29">
        <v>133</v>
      </c>
      <c r="H36" s="22">
        <v>9</v>
      </c>
      <c r="I36" s="22">
        <v>0</v>
      </c>
      <c r="J36" s="50">
        <f t="shared" si="4"/>
        <v>142</v>
      </c>
      <c r="K36" s="17">
        <v>180</v>
      </c>
      <c r="L36" s="22">
        <v>4</v>
      </c>
      <c r="M36" s="22">
        <f t="shared" si="5"/>
        <v>720</v>
      </c>
      <c r="N36" s="4">
        <v>11</v>
      </c>
      <c r="O36" s="4"/>
      <c r="P36" s="50">
        <f t="shared" si="1"/>
        <v>731</v>
      </c>
      <c r="Q36" s="17">
        <v>2212</v>
      </c>
      <c r="R36" s="4">
        <v>108</v>
      </c>
      <c r="S36" s="4">
        <v>0</v>
      </c>
      <c r="T36" s="4">
        <f t="shared" si="6"/>
        <v>4424</v>
      </c>
      <c r="U36" s="4">
        <v>2</v>
      </c>
      <c r="V36" s="22">
        <f t="shared" si="7"/>
        <v>4640</v>
      </c>
      <c r="W36" s="4">
        <f t="shared" si="12"/>
        <v>4640</v>
      </c>
      <c r="X36" s="18">
        <v>0</v>
      </c>
      <c r="Y36" s="17">
        <v>37</v>
      </c>
      <c r="Z36" s="4">
        <v>9</v>
      </c>
      <c r="AA36" s="4">
        <v>10</v>
      </c>
      <c r="AB36" s="4">
        <f t="shared" si="8"/>
        <v>9</v>
      </c>
      <c r="AC36" s="4">
        <v>1</v>
      </c>
      <c r="AD36" s="22">
        <f t="shared" si="13"/>
        <v>28</v>
      </c>
      <c r="AE36" s="50">
        <f t="shared" si="9"/>
        <v>28</v>
      </c>
      <c r="AF36" s="19">
        <f t="shared" si="10"/>
        <v>17.5</v>
      </c>
      <c r="AG36" s="4">
        <f t="shared" si="11"/>
        <v>16</v>
      </c>
    </row>
    <row r="37" spans="1:33" x14ac:dyDescent="0.25">
      <c r="A37" s="17">
        <v>43</v>
      </c>
      <c r="B37" s="48">
        <v>4</v>
      </c>
      <c r="C37" s="48">
        <v>7</v>
      </c>
      <c r="D37" s="4">
        <v>43</v>
      </c>
      <c r="E37" s="4">
        <f t="shared" si="0"/>
        <v>3</v>
      </c>
      <c r="F37" s="18">
        <v>30</v>
      </c>
      <c r="G37" s="29">
        <v>134</v>
      </c>
      <c r="H37" s="22">
        <v>12</v>
      </c>
      <c r="I37" s="22">
        <v>0</v>
      </c>
      <c r="J37" s="50">
        <f t="shared" si="4"/>
        <v>146</v>
      </c>
      <c r="K37" s="17">
        <v>180</v>
      </c>
      <c r="L37" s="22">
        <v>4</v>
      </c>
      <c r="M37" s="22">
        <f t="shared" si="5"/>
        <v>720</v>
      </c>
      <c r="N37" s="4">
        <v>13</v>
      </c>
      <c r="O37" s="4"/>
      <c r="P37" s="50">
        <f t="shared" si="1"/>
        <v>733</v>
      </c>
      <c r="Q37" s="17">
        <v>1109</v>
      </c>
      <c r="R37" s="4">
        <v>56</v>
      </c>
      <c r="S37" s="4">
        <v>7</v>
      </c>
      <c r="T37" s="4">
        <f t="shared" si="6"/>
        <v>2218</v>
      </c>
      <c r="U37" s="4">
        <v>2</v>
      </c>
      <c r="V37" s="22">
        <f t="shared" si="7"/>
        <v>2344</v>
      </c>
      <c r="W37" s="4">
        <f t="shared" si="12"/>
        <v>2344</v>
      </c>
      <c r="X37" s="18">
        <v>0</v>
      </c>
      <c r="Y37" s="17">
        <v>0</v>
      </c>
      <c r="Z37" s="4"/>
      <c r="AA37" s="4"/>
      <c r="AB37" s="4">
        <f t="shared" si="8"/>
        <v>0</v>
      </c>
      <c r="AC37" s="4"/>
      <c r="AD37" s="22">
        <f t="shared" si="13"/>
        <v>0</v>
      </c>
      <c r="AE37" s="50" t="str">
        <f t="shared" si="9"/>
        <v>NA</v>
      </c>
      <c r="AF37" s="19">
        <f t="shared" si="10"/>
        <v>19.5</v>
      </c>
      <c r="AG37" s="4">
        <f t="shared" si="11"/>
        <v>12</v>
      </c>
    </row>
    <row r="38" spans="1:33" x14ac:dyDescent="0.25">
      <c r="A38" s="17">
        <v>22</v>
      </c>
      <c r="B38" s="48">
        <v>2</v>
      </c>
      <c r="C38" s="48">
        <v>10</v>
      </c>
      <c r="D38" s="4">
        <v>45</v>
      </c>
      <c r="E38" s="4">
        <f t="shared" si="0"/>
        <v>3</v>
      </c>
      <c r="F38" s="18">
        <v>36</v>
      </c>
      <c r="G38" s="29">
        <v>154</v>
      </c>
      <c r="H38" s="22">
        <v>17</v>
      </c>
      <c r="I38" s="22">
        <v>0</v>
      </c>
      <c r="J38" s="50">
        <f t="shared" si="4"/>
        <v>171</v>
      </c>
      <c r="K38" s="17">
        <v>330</v>
      </c>
      <c r="L38" s="22">
        <v>4</v>
      </c>
      <c r="M38" s="22">
        <f t="shared" si="5"/>
        <v>1320</v>
      </c>
      <c r="N38" s="4">
        <v>17</v>
      </c>
      <c r="O38" s="4"/>
      <c r="P38" s="50">
        <f t="shared" si="1"/>
        <v>1337</v>
      </c>
      <c r="Q38" s="17">
        <v>0</v>
      </c>
      <c r="R38" s="4">
        <v>0</v>
      </c>
      <c r="S38" s="4">
        <v>0</v>
      </c>
      <c r="T38" s="4">
        <f t="shared" si="6"/>
        <v>0</v>
      </c>
      <c r="U38" s="4">
        <v>1</v>
      </c>
      <c r="V38" s="22">
        <f t="shared" si="7"/>
        <v>0</v>
      </c>
      <c r="W38" s="4" t="str">
        <f t="shared" si="12"/>
        <v>NA</v>
      </c>
      <c r="X38" s="18">
        <v>1</v>
      </c>
      <c r="Y38" s="17">
        <v>0</v>
      </c>
      <c r="Z38" s="4"/>
      <c r="AA38" s="4"/>
      <c r="AB38" s="4">
        <f t="shared" si="8"/>
        <v>0</v>
      </c>
      <c r="AC38" s="4"/>
      <c r="AD38" s="22">
        <f t="shared" si="13"/>
        <v>0</v>
      </c>
      <c r="AE38" s="50" t="str">
        <f t="shared" si="9"/>
        <v>NA</v>
      </c>
      <c r="AF38" s="19">
        <f t="shared" si="10"/>
        <v>19.5</v>
      </c>
      <c r="AG38" s="4">
        <f t="shared" si="11"/>
        <v>16</v>
      </c>
    </row>
    <row r="39" spans="1:33" x14ac:dyDescent="0.25">
      <c r="A39" s="17">
        <v>1</v>
      </c>
      <c r="B39" s="48">
        <v>1</v>
      </c>
      <c r="C39" s="48">
        <v>1</v>
      </c>
      <c r="D39" s="4">
        <v>46</v>
      </c>
      <c r="E39" s="4">
        <f t="shared" si="0"/>
        <v>4</v>
      </c>
      <c r="F39" s="18">
        <v>42</v>
      </c>
      <c r="G39" s="29">
        <v>143</v>
      </c>
      <c r="H39" s="22">
        <v>12</v>
      </c>
      <c r="I39" s="22">
        <v>0</v>
      </c>
      <c r="J39" s="50">
        <f t="shared" si="4"/>
        <v>155</v>
      </c>
      <c r="K39" s="17">
        <v>210</v>
      </c>
      <c r="L39" s="22">
        <v>4</v>
      </c>
      <c r="M39" s="22">
        <f t="shared" si="5"/>
        <v>840</v>
      </c>
      <c r="N39" s="4">
        <v>11</v>
      </c>
      <c r="O39" s="4"/>
      <c r="P39" s="50">
        <f t="shared" si="1"/>
        <v>851</v>
      </c>
      <c r="Q39" s="17">
        <v>2702</v>
      </c>
      <c r="R39" s="4">
        <v>113</v>
      </c>
      <c r="S39" s="4">
        <v>29</v>
      </c>
      <c r="T39" s="4">
        <f t="shared" si="6"/>
        <v>5404</v>
      </c>
      <c r="U39" s="4">
        <v>2</v>
      </c>
      <c r="V39" s="22">
        <f t="shared" si="7"/>
        <v>5688</v>
      </c>
      <c r="W39" s="4">
        <f t="shared" si="12"/>
        <v>5688</v>
      </c>
      <c r="X39" s="18">
        <v>0</v>
      </c>
      <c r="Y39" s="17">
        <v>43</v>
      </c>
      <c r="Z39" s="4">
        <v>15</v>
      </c>
      <c r="AA39" s="4">
        <v>4</v>
      </c>
      <c r="AB39" s="4">
        <f t="shared" si="8"/>
        <v>30</v>
      </c>
      <c r="AC39" s="4">
        <v>2</v>
      </c>
      <c r="AD39" s="22">
        <f t="shared" si="13"/>
        <v>98</v>
      </c>
      <c r="AE39" s="50">
        <f t="shared" si="9"/>
        <v>98</v>
      </c>
      <c r="AF39" s="19">
        <f t="shared" si="10"/>
        <v>17.5</v>
      </c>
      <c r="AG39" s="4">
        <f t="shared" si="11"/>
        <v>16</v>
      </c>
    </row>
    <row r="40" spans="1:33" x14ac:dyDescent="0.25">
      <c r="A40" s="17">
        <v>36</v>
      </c>
      <c r="B40" s="48">
        <v>3</v>
      </c>
      <c r="C40" s="48">
        <v>12</v>
      </c>
      <c r="D40" s="4">
        <v>47</v>
      </c>
      <c r="E40" s="4">
        <f t="shared" si="0"/>
        <v>4</v>
      </c>
      <c r="F40" s="18">
        <v>38</v>
      </c>
      <c r="G40" s="29">
        <v>111</v>
      </c>
      <c r="H40" s="22">
        <v>11</v>
      </c>
      <c r="I40" s="22">
        <v>0</v>
      </c>
      <c r="J40" s="50">
        <f t="shared" si="4"/>
        <v>122</v>
      </c>
      <c r="K40" s="17">
        <v>130</v>
      </c>
      <c r="L40" s="22">
        <v>4</v>
      </c>
      <c r="M40" s="22">
        <f t="shared" si="5"/>
        <v>520</v>
      </c>
      <c r="N40" s="4">
        <v>7</v>
      </c>
      <c r="O40" s="4"/>
      <c r="P40" s="50">
        <f t="shared" si="1"/>
        <v>527</v>
      </c>
      <c r="Q40" s="17">
        <v>1505</v>
      </c>
      <c r="R40" s="4">
        <v>64</v>
      </c>
      <c r="S40" s="4">
        <v>32</v>
      </c>
      <c r="T40" s="4">
        <f t="shared" si="6"/>
        <v>3010</v>
      </c>
      <c r="U40" s="4">
        <v>2</v>
      </c>
      <c r="V40" s="22">
        <f t="shared" si="7"/>
        <v>3202</v>
      </c>
      <c r="W40" s="4">
        <f t="shared" si="12"/>
        <v>3202</v>
      </c>
      <c r="X40" s="18">
        <v>0</v>
      </c>
      <c r="Y40" s="17">
        <v>260</v>
      </c>
      <c r="Z40" s="4">
        <v>44</v>
      </c>
      <c r="AA40" s="4">
        <v>21</v>
      </c>
      <c r="AB40" s="4">
        <f t="shared" si="8"/>
        <v>88</v>
      </c>
      <c r="AC40" s="4">
        <v>2</v>
      </c>
      <c r="AD40" s="22">
        <f t="shared" si="13"/>
        <v>306</v>
      </c>
      <c r="AE40" s="50">
        <f t="shared" si="9"/>
        <v>306</v>
      </c>
      <c r="AF40" s="19">
        <f t="shared" si="10"/>
        <v>17.5</v>
      </c>
      <c r="AG40" s="4">
        <f t="shared" si="11"/>
        <v>12</v>
      </c>
    </row>
    <row r="41" spans="1:33" hidden="1" x14ac:dyDescent="0.25">
      <c r="A41" s="17">
        <v>39</v>
      </c>
      <c r="B41" s="48">
        <v>4</v>
      </c>
      <c r="C41" s="48">
        <v>3</v>
      </c>
      <c r="D41" s="4">
        <v>48</v>
      </c>
      <c r="E41" s="4">
        <f t="shared" si="0"/>
        <v>4</v>
      </c>
      <c r="F41" s="18" t="s">
        <v>108</v>
      </c>
      <c r="G41" s="17"/>
      <c r="H41" s="4"/>
      <c r="I41" s="22">
        <v>0</v>
      </c>
      <c r="J41" s="50">
        <f t="shared" si="4"/>
        <v>0</v>
      </c>
      <c r="K41" s="17"/>
      <c r="L41" s="22">
        <v>4</v>
      </c>
      <c r="M41" s="22">
        <f t="shared" si="5"/>
        <v>0</v>
      </c>
      <c r="N41" s="4"/>
      <c r="O41" s="4"/>
      <c r="P41" s="50">
        <f t="shared" si="1"/>
        <v>0</v>
      </c>
      <c r="Q41" s="17"/>
      <c r="R41" s="4"/>
      <c r="S41" s="4"/>
      <c r="T41" s="4">
        <f t="shared" si="6"/>
        <v>0</v>
      </c>
      <c r="U41" s="4">
        <v>2</v>
      </c>
      <c r="V41" s="22">
        <f t="shared" si="7"/>
        <v>0</v>
      </c>
      <c r="W41" s="4" t="str">
        <f t="shared" si="12"/>
        <v>NA</v>
      </c>
      <c r="X41" s="18">
        <v>1</v>
      </c>
      <c r="Y41" s="17">
        <v>0</v>
      </c>
      <c r="Z41" s="4"/>
      <c r="AA41" s="4"/>
      <c r="AB41" s="4">
        <f t="shared" si="8"/>
        <v>0</v>
      </c>
      <c r="AC41" s="4"/>
      <c r="AD41" s="22">
        <f t="shared" si="13"/>
        <v>0</v>
      </c>
      <c r="AE41" s="50" t="str">
        <f t="shared" si="9"/>
        <v>NA</v>
      </c>
      <c r="AF41" s="19">
        <f t="shared" si="10"/>
        <v>19.5</v>
      </c>
      <c r="AG41" s="4">
        <f t="shared" si="11"/>
        <v>12</v>
      </c>
    </row>
    <row r="42" spans="1:33" x14ac:dyDescent="0.25">
      <c r="A42" s="17">
        <v>25</v>
      </c>
      <c r="B42" s="48">
        <v>3</v>
      </c>
      <c r="C42" s="48">
        <v>1</v>
      </c>
      <c r="D42" s="4">
        <v>50</v>
      </c>
      <c r="E42" s="4">
        <f t="shared" si="0"/>
        <v>4</v>
      </c>
      <c r="F42" s="18">
        <v>26</v>
      </c>
      <c r="G42" s="29">
        <v>147</v>
      </c>
      <c r="H42" s="22">
        <v>14</v>
      </c>
      <c r="I42" s="22">
        <v>0</v>
      </c>
      <c r="J42" s="50">
        <f t="shared" si="4"/>
        <v>161</v>
      </c>
      <c r="K42" s="17">
        <v>140</v>
      </c>
      <c r="L42" s="22">
        <v>4</v>
      </c>
      <c r="M42" s="22">
        <f t="shared" si="5"/>
        <v>560</v>
      </c>
      <c r="N42" s="4">
        <v>4</v>
      </c>
      <c r="O42" s="4"/>
      <c r="P42" s="50">
        <f t="shared" si="1"/>
        <v>564</v>
      </c>
      <c r="Q42" s="17">
        <v>1140</v>
      </c>
      <c r="R42" s="4">
        <v>60</v>
      </c>
      <c r="S42" s="4">
        <v>14</v>
      </c>
      <c r="T42" s="4">
        <f t="shared" si="6"/>
        <v>2280</v>
      </c>
      <c r="U42" s="4">
        <v>2</v>
      </c>
      <c r="V42" s="22">
        <f t="shared" si="7"/>
        <v>2428</v>
      </c>
      <c r="W42" s="4">
        <f t="shared" si="12"/>
        <v>2428</v>
      </c>
      <c r="X42" s="18">
        <v>0</v>
      </c>
      <c r="Y42" s="17">
        <v>0</v>
      </c>
      <c r="Z42" s="4"/>
      <c r="AA42" s="4"/>
      <c r="AB42" s="4">
        <f t="shared" si="8"/>
        <v>0</v>
      </c>
      <c r="AC42" s="4"/>
      <c r="AD42" s="22">
        <f t="shared" si="13"/>
        <v>0</v>
      </c>
      <c r="AE42" s="50" t="str">
        <f t="shared" si="9"/>
        <v>NA</v>
      </c>
      <c r="AF42" s="19">
        <f t="shared" si="10"/>
        <v>17.5</v>
      </c>
      <c r="AG42" s="4">
        <f t="shared" si="11"/>
        <v>12</v>
      </c>
    </row>
    <row r="43" spans="1:33" x14ac:dyDescent="0.25">
      <c r="A43" s="17">
        <v>33</v>
      </c>
      <c r="B43" s="48">
        <v>3</v>
      </c>
      <c r="C43" s="48">
        <v>9</v>
      </c>
      <c r="D43" s="4">
        <v>52</v>
      </c>
      <c r="E43" s="4">
        <f t="shared" si="0"/>
        <v>4</v>
      </c>
      <c r="F43" s="18">
        <v>26</v>
      </c>
      <c r="G43" s="29">
        <v>117</v>
      </c>
      <c r="H43" s="22">
        <v>9</v>
      </c>
      <c r="I43" s="22">
        <v>0</v>
      </c>
      <c r="J43" s="50">
        <f t="shared" si="4"/>
        <v>126</v>
      </c>
      <c r="K43" s="17">
        <v>180</v>
      </c>
      <c r="L43" s="22">
        <v>4</v>
      </c>
      <c r="M43" s="22">
        <f t="shared" si="5"/>
        <v>720</v>
      </c>
      <c r="N43" s="4">
        <v>8</v>
      </c>
      <c r="O43" s="4"/>
      <c r="P43" s="50">
        <f t="shared" si="1"/>
        <v>728</v>
      </c>
      <c r="Q43" s="17">
        <v>760</v>
      </c>
      <c r="R43" s="4">
        <v>44</v>
      </c>
      <c r="S43" s="4">
        <v>9</v>
      </c>
      <c r="T43" s="4">
        <f t="shared" si="6"/>
        <v>1520</v>
      </c>
      <c r="U43" s="4">
        <v>2</v>
      </c>
      <c r="V43" s="22">
        <f t="shared" si="7"/>
        <v>1626</v>
      </c>
      <c r="W43" s="4">
        <f t="shared" si="12"/>
        <v>1626</v>
      </c>
      <c r="X43" s="18">
        <v>0</v>
      </c>
      <c r="Y43" s="17">
        <v>0</v>
      </c>
      <c r="Z43" s="4"/>
      <c r="AA43" s="4"/>
      <c r="AB43" s="4">
        <f t="shared" si="8"/>
        <v>0</v>
      </c>
      <c r="AC43" s="4"/>
      <c r="AD43" s="22">
        <f t="shared" si="13"/>
        <v>0</v>
      </c>
      <c r="AE43" s="50" t="str">
        <f t="shared" si="9"/>
        <v>NA</v>
      </c>
      <c r="AF43" s="19">
        <f t="shared" si="10"/>
        <v>17.5</v>
      </c>
      <c r="AG43" s="4">
        <f t="shared" si="11"/>
        <v>12</v>
      </c>
    </row>
    <row r="44" spans="1:33" x14ac:dyDescent="0.25">
      <c r="A44" s="17">
        <v>23</v>
      </c>
      <c r="B44" s="48">
        <v>2</v>
      </c>
      <c r="C44" s="48">
        <v>11</v>
      </c>
      <c r="D44" s="4">
        <v>53</v>
      </c>
      <c r="E44" s="4">
        <f t="shared" si="0"/>
        <v>4</v>
      </c>
      <c r="F44" s="18">
        <v>38</v>
      </c>
      <c r="G44" s="29">
        <v>108</v>
      </c>
      <c r="H44" s="22">
        <v>11</v>
      </c>
      <c r="I44" s="22">
        <v>0</v>
      </c>
      <c r="J44" s="50">
        <f t="shared" si="4"/>
        <v>119</v>
      </c>
      <c r="K44" s="17">
        <v>270</v>
      </c>
      <c r="L44" s="22">
        <v>4</v>
      </c>
      <c r="M44" s="22">
        <f t="shared" si="5"/>
        <v>1080</v>
      </c>
      <c r="N44" s="4">
        <v>14</v>
      </c>
      <c r="O44" s="4"/>
      <c r="P44" s="50">
        <f t="shared" si="1"/>
        <v>1094</v>
      </c>
      <c r="Q44" s="17">
        <v>2849</v>
      </c>
      <c r="R44" s="4">
        <v>103</v>
      </c>
      <c r="S44" s="4">
        <v>8</v>
      </c>
      <c r="T44" s="4">
        <f t="shared" si="6"/>
        <v>2849</v>
      </c>
      <c r="U44" s="4">
        <v>1</v>
      </c>
      <c r="V44" s="22">
        <f t="shared" si="7"/>
        <v>2960</v>
      </c>
      <c r="W44" s="4">
        <f t="shared" si="12"/>
        <v>2960</v>
      </c>
      <c r="X44" s="18">
        <v>0</v>
      </c>
      <c r="Y44" s="17">
        <v>0</v>
      </c>
      <c r="Z44" s="4"/>
      <c r="AA44" s="4"/>
      <c r="AB44" s="4">
        <f t="shared" si="8"/>
        <v>0</v>
      </c>
      <c r="AC44" s="4"/>
      <c r="AD44" s="22">
        <f t="shared" si="13"/>
        <v>0</v>
      </c>
      <c r="AE44" s="50" t="str">
        <f t="shared" si="9"/>
        <v>NA</v>
      </c>
      <c r="AF44" s="19">
        <f t="shared" si="10"/>
        <v>19.5</v>
      </c>
      <c r="AG44" s="4">
        <f t="shared" si="11"/>
        <v>16</v>
      </c>
    </row>
    <row r="45" spans="1:33" x14ac:dyDescent="0.25">
      <c r="A45" s="17">
        <v>21</v>
      </c>
      <c r="B45" s="48">
        <v>2</v>
      </c>
      <c r="C45" s="48">
        <v>9</v>
      </c>
      <c r="D45" s="4">
        <v>54</v>
      </c>
      <c r="E45" s="4">
        <f t="shared" si="0"/>
        <v>4</v>
      </c>
      <c r="F45" s="18">
        <v>12</v>
      </c>
      <c r="G45" s="29">
        <v>157</v>
      </c>
      <c r="H45" s="22">
        <v>13</v>
      </c>
      <c r="I45" s="22">
        <v>0</v>
      </c>
      <c r="J45" s="50">
        <f t="shared" si="4"/>
        <v>170</v>
      </c>
      <c r="K45" s="17">
        <v>74</v>
      </c>
      <c r="L45" s="22">
        <v>1</v>
      </c>
      <c r="M45" s="22">
        <f t="shared" si="5"/>
        <v>74</v>
      </c>
      <c r="N45" s="4">
        <v>3</v>
      </c>
      <c r="O45" s="4"/>
      <c r="P45" s="50">
        <f t="shared" si="1"/>
        <v>77</v>
      </c>
      <c r="Q45" s="17">
        <v>0</v>
      </c>
      <c r="R45" s="4">
        <v>0</v>
      </c>
      <c r="S45" s="4">
        <v>0</v>
      </c>
      <c r="T45" s="4">
        <f t="shared" si="6"/>
        <v>0</v>
      </c>
      <c r="U45" s="4">
        <v>2</v>
      </c>
      <c r="V45" s="22">
        <f t="shared" si="7"/>
        <v>0</v>
      </c>
      <c r="W45" s="4" t="str">
        <f t="shared" si="12"/>
        <v>NA</v>
      </c>
      <c r="X45" s="18">
        <v>1</v>
      </c>
      <c r="Y45" s="17">
        <v>0</v>
      </c>
      <c r="Z45" s="4"/>
      <c r="AA45" s="4"/>
      <c r="AB45" s="4">
        <f t="shared" si="8"/>
        <v>0</v>
      </c>
      <c r="AC45" s="4"/>
      <c r="AD45" s="22">
        <f t="shared" si="13"/>
        <v>0</v>
      </c>
      <c r="AE45" s="50" t="str">
        <f t="shared" si="9"/>
        <v>NA</v>
      </c>
      <c r="AF45" s="19">
        <f t="shared" si="10"/>
        <v>19.5</v>
      </c>
      <c r="AG45" s="4">
        <f t="shared" si="11"/>
        <v>16</v>
      </c>
    </row>
    <row r="46" spans="1:33" x14ac:dyDescent="0.25">
      <c r="A46" s="17">
        <v>38</v>
      </c>
      <c r="B46" s="48">
        <v>4</v>
      </c>
      <c r="C46" s="48">
        <v>2</v>
      </c>
      <c r="D46" s="4">
        <v>55</v>
      </c>
      <c r="E46" s="4">
        <f t="shared" si="0"/>
        <v>4</v>
      </c>
      <c r="F46" s="18">
        <v>32</v>
      </c>
      <c r="G46" s="29">
        <v>76</v>
      </c>
      <c r="H46" s="22">
        <v>4</v>
      </c>
      <c r="I46" s="22">
        <v>0</v>
      </c>
      <c r="J46" s="50">
        <f t="shared" si="4"/>
        <v>80</v>
      </c>
      <c r="K46" s="17">
        <v>230</v>
      </c>
      <c r="L46" s="22">
        <v>4</v>
      </c>
      <c r="M46" s="22">
        <f t="shared" si="5"/>
        <v>920</v>
      </c>
      <c r="N46" s="4">
        <v>17</v>
      </c>
      <c r="O46" s="4"/>
      <c r="P46" s="50">
        <f t="shared" si="1"/>
        <v>937</v>
      </c>
      <c r="Q46" s="17">
        <v>1196</v>
      </c>
      <c r="R46" s="4">
        <v>84</v>
      </c>
      <c r="S46" s="4">
        <v>26</v>
      </c>
      <c r="T46" s="4">
        <f t="shared" si="6"/>
        <v>1196</v>
      </c>
      <c r="U46" s="4">
        <v>1</v>
      </c>
      <c r="V46" s="22">
        <f t="shared" si="7"/>
        <v>1306</v>
      </c>
      <c r="W46" s="4">
        <f t="shared" si="12"/>
        <v>1306</v>
      </c>
      <c r="X46" s="18">
        <v>0</v>
      </c>
      <c r="Y46" s="17">
        <v>0</v>
      </c>
      <c r="Z46" s="4"/>
      <c r="AA46" s="4"/>
      <c r="AB46" s="4">
        <f t="shared" si="8"/>
        <v>0</v>
      </c>
      <c r="AC46" s="4"/>
      <c r="AD46" s="22">
        <f t="shared" si="13"/>
        <v>0</v>
      </c>
      <c r="AE46" s="50" t="str">
        <f t="shared" si="9"/>
        <v>NA</v>
      </c>
      <c r="AF46" s="19">
        <f t="shared" si="10"/>
        <v>19.5</v>
      </c>
      <c r="AG46" s="4">
        <f t="shared" si="11"/>
        <v>12</v>
      </c>
    </row>
    <row r="47" spans="1:33" x14ac:dyDescent="0.25">
      <c r="A47" s="17">
        <v>26</v>
      </c>
      <c r="B47" s="48">
        <v>3</v>
      </c>
      <c r="C47" s="48">
        <v>2</v>
      </c>
      <c r="D47" s="4">
        <v>56</v>
      </c>
      <c r="E47" s="4">
        <f t="shared" si="0"/>
        <v>4</v>
      </c>
      <c r="F47" s="18">
        <v>34</v>
      </c>
      <c r="G47" s="29">
        <v>147</v>
      </c>
      <c r="H47" s="22">
        <v>17</v>
      </c>
      <c r="I47" s="22">
        <v>0</v>
      </c>
      <c r="J47" s="50">
        <f t="shared" si="4"/>
        <v>164</v>
      </c>
      <c r="K47" s="17">
        <v>190</v>
      </c>
      <c r="L47" s="22">
        <v>4</v>
      </c>
      <c r="M47" s="22">
        <f t="shared" si="5"/>
        <v>760</v>
      </c>
      <c r="N47" s="4">
        <v>14</v>
      </c>
      <c r="O47" s="4"/>
      <c r="P47" s="50">
        <f t="shared" si="1"/>
        <v>774</v>
      </c>
      <c r="Q47" s="17">
        <v>22</v>
      </c>
      <c r="R47" s="4">
        <v>3</v>
      </c>
      <c r="S47" s="4">
        <v>2</v>
      </c>
      <c r="T47" s="4">
        <f t="shared" si="6"/>
        <v>44</v>
      </c>
      <c r="U47" s="4">
        <v>2</v>
      </c>
      <c r="V47" s="22">
        <f t="shared" si="7"/>
        <v>54</v>
      </c>
      <c r="W47" s="4" t="str">
        <f t="shared" si="12"/>
        <v>NA</v>
      </c>
      <c r="X47" s="18">
        <v>1</v>
      </c>
      <c r="Y47" s="17">
        <v>0</v>
      </c>
      <c r="Z47" s="4"/>
      <c r="AA47" s="4"/>
      <c r="AB47" s="4">
        <f t="shared" si="8"/>
        <v>0</v>
      </c>
      <c r="AC47" s="4"/>
      <c r="AD47" s="22">
        <f t="shared" si="13"/>
        <v>0</v>
      </c>
      <c r="AE47" s="50" t="str">
        <f t="shared" si="9"/>
        <v>NA</v>
      </c>
      <c r="AF47" s="19">
        <f t="shared" si="10"/>
        <v>17.5</v>
      </c>
      <c r="AG47" s="4">
        <f t="shared" si="11"/>
        <v>12</v>
      </c>
    </row>
    <row r="48" spans="1:33" x14ac:dyDescent="0.25">
      <c r="A48" s="17">
        <v>5</v>
      </c>
      <c r="B48" s="48">
        <v>1</v>
      </c>
      <c r="C48" s="48">
        <v>5</v>
      </c>
      <c r="D48" s="4">
        <v>57</v>
      </c>
      <c r="E48" s="4">
        <f t="shared" si="0"/>
        <v>4</v>
      </c>
      <c r="F48" s="18">
        <v>30</v>
      </c>
      <c r="G48" s="29">
        <v>97</v>
      </c>
      <c r="H48" s="22">
        <v>9</v>
      </c>
      <c r="I48" s="22">
        <v>0</v>
      </c>
      <c r="J48" s="50">
        <f t="shared" si="4"/>
        <v>106</v>
      </c>
      <c r="K48" s="17">
        <v>260</v>
      </c>
      <c r="L48" s="22">
        <v>4</v>
      </c>
      <c r="M48" s="22">
        <f t="shared" si="5"/>
        <v>1040</v>
      </c>
      <c r="N48" s="4">
        <v>16</v>
      </c>
      <c r="O48" s="4"/>
      <c r="P48" s="50">
        <f t="shared" si="1"/>
        <v>1056</v>
      </c>
      <c r="Q48" s="17">
        <v>2316</v>
      </c>
      <c r="R48" s="4">
        <v>162</v>
      </c>
      <c r="S48" s="4">
        <v>27</v>
      </c>
      <c r="T48" s="4">
        <f t="shared" si="6"/>
        <v>4632</v>
      </c>
      <c r="U48" s="4">
        <v>2</v>
      </c>
      <c r="V48" s="22">
        <f t="shared" si="7"/>
        <v>5010</v>
      </c>
      <c r="W48" s="4">
        <f t="shared" si="12"/>
        <v>5010</v>
      </c>
      <c r="X48" s="18">
        <v>0</v>
      </c>
      <c r="Y48" s="17">
        <v>0</v>
      </c>
      <c r="Z48" s="4"/>
      <c r="AA48" s="4"/>
      <c r="AB48" s="4">
        <f t="shared" si="8"/>
        <v>0</v>
      </c>
      <c r="AC48" s="4"/>
      <c r="AD48" s="22">
        <f t="shared" si="13"/>
        <v>0</v>
      </c>
      <c r="AE48" s="50" t="str">
        <f t="shared" si="9"/>
        <v>NA</v>
      </c>
      <c r="AF48" s="19">
        <f t="shared" si="10"/>
        <v>17.5</v>
      </c>
      <c r="AG48" s="4">
        <f t="shared" si="11"/>
        <v>16</v>
      </c>
    </row>
    <row r="49" spans="1:33" x14ac:dyDescent="0.25">
      <c r="A49" s="17">
        <v>18</v>
      </c>
      <c r="B49" s="48">
        <v>2</v>
      </c>
      <c r="C49" s="48">
        <v>6</v>
      </c>
      <c r="D49" s="4">
        <v>58</v>
      </c>
      <c r="E49" s="4">
        <f t="shared" si="0"/>
        <v>4</v>
      </c>
      <c r="F49" s="18">
        <v>34</v>
      </c>
      <c r="G49" s="29">
        <v>143</v>
      </c>
      <c r="H49" s="22">
        <v>12</v>
      </c>
      <c r="I49" s="22">
        <v>0</v>
      </c>
      <c r="J49" s="50">
        <f t="shared" si="4"/>
        <v>155</v>
      </c>
      <c r="K49" s="17">
        <v>320</v>
      </c>
      <c r="L49" s="22">
        <v>4</v>
      </c>
      <c r="M49" s="22">
        <f t="shared" si="5"/>
        <v>1280</v>
      </c>
      <c r="N49" s="4">
        <v>19</v>
      </c>
      <c r="O49" s="4"/>
      <c r="P49" s="50">
        <f t="shared" si="1"/>
        <v>1299</v>
      </c>
      <c r="Q49" s="17">
        <v>888</v>
      </c>
      <c r="R49" s="4">
        <v>22</v>
      </c>
      <c r="S49" s="4">
        <v>7</v>
      </c>
      <c r="T49" s="4">
        <f t="shared" si="6"/>
        <v>1776</v>
      </c>
      <c r="U49" s="4">
        <v>2</v>
      </c>
      <c r="V49" s="22">
        <f t="shared" si="7"/>
        <v>1834</v>
      </c>
      <c r="W49" s="4">
        <f t="shared" si="12"/>
        <v>1834</v>
      </c>
      <c r="X49" s="18">
        <v>0</v>
      </c>
      <c r="Y49" s="17">
        <v>0</v>
      </c>
      <c r="Z49" s="4"/>
      <c r="AA49" s="4"/>
      <c r="AB49" s="4">
        <f t="shared" si="8"/>
        <v>0</v>
      </c>
      <c r="AC49" s="4"/>
      <c r="AD49" s="22">
        <f t="shared" si="13"/>
        <v>0</v>
      </c>
      <c r="AE49" s="50" t="str">
        <f t="shared" si="9"/>
        <v>NA</v>
      </c>
      <c r="AF49" s="19">
        <f t="shared" si="10"/>
        <v>19.5</v>
      </c>
      <c r="AG49" s="4">
        <f t="shared" si="11"/>
        <v>16</v>
      </c>
    </row>
    <row r="50" spans="1:33" x14ac:dyDescent="0.25">
      <c r="A50" s="17">
        <v>45</v>
      </c>
      <c r="B50" s="48">
        <v>4</v>
      </c>
      <c r="C50" s="48">
        <v>9</v>
      </c>
      <c r="D50" s="4">
        <v>59</v>
      </c>
      <c r="E50" s="4">
        <f t="shared" si="0"/>
        <v>4</v>
      </c>
      <c r="F50" s="18">
        <v>28</v>
      </c>
      <c r="G50" s="29">
        <v>123</v>
      </c>
      <c r="H50" s="22">
        <v>10</v>
      </c>
      <c r="I50" s="22">
        <v>0</v>
      </c>
      <c r="J50" s="50">
        <f t="shared" si="4"/>
        <v>133</v>
      </c>
      <c r="K50" s="17">
        <v>220</v>
      </c>
      <c r="L50" s="22">
        <v>4</v>
      </c>
      <c r="M50" s="22">
        <f t="shared" si="5"/>
        <v>880</v>
      </c>
      <c r="N50" s="4">
        <v>14</v>
      </c>
      <c r="O50" s="4"/>
      <c r="P50" s="50">
        <f t="shared" si="1"/>
        <v>894</v>
      </c>
      <c r="Q50" s="17">
        <v>389</v>
      </c>
      <c r="R50" s="4">
        <v>17</v>
      </c>
      <c r="S50" s="4">
        <v>5</v>
      </c>
      <c r="T50" s="4">
        <f t="shared" si="6"/>
        <v>778</v>
      </c>
      <c r="U50" s="4">
        <v>2</v>
      </c>
      <c r="V50" s="22">
        <f t="shared" si="7"/>
        <v>822</v>
      </c>
      <c r="W50" s="4">
        <f t="shared" si="12"/>
        <v>822</v>
      </c>
      <c r="X50" s="18">
        <v>0</v>
      </c>
      <c r="Y50" s="17">
        <v>0</v>
      </c>
      <c r="Z50" s="4"/>
      <c r="AA50" s="4"/>
      <c r="AB50" s="4">
        <f t="shared" si="8"/>
        <v>0</v>
      </c>
      <c r="AC50" s="4"/>
      <c r="AD50" s="22">
        <f t="shared" si="13"/>
        <v>0</v>
      </c>
      <c r="AE50" s="50" t="str">
        <f t="shared" si="9"/>
        <v>NA</v>
      </c>
      <c r="AF50" s="19">
        <f t="shared" si="10"/>
        <v>19.5</v>
      </c>
      <c r="AG50" s="4">
        <f t="shared" si="11"/>
        <v>12</v>
      </c>
    </row>
    <row r="51" spans="1:33" ht="15.75" thickBot="1" x14ac:dyDescent="0.3">
      <c r="A51" s="51">
        <v>4</v>
      </c>
      <c r="B51" s="47">
        <v>1</v>
      </c>
      <c r="C51" s="47">
        <v>4</v>
      </c>
      <c r="D51" s="1">
        <v>60</v>
      </c>
      <c r="E51" s="1">
        <f t="shared" si="0"/>
        <v>4</v>
      </c>
      <c r="F51" s="52">
        <v>32</v>
      </c>
      <c r="G51" s="59">
        <v>68</v>
      </c>
      <c r="H51" s="2">
        <v>6</v>
      </c>
      <c r="I51" s="2">
        <v>0</v>
      </c>
      <c r="J51" s="60">
        <f t="shared" si="4"/>
        <v>74</v>
      </c>
      <c r="K51" s="51">
        <v>240</v>
      </c>
      <c r="L51" s="2">
        <v>4</v>
      </c>
      <c r="M51" s="2">
        <f t="shared" si="5"/>
        <v>960</v>
      </c>
      <c r="N51" s="1">
        <v>17</v>
      </c>
      <c r="O51" s="1"/>
      <c r="P51" s="60">
        <f t="shared" si="1"/>
        <v>977</v>
      </c>
      <c r="Q51" s="51">
        <v>4627</v>
      </c>
      <c r="R51" s="1" t="s">
        <v>58</v>
      </c>
      <c r="S51" s="1" t="s">
        <v>58</v>
      </c>
      <c r="T51" s="1">
        <f t="shared" si="6"/>
        <v>9254</v>
      </c>
      <c r="U51" s="1">
        <v>2</v>
      </c>
      <c r="V51" s="2">
        <f t="shared" si="7"/>
        <v>9254</v>
      </c>
      <c r="W51" s="1">
        <f t="shared" si="12"/>
        <v>9254</v>
      </c>
      <c r="X51" s="52">
        <v>0</v>
      </c>
      <c r="Y51" s="51">
        <v>0</v>
      </c>
      <c r="Z51" s="1"/>
      <c r="AA51" s="1"/>
      <c r="AB51" s="1">
        <f t="shared" si="8"/>
        <v>0</v>
      </c>
      <c r="AC51" s="1"/>
      <c r="AD51" s="2">
        <f t="shared" si="13"/>
        <v>0</v>
      </c>
      <c r="AE51" s="60" t="str">
        <f t="shared" si="9"/>
        <v>NA</v>
      </c>
      <c r="AF51" s="19">
        <f t="shared" si="10"/>
        <v>17.5</v>
      </c>
      <c r="AG51" s="4">
        <f t="shared" si="11"/>
        <v>16</v>
      </c>
    </row>
    <row r="52" spans="1:33" x14ac:dyDescent="0.25">
      <c r="Q52" s="34"/>
      <c r="AD52" s="34"/>
    </row>
  </sheetData>
  <mergeCells count="1">
    <mergeCell ref="B1:U1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raw data</vt:lpstr>
      <vt:lpstr>for analysis</vt:lpstr>
      <vt:lpstr>pop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Joschinski</dc:creator>
  <cp:lastModifiedBy>Jens Joschinski</cp:lastModifiedBy>
  <dcterms:created xsi:type="dcterms:W3CDTF">2014-05-05T07:48:45Z</dcterms:created>
  <dcterms:modified xsi:type="dcterms:W3CDTF">2015-05-18T08:43:40Z</dcterms:modified>
</cp:coreProperties>
</file>