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7340" yWindow="3440" windowWidth="19780" windowHeight="12320" tabRatio="921"/>
  </bookViews>
  <sheets>
    <sheet name="Retina Coordinates" sheetId="6" r:id="rId1"/>
  </sheets>
  <definedNames>
    <definedName name="_xlnm._FilterDatabase" localSheetId="0" hidden="1">'Retina Coordinates'!$A$1:$J$13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8" i="6" l="1"/>
  <c r="M11" i="6"/>
  <c r="N11" i="6"/>
  <c r="N7" i="6"/>
  <c r="M7" i="6"/>
  <c r="N22" i="6"/>
  <c r="N21" i="6"/>
  <c r="N20" i="6"/>
  <c r="N19" i="6"/>
  <c r="K22" i="6"/>
  <c r="K20" i="6"/>
  <c r="N8" i="6"/>
  <c r="M12" i="6"/>
  <c r="K21" i="6"/>
  <c r="K19" i="6"/>
  <c r="N12" i="6"/>
  <c r="G8" i="6"/>
  <c r="I8" i="6"/>
  <c r="H8" i="6"/>
  <c r="G7" i="6"/>
  <c r="I7" i="6"/>
  <c r="H7" i="6"/>
  <c r="G6" i="6"/>
  <c r="I6" i="6"/>
  <c r="H6" i="6"/>
  <c r="G4" i="6"/>
  <c r="I4" i="6"/>
  <c r="H4" i="6"/>
  <c r="G3" i="6"/>
  <c r="I3" i="6"/>
  <c r="H3" i="6"/>
  <c r="G2" i="6"/>
  <c r="I2" i="6"/>
  <c r="H2" i="6"/>
</calcChain>
</file>

<file path=xl/sharedStrings.xml><?xml version="1.0" encoding="utf-8"?>
<sst xmlns="http://schemas.openxmlformats.org/spreadsheetml/2006/main" count="79" uniqueCount="27">
  <si>
    <t>SE</t>
  </si>
  <si>
    <t>ZBFI</t>
  </si>
  <si>
    <t>GOSH</t>
  </si>
  <si>
    <t>Eye</t>
  </si>
  <si>
    <t>Left</t>
  </si>
  <si>
    <t>Right</t>
  </si>
  <si>
    <t>Fish ID</t>
  </si>
  <si>
    <t>Type</t>
  </si>
  <si>
    <t>rad</t>
  </si>
  <si>
    <t>r</t>
  </si>
  <si>
    <t>Θ</t>
  </si>
  <si>
    <t>standardized (d)</t>
  </si>
  <si>
    <t>x-coor</t>
  </si>
  <si>
    <t>y-coor</t>
  </si>
  <si>
    <t>GOSH 1315</t>
  </si>
  <si>
    <t>Wholemount</t>
  </si>
  <si>
    <t>Ventro-Temporal</t>
  </si>
  <si>
    <t>GOSH 1318</t>
  </si>
  <si>
    <t>GOSH 1325</t>
  </si>
  <si>
    <t>ZBFI 105</t>
  </si>
  <si>
    <t>ZBFI 106</t>
  </si>
  <si>
    <t>AVE</t>
  </si>
  <si>
    <t>ZBFI 107</t>
  </si>
  <si>
    <t>SE for Wholemounts (GOSH)</t>
  </si>
  <si>
    <t>SE for Wholemounts (ZBFI)</t>
  </si>
  <si>
    <t>Quadrant</t>
  </si>
  <si>
    <t>Position of Center of Acute 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</si>
</sst>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</font>
    <font>
      <b/>
      <sz val="12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1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2" fontId="0" fillId="0" borderId="0" xfId="0" applyNumberFormat="1" applyBorder="1"/>
    <xf numFmtId="2" fontId="0" fillId="0" borderId="2" xfId="0" applyNumberFormat="1" applyBorder="1"/>
    <xf numFmtId="0" fontId="1" fillId="0" borderId="3" xfId="0" applyFont="1" applyBorder="1" applyAlignment="1">
      <alignment horizontal="right"/>
    </xf>
    <xf numFmtId="2" fontId="0" fillId="0" borderId="4" xfId="0" applyNumberFormat="1" applyBorder="1"/>
    <xf numFmtId="2" fontId="0" fillId="0" borderId="5" xfId="0" applyNumberFormat="1" applyBorder="1"/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1">
    <cellStyle name="Followed Hyperlink" xfId="3" builtinId="9" hidden="1"/>
    <cellStyle name="Followed Hyperlink" xfId="5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2" builtinId="8" hidden="1"/>
    <cellStyle name="Hyperlink" xfId="4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2" xfId="1"/>
    <cellStyle name="Normal 2 2" xfId="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workbookViewId="0">
      <selection activeCell="E14" sqref="E14"/>
    </sheetView>
  </sheetViews>
  <sheetFormatPr baseColWidth="10" defaultRowHeight="15" x14ac:dyDescent="0"/>
  <cols>
    <col min="2" max="2" width="5.5" bestFit="1" customWidth="1"/>
    <col min="3" max="3" width="13" bestFit="1" customWidth="1"/>
    <col min="5" max="5" width="11.6640625" bestFit="1" customWidth="1"/>
    <col min="7" max="7" width="16" customWidth="1"/>
    <col min="10" max="10" width="15.1640625" bestFit="1" customWidth="1"/>
  </cols>
  <sheetData>
    <row r="1" spans="1:14">
      <c r="A1" s="2" t="s">
        <v>6</v>
      </c>
      <c r="B1" s="2" t="s">
        <v>3</v>
      </c>
      <c r="C1" s="2" t="s">
        <v>7</v>
      </c>
      <c r="D1" s="2" t="s">
        <v>8</v>
      </c>
      <c r="E1" s="2" t="s">
        <v>9</v>
      </c>
      <c r="F1" s="4" t="s">
        <v>10</v>
      </c>
      <c r="G1" s="2" t="s">
        <v>11</v>
      </c>
      <c r="H1" s="2" t="s">
        <v>12</v>
      </c>
      <c r="I1" s="2" t="s">
        <v>13</v>
      </c>
      <c r="J1" s="2" t="s">
        <v>25</v>
      </c>
      <c r="K1" s="2"/>
      <c r="L1" s="2"/>
      <c r="M1" s="4"/>
    </row>
    <row r="2" spans="1:14">
      <c r="A2" s="18" t="s">
        <v>14</v>
      </c>
      <c r="B2" t="s">
        <v>5</v>
      </c>
      <c r="C2" t="s">
        <v>15</v>
      </c>
      <c r="D2">
        <v>233.333</v>
      </c>
      <c r="E2">
        <v>65.896000000000001</v>
      </c>
      <c r="F2">
        <v>244</v>
      </c>
      <c r="G2">
        <f>(E2/D2)</f>
        <v>0.2824118320169029</v>
      </c>
      <c r="H2" s="5">
        <f t="shared" ref="H2" si="0">(G2*COS(RADIANS(F2)))</f>
        <v>-0.1238011986680541</v>
      </c>
      <c r="I2" s="5">
        <f>(G2*SIN(RADIANS(F2)))</f>
        <v>-0.25383007322123274</v>
      </c>
      <c r="J2" t="s">
        <v>16</v>
      </c>
    </row>
    <row r="3" spans="1:14">
      <c r="A3" s="18" t="s">
        <v>17</v>
      </c>
      <c r="B3" t="s">
        <v>5</v>
      </c>
      <c r="C3" t="s">
        <v>15</v>
      </c>
      <c r="D3">
        <v>164</v>
      </c>
      <c r="E3">
        <v>30.302</v>
      </c>
      <c r="F3">
        <v>225</v>
      </c>
      <c r="G3">
        <f>(E3/D3)</f>
        <v>0.18476829268292683</v>
      </c>
      <c r="H3" s="5">
        <f>(G3*COS(RADIANS(F3)))</f>
        <v>-0.13065091270435833</v>
      </c>
      <c r="I3" s="5">
        <f>(G3*SIN(RADIANS(F3)))</f>
        <v>-0.1306509127043583</v>
      </c>
      <c r="J3" t="s">
        <v>16</v>
      </c>
      <c r="L3" s="26" t="s">
        <v>26</v>
      </c>
      <c r="M3" s="26"/>
      <c r="N3" s="26"/>
    </row>
    <row r="4" spans="1:14" ht="16" thickBot="1">
      <c r="A4" s="18" t="s">
        <v>18</v>
      </c>
      <c r="B4" t="s">
        <v>4</v>
      </c>
      <c r="C4" t="s">
        <v>15</v>
      </c>
      <c r="D4">
        <v>155</v>
      </c>
      <c r="E4">
        <v>40.139000000000003</v>
      </c>
      <c r="F4">
        <v>329</v>
      </c>
      <c r="G4">
        <f>(E4/D4)</f>
        <v>0.25896129032258064</v>
      </c>
      <c r="H4" s="5">
        <f>(G4*COS(RADIANS(F4)))</f>
        <v>0.22197315021214242</v>
      </c>
      <c r="I4" s="5">
        <f>(G4*SIN(RADIANS(F4)))</f>
        <v>-0.13337492444396565</v>
      </c>
      <c r="J4" t="s">
        <v>16</v>
      </c>
    </row>
    <row r="5" spans="1:14">
      <c r="H5" s="5"/>
      <c r="I5" s="5"/>
      <c r="L5" s="23" t="s">
        <v>1</v>
      </c>
      <c r="M5" s="24"/>
      <c r="N5" s="25"/>
    </row>
    <row r="6" spans="1:14">
      <c r="A6" s="19" t="s">
        <v>19</v>
      </c>
      <c r="B6" t="s">
        <v>4</v>
      </c>
      <c r="C6" t="s">
        <v>15</v>
      </c>
      <c r="D6">
        <v>208</v>
      </c>
      <c r="E6">
        <v>174</v>
      </c>
      <c r="F6">
        <v>360</v>
      </c>
      <c r="G6">
        <f>(E6/D6)</f>
        <v>0.83653846153846156</v>
      </c>
      <c r="H6" s="5">
        <f>(G6*COS(RADIANS(F6)))</f>
        <v>0.83653846153846156</v>
      </c>
      <c r="I6" s="5">
        <f>(G6*SIN(RADIANS(F6)))</f>
        <v>-2.0497676072509604E-16</v>
      </c>
      <c r="J6" t="s">
        <v>16</v>
      </c>
      <c r="L6" s="8"/>
      <c r="M6" s="16" t="s">
        <v>12</v>
      </c>
      <c r="N6" s="17" t="s">
        <v>13</v>
      </c>
    </row>
    <row r="7" spans="1:14">
      <c r="A7" s="19" t="s">
        <v>20</v>
      </c>
      <c r="B7" t="s">
        <v>5</v>
      </c>
      <c r="C7" t="s">
        <v>15</v>
      </c>
      <c r="D7">
        <v>181</v>
      </c>
      <c r="E7">
        <v>116</v>
      </c>
      <c r="F7">
        <v>216</v>
      </c>
      <c r="G7">
        <f>(E7/D7)</f>
        <v>0.64088397790055252</v>
      </c>
      <c r="H7" s="5">
        <f>(G7*COS(RADIANS(F7)))</f>
        <v>-0.51848602954416534</v>
      </c>
      <c r="I7" s="5">
        <f>(G7*SIN(RADIANS(F7)))</f>
        <v>-0.37670215064047996</v>
      </c>
      <c r="J7" t="s">
        <v>16</v>
      </c>
      <c r="L7" s="10" t="s">
        <v>21</v>
      </c>
      <c r="M7" s="11">
        <f>AVERAGE(H21:H23)</f>
        <v>-9.6911216198778113E-2</v>
      </c>
      <c r="N7" s="12">
        <f>AVERAGE(I21:I23)</f>
        <v>-0.20755589770749674</v>
      </c>
    </row>
    <row r="8" spans="1:14" ht="16" thickBot="1">
      <c r="A8" s="19" t="s">
        <v>22</v>
      </c>
      <c r="B8" t="s">
        <v>5</v>
      </c>
      <c r="C8" t="s">
        <v>15</v>
      </c>
      <c r="D8">
        <v>196</v>
      </c>
      <c r="E8">
        <v>128.69300000000001</v>
      </c>
      <c r="F8">
        <v>202</v>
      </c>
      <c r="G8">
        <f>(E8/D8)</f>
        <v>0.65659693877551029</v>
      </c>
      <c r="H8" s="5">
        <f>(G8*COS(RADIANS(F8)))</f>
        <v>-0.60878608059063055</v>
      </c>
      <c r="I8" s="5">
        <f>(G8*SIN(RADIANS(F8)))</f>
        <v>-0.24596554248201005</v>
      </c>
      <c r="J8" t="s">
        <v>16</v>
      </c>
      <c r="L8" s="13" t="s">
        <v>0</v>
      </c>
      <c r="M8" s="14">
        <f>AVERAGE(H21:H23)/SQRT(3)</f>
        <v>-5.595171675985857E-2</v>
      </c>
      <c r="N8" s="15">
        <f>STDEV(I21:I23)/SQRT(3)</f>
        <v>0.11042735648843073</v>
      </c>
    </row>
    <row r="9" spans="1:14">
      <c r="H9" s="5"/>
      <c r="I9" s="5"/>
      <c r="L9" s="20" t="s">
        <v>2</v>
      </c>
      <c r="M9" s="21"/>
      <c r="N9" s="22"/>
    </row>
    <row r="10" spans="1:14">
      <c r="L10" s="8"/>
      <c r="M10" s="3" t="s">
        <v>12</v>
      </c>
      <c r="N10" s="9" t="s">
        <v>13</v>
      </c>
    </row>
    <row r="11" spans="1:14">
      <c r="B11" s="7"/>
      <c r="H11" s="5"/>
      <c r="I11" s="5"/>
      <c r="L11" s="10" t="s">
        <v>21</v>
      </c>
      <c r="M11" s="11">
        <f>AVERAGE(H18:H20)</f>
        <v>-1.0826320386756627E-2</v>
      </c>
      <c r="N11" s="12">
        <f>AVERAGE(I18:I20)</f>
        <v>-0.17261863678985223</v>
      </c>
    </row>
    <row r="12" spans="1:14" ht="16" thickBot="1">
      <c r="L12" s="13" t="s">
        <v>0</v>
      </c>
      <c r="M12" s="14">
        <f>STDEV(H18:H20)/SQRT(3)</f>
        <v>0.1164165291513488</v>
      </c>
      <c r="N12" s="15">
        <f>STDEV(I18:I20)/SQRT(3)</f>
        <v>4.0613331618347133E-2</v>
      </c>
    </row>
    <row r="13" spans="1:14">
      <c r="H13" s="5"/>
      <c r="I13" s="5"/>
    </row>
    <row r="18" spans="1:15">
      <c r="A18" s="18" t="s">
        <v>14</v>
      </c>
      <c r="B18" t="s">
        <v>5</v>
      </c>
      <c r="C18" t="s">
        <v>15</v>
      </c>
      <c r="D18">
        <v>233.333</v>
      </c>
      <c r="E18">
        <v>65.896000000000001</v>
      </c>
      <c r="F18">
        <v>244</v>
      </c>
      <c r="G18">
        <v>0.2824118320169029</v>
      </c>
      <c r="H18">
        <v>-0.123801198668054</v>
      </c>
      <c r="I18">
        <v>-0.25383007322123274</v>
      </c>
      <c r="J18" t="s">
        <v>16</v>
      </c>
      <c r="K18" s="1" t="s">
        <v>23</v>
      </c>
      <c r="N18" s="1" t="s">
        <v>24</v>
      </c>
    </row>
    <row r="19" spans="1:15">
      <c r="A19" s="18" t="s">
        <v>17</v>
      </c>
      <c r="B19" t="s">
        <v>5</v>
      </c>
      <c r="C19" t="s">
        <v>15</v>
      </c>
      <c r="D19">
        <v>164</v>
      </c>
      <c r="E19">
        <v>30.302</v>
      </c>
      <c r="F19">
        <v>225</v>
      </c>
      <c r="G19">
        <v>0.18476829268292683</v>
      </c>
      <c r="H19">
        <v>-0.13065091270435833</v>
      </c>
      <c r="I19">
        <v>-0.1306509127043583</v>
      </c>
      <c r="J19" t="s">
        <v>16</v>
      </c>
      <c r="K19">
        <f>STDEV(F18:F20)/SQRT(3)</f>
        <v>31.973947728319903</v>
      </c>
      <c r="L19" s="1" t="s">
        <v>10</v>
      </c>
      <c r="N19">
        <f>STDEV(F21:F23)/SQRT(3)</f>
        <v>50.495324315997578</v>
      </c>
      <c r="O19" s="1" t="s">
        <v>10</v>
      </c>
    </row>
    <row r="20" spans="1:15">
      <c r="A20" s="18" t="s">
        <v>18</v>
      </c>
      <c r="B20" t="s">
        <v>4</v>
      </c>
      <c r="C20" t="s">
        <v>15</v>
      </c>
      <c r="D20">
        <v>155</v>
      </c>
      <c r="E20">
        <v>40.139000000000003</v>
      </c>
      <c r="F20">
        <v>329</v>
      </c>
      <c r="G20">
        <v>0.25896129032258064</v>
      </c>
      <c r="H20">
        <v>0.22197315021214242</v>
      </c>
      <c r="I20">
        <v>-0.13337492444396565</v>
      </c>
      <c r="J20" t="s">
        <v>16</v>
      </c>
      <c r="K20">
        <f>STDEV(H18:H20)/SQRT(3)</f>
        <v>0.1164165291513488</v>
      </c>
      <c r="L20" s="1" t="s">
        <v>12</v>
      </c>
      <c r="N20">
        <f>STDEV(H21:H23)/SQRT(3)</f>
        <v>0.46745222588537189</v>
      </c>
      <c r="O20" s="1" t="s">
        <v>12</v>
      </c>
    </row>
    <row r="21" spans="1:15">
      <c r="A21" s="19" t="s">
        <v>19</v>
      </c>
      <c r="B21" t="s">
        <v>4</v>
      </c>
      <c r="C21" t="s">
        <v>15</v>
      </c>
      <c r="D21">
        <v>208</v>
      </c>
      <c r="E21">
        <v>174</v>
      </c>
      <c r="F21">
        <v>360</v>
      </c>
      <c r="G21">
        <v>0.83653846153846156</v>
      </c>
      <c r="H21">
        <v>0.83653846153846156</v>
      </c>
      <c r="I21">
        <v>-2.0497676072509604E-16</v>
      </c>
      <c r="J21" t="s">
        <v>16</v>
      </c>
      <c r="K21">
        <f>STDEV(I18:I20)/SQRT(3)</f>
        <v>4.0613331618347133E-2</v>
      </c>
      <c r="L21" s="1" t="s">
        <v>13</v>
      </c>
      <c r="N21">
        <f>STDEV(I21:I23)/SQRT(3)</f>
        <v>0.11042735648843073</v>
      </c>
      <c r="O21" s="1" t="s">
        <v>13</v>
      </c>
    </row>
    <row r="22" spans="1:15">
      <c r="A22" s="19" t="s">
        <v>20</v>
      </c>
      <c r="B22" t="s">
        <v>5</v>
      </c>
      <c r="C22" t="s">
        <v>15</v>
      </c>
      <c r="D22">
        <v>181</v>
      </c>
      <c r="E22">
        <v>116</v>
      </c>
      <c r="F22">
        <v>216</v>
      </c>
      <c r="G22">
        <v>0.64088397790055252</v>
      </c>
      <c r="H22">
        <v>-0.51848602954416534</v>
      </c>
      <c r="I22">
        <v>-0.37670215064047996</v>
      </c>
      <c r="J22" t="s">
        <v>16</v>
      </c>
      <c r="K22">
        <f>STDEV(G18:G20)/SQRT(3)</f>
        <v>2.9428623234097756E-2</v>
      </c>
      <c r="L22" s="1" t="s">
        <v>11</v>
      </c>
      <c r="N22">
        <f>STDEV(G21:G23)/SQRT(3)</f>
        <v>6.2763456158520234E-2</v>
      </c>
      <c r="O22" s="1" t="s">
        <v>11</v>
      </c>
    </row>
    <row r="23" spans="1:15">
      <c r="A23" s="19" t="s">
        <v>22</v>
      </c>
      <c r="B23" t="s">
        <v>5</v>
      </c>
      <c r="C23" t="s">
        <v>15</v>
      </c>
      <c r="D23">
        <v>196</v>
      </c>
      <c r="E23">
        <v>128.69300000000001</v>
      </c>
      <c r="F23">
        <v>202</v>
      </c>
      <c r="G23">
        <v>0.65659693877551029</v>
      </c>
      <c r="H23">
        <v>-0.60878608059063055</v>
      </c>
      <c r="I23">
        <v>-0.24596554248201005</v>
      </c>
      <c r="J23" t="s">
        <v>16</v>
      </c>
    </row>
    <row r="25" spans="1:15">
      <c r="J25" s="6"/>
      <c r="K25" s="1"/>
      <c r="N25" s="1"/>
    </row>
    <row r="26" spans="1:15">
      <c r="L26" s="1"/>
    </row>
    <row r="27" spans="1:15">
      <c r="L27" s="1"/>
    </row>
    <row r="28" spans="1:15">
      <c r="L28" s="1"/>
    </row>
    <row r="29" spans="1:15">
      <c r="B29" s="7"/>
      <c r="L29" s="1"/>
    </row>
  </sheetData>
  <autoFilter ref="A1:J13"/>
  <mergeCells count="3">
    <mergeCell ref="L9:N9"/>
    <mergeCell ref="L5:N5"/>
    <mergeCell ref="L3:N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Retina Coordinates</vt:lpstr>
    </vt:vector>
  </TitlesOfParts>
  <Company>Purdue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Pita</dc:creator>
  <cp:lastModifiedBy>Diana Pita</cp:lastModifiedBy>
  <dcterms:created xsi:type="dcterms:W3CDTF">2015-06-23T03:25:14Z</dcterms:created>
  <dcterms:modified xsi:type="dcterms:W3CDTF">2015-06-24T01:59:50Z</dcterms:modified>
</cp:coreProperties>
</file>