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5900" yWindow="980" windowWidth="27060" windowHeight="23640" tabRatio="500"/>
  </bookViews>
  <sheets>
    <sheet name="PCRs" sheetId="1" r:id="rId1"/>
  </sheets>
  <definedNames>
    <definedName name="_xlnm.Print_Area" localSheetId="0">PCRs!$A$1:$R$51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6" i="1"/>
  <c r="N47" i="1"/>
  <c r="N48" i="1"/>
  <c r="R47" i="1"/>
  <c r="R48" i="1"/>
  <c r="M47" i="1"/>
  <c r="M48" i="1"/>
  <c r="Q47" i="1"/>
  <c r="Q48" i="1"/>
  <c r="L47" i="1"/>
  <c r="L48" i="1"/>
  <c r="P47" i="1"/>
  <c r="P48" i="1"/>
  <c r="N45" i="1"/>
  <c r="N46" i="1"/>
  <c r="R45" i="1"/>
  <c r="R46" i="1"/>
  <c r="M45" i="1"/>
  <c r="M46" i="1"/>
  <c r="Q45" i="1"/>
  <c r="Q46" i="1"/>
  <c r="L45" i="1"/>
  <c r="L46" i="1"/>
  <c r="P45" i="1"/>
  <c r="P46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2" i="1"/>
  <c r="N33" i="1"/>
  <c r="R32" i="1"/>
  <c r="R33" i="1"/>
  <c r="M32" i="1"/>
  <c r="M33" i="1"/>
  <c r="Q32" i="1"/>
  <c r="Q33" i="1"/>
  <c r="L32" i="1"/>
  <c r="L33" i="1"/>
  <c r="P32" i="1"/>
  <c r="P33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19" i="1"/>
  <c r="N20" i="1"/>
  <c r="R19" i="1"/>
  <c r="R20" i="1"/>
  <c r="M19" i="1"/>
  <c r="M20" i="1"/>
  <c r="Q19" i="1"/>
  <c r="Q20" i="1"/>
  <c r="L19" i="1"/>
  <c r="L20" i="1"/>
  <c r="P19" i="1"/>
  <c r="P20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6" i="1"/>
  <c r="N7" i="1"/>
  <c r="R6" i="1"/>
  <c r="R7" i="1"/>
  <c r="M6" i="1"/>
  <c r="M7" i="1"/>
  <c r="Q6" i="1"/>
  <c r="Q7" i="1"/>
  <c r="L6" i="1"/>
  <c r="L7" i="1"/>
  <c r="P6" i="1"/>
  <c r="P7" i="1"/>
</calcChain>
</file>

<file path=xl/sharedStrings.xml><?xml version="1.0" encoding="utf-8"?>
<sst xmlns="http://schemas.openxmlformats.org/spreadsheetml/2006/main" count="70" uniqueCount="31">
  <si>
    <t>DNA extraction method</t>
  </si>
  <si>
    <t>Duration (min)</t>
  </si>
  <si>
    <t>MP Bio Matrix</t>
  </si>
  <si>
    <r>
      <rPr>
        <b/>
        <sz val="11"/>
        <color theme="1"/>
        <rFont val="Arial"/>
      </rPr>
      <t>tick</t>
    </r>
    <r>
      <rPr>
        <b/>
        <i/>
        <sz val="11"/>
        <color theme="1"/>
        <rFont val="Arial"/>
      </rPr>
      <t xml:space="preserve"> Cox1</t>
    </r>
  </si>
  <si>
    <t>tick Microsatellite</t>
  </si>
  <si>
    <t>Rickettsia ompA</t>
  </si>
  <si>
    <t>nymph</t>
  </si>
  <si>
    <t>female</t>
  </si>
  <si>
    <t>Nymphs</t>
  </si>
  <si>
    <t>Females</t>
  </si>
  <si>
    <r>
      <t xml:space="preserve">Total per method </t>
    </r>
    <r>
      <rPr>
        <b/>
        <sz val="8"/>
        <color theme="1"/>
        <rFont val="Arial"/>
      </rPr>
      <t>(max=234 or 36)</t>
    </r>
  </si>
  <si>
    <t>QIAGEN</t>
  </si>
  <si>
    <t>G</t>
  </si>
  <si>
    <t>H</t>
  </si>
  <si>
    <t>I</t>
  </si>
  <si>
    <t>M</t>
  </si>
  <si>
    <t>S</t>
  </si>
  <si>
    <t>Z</t>
  </si>
  <si>
    <t>cut</t>
  </si>
  <si>
    <t>Thermo</t>
  </si>
  <si>
    <t>NH4OH</t>
  </si>
  <si>
    <t>MoBio</t>
  </si>
  <si>
    <t>whole</t>
  </si>
  <si>
    <t>Zymo</t>
  </si>
  <si>
    <r>
      <t xml:space="preserve">Nymphs </t>
    </r>
    <r>
      <rPr>
        <b/>
        <sz val="8"/>
        <color theme="1"/>
        <rFont val="Arial"/>
      </rPr>
      <t>(max=117 or 18)</t>
    </r>
  </si>
  <si>
    <r>
      <t xml:space="preserve">Females </t>
    </r>
    <r>
      <rPr>
        <b/>
        <sz val="8"/>
        <color theme="1"/>
        <rFont val="Arial"/>
      </rPr>
      <t>(max=117 or 18)</t>
    </r>
  </si>
  <si>
    <t>Rickettsia</t>
  </si>
  <si>
    <t>TOTAL ticks</t>
  </si>
  <si>
    <t>Yellow: 100% PCR success</t>
  </si>
  <si>
    <t>Pink: 8 out of 9 positive PCR reactions for nymphs or females</t>
  </si>
  <si>
    <t>Table S2. PCR amplification success for each DNA extraction method and physical disruption type.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</si>
</sst>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</font>
    <font>
      <b/>
      <i/>
      <sz val="11"/>
      <color theme="1"/>
      <name val="Arial"/>
    </font>
    <font>
      <sz val="11"/>
      <color theme="1"/>
      <name val="Arial"/>
    </font>
    <font>
      <b/>
      <sz val="8"/>
      <color theme="1"/>
      <name val="Arial"/>
    </font>
    <font>
      <b/>
      <sz val="14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" fontId="1" fillId="0" borderId="2" xfId="0" applyNumberFormat="1" applyFont="1" applyBorder="1"/>
    <xf numFmtId="1" fontId="3" fillId="0" borderId="2" xfId="0" applyNumberFormat="1" applyFont="1" applyBorder="1"/>
    <xf numFmtId="1" fontId="1" fillId="0" borderId="5" xfId="0" applyNumberFormat="1" applyFont="1" applyBorder="1"/>
    <xf numFmtId="1" fontId="1" fillId="0" borderId="0" xfId="0" applyNumberFormat="1" applyFont="1"/>
    <xf numFmtId="0" fontId="3" fillId="0" borderId="2" xfId="0" applyFont="1" applyBorder="1"/>
    <xf numFmtId="1" fontId="1" fillId="2" borderId="0" xfId="0" applyNumberFormat="1" applyFont="1" applyFill="1"/>
    <xf numFmtId="1" fontId="1" fillId="3" borderId="0" xfId="0" applyNumberFormat="1" applyFont="1" applyFill="1"/>
    <xf numFmtId="1" fontId="1" fillId="3" borderId="4" xfId="0" applyNumberFormat="1" applyFont="1" applyFill="1" applyBorder="1"/>
    <xf numFmtId="1" fontId="1" fillId="2" borderId="4" xfId="0" applyNumberFormat="1" applyFont="1" applyFill="1" applyBorder="1"/>
    <xf numFmtId="1" fontId="1" fillId="2" borderId="0" xfId="0" applyNumberFormat="1" applyFont="1" applyFill="1" applyBorder="1"/>
    <xf numFmtId="1" fontId="1" fillId="0" borderId="4" xfId="0" applyNumberFormat="1" applyFont="1" applyBorder="1"/>
    <xf numFmtId="0" fontId="1" fillId="0" borderId="0" xfId="0" applyFont="1"/>
    <xf numFmtId="0" fontId="3" fillId="2" borderId="0" xfId="0" applyFont="1" applyFill="1"/>
    <xf numFmtId="0" fontId="3" fillId="3" borderId="0" xfId="0" applyFont="1" applyFill="1"/>
    <xf numFmtId="10" fontId="1" fillId="0" borderId="0" xfId="0" applyNumberFormat="1" applyFont="1"/>
    <xf numFmtId="0" fontId="1" fillId="0" borderId="4" xfId="0" applyFont="1" applyBorder="1"/>
    <xf numFmtId="0" fontId="5" fillId="0" borderId="0" xfId="0" applyFont="1"/>
    <xf numFmtId="1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49" fontId="2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1"/>
  <sheetViews>
    <sheetView tabSelected="1" zoomScale="120" zoomScaleNormal="120" zoomScalePageLayoutView="120" workbookViewId="0"/>
  </sheetViews>
  <sheetFormatPr baseColWidth="10" defaultColWidth="8.83203125" defaultRowHeight="13" x14ac:dyDescent="0"/>
  <cols>
    <col min="1" max="1" width="10" style="1" customWidth="1"/>
    <col min="2" max="8" width="8.83203125" style="1"/>
    <col min="9" max="10" width="9.1640625" style="1" customWidth="1"/>
    <col min="11" max="11" width="13" style="1" customWidth="1"/>
    <col min="12" max="12" width="11.83203125" style="1" bestFit="1" customWidth="1"/>
    <col min="13" max="15" width="8.83203125" style="1"/>
    <col min="16" max="16" width="11.1640625" style="1" bestFit="1" customWidth="1"/>
    <col min="17" max="17" width="11.6640625" style="1" customWidth="1"/>
    <col min="18" max="18" width="12" style="1" customWidth="1"/>
    <col min="19" max="16384" width="8.83203125" style="1"/>
  </cols>
  <sheetData>
    <row r="1" spans="1:18" s="21" customFormat="1" ht="17">
      <c r="A1" s="21" t="s">
        <v>30</v>
      </c>
    </row>
    <row r="3" spans="1:18" ht="14" thickBot="1"/>
    <row r="4" spans="1:18" ht="15" thickTop="1" thickBot="1">
      <c r="A4" s="30" t="s">
        <v>0</v>
      </c>
      <c r="B4" s="30" t="s">
        <v>1</v>
      </c>
      <c r="C4" s="30" t="s">
        <v>2</v>
      </c>
      <c r="D4" s="29" t="s">
        <v>3</v>
      </c>
      <c r="E4" s="27"/>
      <c r="F4" s="27" t="s">
        <v>4</v>
      </c>
      <c r="G4" s="27"/>
      <c r="H4" s="29" t="s">
        <v>5</v>
      </c>
      <c r="I4" s="27"/>
      <c r="J4" s="22"/>
      <c r="L4" s="2"/>
      <c r="M4" s="2"/>
      <c r="N4" s="2"/>
    </row>
    <row r="5" spans="1:18" ht="43" customHeight="1" thickTop="1" thickBot="1">
      <c r="A5" s="31"/>
      <c r="B5" s="31"/>
      <c r="C5" s="31"/>
      <c r="D5" s="3" t="s">
        <v>6</v>
      </c>
      <c r="E5" s="3" t="s">
        <v>7</v>
      </c>
      <c r="F5" s="3" t="s">
        <v>6</v>
      </c>
      <c r="G5" s="3" t="s">
        <v>7</v>
      </c>
      <c r="H5" s="3" t="s">
        <v>6</v>
      </c>
      <c r="I5" s="3" t="s">
        <v>7</v>
      </c>
      <c r="J5" s="22"/>
      <c r="K5" s="24" t="s">
        <v>26</v>
      </c>
      <c r="L5" s="2" t="s">
        <v>27</v>
      </c>
      <c r="M5" s="2" t="s">
        <v>8</v>
      </c>
      <c r="N5" s="2" t="s">
        <v>9</v>
      </c>
      <c r="P5" s="4" t="s">
        <v>10</v>
      </c>
      <c r="Q5" s="4" t="s">
        <v>24</v>
      </c>
      <c r="R5" s="4" t="s">
        <v>25</v>
      </c>
    </row>
    <row r="6" spans="1:18" ht="15" thickTop="1" thickBot="1">
      <c r="A6" s="27" t="s">
        <v>11</v>
      </c>
      <c r="B6" s="28">
        <v>1.5</v>
      </c>
      <c r="C6" s="5" t="s">
        <v>12</v>
      </c>
      <c r="D6" s="6">
        <v>0</v>
      </c>
      <c r="E6" s="6">
        <v>0</v>
      </c>
      <c r="F6" s="6">
        <v>3</v>
      </c>
      <c r="G6" s="6">
        <v>3</v>
      </c>
      <c r="H6" s="6">
        <v>0</v>
      </c>
      <c r="I6" s="6">
        <v>3</v>
      </c>
      <c r="J6" s="23"/>
      <c r="K6" s="8">
        <f>SUM(H6:I6)</f>
        <v>3</v>
      </c>
      <c r="L6" s="7">
        <f>SUM(D6:I6)</f>
        <v>9</v>
      </c>
      <c r="M6" s="7">
        <f>SUM(D6+F6+H6)</f>
        <v>3</v>
      </c>
      <c r="N6" s="7">
        <f>SUM(E6+G6+I6)</f>
        <v>6</v>
      </c>
      <c r="P6" s="8">
        <f>SUM(L6:L18)</f>
        <v>143</v>
      </c>
      <c r="Q6" s="8">
        <f>SUM(M6:M18)</f>
        <v>58</v>
      </c>
      <c r="R6" s="8">
        <f>SUM(N6:N18)</f>
        <v>85</v>
      </c>
    </row>
    <row r="7" spans="1:18" ht="15" thickTop="1" thickBot="1">
      <c r="A7" s="27"/>
      <c r="B7" s="28"/>
      <c r="C7" s="5" t="s">
        <v>13</v>
      </c>
      <c r="D7" s="6">
        <v>0</v>
      </c>
      <c r="E7" s="6">
        <v>0</v>
      </c>
      <c r="F7" s="6">
        <v>2</v>
      </c>
      <c r="G7" s="6">
        <v>3</v>
      </c>
      <c r="H7" s="6">
        <v>0</v>
      </c>
      <c r="I7" s="6">
        <v>2</v>
      </c>
      <c r="J7" s="23"/>
      <c r="K7" s="8">
        <f t="shared" ref="K7:K48" si="0">SUM(H7:I7)</f>
        <v>2</v>
      </c>
      <c r="L7" s="8">
        <f t="shared" ref="L7:L48" si="1">SUM(D7:I7)</f>
        <v>7</v>
      </c>
      <c r="M7" s="8">
        <f t="shared" ref="M7:N48" si="2">SUM(D7+F7+H7)</f>
        <v>2</v>
      </c>
      <c r="N7" s="8">
        <f t="shared" si="2"/>
        <v>5</v>
      </c>
      <c r="P7" s="19">
        <f>P6/234</f>
        <v>0.61111111111111116</v>
      </c>
      <c r="Q7" s="19">
        <f>Q6/117</f>
        <v>0.49572649572649574</v>
      </c>
      <c r="R7" s="19">
        <f>R6/117</f>
        <v>0.72649572649572647</v>
      </c>
    </row>
    <row r="8" spans="1:18" ht="15" thickTop="1" thickBot="1">
      <c r="A8" s="27"/>
      <c r="B8" s="28"/>
      <c r="C8" s="5" t="s">
        <v>14</v>
      </c>
      <c r="D8" s="6">
        <v>0</v>
      </c>
      <c r="E8" s="6">
        <v>0</v>
      </c>
      <c r="F8" s="9">
        <v>1</v>
      </c>
      <c r="G8" s="6">
        <v>2</v>
      </c>
      <c r="H8" s="6">
        <v>0</v>
      </c>
      <c r="I8" s="6">
        <v>2</v>
      </c>
      <c r="J8" s="23"/>
      <c r="K8" s="8">
        <f t="shared" si="0"/>
        <v>2</v>
      </c>
      <c r="L8" s="8">
        <f t="shared" si="1"/>
        <v>5</v>
      </c>
      <c r="M8" s="8">
        <f t="shared" si="2"/>
        <v>1</v>
      </c>
      <c r="N8" s="8">
        <f t="shared" si="2"/>
        <v>4</v>
      </c>
      <c r="P8" s="16"/>
      <c r="Q8" s="16"/>
      <c r="R8" s="16"/>
    </row>
    <row r="9" spans="1:18" ht="15" thickTop="1" thickBot="1">
      <c r="A9" s="27"/>
      <c r="B9" s="28"/>
      <c r="C9" s="5" t="s">
        <v>15</v>
      </c>
      <c r="D9" s="6">
        <v>0</v>
      </c>
      <c r="E9" s="6">
        <v>0</v>
      </c>
      <c r="F9" s="6">
        <v>1</v>
      </c>
      <c r="G9" s="6">
        <v>3</v>
      </c>
      <c r="H9" s="6">
        <v>0</v>
      </c>
      <c r="I9" s="6">
        <v>3</v>
      </c>
      <c r="J9" s="23"/>
      <c r="K9" s="8">
        <f t="shared" si="0"/>
        <v>3</v>
      </c>
      <c r="L9" s="8">
        <f t="shared" si="1"/>
        <v>7</v>
      </c>
      <c r="M9" s="8">
        <f t="shared" si="2"/>
        <v>1</v>
      </c>
      <c r="N9" s="8">
        <f t="shared" si="2"/>
        <v>6</v>
      </c>
      <c r="P9" s="16"/>
      <c r="Q9" s="16"/>
      <c r="R9" s="16"/>
    </row>
    <row r="10" spans="1:18" ht="15" thickTop="1" thickBot="1">
      <c r="A10" s="27"/>
      <c r="B10" s="28"/>
      <c r="C10" s="5" t="s">
        <v>16</v>
      </c>
      <c r="D10" s="6">
        <v>0</v>
      </c>
      <c r="E10" s="6">
        <v>0</v>
      </c>
      <c r="F10" s="6">
        <v>1</v>
      </c>
      <c r="G10" s="6">
        <v>2</v>
      </c>
      <c r="H10" s="6">
        <v>0</v>
      </c>
      <c r="I10" s="6">
        <v>3</v>
      </c>
      <c r="J10" s="23"/>
      <c r="K10" s="8">
        <f t="shared" si="0"/>
        <v>3</v>
      </c>
      <c r="L10" s="8">
        <f t="shared" si="1"/>
        <v>6</v>
      </c>
      <c r="M10" s="8">
        <f t="shared" si="2"/>
        <v>1</v>
      </c>
      <c r="N10" s="8">
        <f t="shared" si="2"/>
        <v>5</v>
      </c>
      <c r="P10" s="16"/>
      <c r="Q10" s="16"/>
      <c r="R10" s="16"/>
    </row>
    <row r="11" spans="1:18" ht="15" thickTop="1" thickBot="1">
      <c r="A11" s="27"/>
      <c r="B11" s="28"/>
      <c r="C11" s="5" t="s">
        <v>17</v>
      </c>
      <c r="D11" s="6">
        <v>0</v>
      </c>
      <c r="E11" s="6">
        <v>0</v>
      </c>
      <c r="F11" s="6">
        <v>0</v>
      </c>
      <c r="G11" s="6">
        <v>2</v>
      </c>
      <c r="H11" s="6">
        <v>0</v>
      </c>
      <c r="I11" s="6">
        <v>3</v>
      </c>
      <c r="J11" s="23"/>
      <c r="K11" s="8">
        <f t="shared" si="0"/>
        <v>3</v>
      </c>
      <c r="L11" s="8">
        <f t="shared" si="1"/>
        <v>5</v>
      </c>
      <c r="M11" s="8">
        <f t="shared" si="2"/>
        <v>0</v>
      </c>
      <c r="N11" s="8">
        <f t="shared" si="2"/>
        <v>5</v>
      </c>
      <c r="P11" s="16"/>
      <c r="Q11" s="16"/>
      <c r="R11" s="16"/>
    </row>
    <row r="12" spans="1:18" ht="15" thickTop="1" thickBot="1">
      <c r="A12" s="27"/>
      <c r="B12" s="28">
        <v>4</v>
      </c>
      <c r="C12" s="5" t="s">
        <v>12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23"/>
      <c r="K12" s="8">
        <f t="shared" si="0"/>
        <v>6</v>
      </c>
      <c r="L12" s="10">
        <f t="shared" si="1"/>
        <v>18</v>
      </c>
      <c r="M12" s="10">
        <f t="shared" si="2"/>
        <v>9</v>
      </c>
      <c r="N12" s="10">
        <f t="shared" si="2"/>
        <v>9</v>
      </c>
      <c r="P12" s="16"/>
      <c r="Q12" s="16"/>
      <c r="R12" s="16"/>
    </row>
    <row r="13" spans="1:18" ht="15" thickTop="1" thickBot="1">
      <c r="A13" s="27"/>
      <c r="B13" s="28"/>
      <c r="C13" s="5" t="s">
        <v>13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2</v>
      </c>
      <c r="J13" s="23"/>
      <c r="K13" s="8">
        <f t="shared" si="0"/>
        <v>5</v>
      </c>
      <c r="L13" s="11">
        <f t="shared" si="1"/>
        <v>17</v>
      </c>
      <c r="M13" s="10">
        <f t="shared" si="2"/>
        <v>9</v>
      </c>
      <c r="N13" s="11">
        <f t="shared" si="2"/>
        <v>8</v>
      </c>
      <c r="P13" s="16"/>
      <c r="Q13" s="16"/>
      <c r="R13" s="16"/>
    </row>
    <row r="14" spans="1:18" ht="15" thickTop="1" thickBot="1">
      <c r="A14" s="27"/>
      <c r="B14" s="28"/>
      <c r="C14" s="5" t="s">
        <v>14</v>
      </c>
      <c r="D14" s="6">
        <v>3</v>
      </c>
      <c r="E14" s="6">
        <v>1</v>
      </c>
      <c r="F14" s="6">
        <v>3</v>
      </c>
      <c r="G14" s="6">
        <v>3</v>
      </c>
      <c r="H14" s="6">
        <v>1</v>
      </c>
      <c r="I14" s="6">
        <v>3</v>
      </c>
      <c r="J14" s="23"/>
      <c r="K14" s="8">
        <f t="shared" si="0"/>
        <v>4</v>
      </c>
      <c r="L14" s="8">
        <f t="shared" si="1"/>
        <v>14</v>
      </c>
      <c r="M14" s="8">
        <f t="shared" si="2"/>
        <v>7</v>
      </c>
      <c r="N14" s="8">
        <f t="shared" si="2"/>
        <v>7</v>
      </c>
      <c r="P14" s="16"/>
      <c r="Q14" s="16"/>
      <c r="R14" s="16"/>
    </row>
    <row r="15" spans="1:18" ht="15" thickTop="1" thickBot="1">
      <c r="A15" s="27"/>
      <c r="B15" s="28"/>
      <c r="C15" s="5" t="s">
        <v>15</v>
      </c>
      <c r="D15" s="6">
        <v>0</v>
      </c>
      <c r="E15" s="6">
        <v>0</v>
      </c>
      <c r="F15" s="6">
        <v>1</v>
      </c>
      <c r="G15" s="6">
        <v>3</v>
      </c>
      <c r="H15" s="6">
        <v>0</v>
      </c>
      <c r="I15" s="6">
        <v>3</v>
      </c>
      <c r="J15" s="23"/>
      <c r="K15" s="8">
        <f t="shared" si="0"/>
        <v>3</v>
      </c>
      <c r="L15" s="8">
        <f t="shared" si="1"/>
        <v>7</v>
      </c>
      <c r="M15" s="8">
        <f t="shared" si="2"/>
        <v>1</v>
      </c>
      <c r="N15" s="8">
        <f t="shared" si="2"/>
        <v>6</v>
      </c>
      <c r="P15" s="16"/>
      <c r="Q15" s="16"/>
      <c r="R15" s="16"/>
    </row>
    <row r="16" spans="1:18" ht="15" thickTop="1" thickBot="1">
      <c r="A16" s="27"/>
      <c r="B16" s="28"/>
      <c r="C16" s="5" t="s">
        <v>16</v>
      </c>
      <c r="D16" s="6">
        <v>3</v>
      </c>
      <c r="E16" s="6">
        <v>2</v>
      </c>
      <c r="F16" s="6">
        <v>3</v>
      </c>
      <c r="G16" s="6">
        <v>3</v>
      </c>
      <c r="H16" s="6">
        <v>3</v>
      </c>
      <c r="I16" s="6">
        <v>3</v>
      </c>
      <c r="J16" s="23"/>
      <c r="K16" s="8">
        <f t="shared" si="0"/>
        <v>6</v>
      </c>
      <c r="L16" s="11">
        <f t="shared" si="1"/>
        <v>17</v>
      </c>
      <c r="M16" s="10">
        <f t="shared" si="2"/>
        <v>9</v>
      </c>
      <c r="N16" s="11">
        <f t="shared" si="2"/>
        <v>8</v>
      </c>
      <c r="P16" s="16"/>
      <c r="Q16" s="16"/>
      <c r="R16" s="16"/>
    </row>
    <row r="17" spans="1:18" ht="15" thickTop="1" thickBot="1">
      <c r="A17" s="27"/>
      <c r="B17" s="28"/>
      <c r="C17" s="5" t="s">
        <v>17</v>
      </c>
      <c r="D17" s="6">
        <v>3</v>
      </c>
      <c r="E17" s="6">
        <v>2</v>
      </c>
      <c r="F17" s="6">
        <v>3</v>
      </c>
      <c r="G17" s="6">
        <v>2</v>
      </c>
      <c r="H17" s="6">
        <v>1</v>
      </c>
      <c r="I17" s="6">
        <v>3</v>
      </c>
      <c r="J17" s="23"/>
      <c r="K17" s="8">
        <f t="shared" si="0"/>
        <v>4</v>
      </c>
      <c r="L17" s="8">
        <f t="shared" si="1"/>
        <v>14</v>
      </c>
      <c r="M17" s="8">
        <f t="shared" si="2"/>
        <v>7</v>
      </c>
      <c r="N17" s="8">
        <f t="shared" si="2"/>
        <v>7</v>
      </c>
      <c r="P17" s="16"/>
      <c r="Q17" s="16"/>
      <c r="R17" s="16"/>
    </row>
    <row r="18" spans="1:18" ht="15" thickTop="1" thickBot="1">
      <c r="A18" s="27"/>
      <c r="B18" s="26" t="s">
        <v>18</v>
      </c>
      <c r="C18" s="26"/>
      <c r="D18" s="6">
        <v>3</v>
      </c>
      <c r="E18" s="6">
        <v>3</v>
      </c>
      <c r="F18" s="6">
        <v>3</v>
      </c>
      <c r="G18" s="6">
        <v>3</v>
      </c>
      <c r="H18" s="6">
        <v>2</v>
      </c>
      <c r="I18" s="6">
        <v>3</v>
      </c>
      <c r="J18" s="23"/>
      <c r="K18" s="15">
        <f t="shared" si="0"/>
        <v>5</v>
      </c>
      <c r="L18" s="12">
        <f t="shared" si="1"/>
        <v>17</v>
      </c>
      <c r="M18" s="12">
        <f t="shared" si="2"/>
        <v>8</v>
      </c>
      <c r="N18" s="13">
        <f t="shared" si="2"/>
        <v>9</v>
      </c>
      <c r="P18" s="20"/>
      <c r="Q18" s="20"/>
      <c r="R18" s="20"/>
    </row>
    <row r="19" spans="1:18" ht="15" thickTop="1" thickBot="1">
      <c r="A19" s="27" t="s">
        <v>19</v>
      </c>
      <c r="B19" s="28">
        <v>1.5</v>
      </c>
      <c r="C19" s="5" t="s">
        <v>12</v>
      </c>
      <c r="D19" s="6">
        <v>3</v>
      </c>
      <c r="E19" s="6">
        <v>3</v>
      </c>
      <c r="F19" s="6">
        <v>3</v>
      </c>
      <c r="G19" s="6">
        <v>3</v>
      </c>
      <c r="H19" s="6">
        <v>3</v>
      </c>
      <c r="I19" s="6">
        <v>2</v>
      </c>
      <c r="J19" s="23"/>
      <c r="K19" s="8">
        <f t="shared" si="0"/>
        <v>5</v>
      </c>
      <c r="L19" s="11">
        <f t="shared" si="1"/>
        <v>17</v>
      </c>
      <c r="M19" s="10">
        <f t="shared" si="2"/>
        <v>9</v>
      </c>
      <c r="N19" s="11">
        <f t="shared" si="2"/>
        <v>8</v>
      </c>
      <c r="P19" s="8">
        <f>SUM(L19:L31)</f>
        <v>201</v>
      </c>
      <c r="Q19" s="8">
        <f>SUM(M19:M31)</f>
        <v>99</v>
      </c>
      <c r="R19" s="8">
        <f>SUM(N19:N31)</f>
        <v>102</v>
      </c>
    </row>
    <row r="20" spans="1:18" ht="15" thickTop="1" thickBot="1">
      <c r="A20" s="27"/>
      <c r="B20" s="28"/>
      <c r="C20" s="5" t="s">
        <v>13</v>
      </c>
      <c r="D20" s="6">
        <v>3</v>
      </c>
      <c r="E20" s="6">
        <v>2</v>
      </c>
      <c r="F20" s="6">
        <v>3</v>
      </c>
      <c r="G20" s="6">
        <v>3</v>
      </c>
      <c r="H20" s="6">
        <v>3</v>
      </c>
      <c r="I20" s="6">
        <v>3</v>
      </c>
      <c r="J20" s="23"/>
      <c r="K20" s="8">
        <f t="shared" si="0"/>
        <v>6</v>
      </c>
      <c r="L20" s="11">
        <f t="shared" si="1"/>
        <v>17</v>
      </c>
      <c r="M20" s="10">
        <f t="shared" si="2"/>
        <v>9</v>
      </c>
      <c r="N20" s="11">
        <f t="shared" si="2"/>
        <v>8</v>
      </c>
      <c r="P20" s="19">
        <f>P19/234</f>
        <v>0.85897435897435892</v>
      </c>
      <c r="Q20" s="19">
        <f>Q19/117</f>
        <v>0.84615384615384615</v>
      </c>
      <c r="R20" s="19">
        <f>R19/117</f>
        <v>0.87179487179487181</v>
      </c>
    </row>
    <row r="21" spans="1:18" ht="15" thickTop="1" thickBot="1">
      <c r="A21" s="27"/>
      <c r="B21" s="28"/>
      <c r="C21" s="5" t="s">
        <v>14</v>
      </c>
      <c r="D21" s="6">
        <v>3</v>
      </c>
      <c r="E21" s="6">
        <v>3</v>
      </c>
      <c r="F21" s="6">
        <v>3</v>
      </c>
      <c r="G21" s="6">
        <v>3</v>
      </c>
      <c r="H21" s="6">
        <v>3</v>
      </c>
      <c r="I21" s="6">
        <v>3</v>
      </c>
      <c r="J21" s="23"/>
      <c r="K21" s="8">
        <f t="shared" si="0"/>
        <v>6</v>
      </c>
      <c r="L21" s="10">
        <f t="shared" si="1"/>
        <v>18</v>
      </c>
      <c r="M21" s="10">
        <f t="shared" si="2"/>
        <v>9</v>
      </c>
      <c r="N21" s="10">
        <f t="shared" si="2"/>
        <v>9</v>
      </c>
      <c r="P21" s="16"/>
      <c r="Q21" s="16"/>
      <c r="R21" s="16"/>
    </row>
    <row r="22" spans="1:18" ht="15" thickTop="1" thickBot="1">
      <c r="A22" s="27"/>
      <c r="B22" s="28"/>
      <c r="C22" s="5" t="s">
        <v>15</v>
      </c>
      <c r="D22" s="6">
        <v>0</v>
      </c>
      <c r="E22" s="6">
        <v>0</v>
      </c>
      <c r="F22" s="6">
        <v>2</v>
      </c>
      <c r="G22" s="6">
        <v>3</v>
      </c>
      <c r="H22" s="6">
        <v>0</v>
      </c>
      <c r="I22" s="6">
        <v>3</v>
      </c>
      <c r="J22" s="23"/>
      <c r="K22" s="8">
        <f t="shared" si="0"/>
        <v>3</v>
      </c>
      <c r="L22" s="8">
        <f t="shared" si="1"/>
        <v>8</v>
      </c>
      <c r="M22" s="8">
        <f t="shared" si="2"/>
        <v>2</v>
      </c>
      <c r="N22" s="8">
        <f t="shared" si="2"/>
        <v>6</v>
      </c>
      <c r="P22" s="16"/>
      <c r="Q22" s="16"/>
      <c r="R22" s="16"/>
    </row>
    <row r="23" spans="1:18" ht="15" thickTop="1" thickBot="1">
      <c r="A23" s="27"/>
      <c r="B23" s="28"/>
      <c r="C23" s="5" t="s">
        <v>16</v>
      </c>
      <c r="D23" s="6">
        <v>3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23"/>
      <c r="K23" s="8">
        <f t="shared" si="0"/>
        <v>6</v>
      </c>
      <c r="L23" s="10">
        <f t="shared" si="1"/>
        <v>18</v>
      </c>
      <c r="M23" s="10">
        <f t="shared" si="2"/>
        <v>9</v>
      </c>
      <c r="N23" s="10">
        <f t="shared" si="2"/>
        <v>9</v>
      </c>
      <c r="P23" s="16"/>
      <c r="Q23" s="16"/>
      <c r="R23" s="16"/>
    </row>
    <row r="24" spans="1:18" ht="15" thickTop="1" thickBot="1">
      <c r="A24" s="27"/>
      <c r="B24" s="28"/>
      <c r="C24" s="5" t="s">
        <v>17</v>
      </c>
      <c r="D24" s="6">
        <v>3</v>
      </c>
      <c r="E24" s="6">
        <v>2</v>
      </c>
      <c r="F24" s="6">
        <v>3</v>
      </c>
      <c r="G24" s="6">
        <v>3</v>
      </c>
      <c r="H24" s="6">
        <v>1</v>
      </c>
      <c r="I24" s="6">
        <v>3</v>
      </c>
      <c r="J24" s="23"/>
      <c r="K24" s="8">
        <f t="shared" si="0"/>
        <v>4</v>
      </c>
      <c r="L24" s="8">
        <f t="shared" si="1"/>
        <v>15</v>
      </c>
      <c r="M24" s="8">
        <f t="shared" si="2"/>
        <v>7</v>
      </c>
      <c r="N24" s="11">
        <f t="shared" si="2"/>
        <v>8</v>
      </c>
      <c r="P24" s="16"/>
      <c r="Q24" s="16"/>
      <c r="R24" s="16"/>
    </row>
    <row r="25" spans="1:18" ht="15" thickTop="1" thickBot="1">
      <c r="A25" s="27"/>
      <c r="B25" s="28">
        <v>4</v>
      </c>
      <c r="C25" s="5" t="s">
        <v>12</v>
      </c>
      <c r="D25" s="6">
        <v>3</v>
      </c>
      <c r="E25" s="6">
        <v>3</v>
      </c>
      <c r="F25" s="6">
        <v>3</v>
      </c>
      <c r="G25" s="6">
        <v>3</v>
      </c>
      <c r="H25" s="6">
        <v>3</v>
      </c>
      <c r="I25" s="6">
        <v>3</v>
      </c>
      <c r="J25" s="23"/>
      <c r="K25" s="8">
        <f t="shared" si="0"/>
        <v>6</v>
      </c>
      <c r="L25" s="10">
        <f t="shared" si="1"/>
        <v>18</v>
      </c>
      <c r="M25" s="10">
        <f t="shared" si="2"/>
        <v>9</v>
      </c>
      <c r="N25" s="10">
        <f t="shared" si="2"/>
        <v>9</v>
      </c>
      <c r="P25" s="16"/>
      <c r="Q25" s="16"/>
      <c r="R25" s="16"/>
    </row>
    <row r="26" spans="1:18" ht="15" thickTop="1" thickBot="1">
      <c r="A26" s="27"/>
      <c r="B26" s="28"/>
      <c r="C26" s="5" t="s">
        <v>13</v>
      </c>
      <c r="D26" s="6">
        <v>3</v>
      </c>
      <c r="E26" s="6">
        <v>2</v>
      </c>
      <c r="F26" s="6">
        <v>3</v>
      </c>
      <c r="G26" s="6">
        <v>3</v>
      </c>
      <c r="H26" s="6">
        <v>3</v>
      </c>
      <c r="I26" s="6">
        <v>3</v>
      </c>
      <c r="J26" s="23"/>
      <c r="K26" s="8">
        <f t="shared" si="0"/>
        <v>6</v>
      </c>
      <c r="L26" s="11">
        <f t="shared" si="1"/>
        <v>17</v>
      </c>
      <c r="M26" s="10">
        <f t="shared" si="2"/>
        <v>9</v>
      </c>
      <c r="N26" s="11">
        <f t="shared" si="2"/>
        <v>8</v>
      </c>
      <c r="P26" s="16"/>
      <c r="Q26" s="16"/>
      <c r="R26" s="16"/>
    </row>
    <row r="27" spans="1:18" ht="15" thickTop="1" thickBot="1">
      <c r="A27" s="27"/>
      <c r="B27" s="28"/>
      <c r="C27" s="5" t="s">
        <v>14</v>
      </c>
      <c r="D27" s="6">
        <v>3</v>
      </c>
      <c r="E27" s="6">
        <v>3</v>
      </c>
      <c r="F27" s="6">
        <v>3</v>
      </c>
      <c r="G27" s="6">
        <v>3</v>
      </c>
      <c r="H27" s="6">
        <v>2</v>
      </c>
      <c r="I27" s="6">
        <v>3</v>
      </c>
      <c r="J27" s="23"/>
      <c r="K27" s="8">
        <f t="shared" si="0"/>
        <v>5</v>
      </c>
      <c r="L27" s="11">
        <f t="shared" si="1"/>
        <v>17</v>
      </c>
      <c r="M27" s="11">
        <f t="shared" si="2"/>
        <v>8</v>
      </c>
      <c r="N27" s="10">
        <f t="shared" si="2"/>
        <v>9</v>
      </c>
      <c r="P27" s="16"/>
      <c r="Q27" s="16"/>
      <c r="R27" s="16"/>
    </row>
    <row r="28" spans="1:18" ht="15" thickTop="1" thickBot="1">
      <c r="A28" s="27"/>
      <c r="B28" s="28"/>
      <c r="C28" s="5" t="s">
        <v>15</v>
      </c>
      <c r="D28" s="6">
        <v>0</v>
      </c>
      <c r="E28" s="6">
        <v>0</v>
      </c>
      <c r="F28" s="6">
        <v>3</v>
      </c>
      <c r="G28" s="6">
        <v>2</v>
      </c>
      <c r="H28" s="6">
        <v>0</v>
      </c>
      <c r="I28" s="6">
        <v>1</v>
      </c>
      <c r="J28" s="23"/>
      <c r="K28" s="8">
        <f t="shared" si="0"/>
        <v>1</v>
      </c>
      <c r="L28" s="8">
        <f t="shared" si="1"/>
        <v>6</v>
      </c>
      <c r="M28" s="8">
        <f t="shared" si="2"/>
        <v>3</v>
      </c>
      <c r="N28" s="8">
        <f t="shared" si="2"/>
        <v>3</v>
      </c>
      <c r="P28" s="16"/>
      <c r="Q28" s="16"/>
      <c r="R28" s="16"/>
    </row>
    <row r="29" spans="1:18" ht="15" thickTop="1" thickBot="1">
      <c r="A29" s="27"/>
      <c r="B29" s="28"/>
      <c r="C29" s="5" t="s">
        <v>16</v>
      </c>
      <c r="D29" s="6">
        <v>3</v>
      </c>
      <c r="E29" s="6">
        <v>2</v>
      </c>
      <c r="F29" s="6">
        <v>3</v>
      </c>
      <c r="G29" s="6">
        <v>2</v>
      </c>
      <c r="H29" s="6">
        <v>3</v>
      </c>
      <c r="I29" s="6">
        <v>3</v>
      </c>
      <c r="J29" s="23"/>
      <c r="K29" s="8">
        <f t="shared" si="0"/>
        <v>6</v>
      </c>
      <c r="L29" s="8">
        <f t="shared" si="1"/>
        <v>16</v>
      </c>
      <c r="M29" s="10">
        <f t="shared" si="2"/>
        <v>9</v>
      </c>
      <c r="N29" s="8">
        <f t="shared" si="2"/>
        <v>7</v>
      </c>
      <c r="P29" s="16"/>
      <c r="Q29" s="16"/>
      <c r="R29" s="16"/>
    </row>
    <row r="30" spans="1:18" ht="15" thickTop="1" thickBot="1">
      <c r="A30" s="27"/>
      <c r="B30" s="28"/>
      <c r="C30" s="5" t="s">
        <v>17</v>
      </c>
      <c r="D30" s="6">
        <v>3</v>
      </c>
      <c r="E30" s="6">
        <v>3</v>
      </c>
      <c r="F30" s="6">
        <v>3</v>
      </c>
      <c r="G30" s="6">
        <v>3</v>
      </c>
      <c r="H30" s="6">
        <v>3</v>
      </c>
      <c r="I30" s="6">
        <v>3</v>
      </c>
      <c r="J30" s="23"/>
      <c r="K30" s="8">
        <f t="shared" si="0"/>
        <v>6</v>
      </c>
      <c r="L30" s="14">
        <f t="shared" si="1"/>
        <v>18</v>
      </c>
      <c r="M30" s="14">
        <f t="shared" si="2"/>
        <v>9</v>
      </c>
      <c r="N30" s="14">
        <f t="shared" si="2"/>
        <v>9</v>
      </c>
      <c r="P30" s="16"/>
      <c r="Q30" s="16"/>
      <c r="R30" s="16"/>
    </row>
    <row r="31" spans="1:18" ht="15" thickTop="1" thickBot="1">
      <c r="A31" s="27"/>
      <c r="B31" s="26" t="s">
        <v>18</v>
      </c>
      <c r="C31" s="26"/>
      <c r="D31" s="6">
        <v>3</v>
      </c>
      <c r="E31" s="6">
        <v>3</v>
      </c>
      <c r="F31" s="6">
        <v>2</v>
      </c>
      <c r="G31" s="6">
        <v>3</v>
      </c>
      <c r="H31" s="6">
        <v>2</v>
      </c>
      <c r="I31" s="6">
        <v>3</v>
      </c>
      <c r="J31" s="23"/>
      <c r="K31" s="15">
        <f t="shared" si="0"/>
        <v>5</v>
      </c>
      <c r="L31" s="15">
        <f t="shared" si="1"/>
        <v>16</v>
      </c>
      <c r="M31" s="15">
        <f t="shared" si="2"/>
        <v>7</v>
      </c>
      <c r="N31" s="13">
        <f t="shared" si="2"/>
        <v>9</v>
      </c>
      <c r="P31" s="20"/>
      <c r="Q31" s="20"/>
      <c r="R31" s="20"/>
    </row>
    <row r="32" spans="1:18" ht="15" thickTop="1" thickBot="1">
      <c r="A32" s="27" t="s">
        <v>20</v>
      </c>
      <c r="B32" s="28">
        <v>1.5</v>
      </c>
      <c r="C32" s="5" t="s">
        <v>12</v>
      </c>
      <c r="D32" s="6">
        <v>0</v>
      </c>
      <c r="E32" s="6">
        <v>0</v>
      </c>
      <c r="F32" s="6">
        <v>1</v>
      </c>
      <c r="G32" s="6">
        <v>3</v>
      </c>
      <c r="H32" s="6">
        <v>0</v>
      </c>
      <c r="I32" s="6">
        <v>0</v>
      </c>
      <c r="J32" s="23"/>
      <c r="K32" s="8">
        <f t="shared" si="0"/>
        <v>0</v>
      </c>
      <c r="L32" s="8">
        <f t="shared" si="1"/>
        <v>4</v>
      </c>
      <c r="M32" s="8">
        <f t="shared" si="2"/>
        <v>1</v>
      </c>
      <c r="N32" s="8">
        <f t="shared" si="2"/>
        <v>3</v>
      </c>
      <c r="P32" s="8">
        <f>SUM(L32:L44)</f>
        <v>137</v>
      </c>
      <c r="Q32" s="8">
        <f>SUM(M32:M44)</f>
        <v>37</v>
      </c>
      <c r="R32" s="8">
        <f>SUM(N32:N44)</f>
        <v>100</v>
      </c>
    </row>
    <row r="33" spans="1:18" ht="15" thickTop="1" thickBot="1">
      <c r="A33" s="27"/>
      <c r="B33" s="28"/>
      <c r="C33" s="5" t="s">
        <v>13</v>
      </c>
      <c r="D33" s="6">
        <v>0</v>
      </c>
      <c r="E33" s="6">
        <v>3</v>
      </c>
      <c r="F33" s="6">
        <v>2</v>
      </c>
      <c r="G33" s="6">
        <v>3</v>
      </c>
      <c r="H33" s="6">
        <v>0</v>
      </c>
      <c r="I33" s="6">
        <v>2</v>
      </c>
      <c r="J33" s="23"/>
      <c r="K33" s="8">
        <f t="shared" si="0"/>
        <v>2</v>
      </c>
      <c r="L33" s="8">
        <f t="shared" si="1"/>
        <v>10</v>
      </c>
      <c r="M33" s="8">
        <f t="shared" si="2"/>
        <v>2</v>
      </c>
      <c r="N33" s="11">
        <f t="shared" si="2"/>
        <v>8</v>
      </c>
      <c r="P33" s="19">
        <f>P32/234</f>
        <v>0.5854700854700855</v>
      </c>
      <c r="Q33" s="19">
        <f>Q32/117</f>
        <v>0.31623931623931623</v>
      </c>
      <c r="R33" s="19">
        <f>R32/117</f>
        <v>0.85470085470085466</v>
      </c>
    </row>
    <row r="34" spans="1:18" ht="15" thickTop="1" thickBot="1">
      <c r="A34" s="27"/>
      <c r="B34" s="28"/>
      <c r="C34" s="5" t="s">
        <v>14</v>
      </c>
      <c r="D34" s="6">
        <v>0</v>
      </c>
      <c r="E34" s="6">
        <v>3</v>
      </c>
      <c r="F34" s="6">
        <v>0</v>
      </c>
      <c r="G34" s="6">
        <v>3</v>
      </c>
      <c r="H34" s="6">
        <v>0</v>
      </c>
      <c r="I34" s="6">
        <v>3</v>
      </c>
      <c r="J34" s="23"/>
      <c r="K34" s="8">
        <f t="shared" si="0"/>
        <v>3</v>
      </c>
      <c r="L34" s="8">
        <f t="shared" si="1"/>
        <v>9</v>
      </c>
      <c r="M34" s="8">
        <f t="shared" si="2"/>
        <v>0</v>
      </c>
      <c r="N34" s="10">
        <f t="shared" si="2"/>
        <v>9</v>
      </c>
      <c r="P34" s="16"/>
      <c r="Q34" s="16"/>
      <c r="R34" s="16"/>
    </row>
    <row r="35" spans="1:18" ht="15" thickTop="1" thickBot="1">
      <c r="A35" s="27"/>
      <c r="B35" s="28"/>
      <c r="C35" s="5" t="s">
        <v>15</v>
      </c>
      <c r="D35" s="6">
        <v>3</v>
      </c>
      <c r="E35" s="6">
        <v>0</v>
      </c>
      <c r="F35" s="6">
        <v>3</v>
      </c>
      <c r="G35" s="6">
        <v>3</v>
      </c>
      <c r="H35" s="6">
        <v>3</v>
      </c>
      <c r="I35" s="6">
        <v>3</v>
      </c>
      <c r="J35" s="23"/>
      <c r="K35" s="8">
        <f t="shared" si="0"/>
        <v>6</v>
      </c>
      <c r="L35" s="8">
        <f t="shared" si="1"/>
        <v>15</v>
      </c>
      <c r="M35" s="10">
        <f t="shared" si="2"/>
        <v>9</v>
      </c>
      <c r="N35" s="8">
        <f t="shared" si="2"/>
        <v>6</v>
      </c>
      <c r="P35" s="16"/>
      <c r="Q35" s="16"/>
      <c r="R35" s="16"/>
    </row>
    <row r="36" spans="1:18" ht="15" thickTop="1" thickBot="1">
      <c r="A36" s="27"/>
      <c r="B36" s="28"/>
      <c r="C36" s="5" t="s">
        <v>16</v>
      </c>
      <c r="D36" s="6">
        <v>0</v>
      </c>
      <c r="E36" s="6">
        <v>3</v>
      </c>
      <c r="F36" s="6">
        <v>3</v>
      </c>
      <c r="G36" s="6">
        <v>3</v>
      </c>
      <c r="H36" s="6">
        <v>0</v>
      </c>
      <c r="I36" s="6">
        <v>3</v>
      </c>
      <c r="J36" s="23"/>
      <c r="K36" s="8">
        <f t="shared" si="0"/>
        <v>3</v>
      </c>
      <c r="L36" s="8">
        <f t="shared" si="1"/>
        <v>12</v>
      </c>
      <c r="M36" s="8">
        <f t="shared" si="2"/>
        <v>3</v>
      </c>
      <c r="N36" s="10">
        <f t="shared" si="2"/>
        <v>9</v>
      </c>
      <c r="P36" s="16"/>
      <c r="Q36" s="16"/>
      <c r="R36" s="16"/>
    </row>
    <row r="37" spans="1:18" ht="15" thickTop="1" thickBot="1">
      <c r="A37" s="27"/>
      <c r="B37" s="28"/>
      <c r="C37" s="5" t="s">
        <v>17</v>
      </c>
      <c r="D37" s="6">
        <v>0</v>
      </c>
      <c r="E37" s="6">
        <v>3</v>
      </c>
      <c r="F37" s="6">
        <v>2</v>
      </c>
      <c r="G37" s="6">
        <v>3</v>
      </c>
      <c r="H37" s="6">
        <v>0</v>
      </c>
      <c r="I37" s="6">
        <v>3</v>
      </c>
      <c r="J37" s="23"/>
      <c r="K37" s="8">
        <f t="shared" si="0"/>
        <v>3</v>
      </c>
      <c r="L37" s="8">
        <f t="shared" si="1"/>
        <v>11</v>
      </c>
      <c r="M37" s="8">
        <f t="shared" si="2"/>
        <v>2</v>
      </c>
      <c r="N37" s="10">
        <f t="shared" si="2"/>
        <v>9</v>
      </c>
      <c r="P37" s="16"/>
      <c r="Q37" s="16"/>
      <c r="R37" s="16"/>
    </row>
    <row r="38" spans="1:18" ht="15" thickTop="1" thickBot="1">
      <c r="A38" s="27"/>
      <c r="B38" s="28">
        <v>4</v>
      </c>
      <c r="C38" s="5" t="s">
        <v>12</v>
      </c>
      <c r="D38" s="6">
        <v>0</v>
      </c>
      <c r="E38" s="6">
        <v>3</v>
      </c>
      <c r="F38" s="6">
        <v>3</v>
      </c>
      <c r="G38" s="6">
        <v>2</v>
      </c>
      <c r="H38" s="6">
        <v>0</v>
      </c>
      <c r="I38" s="6">
        <v>1</v>
      </c>
      <c r="J38" s="23"/>
      <c r="K38" s="8">
        <f t="shared" si="0"/>
        <v>1</v>
      </c>
      <c r="L38" s="8">
        <f t="shared" si="1"/>
        <v>9</v>
      </c>
      <c r="M38" s="8">
        <f t="shared" si="2"/>
        <v>3</v>
      </c>
      <c r="N38" s="8">
        <f t="shared" si="2"/>
        <v>6</v>
      </c>
      <c r="P38" s="16"/>
      <c r="Q38" s="16"/>
      <c r="R38" s="16"/>
    </row>
    <row r="39" spans="1:18" ht="15" thickTop="1" thickBot="1">
      <c r="A39" s="27"/>
      <c r="B39" s="28"/>
      <c r="C39" s="5" t="s">
        <v>13</v>
      </c>
      <c r="D39" s="6">
        <v>0</v>
      </c>
      <c r="E39" s="6">
        <v>3</v>
      </c>
      <c r="F39" s="6">
        <v>3</v>
      </c>
      <c r="G39" s="6">
        <v>3</v>
      </c>
      <c r="H39" s="6">
        <v>0</v>
      </c>
      <c r="I39" s="6">
        <v>3</v>
      </c>
      <c r="J39" s="23"/>
      <c r="K39" s="8">
        <f t="shared" si="0"/>
        <v>3</v>
      </c>
      <c r="L39" s="8">
        <f t="shared" si="1"/>
        <v>12</v>
      </c>
      <c r="M39" s="8">
        <f t="shared" si="2"/>
        <v>3</v>
      </c>
      <c r="N39" s="10">
        <f t="shared" si="2"/>
        <v>9</v>
      </c>
      <c r="P39" s="16"/>
      <c r="Q39" s="16"/>
      <c r="R39" s="16"/>
    </row>
    <row r="40" spans="1:18" ht="15" thickTop="1" thickBot="1">
      <c r="A40" s="27"/>
      <c r="B40" s="28"/>
      <c r="C40" s="5" t="s">
        <v>14</v>
      </c>
      <c r="D40" s="6">
        <v>0</v>
      </c>
      <c r="E40" s="6">
        <v>3</v>
      </c>
      <c r="F40" s="6">
        <v>0</v>
      </c>
      <c r="G40" s="6">
        <v>3</v>
      </c>
      <c r="H40" s="6">
        <v>0</v>
      </c>
      <c r="I40" s="6">
        <v>3</v>
      </c>
      <c r="J40" s="23"/>
      <c r="K40" s="8">
        <f t="shared" si="0"/>
        <v>3</v>
      </c>
      <c r="L40" s="8">
        <f t="shared" si="1"/>
        <v>9</v>
      </c>
      <c r="M40" s="8">
        <f t="shared" si="2"/>
        <v>0</v>
      </c>
      <c r="N40" s="10">
        <f t="shared" si="2"/>
        <v>9</v>
      </c>
      <c r="P40" s="16"/>
      <c r="Q40" s="16"/>
      <c r="R40" s="16"/>
    </row>
    <row r="41" spans="1:18" ht="15" thickTop="1" thickBot="1">
      <c r="A41" s="27"/>
      <c r="B41" s="28"/>
      <c r="C41" s="5" t="s">
        <v>15</v>
      </c>
      <c r="D41" s="6">
        <v>3</v>
      </c>
      <c r="E41" s="6">
        <v>0</v>
      </c>
      <c r="F41" s="6">
        <v>3</v>
      </c>
      <c r="G41" s="6">
        <v>3</v>
      </c>
      <c r="H41" s="6">
        <v>3</v>
      </c>
      <c r="I41" s="6">
        <v>2</v>
      </c>
      <c r="J41" s="23"/>
      <c r="K41" s="8">
        <f t="shared" si="0"/>
        <v>5</v>
      </c>
      <c r="L41" s="8">
        <f t="shared" si="1"/>
        <v>14</v>
      </c>
      <c r="M41" s="10">
        <f t="shared" si="2"/>
        <v>9</v>
      </c>
      <c r="N41" s="8">
        <f t="shared" si="2"/>
        <v>5</v>
      </c>
      <c r="P41" s="16"/>
      <c r="Q41" s="16"/>
      <c r="R41" s="16"/>
    </row>
    <row r="42" spans="1:18" ht="15" thickTop="1" thickBot="1">
      <c r="A42" s="27"/>
      <c r="B42" s="28"/>
      <c r="C42" s="5" t="s">
        <v>16</v>
      </c>
      <c r="D42" s="6">
        <v>0</v>
      </c>
      <c r="E42" s="6">
        <v>3</v>
      </c>
      <c r="F42" s="6">
        <v>3</v>
      </c>
      <c r="G42" s="6">
        <v>3</v>
      </c>
      <c r="H42" s="6">
        <v>0</v>
      </c>
      <c r="I42" s="6">
        <v>3</v>
      </c>
      <c r="J42" s="23"/>
      <c r="K42" s="8">
        <f t="shared" si="0"/>
        <v>3</v>
      </c>
      <c r="L42" s="8">
        <f t="shared" si="1"/>
        <v>12</v>
      </c>
      <c r="M42" s="8">
        <f t="shared" si="2"/>
        <v>3</v>
      </c>
      <c r="N42" s="10">
        <f t="shared" si="2"/>
        <v>9</v>
      </c>
      <c r="P42" s="16"/>
      <c r="Q42" s="16"/>
      <c r="R42" s="16"/>
    </row>
    <row r="43" spans="1:18" ht="15" thickTop="1" thickBot="1">
      <c r="A43" s="27"/>
      <c r="B43" s="28"/>
      <c r="C43" s="5" t="s">
        <v>17</v>
      </c>
      <c r="D43" s="6">
        <v>0</v>
      </c>
      <c r="E43" s="6">
        <v>3</v>
      </c>
      <c r="F43" s="6">
        <v>2</v>
      </c>
      <c r="G43" s="6">
        <v>3</v>
      </c>
      <c r="H43" s="6">
        <v>0</v>
      </c>
      <c r="I43" s="6">
        <v>3</v>
      </c>
      <c r="J43" s="23"/>
      <c r="K43" s="8">
        <f t="shared" si="0"/>
        <v>3</v>
      </c>
      <c r="L43" s="8">
        <f t="shared" si="1"/>
        <v>11</v>
      </c>
      <c r="M43" s="8">
        <f t="shared" si="2"/>
        <v>2</v>
      </c>
      <c r="N43" s="10">
        <f t="shared" si="2"/>
        <v>9</v>
      </c>
      <c r="P43" s="16"/>
      <c r="Q43" s="16"/>
      <c r="R43" s="16"/>
    </row>
    <row r="44" spans="1:18" ht="15" thickTop="1" thickBot="1">
      <c r="A44" s="27"/>
      <c r="B44" s="26" t="s">
        <v>18</v>
      </c>
      <c r="C44" s="26"/>
      <c r="D44" s="6">
        <v>0</v>
      </c>
      <c r="E44" s="6">
        <v>3</v>
      </c>
      <c r="F44" s="6">
        <v>0</v>
      </c>
      <c r="G44" s="6">
        <v>3</v>
      </c>
      <c r="H44" s="6">
        <v>0</v>
      </c>
      <c r="I44" s="6">
        <v>3</v>
      </c>
      <c r="J44" s="23"/>
      <c r="K44" s="15">
        <f t="shared" si="0"/>
        <v>3</v>
      </c>
      <c r="L44" s="15">
        <f t="shared" si="1"/>
        <v>9</v>
      </c>
      <c r="M44" s="15">
        <f t="shared" si="2"/>
        <v>0</v>
      </c>
      <c r="N44" s="13">
        <f t="shared" si="2"/>
        <v>9</v>
      </c>
      <c r="P44" s="20"/>
      <c r="Q44" s="20"/>
      <c r="R44" s="20"/>
    </row>
    <row r="45" spans="1:18" ht="15" thickTop="1" thickBot="1">
      <c r="A45" s="25" t="s">
        <v>21</v>
      </c>
      <c r="B45" s="26" t="s">
        <v>22</v>
      </c>
      <c r="C45" s="26"/>
      <c r="D45" s="6">
        <v>0</v>
      </c>
      <c r="E45" s="6">
        <v>3</v>
      </c>
      <c r="F45" s="6">
        <v>0</v>
      </c>
      <c r="G45" s="6">
        <v>2</v>
      </c>
      <c r="H45" s="6">
        <v>0</v>
      </c>
      <c r="I45" s="6">
        <v>2</v>
      </c>
      <c r="J45" s="23"/>
      <c r="K45" s="8">
        <f t="shared" si="0"/>
        <v>2</v>
      </c>
      <c r="L45" s="8">
        <f t="shared" si="1"/>
        <v>7</v>
      </c>
      <c r="M45" s="8">
        <f t="shared" si="2"/>
        <v>0</v>
      </c>
      <c r="N45" s="8">
        <f t="shared" si="2"/>
        <v>7</v>
      </c>
      <c r="P45" s="8">
        <f>SUM(L45:L46)</f>
        <v>18</v>
      </c>
      <c r="Q45" s="8">
        <f>SUM(M45:M46)</f>
        <v>2</v>
      </c>
      <c r="R45" s="8">
        <f>SUM(N45:N46)</f>
        <v>16</v>
      </c>
    </row>
    <row r="46" spans="1:18" ht="15" thickTop="1" thickBot="1">
      <c r="A46" s="25"/>
      <c r="B46" s="26" t="s">
        <v>18</v>
      </c>
      <c r="C46" s="26"/>
      <c r="D46" s="6">
        <v>1</v>
      </c>
      <c r="E46" s="6">
        <v>3</v>
      </c>
      <c r="F46" s="6">
        <v>1</v>
      </c>
      <c r="G46" s="6">
        <v>3</v>
      </c>
      <c r="H46" s="6">
        <v>0</v>
      </c>
      <c r="I46" s="6">
        <v>3</v>
      </c>
      <c r="J46" s="23"/>
      <c r="K46" s="15">
        <f t="shared" si="0"/>
        <v>3</v>
      </c>
      <c r="L46" s="15">
        <f t="shared" si="1"/>
        <v>11</v>
      </c>
      <c r="M46" s="15">
        <f t="shared" si="2"/>
        <v>2</v>
      </c>
      <c r="N46" s="13">
        <f t="shared" si="2"/>
        <v>9</v>
      </c>
      <c r="P46" s="19">
        <f>P45/36</f>
        <v>0.5</v>
      </c>
      <c r="Q46" s="19">
        <f>Q45/18</f>
        <v>0.1111111111111111</v>
      </c>
      <c r="R46" s="19">
        <f>R45/18</f>
        <v>0.88888888888888884</v>
      </c>
    </row>
    <row r="47" spans="1:18" ht="15" thickTop="1" thickBot="1">
      <c r="A47" s="25" t="s">
        <v>23</v>
      </c>
      <c r="B47" s="26" t="s">
        <v>22</v>
      </c>
      <c r="C47" s="26"/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23"/>
      <c r="K47" s="8">
        <f t="shared" si="0"/>
        <v>0</v>
      </c>
      <c r="L47" s="8">
        <f t="shared" si="1"/>
        <v>0</v>
      </c>
      <c r="M47" s="8">
        <f t="shared" si="2"/>
        <v>0</v>
      </c>
      <c r="N47" s="8">
        <f>SUM(E47+G47+I47)</f>
        <v>0</v>
      </c>
      <c r="P47" s="8">
        <f>SUM(L47:L48)</f>
        <v>3</v>
      </c>
      <c r="Q47" s="8">
        <f>SUM(M47:M48)</f>
        <v>0</v>
      </c>
      <c r="R47" s="8">
        <f>SUM(N47:N48)</f>
        <v>3</v>
      </c>
    </row>
    <row r="48" spans="1:18" ht="15" thickTop="1" thickBot="1">
      <c r="A48" s="25"/>
      <c r="B48" s="26" t="s">
        <v>18</v>
      </c>
      <c r="C48" s="26"/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3</v>
      </c>
      <c r="J48" s="23"/>
      <c r="K48" s="15">
        <f t="shared" si="0"/>
        <v>3</v>
      </c>
      <c r="L48" s="15">
        <f t="shared" si="1"/>
        <v>3</v>
      </c>
      <c r="M48" s="15">
        <f t="shared" si="2"/>
        <v>0</v>
      </c>
      <c r="N48" s="15">
        <f t="shared" si="2"/>
        <v>3</v>
      </c>
      <c r="P48" s="19">
        <f>P47/36</f>
        <v>8.3333333333333329E-2</v>
      </c>
      <c r="Q48" s="19">
        <f>Q47/18</f>
        <v>0</v>
      </c>
      <c r="R48" s="19">
        <f>R47/18</f>
        <v>0.16666666666666666</v>
      </c>
    </row>
    <row r="49" spans="1:14" ht="14" thickTop="1">
      <c r="L49" s="16"/>
      <c r="M49" s="16"/>
      <c r="N49" s="16"/>
    </row>
    <row r="50" spans="1:14">
      <c r="A50" s="17" t="s">
        <v>28</v>
      </c>
    </row>
    <row r="51" spans="1:14">
      <c r="A51" s="18" t="s">
        <v>29</v>
      </c>
    </row>
  </sheetData>
  <mergeCells count="24">
    <mergeCell ref="H4:I4"/>
    <mergeCell ref="A4:A5"/>
    <mergeCell ref="B4:B5"/>
    <mergeCell ref="C4:C5"/>
    <mergeCell ref="D4:E4"/>
    <mergeCell ref="F4:G4"/>
    <mergeCell ref="A6:A18"/>
    <mergeCell ref="B6:B11"/>
    <mergeCell ref="B12:B17"/>
    <mergeCell ref="B18:C18"/>
    <mergeCell ref="A19:A31"/>
    <mergeCell ref="B19:B24"/>
    <mergeCell ref="B25:B30"/>
    <mergeCell ref="B31:C31"/>
    <mergeCell ref="A47:A48"/>
    <mergeCell ref="B47:C47"/>
    <mergeCell ref="B48:C48"/>
    <mergeCell ref="A32:A44"/>
    <mergeCell ref="B32:B37"/>
    <mergeCell ref="B38:B43"/>
    <mergeCell ref="B44:C44"/>
    <mergeCell ref="A45:A46"/>
    <mergeCell ref="B45:C45"/>
    <mergeCell ref="B46:C46"/>
  </mergeCells>
  <phoneticPr fontId="8" type="noConversion"/>
  <pageMargins left="0.70000000000000007" right="0.70000000000000007" top="0.75000000000000011" bottom="0.75000000000000011" header="0.30000000000000004" footer="0.30000000000000004"/>
  <pageSetup scale="64" orientation="landscape" horizontalDpi="4294967292" verticalDpi="4294967292"/>
  <colBreaks count="1" manualBreakCount="1">
    <brk id="9" max="50" man="1"/>
  </colBreaks>
  <extLst>
    <ext xmlns:mx="http://schemas.microsoft.com/office/mac/excel/2008/main" uri="{64002731-A6B0-56B0-2670-7721B7C09600}">
      <mx:PLV Mode="0" OnePage="0" WScale="8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PCRs</vt:lpstr>
    </vt:vector>
  </TitlesOfParts>
  <Company>American Museum of Natural History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Sergios-Orestis Kolokotronis</dc:creator>
  <cp:lastModifiedBy>Sergios-Orestis Kolokotronis</cp:lastModifiedBy>
  <cp:lastPrinted>2015-07-10T02:15:57Z</cp:lastPrinted>
  <dcterms:created xsi:type="dcterms:W3CDTF">2015-04-14T00:50:08Z</dcterms:created>
  <dcterms:modified xsi:type="dcterms:W3CDTF">2015-07-10T02:24:42Z</dcterms:modified>
</cp:coreProperties>
</file>