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40" activeTab="1"/>
  </bookViews>
  <sheets>
    <sheet name="rPrP-A4M" sheetId="1" r:id="rId1"/>
    <sheet name="rPrP-A2M" sheetId="7" r:id="rId2"/>
    <sheet name="0,2% 300s" sheetId="10" r:id="rId3"/>
    <sheet name="1% 300s " sheetId="9" r:id="rId4"/>
    <sheet name="5%_300s" sheetId="2" r:id="rId5"/>
    <sheet name="5% 30s" sheetId="11" r:id="rId6"/>
    <sheet name="5% 0s 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7" l="1"/>
  <c r="R39" i="8"/>
  <c r="U39" i="11"/>
  <c r="T39" i="11"/>
  <c r="U38" i="11"/>
  <c r="T38" i="11"/>
  <c r="U37" i="11"/>
  <c r="T37" i="11"/>
  <c r="U36" i="11"/>
  <c r="T36" i="11"/>
  <c r="U35" i="11"/>
  <c r="T35" i="11"/>
  <c r="U34" i="11"/>
  <c r="T34" i="11"/>
  <c r="U33" i="11"/>
  <c r="T33" i="11"/>
  <c r="U32" i="11"/>
  <c r="T32" i="11"/>
  <c r="U31" i="11"/>
  <c r="T31" i="11"/>
  <c r="U30" i="11"/>
  <c r="T30" i="11"/>
  <c r="U29" i="11"/>
  <c r="T29" i="11"/>
  <c r="U28" i="11"/>
  <c r="T28" i="11"/>
  <c r="U27" i="11"/>
  <c r="T27" i="11"/>
  <c r="U26" i="11"/>
  <c r="T26" i="11"/>
  <c r="U25" i="11"/>
  <c r="T25" i="11"/>
  <c r="U24" i="11"/>
  <c r="T24" i="11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U6" i="11"/>
  <c r="T6" i="11"/>
  <c r="U5" i="11"/>
  <c r="T5" i="11"/>
  <c r="U4" i="11"/>
  <c r="T4" i="11"/>
  <c r="R35" i="2"/>
  <c r="R22" i="2"/>
  <c r="R12" i="2"/>
  <c r="R5" i="2"/>
  <c r="R39" i="9"/>
  <c r="R36" i="9"/>
  <c r="R28" i="9"/>
  <c r="R26" i="9"/>
  <c r="R15" i="9"/>
  <c r="R9" i="9"/>
  <c r="R32" i="10"/>
  <c r="R23" i="10"/>
  <c r="R14" i="10"/>
  <c r="R36" i="7"/>
  <c r="R29" i="7"/>
  <c r="R30" i="7"/>
  <c r="R31" i="7"/>
  <c r="R32" i="7"/>
  <c r="R33" i="7"/>
  <c r="R34" i="7"/>
  <c r="R28" i="7"/>
  <c r="R8" i="7"/>
  <c r="J2" i="7"/>
  <c r="K2" i="7"/>
  <c r="L2" i="7"/>
  <c r="M2" i="7"/>
  <c r="N2" i="7"/>
  <c r="O2" i="7"/>
  <c r="R31" i="1"/>
  <c r="R12" i="1"/>
  <c r="R5" i="1"/>
  <c r="L21" i="11" l="1"/>
  <c r="O2" i="11"/>
  <c r="O6" i="11" s="1"/>
  <c r="N2" i="11"/>
  <c r="N19" i="11" s="1"/>
  <c r="M2" i="11"/>
  <c r="M10" i="11" s="1"/>
  <c r="L2" i="11"/>
  <c r="L7" i="11" s="1"/>
  <c r="K2" i="11"/>
  <c r="K6" i="11" s="1"/>
  <c r="J2" i="11"/>
  <c r="J5" i="11" s="1"/>
  <c r="N31" i="11" l="1"/>
  <c r="N28" i="11"/>
  <c r="L35" i="11"/>
  <c r="L24" i="11"/>
  <c r="N18" i="11"/>
  <c r="L37" i="11"/>
  <c r="J25" i="11"/>
  <c r="L14" i="11"/>
  <c r="M38" i="11"/>
  <c r="M22" i="11"/>
  <c r="N33" i="11"/>
  <c r="J31" i="11"/>
  <c r="J18" i="11"/>
  <c r="M12" i="11"/>
  <c r="M4" i="11"/>
  <c r="J36" i="11"/>
  <c r="L32" i="11"/>
  <c r="L29" i="11"/>
  <c r="N25" i="11"/>
  <c r="J23" i="11"/>
  <c r="J20" i="11"/>
  <c r="M15" i="11"/>
  <c r="J10" i="11"/>
  <c r="M9" i="11"/>
  <c r="J28" i="11"/>
  <c r="M7" i="11"/>
  <c r="N36" i="11"/>
  <c r="J33" i="11"/>
  <c r="M30" i="11"/>
  <c r="L27" i="11"/>
  <c r="N23" i="11"/>
  <c r="N20" i="11"/>
  <c r="M17" i="11"/>
  <c r="N10" i="11"/>
  <c r="L6" i="11"/>
  <c r="K19" i="11"/>
  <c r="O16" i="11"/>
  <c r="K16" i="11"/>
  <c r="O13" i="11"/>
  <c r="K13" i="11"/>
  <c r="O5" i="11"/>
  <c r="K4" i="11"/>
  <c r="O4" i="11"/>
  <c r="M39" i="11"/>
  <c r="O38" i="11"/>
  <c r="K38" i="11"/>
  <c r="N37" i="11"/>
  <c r="J37" i="11"/>
  <c r="L36" i="11"/>
  <c r="N35" i="11"/>
  <c r="J35" i="11"/>
  <c r="M34" i="11"/>
  <c r="L33" i="11"/>
  <c r="N32" i="11"/>
  <c r="J32" i="11"/>
  <c r="L31" i="11"/>
  <c r="O30" i="11"/>
  <c r="K30" i="11"/>
  <c r="N29" i="11"/>
  <c r="J29" i="11"/>
  <c r="L28" i="11"/>
  <c r="N27" i="11"/>
  <c r="J27" i="11"/>
  <c r="M26" i="11"/>
  <c r="L25" i="11"/>
  <c r="N24" i="11"/>
  <c r="J24" i="11"/>
  <c r="L23" i="11"/>
  <c r="O22" i="11"/>
  <c r="K22" i="11"/>
  <c r="N21" i="11"/>
  <c r="J21" i="11"/>
  <c r="L20" i="11"/>
  <c r="M19" i="11"/>
  <c r="L18" i="11"/>
  <c r="O17" i="11"/>
  <c r="K17" i="11"/>
  <c r="M16" i="11"/>
  <c r="O15" i="11"/>
  <c r="K15" i="11"/>
  <c r="N14" i="11"/>
  <c r="J14" i="11"/>
  <c r="M13" i="11"/>
  <c r="O12" i="11"/>
  <c r="K12" i="11"/>
  <c r="M11" i="11"/>
  <c r="L10" i="11"/>
  <c r="O9" i="11"/>
  <c r="K9" i="11"/>
  <c r="M8" i="11"/>
  <c r="O7" i="11"/>
  <c r="K7" i="11"/>
  <c r="N6" i="11"/>
  <c r="J6" i="11"/>
  <c r="M5" i="11"/>
  <c r="O39" i="11"/>
  <c r="K39" i="11"/>
  <c r="K34" i="11"/>
  <c r="K26" i="11"/>
  <c r="L4" i="11"/>
  <c r="L39" i="11"/>
  <c r="N38" i="11"/>
  <c r="J38" i="11"/>
  <c r="M37" i="11"/>
  <c r="O36" i="11"/>
  <c r="K36" i="11"/>
  <c r="M35" i="11"/>
  <c r="L34" i="11"/>
  <c r="O33" i="11"/>
  <c r="K33" i="11"/>
  <c r="M32" i="11"/>
  <c r="O31" i="11"/>
  <c r="K31" i="11"/>
  <c r="N30" i="11"/>
  <c r="J30" i="11"/>
  <c r="M29" i="11"/>
  <c r="O28" i="11"/>
  <c r="K28" i="11"/>
  <c r="M27" i="11"/>
  <c r="L26" i="11"/>
  <c r="O25" i="11"/>
  <c r="K25" i="11"/>
  <c r="M24" i="11"/>
  <c r="O23" i="11"/>
  <c r="K23" i="11"/>
  <c r="N22" i="11"/>
  <c r="J22" i="11"/>
  <c r="M21" i="11"/>
  <c r="O20" i="11"/>
  <c r="K20" i="11"/>
  <c r="L19" i="11"/>
  <c r="O18" i="11"/>
  <c r="K18" i="11"/>
  <c r="N17" i="11"/>
  <c r="J17" i="11"/>
  <c r="L16" i="11"/>
  <c r="N15" i="11"/>
  <c r="J15" i="11"/>
  <c r="M14" i="11"/>
  <c r="L13" i="11"/>
  <c r="N12" i="11"/>
  <c r="J12" i="11"/>
  <c r="L11" i="11"/>
  <c r="O10" i="11"/>
  <c r="K10" i="11"/>
  <c r="N9" i="11"/>
  <c r="J9" i="11"/>
  <c r="L8" i="11"/>
  <c r="N7" i="11"/>
  <c r="J7" i="11"/>
  <c r="M6" i="11"/>
  <c r="L5" i="11"/>
  <c r="O34" i="11"/>
  <c r="O26" i="11"/>
  <c r="O11" i="11"/>
  <c r="K11" i="11"/>
  <c r="O8" i="11"/>
  <c r="K8" i="11"/>
  <c r="K5" i="11"/>
  <c r="J4" i="11"/>
  <c r="N4" i="11"/>
  <c r="N39" i="11"/>
  <c r="J39" i="11"/>
  <c r="L38" i="11"/>
  <c r="O37" i="11"/>
  <c r="K37" i="11"/>
  <c r="M36" i="11"/>
  <c r="O35" i="11"/>
  <c r="K35" i="11"/>
  <c r="N34" i="11"/>
  <c r="J34" i="11"/>
  <c r="M33" i="11"/>
  <c r="O32" i="11"/>
  <c r="K32" i="11"/>
  <c r="M31" i="11"/>
  <c r="L30" i="11"/>
  <c r="O29" i="11"/>
  <c r="K29" i="11"/>
  <c r="M28" i="11"/>
  <c r="O27" i="11"/>
  <c r="K27" i="11"/>
  <c r="N26" i="11"/>
  <c r="J26" i="11"/>
  <c r="M25" i="11"/>
  <c r="O24" i="11"/>
  <c r="K24" i="11"/>
  <c r="M23" i="11"/>
  <c r="L22" i="11"/>
  <c r="O21" i="11"/>
  <c r="K21" i="11"/>
  <c r="M20" i="11"/>
  <c r="O19" i="11"/>
  <c r="J19" i="11"/>
  <c r="M18" i="11"/>
  <c r="L17" i="11"/>
  <c r="N16" i="11"/>
  <c r="J16" i="11"/>
  <c r="L15" i="11"/>
  <c r="O14" i="11"/>
  <c r="K14" i="11"/>
  <c r="N13" i="11"/>
  <c r="J13" i="11"/>
  <c r="L12" i="11"/>
  <c r="N11" i="11"/>
  <c r="J11" i="11"/>
  <c r="L9" i="11"/>
  <c r="N8" i="11"/>
  <c r="J8" i="11"/>
  <c r="N5" i="11"/>
  <c r="M15" i="10"/>
  <c r="M16" i="10"/>
  <c r="O16" i="10"/>
  <c r="M24" i="10"/>
  <c r="M25" i="10"/>
  <c r="O25" i="10"/>
  <c r="M26" i="10"/>
  <c r="K27" i="10"/>
  <c r="M28" i="10"/>
  <c r="M29" i="10"/>
  <c r="O29" i="10"/>
  <c r="M30" i="10"/>
  <c r="K31" i="10"/>
  <c r="O32" i="10"/>
  <c r="M33" i="10"/>
  <c r="K34" i="10"/>
  <c r="M35" i="10"/>
  <c r="M36" i="10"/>
  <c r="O36" i="10"/>
  <c r="M37" i="10"/>
  <c r="K38" i="10"/>
  <c r="M39" i="10"/>
  <c r="O2" i="10"/>
  <c r="O6" i="10" s="1"/>
  <c r="N2" i="10"/>
  <c r="N13" i="10" s="1"/>
  <c r="M2" i="10"/>
  <c r="M5" i="10" s="1"/>
  <c r="L2" i="10"/>
  <c r="L10" i="10" s="1"/>
  <c r="K2" i="10"/>
  <c r="K6" i="10" s="1"/>
  <c r="J2" i="10"/>
  <c r="J5" i="10" s="1"/>
  <c r="Q16" i="11" l="1"/>
  <c r="R16" i="11" s="1"/>
  <c r="Q8" i="11"/>
  <c r="R8" i="11" s="1"/>
  <c r="Q23" i="11"/>
  <c r="R23" i="11" s="1"/>
  <c r="Q31" i="11"/>
  <c r="R31" i="11" s="1"/>
  <c r="Q39" i="11"/>
  <c r="R39" i="11" s="1"/>
  <c r="P10" i="11"/>
  <c r="Q15" i="11"/>
  <c r="R15" i="11" s="1"/>
  <c r="Q18" i="11"/>
  <c r="R18" i="11" s="1"/>
  <c r="P32" i="11"/>
  <c r="Q32" i="11"/>
  <c r="R32" i="11" s="1"/>
  <c r="Q27" i="11"/>
  <c r="R27" i="11" s="1"/>
  <c r="P35" i="11"/>
  <c r="P16" i="11"/>
  <c r="Q19" i="11"/>
  <c r="R19" i="11" s="1"/>
  <c r="J23" i="10"/>
  <c r="N20" i="10"/>
  <c r="N18" i="10"/>
  <c r="J13" i="10"/>
  <c r="Q13" i="10" s="1"/>
  <c r="R13" i="10" s="1"/>
  <c r="N7" i="10"/>
  <c r="K39" i="10"/>
  <c r="O37" i="10"/>
  <c r="K35" i="10"/>
  <c r="O33" i="10"/>
  <c r="K32" i="10"/>
  <c r="O30" i="10"/>
  <c r="K28" i="10"/>
  <c r="O26" i="10"/>
  <c r="K24" i="10"/>
  <c r="N22" i="10"/>
  <c r="J20" i="10"/>
  <c r="Q20" i="10" s="1"/>
  <c r="R20" i="10" s="1"/>
  <c r="J18" i="10"/>
  <c r="K15" i="10"/>
  <c r="J11" i="10"/>
  <c r="J7" i="10"/>
  <c r="J4" i="10"/>
  <c r="O38" i="10"/>
  <c r="K36" i="10"/>
  <c r="O34" i="10"/>
  <c r="Q34" i="10" s="1"/>
  <c r="R34" i="10" s="1"/>
  <c r="O31" i="10"/>
  <c r="K29" i="10"/>
  <c r="O27" i="10"/>
  <c r="K25" i="10"/>
  <c r="P25" i="10" s="1"/>
  <c r="O23" i="10"/>
  <c r="J22" i="10"/>
  <c r="L19" i="10"/>
  <c r="N17" i="10"/>
  <c r="K16" i="10"/>
  <c r="O14" i="10"/>
  <c r="N9" i="10"/>
  <c r="N5" i="10"/>
  <c r="O39" i="10"/>
  <c r="M38" i="10"/>
  <c r="K37" i="10"/>
  <c r="O35" i="10"/>
  <c r="M34" i="10"/>
  <c r="K33" i="10"/>
  <c r="M31" i="10"/>
  <c r="Q31" i="10" s="1"/>
  <c r="R31" i="10" s="1"/>
  <c r="K30" i="10"/>
  <c r="O28" i="10"/>
  <c r="M27" i="10"/>
  <c r="K26" i="10"/>
  <c r="Q26" i="10" s="1"/>
  <c r="R26" i="10" s="1"/>
  <c r="O24" i="10"/>
  <c r="M23" i="10"/>
  <c r="N21" i="10"/>
  <c r="J19" i="10"/>
  <c r="K17" i="10"/>
  <c r="O15" i="10"/>
  <c r="L8" i="10"/>
  <c r="P24" i="11"/>
  <c r="Q24" i="11"/>
  <c r="R24" i="11" s="1"/>
  <c r="L20" i="10"/>
  <c r="Q7" i="11"/>
  <c r="R7" i="11" s="1"/>
  <c r="P12" i="11"/>
  <c r="Q12" i="11"/>
  <c r="R12" i="11" s="1"/>
  <c r="Q20" i="11"/>
  <c r="R20" i="11" s="1"/>
  <c r="P20" i="11"/>
  <c r="P25" i="11"/>
  <c r="Q25" i="11"/>
  <c r="R25" i="11" s="1"/>
  <c r="P28" i="11"/>
  <c r="Q28" i="11"/>
  <c r="R28" i="11" s="1"/>
  <c r="P33" i="11"/>
  <c r="Q33" i="11"/>
  <c r="R33" i="11" s="1"/>
  <c r="P36" i="11"/>
  <c r="Q36" i="11"/>
  <c r="R36" i="11" s="1"/>
  <c r="Q26" i="11"/>
  <c r="R26" i="11" s="1"/>
  <c r="P26" i="11"/>
  <c r="Q34" i="11"/>
  <c r="R34" i="11" s="1"/>
  <c r="P34" i="11"/>
  <c r="P5" i="11"/>
  <c r="Q5" i="11"/>
  <c r="R5" i="11" s="1"/>
  <c r="L17" i="10"/>
  <c r="L16" i="10"/>
  <c r="L25" i="10"/>
  <c r="L27" i="10"/>
  <c r="L29" i="10"/>
  <c r="L31" i="10"/>
  <c r="L34" i="10"/>
  <c r="L36" i="10"/>
  <c r="L38" i="10"/>
  <c r="L15" i="10"/>
  <c r="L24" i="10"/>
  <c r="L26" i="10"/>
  <c r="L28" i="10"/>
  <c r="L30" i="10"/>
  <c r="L32" i="10"/>
  <c r="P32" i="10" s="1"/>
  <c r="L33" i="10"/>
  <c r="L35" i="10"/>
  <c r="L37" i="10"/>
  <c r="L39" i="10"/>
  <c r="L5" i="10"/>
  <c r="L7" i="10"/>
  <c r="L9" i="10"/>
  <c r="L11" i="10"/>
  <c r="L13" i="10"/>
  <c r="L4" i="10"/>
  <c r="L21" i="10"/>
  <c r="L12" i="10"/>
  <c r="Q11" i="11"/>
  <c r="R11" i="11" s="1"/>
  <c r="Q10" i="11"/>
  <c r="R10" i="11" s="1"/>
  <c r="P18" i="11"/>
  <c r="J15" i="10"/>
  <c r="P15" i="10" s="1"/>
  <c r="J17" i="10"/>
  <c r="P17" i="10" s="1"/>
  <c r="J24" i="10"/>
  <c r="J26" i="10"/>
  <c r="J28" i="10"/>
  <c r="J30" i="10"/>
  <c r="P30" i="10" s="1"/>
  <c r="J32" i="10"/>
  <c r="J33" i="10"/>
  <c r="J35" i="10"/>
  <c r="J37" i="10"/>
  <c r="Q37" i="10" s="1"/>
  <c r="R37" i="10" s="1"/>
  <c r="J39" i="10"/>
  <c r="J16" i="10"/>
  <c r="J25" i="10"/>
  <c r="J27" i="10"/>
  <c r="J29" i="10"/>
  <c r="J31" i="10"/>
  <c r="J34" i="10"/>
  <c r="J36" i="10"/>
  <c r="J38" i="10"/>
  <c r="J8" i="10"/>
  <c r="J6" i="10"/>
  <c r="P6" i="10" s="1"/>
  <c r="J10" i="10"/>
  <c r="J12" i="10"/>
  <c r="N32" i="10"/>
  <c r="N15" i="10"/>
  <c r="N24" i="10"/>
  <c r="N26" i="10"/>
  <c r="N28" i="10"/>
  <c r="N30" i="10"/>
  <c r="N33" i="10"/>
  <c r="N35" i="10"/>
  <c r="N37" i="10"/>
  <c r="N39" i="10"/>
  <c r="N14" i="10"/>
  <c r="Q14" i="10" s="1"/>
  <c r="N16" i="10"/>
  <c r="N23" i="10"/>
  <c r="N25" i="10"/>
  <c r="N27" i="10"/>
  <c r="N29" i="10"/>
  <c r="N31" i="10"/>
  <c r="N34" i="10"/>
  <c r="N36" i="10"/>
  <c r="N38" i="10"/>
  <c r="N6" i="10"/>
  <c r="N8" i="10"/>
  <c r="N10" i="10"/>
  <c r="N12" i="10"/>
  <c r="N4" i="10"/>
  <c r="L22" i="10"/>
  <c r="J21" i="10"/>
  <c r="N19" i="10"/>
  <c r="L18" i="10"/>
  <c r="J14" i="10"/>
  <c r="N11" i="10"/>
  <c r="J9" i="10"/>
  <c r="L6" i="10"/>
  <c r="Q35" i="11"/>
  <c r="R35" i="11" s="1"/>
  <c r="P39" i="11"/>
  <c r="P9" i="11"/>
  <c r="P17" i="11"/>
  <c r="P27" i="11"/>
  <c r="K4" i="10"/>
  <c r="O4" i="10"/>
  <c r="O22" i="10"/>
  <c r="K22" i="10"/>
  <c r="Q22" i="10" s="1"/>
  <c r="R22" i="10" s="1"/>
  <c r="M21" i="10"/>
  <c r="O20" i="10"/>
  <c r="K20" i="10"/>
  <c r="M19" i="10"/>
  <c r="O18" i="10"/>
  <c r="K18" i="10"/>
  <c r="M17" i="10"/>
  <c r="O13" i="10"/>
  <c r="K13" i="10"/>
  <c r="M12" i="10"/>
  <c r="O11" i="10"/>
  <c r="K11" i="10"/>
  <c r="M10" i="10"/>
  <c r="O9" i="10"/>
  <c r="K9" i="10"/>
  <c r="M8" i="10"/>
  <c r="O7" i="10"/>
  <c r="K7" i="10"/>
  <c r="M6" i="10"/>
  <c r="O5" i="10"/>
  <c r="K5" i="10"/>
  <c r="Q5" i="10" s="1"/>
  <c r="R5" i="10" s="1"/>
  <c r="P8" i="11"/>
  <c r="P38" i="11"/>
  <c r="P4" i="11"/>
  <c r="Q4" i="11"/>
  <c r="R4" i="11" s="1"/>
  <c r="P11" i="11"/>
  <c r="Q9" i="11"/>
  <c r="R9" i="11" s="1"/>
  <c r="Q17" i="11"/>
  <c r="R17" i="11" s="1"/>
  <c r="Q22" i="11"/>
  <c r="R22" i="11" s="1"/>
  <c r="P22" i="11"/>
  <c r="Q30" i="11"/>
  <c r="R30" i="11" s="1"/>
  <c r="P30" i="11"/>
  <c r="Q38" i="11"/>
  <c r="R38" i="11" s="1"/>
  <c r="P7" i="11"/>
  <c r="P15" i="11"/>
  <c r="Q21" i="11"/>
  <c r="R21" i="11" s="1"/>
  <c r="Q29" i="11"/>
  <c r="R29" i="11" s="1"/>
  <c r="Q37" i="11"/>
  <c r="R37" i="11" s="1"/>
  <c r="P13" i="11"/>
  <c r="P19" i="11"/>
  <c r="M4" i="10"/>
  <c r="K23" i="10"/>
  <c r="M22" i="10"/>
  <c r="O21" i="10"/>
  <c r="K21" i="10"/>
  <c r="M20" i="10"/>
  <c r="O19" i="10"/>
  <c r="K19" i="10"/>
  <c r="M18" i="10"/>
  <c r="O17" i="10"/>
  <c r="K14" i="10"/>
  <c r="M13" i="10"/>
  <c r="O12" i="10"/>
  <c r="P12" i="10" s="1"/>
  <c r="K12" i="10"/>
  <c r="M11" i="10"/>
  <c r="O10" i="10"/>
  <c r="K10" i="10"/>
  <c r="M9" i="10"/>
  <c r="O8" i="10"/>
  <c r="K8" i="10"/>
  <c r="P8" i="10" s="1"/>
  <c r="M7" i="10"/>
  <c r="P7" i="10" s="1"/>
  <c r="Q13" i="11"/>
  <c r="R13" i="11" s="1"/>
  <c r="P21" i="11"/>
  <c r="P29" i="11"/>
  <c r="P37" i="11"/>
  <c r="P23" i="11"/>
  <c r="P31" i="11"/>
  <c r="Q6" i="11"/>
  <c r="R6" i="11" s="1"/>
  <c r="P6" i="11"/>
  <c r="Q14" i="11"/>
  <c r="R14" i="11" s="1"/>
  <c r="P14" i="11"/>
  <c r="P22" i="10"/>
  <c r="P18" i="10"/>
  <c r="P16" i="10"/>
  <c r="P31" i="10"/>
  <c r="P27" i="10"/>
  <c r="Q11" i="10"/>
  <c r="R11" i="10" s="1"/>
  <c r="Q38" i="10"/>
  <c r="R38" i="10" s="1"/>
  <c r="Q23" i="10"/>
  <c r="Q15" i="10"/>
  <c r="R15" i="10" s="1"/>
  <c r="Q29" i="10"/>
  <c r="R29" i="10" s="1"/>
  <c r="Q16" i="10"/>
  <c r="R16" i="10" s="1"/>
  <c r="Q10" i="10" l="1"/>
  <c r="R10" i="10" s="1"/>
  <c r="P36" i="10"/>
  <c r="Q27" i="10"/>
  <c r="R27" i="10" s="1"/>
  <c r="P35" i="10"/>
  <c r="Q30" i="10"/>
  <c r="R30" i="10" s="1"/>
  <c r="Q25" i="10"/>
  <c r="R25" i="10" s="1"/>
  <c r="P28" i="10"/>
  <c r="T28" i="10" s="1"/>
  <c r="Q12" i="10"/>
  <c r="R12" i="10" s="1"/>
  <c r="P24" i="10"/>
  <c r="Q19" i="10"/>
  <c r="R19" i="10" s="1"/>
  <c r="P11" i="10"/>
  <c r="T11" i="10" s="1"/>
  <c r="Q32" i="10"/>
  <c r="P9" i="10"/>
  <c r="Q18" i="10"/>
  <c r="R18" i="10" s="1"/>
  <c r="P26" i="10"/>
  <c r="T26" i="10" s="1"/>
  <c r="P38" i="10"/>
  <c r="P29" i="10"/>
  <c r="Q39" i="10"/>
  <c r="R39" i="10" s="1"/>
  <c r="Q4" i="10"/>
  <c r="R4" i="10" s="1"/>
  <c r="Q21" i="10"/>
  <c r="R21" i="10" s="1"/>
  <c r="P33" i="10"/>
  <c r="Q7" i="10"/>
  <c r="R7" i="10" s="1"/>
  <c r="P34" i="10"/>
  <c r="T34" i="10" s="1"/>
  <c r="Q35" i="10"/>
  <c r="R35" i="10" s="1"/>
  <c r="P39" i="10"/>
  <c r="P37" i="10"/>
  <c r="P4" i="10"/>
  <c r="U4" i="10" s="1"/>
  <c r="Q36" i="10"/>
  <c r="R36" i="10" s="1"/>
  <c r="Q17" i="10"/>
  <c r="R17" i="10" s="1"/>
  <c r="Q33" i="10"/>
  <c r="R33" i="10" s="1"/>
  <c r="P5" i="10"/>
  <c r="T5" i="10" s="1"/>
  <c r="P13" i="10"/>
  <c r="T13" i="10" s="1"/>
  <c r="P21" i="10"/>
  <c r="U21" i="10" s="1"/>
  <c r="Q8" i="10"/>
  <c r="R8" i="10" s="1"/>
  <c r="Q24" i="10"/>
  <c r="R24" i="10" s="1"/>
  <c r="Q28" i="10"/>
  <c r="R28" i="10" s="1"/>
  <c r="Q9" i="10"/>
  <c r="R9" i="10" s="1"/>
  <c r="P20" i="10"/>
  <c r="T20" i="10" s="1"/>
  <c r="P23" i="10"/>
  <c r="U23" i="10" s="1"/>
  <c r="P10" i="10"/>
  <c r="T10" i="10" s="1"/>
  <c r="U22" i="10"/>
  <c r="P19" i="10"/>
  <c r="T19" i="10" s="1"/>
  <c r="P14" i="10"/>
  <c r="U14" i="10" s="1"/>
  <c r="Q6" i="10"/>
  <c r="R6" i="10" s="1"/>
  <c r="T18" i="10"/>
  <c r="T7" i="10"/>
  <c r="U36" i="10"/>
  <c r="T36" i="10"/>
  <c r="U15" i="10"/>
  <c r="T15" i="10"/>
  <c r="U30" i="10"/>
  <c r="T30" i="10"/>
  <c r="U20" i="10"/>
  <c r="U38" i="10"/>
  <c r="T38" i="10"/>
  <c r="U29" i="10"/>
  <c r="T29" i="10"/>
  <c r="T9" i="10"/>
  <c r="T23" i="10"/>
  <c r="U35" i="10"/>
  <c r="T35" i="10"/>
  <c r="T22" i="10"/>
  <c r="U27" i="10"/>
  <c r="U37" i="10"/>
  <c r="T37" i="10"/>
  <c r="T8" i="10"/>
  <c r="U39" i="10"/>
  <c r="T39" i="10"/>
  <c r="U31" i="10"/>
  <c r="T31" i="10"/>
  <c r="U10" i="10"/>
  <c r="U25" i="10"/>
  <c r="T25" i="10"/>
  <c r="T4" i="10"/>
  <c r="U13" i="10"/>
  <c r="U12" i="10"/>
  <c r="T12" i="10"/>
  <c r="U26" i="10"/>
  <c r="U6" i="10"/>
  <c r="T6" i="10"/>
  <c r="U16" i="10"/>
  <c r="T16" i="10"/>
  <c r="U7" i="10"/>
  <c r="U18" i="10"/>
  <c r="T17" i="10"/>
  <c r="U17" i="10"/>
  <c r="T32" i="10"/>
  <c r="U32" i="10"/>
  <c r="T14" i="10"/>
  <c r="O2" i="9"/>
  <c r="O26" i="9" s="1"/>
  <c r="N2" i="9"/>
  <c r="N6" i="9" s="1"/>
  <c r="M2" i="9"/>
  <c r="M4" i="9" s="1"/>
  <c r="L2" i="9"/>
  <c r="L5" i="9" s="1"/>
  <c r="K2" i="9"/>
  <c r="K4" i="9" s="1"/>
  <c r="J2" i="9"/>
  <c r="J4" i="9" s="1"/>
  <c r="U34" i="10" l="1"/>
  <c r="T27" i="10"/>
  <c r="U11" i="10"/>
  <c r="T24" i="10"/>
  <c r="U5" i="10"/>
  <c r="U24" i="10"/>
  <c r="U8" i="10"/>
  <c r="T21" i="10"/>
  <c r="U9" i="10"/>
  <c r="T33" i="10"/>
  <c r="U28" i="10"/>
  <c r="U19" i="10"/>
  <c r="U33" i="10"/>
  <c r="O4" i="9"/>
  <c r="O32" i="9"/>
  <c r="O23" i="9"/>
  <c r="O15" i="9"/>
  <c r="O11" i="9"/>
  <c r="O7" i="9"/>
  <c r="L4" i="9"/>
  <c r="P4" i="9" s="1"/>
  <c r="L18" i="9"/>
  <c r="L8" i="9"/>
  <c r="L9" i="9"/>
  <c r="N38" i="9"/>
  <c r="N36" i="9"/>
  <c r="N34" i="9"/>
  <c r="N32" i="9"/>
  <c r="N30" i="9"/>
  <c r="O27" i="9"/>
  <c r="N25" i="9"/>
  <c r="N23" i="9"/>
  <c r="N21" i="9"/>
  <c r="N19" i="9"/>
  <c r="N17" i="9"/>
  <c r="N15" i="9"/>
  <c r="N13" i="9"/>
  <c r="N11" i="9"/>
  <c r="N9" i="9"/>
  <c r="N7" i="9"/>
  <c r="N5" i="9"/>
  <c r="O36" i="9"/>
  <c r="O28" i="9"/>
  <c r="O21" i="9"/>
  <c r="O13" i="9"/>
  <c r="L7" i="9"/>
  <c r="O39" i="9"/>
  <c r="O37" i="9"/>
  <c r="O35" i="9"/>
  <c r="O33" i="9"/>
  <c r="O31" i="9"/>
  <c r="O29" i="9"/>
  <c r="N27" i="9"/>
  <c r="O24" i="9"/>
  <c r="O22" i="9"/>
  <c r="O20" i="9"/>
  <c r="O18" i="9"/>
  <c r="O16" i="9"/>
  <c r="O14" i="9"/>
  <c r="O12" i="9"/>
  <c r="O10" i="9"/>
  <c r="O8" i="9"/>
  <c r="O6" i="9"/>
  <c r="O38" i="9"/>
  <c r="O34" i="9"/>
  <c r="O30" i="9"/>
  <c r="O25" i="9"/>
  <c r="O19" i="9"/>
  <c r="O17" i="9"/>
  <c r="O9" i="9"/>
  <c r="O5" i="9"/>
  <c r="N4" i="9"/>
  <c r="L6" i="9"/>
  <c r="N39" i="9"/>
  <c r="N37" i="9"/>
  <c r="N35" i="9"/>
  <c r="N33" i="9"/>
  <c r="N31" i="9"/>
  <c r="N29" i="9"/>
  <c r="N24" i="9"/>
  <c r="N22" i="9"/>
  <c r="N20" i="9"/>
  <c r="N18" i="9"/>
  <c r="N16" i="9"/>
  <c r="N14" i="9"/>
  <c r="N12" i="9"/>
  <c r="N10" i="9"/>
  <c r="N8" i="9"/>
  <c r="Q4" i="9"/>
  <c r="R4" i="9" s="1"/>
  <c r="L38" i="9"/>
  <c r="J38" i="9"/>
  <c r="L37" i="9"/>
  <c r="L36" i="9"/>
  <c r="L35" i="9"/>
  <c r="J34" i="9"/>
  <c r="L33" i="9"/>
  <c r="L32" i="9"/>
  <c r="J32" i="9"/>
  <c r="L30" i="9"/>
  <c r="J30" i="9"/>
  <c r="L29" i="9"/>
  <c r="L28" i="9"/>
  <c r="J28" i="9"/>
  <c r="L27" i="9"/>
  <c r="J26" i="9"/>
  <c r="L25" i="9"/>
  <c r="L24" i="9"/>
  <c r="J24" i="9"/>
  <c r="L22" i="9"/>
  <c r="J22" i="9"/>
  <c r="L21" i="9"/>
  <c r="L20" i="9"/>
  <c r="J20" i="9"/>
  <c r="L19" i="9"/>
  <c r="J18" i="9"/>
  <c r="L17" i="9"/>
  <c r="L16" i="9"/>
  <c r="J16" i="9"/>
  <c r="L14" i="9"/>
  <c r="J14" i="9"/>
  <c r="L13" i="9"/>
  <c r="L12" i="9"/>
  <c r="J12" i="9"/>
  <c r="L11" i="9"/>
  <c r="J10" i="9"/>
  <c r="M8" i="9"/>
  <c r="T4" i="9" l="1"/>
  <c r="U4" i="9"/>
  <c r="M10" i="9"/>
  <c r="M15" i="9"/>
  <c r="M18" i="9"/>
  <c r="M23" i="9"/>
  <c r="M26" i="9"/>
  <c r="M31" i="9"/>
  <c r="M34" i="9"/>
  <c r="M9" i="9"/>
  <c r="M12" i="9"/>
  <c r="M17" i="9"/>
  <c r="M20" i="9"/>
  <c r="M25" i="9"/>
  <c r="M28" i="9"/>
  <c r="M33" i="9"/>
  <c r="M36" i="9"/>
  <c r="M11" i="9"/>
  <c r="M14" i="9"/>
  <c r="M19" i="9"/>
  <c r="M22" i="9"/>
  <c r="M27" i="9"/>
  <c r="M30" i="9"/>
  <c r="M35" i="9"/>
  <c r="M38" i="9"/>
  <c r="L10" i="9"/>
  <c r="M13" i="9"/>
  <c r="L15" i="9"/>
  <c r="M16" i="9"/>
  <c r="M21" i="9"/>
  <c r="L23" i="9"/>
  <c r="M24" i="9"/>
  <c r="L26" i="9"/>
  <c r="M29" i="9"/>
  <c r="L31" i="9"/>
  <c r="M32" i="9"/>
  <c r="L34" i="9"/>
  <c r="M37" i="9"/>
  <c r="L39" i="9"/>
  <c r="J13" i="9"/>
  <c r="J17" i="9"/>
  <c r="J21" i="9"/>
  <c r="J25" i="9"/>
  <c r="J29" i="9"/>
  <c r="J33" i="9"/>
  <c r="J37" i="9"/>
  <c r="J11" i="9"/>
  <c r="J15" i="9"/>
  <c r="J19" i="9"/>
  <c r="J23" i="9"/>
  <c r="J27" i="9"/>
  <c r="J31" i="9"/>
  <c r="J35" i="9"/>
  <c r="J39" i="9"/>
  <c r="K5" i="9"/>
  <c r="K6" i="9"/>
  <c r="K7" i="9"/>
  <c r="K8" i="9"/>
  <c r="K9" i="9"/>
  <c r="M5" i="9"/>
  <c r="M6" i="9"/>
  <c r="M7" i="9"/>
  <c r="J5" i="9"/>
  <c r="J6" i="9"/>
  <c r="J7" i="9"/>
  <c r="J8" i="9"/>
  <c r="K10" i="9"/>
  <c r="P10" i="9" s="1"/>
  <c r="K11" i="9"/>
  <c r="K12" i="9"/>
  <c r="K13" i="9"/>
  <c r="K14" i="9"/>
  <c r="P14" i="9" s="1"/>
  <c r="K16" i="9"/>
  <c r="K17" i="9"/>
  <c r="K18" i="9"/>
  <c r="Q18" i="9" s="1"/>
  <c r="R18" i="9" s="1"/>
  <c r="K19" i="9"/>
  <c r="K20" i="9"/>
  <c r="K21" i="9"/>
  <c r="K22" i="9"/>
  <c r="P22" i="9" s="1"/>
  <c r="K23" i="9"/>
  <c r="K24" i="9"/>
  <c r="P24" i="9" s="1"/>
  <c r="K25" i="9"/>
  <c r="K26" i="9"/>
  <c r="K27" i="9"/>
  <c r="K28" i="9"/>
  <c r="P28" i="9" s="1"/>
  <c r="K29" i="9"/>
  <c r="K30" i="9"/>
  <c r="K31" i="9"/>
  <c r="K32" i="9"/>
  <c r="Q32" i="9" s="1"/>
  <c r="R32" i="9" s="1"/>
  <c r="K33" i="9"/>
  <c r="K34" i="9"/>
  <c r="P34" i="9" s="1"/>
  <c r="K35" i="9"/>
  <c r="K36" i="9"/>
  <c r="K37" i="9"/>
  <c r="K38" i="9"/>
  <c r="P38" i="9" s="1"/>
  <c r="P30" i="9" l="1"/>
  <c r="Q26" i="9"/>
  <c r="P12" i="9"/>
  <c r="Q28" i="9"/>
  <c r="Q10" i="9"/>
  <c r="R10" i="9" s="1"/>
  <c r="P16" i="9"/>
  <c r="Q24" i="9"/>
  <c r="R24" i="9" s="1"/>
  <c r="Q14" i="9"/>
  <c r="R14" i="9" s="1"/>
  <c r="P20" i="9"/>
  <c r="Q16" i="9"/>
  <c r="R16" i="9" s="1"/>
  <c r="Q22" i="9"/>
  <c r="R22" i="9" s="1"/>
  <c r="Q30" i="9"/>
  <c r="R30" i="9" s="1"/>
  <c r="Q38" i="9"/>
  <c r="R38" i="9" s="1"/>
  <c r="P18" i="9"/>
  <c r="U18" i="9" s="1"/>
  <c r="P36" i="9"/>
  <c r="Q36" i="9"/>
  <c r="Q20" i="9"/>
  <c r="R20" i="9" s="1"/>
  <c r="P26" i="9"/>
  <c r="U26" i="9" s="1"/>
  <c r="Q12" i="9"/>
  <c r="R12" i="9" s="1"/>
  <c r="Q34" i="9"/>
  <c r="R34" i="9" s="1"/>
  <c r="P9" i="9"/>
  <c r="Q9" i="9"/>
  <c r="P32" i="9"/>
  <c r="P7" i="9"/>
  <c r="Q7" i="9"/>
  <c r="R7" i="9" s="1"/>
  <c r="P35" i="9"/>
  <c r="Q35" i="9"/>
  <c r="R35" i="9" s="1"/>
  <c r="P19" i="9"/>
  <c r="Q19" i="9"/>
  <c r="R19" i="9" s="1"/>
  <c r="Q33" i="9"/>
  <c r="R33" i="9" s="1"/>
  <c r="P33" i="9"/>
  <c r="Q17" i="9"/>
  <c r="R17" i="9" s="1"/>
  <c r="P17" i="9"/>
  <c r="T28" i="9"/>
  <c r="Q6" i="9"/>
  <c r="R6" i="9" s="1"/>
  <c r="P6" i="9"/>
  <c r="P31" i="9"/>
  <c r="Q31" i="9"/>
  <c r="R31" i="9" s="1"/>
  <c r="P15" i="9"/>
  <c r="Q15" i="9"/>
  <c r="P29" i="9"/>
  <c r="Q29" i="9"/>
  <c r="R29" i="9" s="1"/>
  <c r="P13" i="9"/>
  <c r="Q13" i="9"/>
  <c r="R13" i="9" s="1"/>
  <c r="T18" i="9"/>
  <c r="U28" i="9"/>
  <c r="P5" i="9"/>
  <c r="Q5" i="9"/>
  <c r="R5" i="9" s="1"/>
  <c r="P27" i="9"/>
  <c r="Q27" i="9"/>
  <c r="R27" i="9" s="1"/>
  <c r="P11" i="9"/>
  <c r="Q11" i="9"/>
  <c r="R11" i="9" s="1"/>
  <c r="P25" i="9"/>
  <c r="Q25" i="9"/>
  <c r="R25" i="9" s="1"/>
  <c r="U10" i="9"/>
  <c r="T10" i="9"/>
  <c r="U14" i="9"/>
  <c r="T14" i="9"/>
  <c r="P8" i="9"/>
  <c r="Q8" i="9"/>
  <c r="R8" i="9" s="1"/>
  <c r="P39" i="9"/>
  <c r="Q39" i="9"/>
  <c r="P23" i="9"/>
  <c r="Q23" i="9"/>
  <c r="R23" i="9" s="1"/>
  <c r="P37" i="9"/>
  <c r="Q37" i="9"/>
  <c r="R37" i="9" s="1"/>
  <c r="P21" i="9"/>
  <c r="Q21" i="9"/>
  <c r="R21" i="9" s="1"/>
  <c r="N28" i="8"/>
  <c r="M26" i="8"/>
  <c r="N6" i="8"/>
  <c r="M6" i="8"/>
  <c r="O2" i="8"/>
  <c r="O34" i="8" s="1"/>
  <c r="N2" i="8"/>
  <c r="N38" i="8" s="1"/>
  <c r="M2" i="8"/>
  <c r="M23" i="8" s="1"/>
  <c r="L2" i="8"/>
  <c r="K2" i="8"/>
  <c r="K34" i="8" s="1"/>
  <c r="J2" i="8"/>
  <c r="J33" i="8" s="1"/>
  <c r="J4" i="7"/>
  <c r="M10" i="8" l="1"/>
  <c r="M29" i="8"/>
  <c r="N20" i="8"/>
  <c r="T26" i="9"/>
  <c r="U22" i="9"/>
  <c r="K11" i="8"/>
  <c r="O16" i="8"/>
  <c r="K20" i="8"/>
  <c r="O21" i="8"/>
  <c r="O24" i="8"/>
  <c r="O25" i="8"/>
  <c r="K28" i="8"/>
  <c r="K29" i="8"/>
  <c r="K37" i="8"/>
  <c r="K4" i="8"/>
  <c r="K8" i="8"/>
  <c r="K12" i="8"/>
  <c r="O17" i="8"/>
  <c r="U24" i="9"/>
  <c r="O5" i="8"/>
  <c r="K9" i="8"/>
  <c r="M13" i="8"/>
  <c r="O19" i="8"/>
  <c r="O20" i="8"/>
  <c r="M22" i="8"/>
  <c r="M25" i="8"/>
  <c r="N26" i="8"/>
  <c r="O28" i="8"/>
  <c r="N30" i="8"/>
  <c r="M35" i="8"/>
  <c r="O38" i="8"/>
  <c r="T24" i="9"/>
  <c r="L35" i="8"/>
  <c r="L21" i="8"/>
  <c r="L22" i="8"/>
  <c r="K25" i="8"/>
  <c r="K33" i="8"/>
  <c r="K38" i="8"/>
  <c r="J39" i="8"/>
  <c r="J21" i="8"/>
  <c r="J19" i="8"/>
  <c r="K16" i="8"/>
  <c r="J20" i="8"/>
  <c r="K21" i="8"/>
  <c r="K23" i="8"/>
  <c r="N25" i="8"/>
  <c r="K27" i="8"/>
  <c r="J29" i="8"/>
  <c r="K31" i="8"/>
  <c r="O35" i="8"/>
  <c r="K39" i="8"/>
  <c r="T12" i="9"/>
  <c r="T16" i="9"/>
  <c r="U16" i="9"/>
  <c r="T34" i="9"/>
  <c r="U34" i="9"/>
  <c r="T38" i="9"/>
  <c r="U20" i="9"/>
  <c r="T30" i="9"/>
  <c r="U30" i="9"/>
  <c r="U12" i="9"/>
  <c r="U38" i="9"/>
  <c r="U32" i="9"/>
  <c r="T32" i="9"/>
  <c r="T36" i="9"/>
  <c r="U36" i="9"/>
  <c r="T22" i="9"/>
  <c r="T9" i="9"/>
  <c r="U9" i="9"/>
  <c r="T20" i="9"/>
  <c r="T21" i="9"/>
  <c r="U21" i="9"/>
  <c r="T23" i="9"/>
  <c r="U23" i="9"/>
  <c r="T8" i="9"/>
  <c r="U8" i="9"/>
  <c r="T6" i="9"/>
  <c r="U6" i="9"/>
  <c r="T19" i="9"/>
  <c r="U19" i="9"/>
  <c r="T7" i="9"/>
  <c r="U7" i="9"/>
  <c r="T11" i="9"/>
  <c r="U11" i="9"/>
  <c r="U5" i="9"/>
  <c r="T5" i="9"/>
  <c r="T13" i="9"/>
  <c r="U13" i="9"/>
  <c r="T15" i="9"/>
  <c r="U15" i="9"/>
  <c r="T33" i="9"/>
  <c r="U33" i="9"/>
  <c r="T37" i="9"/>
  <c r="U37" i="9"/>
  <c r="T39" i="9"/>
  <c r="U39" i="9"/>
  <c r="T35" i="9"/>
  <c r="U35" i="9"/>
  <c r="T25" i="9"/>
  <c r="U25" i="9"/>
  <c r="U27" i="9"/>
  <c r="T27" i="9"/>
  <c r="T29" i="9"/>
  <c r="U29" i="9"/>
  <c r="T31" i="9"/>
  <c r="U31" i="9"/>
  <c r="T17" i="9"/>
  <c r="U17" i="9"/>
  <c r="J5" i="8"/>
  <c r="J14" i="8"/>
  <c r="J18" i="8"/>
  <c r="J26" i="8"/>
  <c r="K5" i="8"/>
  <c r="K7" i="8"/>
  <c r="J10" i="8"/>
  <c r="J13" i="8"/>
  <c r="K15" i="8"/>
  <c r="J17" i="8"/>
  <c r="K19" i="8"/>
  <c r="J24" i="8"/>
  <c r="J32" i="8"/>
  <c r="J34" i="8"/>
  <c r="J36" i="8"/>
  <c r="J4" i="8"/>
  <c r="J8" i="8"/>
  <c r="K13" i="8"/>
  <c r="J16" i="8"/>
  <c r="K17" i="8"/>
  <c r="K24" i="8"/>
  <c r="J30" i="8"/>
  <c r="K32" i="8"/>
  <c r="K35" i="8"/>
  <c r="K36" i="8"/>
  <c r="L19" i="8"/>
  <c r="L32" i="8"/>
  <c r="L6" i="8"/>
  <c r="M7" i="8"/>
  <c r="M9" i="8"/>
  <c r="L16" i="8"/>
  <c r="M19" i="8"/>
  <c r="N4" i="8"/>
  <c r="N9" i="8"/>
  <c r="N10" i="8"/>
  <c r="N12" i="8"/>
  <c r="N14" i="8"/>
  <c r="N29" i="8"/>
  <c r="N37" i="8"/>
  <c r="O4" i="8"/>
  <c r="O8" i="8"/>
  <c r="O9" i="8"/>
  <c r="O12" i="8"/>
  <c r="N13" i="8"/>
  <c r="O23" i="8"/>
  <c r="O27" i="8"/>
  <c r="O29" i="8"/>
  <c r="O31" i="8"/>
  <c r="N32" i="8"/>
  <c r="N33" i="8"/>
  <c r="O7" i="8"/>
  <c r="O11" i="8"/>
  <c r="O13" i="8"/>
  <c r="N16" i="8"/>
  <c r="N17" i="8"/>
  <c r="N22" i="8"/>
  <c r="O32" i="8"/>
  <c r="O33" i="8"/>
  <c r="N36" i="8"/>
  <c r="L39" i="8"/>
  <c r="L33" i="8"/>
  <c r="L29" i="8"/>
  <c r="L25" i="8"/>
  <c r="L17" i="8"/>
  <c r="L13" i="8"/>
  <c r="L9" i="8"/>
  <c r="L5" i="8"/>
  <c r="L38" i="8"/>
  <c r="L37" i="8"/>
  <c r="L12" i="8"/>
  <c r="L15" i="8"/>
  <c r="L18" i="8"/>
  <c r="L28" i="8"/>
  <c r="L31" i="8"/>
  <c r="L34" i="8"/>
  <c r="M38" i="8"/>
  <c r="M37" i="8"/>
  <c r="M36" i="8"/>
  <c r="M32" i="8"/>
  <c r="M28" i="8"/>
  <c r="M24" i="8"/>
  <c r="M20" i="8"/>
  <c r="M16" i="8"/>
  <c r="P16" i="8" s="1"/>
  <c r="M12" i="8"/>
  <c r="M8" i="8"/>
  <c r="M4" i="8"/>
  <c r="M5" i="8"/>
  <c r="L8" i="8"/>
  <c r="L11" i="8"/>
  <c r="L14" i="8"/>
  <c r="M15" i="8"/>
  <c r="M18" i="8"/>
  <c r="M21" i="8"/>
  <c r="L24" i="8"/>
  <c r="L27" i="8"/>
  <c r="L30" i="8"/>
  <c r="M31" i="8"/>
  <c r="M34" i="8"/>
  <c r="M39" i="8"/>
  <c r="J35" i="8"/>
  <c r="J31" i="8"/>
  <c r="J27" i="8"/>
  <c r="J23" i="8"/>
  <c r="J15" i="8"/>
  <c r="J11" i="8"/>
  <c r="J7" i="8"/>
  <c r="N35" i="8"/>
  <c r="N31" i="8"/>
  <c r="N27" i="8"/>
  <c r="N23" i="8"/>
  <c r="N19" i="8"/>
  <c r="N15" i="8"/>
  <c r="N11" i="8"/>
  <c r="N7" i="8"/>
  <c r="L4" i="8"/>
  <c r="N5" i="8"/>
  <c r="J6" i="8"/>
  <c r="L7" i="8"/>
  <c r="N8" i="8"/>
  <c r="J9" i="8"/>
  <c r="L10" i="8"/>
  <c r="M11" i="8"/>
  <c r="J12" i="8"/>
  <c r="M14" i="8"/>
  <c r="M17" i="8"/>
  <c r="N18" i="8"/>
  <c r="L20" i="8"/>
  <c r="N21" i="8"/>
  <c r="J22" i="8"/>
  <c r="L23" i="8"/>
  <c r="N24" i="8"/>
  <c r="J25" i="8"/>
  <c r="L26" i="8"/>
  <c r="M27" i="8"/>
  <c r="J28" i="8"/>
  <c r="M30" i="8"/>
  <c r="M33" i="8"/>
  <c r="N34" i="8"/>
  <c r="L36" i="8"/>
  <c r="P36" i="8" s="1"/>
  <c r="J37" i="8"/>
  <c r="J38" i="8"/>
  <c r="K6" i="8"/>
  <c r="O6" i="8"/>
  <c r="K10" i="8"/>
  <c r="O10" i="8"/>
  <c r="K14" i="8"/>
  <c r="O14" i="8"/>
  <c r="K18" i="8"/>
  <c r="K22" i="8"/>
  <c r="O22" i="8"/>
  <c r="K26" i="8"/>
  <c r="O26" i="8"/>
  <c r="K30" i="8"/>
  <c r="O30" i="8"/>
  <c r="Q32" i="8" l="1"/>
  <c r="R32" i="8" s="1"/>
  <c r="P39" i="8"/>
  <c r="P5" i="8"/>
  <c r="Q29" i="8"/>
  <c r="R29" i="8" s="1"/>
  <c r="P17" i="8"/>
  <c r="P29" i="8"/>
  <c r="P13" i="8"/>
  <c r="Q36" i="8"/>
  <c r="R36" i="8" s="1"/>
  <c r="Q8" i="8"/>
  <c r="R8" i="8" s="1"/>
  <c r="Q13" i="8"/>
  <c r="R13" i="8" s="1"/>
  <c r="U13" i="8"/>
  <c r="T13" i="8"/>
  <c r="P33" i="8"/>
  <c r="Q4" i="8"/>
  <c r="R4" i="8" s="1"/>
  <c r="P4" i="8"/>
  <c r="P32" i="8"/>
  <c r="Q21" i="8"/>
  <c r="R21" i="8" s="1"/>
  <c r="P26" i="8"/>
  <c r="Q34" i="8"/>
  <c r="R34" i="8" s="1"/>
  <c r="P20" i="8"/>
  <c r="Q17" i="8"/>
  <c r="R17" i="8" s="1"/>
  <c r="Q39" i="8"/>
  <c r="Q16" i="8"/>
  <c r="R16" i="8" s="1"/>
  <c r="P21" i="8"/>
  <c r="Q26" i="8"/>
  <c r="R26" i="8" s="1"/>
  <c r="Q18" i="8"/>
  <c r="R18" i="8" s="1"/>
  <c r="Q10" i="8"/>
  <c r="R10" i="8" s="1"/>
  <c r="P34" i="8"/>
  <c r="Q24" i="8"/>
  <c r="R24" i="8" s="1"/>
  <c r="Q30" i="8"/>
  <c r="R30" i="8" s="1"/>
  <c r="P14" i="8"/>
  <c r="Q5" i="8"/>
  <c r="R5" i="8" s="1"/>
  <c r="Q33" i="8"/>
  <c r="R33" i="8" s="1"/>
  <c r="P25" i="8"/>
  <c r="Q25" i="8"/>
  <c r="R25" i="8" s="1"/>
  <c r="Q7" i="8"/>
  <c r="R7" i="8" s="1"/>
  <c r="P7" i="8"/>
  <c r="Q23" i="8"/>
  <c r="R23" i="8" s="1"/>
  <c r="P23" i="8"/>
  <c r="P24" i="8"/>
  <c r="P8" i="8"/>
  <c r="Q38" i="8"/>
  <c r="R38" i="8" s="1"/>
  <c r="P38" i="8"/>
  <c r="Q28" i="8"/>
  <c r="R28" i="8" s="1"/>
  <c r="P28" i="8"/>
  <c r="P6" i="8"/>
  <c r="Q6" i="8"/>
  <c r="R6" i="8" s="1"/>
  <c r="Q11" i="8"/>
  <c r="R11" i="8" s="1"/>
  <c r="P11" i="8"/>
  <c r="Q27" i="8"/>
  <c r="R27" i="8" s="1"/>
  <c r="P27" i="8"/>
  <c r="Q14" i="8"/>
  <c r="R14" i="8" s="1"/>
  <c r="Q37" i="8"/>
  <c r="R37" i="8" s="1"/>
  <c r="P37" i="8"/>
  <c r="P9" i="8"/>
  <c r="Q9" i="8"/>
  <c r="R9" i="8" s="1"/>
  <c r="Q15" i="8"/>
  <c r="R15" i="8" s="1"/>
  <c r="P15" i="8"/>
  <c r="Q31" i="8"/>
  <c r="R31" i="8" s="1"/>
  <c r="P31" i="8"/>
  <c r="P30" i="8"/>
  <c r="Q20" i="8"/>
  <c r="R20" i="8" s="1"/>
  <c r="P18" i="8"/>
  <c r="P22" i="8"/>
  <c r="Q22" i="8"/>
  <c r="R22" i="8" s="1"/>
  <c r="Q12" i="8"/>
  <c r="R12" i="8" s="1"/>
  <c r="P12" i="8"/>
  <c r="P19" i="8"/>
  <c r="Q19" i="8"/>
  <c r="R19" i="8" s="1"/>
  <c r="P35" i="8"/>
  <c r="Q35" i="8"/>
  <c r="R35" i="8" s="1"/>
  <c r="P10" i="8"/>
  <c r="T29" i="8" l="1"/>
  <c r="T16" i="8"/>
  <c r="U29" i="8"/>
  <c r="U37" i="8"/>
  <c r="T37" i="8"/>
  <c r="T36" i="8"/>
  <c r="U36" i="8"/>
  <c r="U16" i="8"/>
  <c r="U17" i="8"/>
  <c r="U35" i="8"/>
  <c r="T35" i="8"/>
  <c r="T6" i="8"/>
  <c r="U6" i="8"/>
  <c r="U25" i="8"/>
  <c r="T25" i="8"/>
  <c r="T26" i="8"/>
  <c r="U26" i="8"/>
  <c r="T30" i="8"/>
  <c r="U30" i="8"/>
  <c r="U11" i="8"/>
  <c r="T11" i="8"/>
  <c r="T28" i="8"/>
  <c r="U28" i="8"/>
  <c r="T8" i="8"/>
  <c r="U8" i="8"/>
  <c r="U7" i="8"/>
  <c r="T7" i="8"/>
  <c r="T17" i="8"/>
  <c r="T10" i="8"/>
  <c r="U10" i="8"/>
  <c r="T22" i="8"/>
  <c r="U22" i="8"/>
  <c r="U31" i="8"/>
  <c r="T31" i="8"/>
  <c r="T24" i="8"/>
  <c r="U24" i="8"/>
  <c r="T34" i="8"/>
  <c r="U34" i="8"/>
  <c r="U20" i="8"/>
  <c r="T20" i="8"/>
  <c r="T32" i="8"/>
  <c r="U32" i="8"/>
  <c r="T5" i="8"/>
  <c r="T12" i="8"/>
  <c r="U12" i="8"/>
  <c r="U9" i="8"/>
  <c r="T9" i="8"/>
  <c r="U27" i="8"/>
  <c r="T27" i="8"/>
  <c r="T38" i="8"/>
  <c r="U38" i="8"/>
  <c r="U23" i="8"/>
  <c r="T23" i="8"/>
  <c r="T14" i="8"/>
  <c r="U14" i="8"/>
  <c r="T4" i="8"/>
  <c r="U4" i="8"/>
  <c r="U33" i="8"/>
  <c r="T33" i="8"/>
  <c r="U5" i="8"/>
  <c r="T39" i="8"/>
  <c r="U39" i="8"/>
  <c r="U21" i="8"/>
  <c r="T21" i="8"/>
  <c r="U18" i="8"/>
  <c r="T18" i="8"/>
  <c r="U19" i="8"/>
  <c r="T19" i="8"/>
  <c r="U15" i="8"/>
  <c r="T15" i="8"/>
  <c r="J29" i="7"/>
  <c r="J26" i="7"/>
  <c r="J18" i="7"/>
  <c r="J13" i="7"/>
  <c r="J10" i="7"/>
  <c r="J6" i="7"/>
  <c r="N22" i="7"/>
  <c r="M38" i="7"/>
  <c r="L12" i="7"/>
  <c r="K38" i="7"/>
  <c r="J21" i="7"/>
  <c r="N6" i="7" l="1"/>
  <c r="L19" i="7"/>
  <c r="O38" i="7"/>
  <c r="O20" i="7"/>
  <c r="L37" i="7"/>
  <c r="L4" i="7"/>
  <c r="M10" i="7"/>
  <c r="M26" i="7"/>
  <c r="L36" i="7"/>
  <c r="M7" i="7"/>
  <c r="L24" i="7"/>
  <c r="M31" i="7"/>
  <c r="L16" i="7"/>
  <c r="M34" i="7"/>
  <c r="N14" i="7"/>
  <c r="N25" i="7"/>
  <c r="N30" i="7"/>
  <c r="K9" i="7"/>
  <c r="J5" i="7"/>
  <c r="K13" i="7"/>
  <c r="K20" i="7"/>
  <c r="J34" i="7"/>
  <c r="J37" i="7"/>
  <c r="K4" i="7"/>
  <c r="K16" i="7"/>
  <c r="K24" i="7"/>
  <c r="K5" i="7"/>
  <c r="K8" i="7"/>
  <c r="K12" i="7"/>
  <c r="J14" i="7"/>
  <c r="K17" i="7"/>
  <c r="K25" i="7"/>
  <c r="K37" i="7"/>
  <c r="L15" i="7"/>
  <c r="L23" i="7"/>
  <c r="L27" i="7"/>
  <c r="L8" i="7"/>
  <c r="L11" i="7"/>
  <c r="M15" i="7"/>
  <c r="L20" i="7"/>
  <c r="M23" i="7"/>
  <c r="L32" i="7"/>
  <c r="L35" i="7"/>
  <c r="L7" i="7"/>
  <c r="M18" i="7"/>
  <c r="L28" i="7"/>
  <c r="L31" i="7"/>
  <c r="L39" i="7"/>
  <c r="O33" i="7"/>
  <c r="O16" i="7"/>
  <c r="O4" i="7"/>
  <c r="N9" i="7"/>
  <c r="N10" i="7"/>
  <c r="O12" i="7"/>
  <c r="N17" i="7"/>
  <c r="O24" i="7"/>
  <c r="O29" i="7"/>
  <c r="N33" i="7"/>
  <c r="O9" i="7"/>
  <c r="O17" i="7"/>
  <c r="O28" i="7"/>
  <c r="O8" i="7"/>
  <c r="O21" i="7"/>
  <c r="O32" i="7"/>
  <c r="O37" i="7"/>
  <c r="O5" i="7"/>
  <c r="O13" i="7"/>
  <c r="O25" i="7"/>
  <c r="O36" i="7"/>
  <c r="J39" i="7"/>
  <c r="J35" i="7"/>
  <c r="J31" i="7"/>
  <c r="J27" i="7"/>
  <c r="J23" i="7"/>
  <c r="J19" i="7"/>
  <c r="J15" i="7"/>
  <c r="J11" i="7"/>
  <c r="J7" i="7"/>
  <c r="J36" i="7"/>
  <c r="J32" i="7"/>
  <c r="J28" i="7"/>
  <c r="J24" i="7"/>
  <c r="J20" i="7"/>
  <c r="J16" i="7"/>
  <c r="J12" i="7"/>
  <c r="N39" i="7"/>
  <c r="N35" i="7"/>
  <c r="N31" i="7"/>
  <c r="N27" i="7"/>
  <c r="N23" i="7"/>
  <c r="N19" i="7"/>
  <c r="N15" i="7"/>
  <c r="N11" i="7"/>
  <c r="N7" i="7"/>
  <c r="N38" i="7"/>
  <c r="N36" i="7"/>
  <c r="N32" i="7"/>
  <c r="N28" i="7"/>
  <c r="N24" i="7"/>
  <c r="N20" i="7"/>
  <c r="N16" i="7"/>
  <c r="N12" i="7"/>
  <c r="N8" i="7"/>
  <c r="N4" i="7"/>
  <c r="N5" i="7"/>
  <c r="M6" i="7"/>
  <c r="J9" i="7"/>
  <c r="N13" i="7"/>
  <c r="M14" i="7"/>
  <c r="J17" i="7"/>
  <c r="N21" i="7"/>
  <c r="M22" i="7"/>
  <c r="J25" i="7"/>
  <c r="N29" i="7"/>
  <c r="M30" i="7"/>
  <c r="J33" i="7"/>
  <c r="N37" i="7"/>
  <c r="M36" i="7"/>
  <c r="M32" i="7"/>
  <c r="M28" i="7"/>
  <c r="M24" i="7"/>
  <c r="M20" i="7"/>
  <c r="M16" i="7"/>
  <c r="M12" i="7"/>
  <c r="M8" i="7"/>
  <c r="M4" i="7"/>
  <c r="M39" i="7"/>
  <c r="M37" i="7"/>
  <c r="M33" i="7"/>
  <c r="M29" i="7"/>
  <c r="M25" i="7"/>
  <c r="M21" i="7"/>
  <c r="M17" i="7"/>
  <c r="M13" i="7"/>
  <c r="M9" i="7"/>
  <c r="M5" i="7"/>
  <c r="M11" i="7"/>
  <c r="N18" i="7"/>
  <c r="M19" i="7"/>
  <c r="J22" i="7"/>
  <c r="N26" i="7"/>
  <c r="M27" i="7"/>
  <c r="J30" i="7"/>
  <c r="N34" i="7"/>
  <c r="M35" i="7"/>
  <c r="J38" i="7"/>
  <c r="L6" i="7"/>
  <c r="K7" i="7"/>
  <c r="O7" i="7"/>
  <c r="L10" i="7"/>
  <c r="K11" i="7"/>
  <c r="O11" i="7"/>
  <c r="L14" i="7"/>
  <c r="K15" i="7"/>
  <c r="O15" i="7"/>
  <c r="L18" i="7"/>
  <c r="K19" i="7"/>
  <c r="O19" i="7"/>
  <c r="L22" i="7"/>
  <c r="K23" i="7"/>
  <c r="O23" i="7"/>
  <c r="L26" i="7"/>
  <c r="K27" i="7"/>
  <c r="O27" i="7"/>
  <c r="L30" i="7"/>
  <c r="O31" i="7"/>
  <c r="L34" i="7"/>
  <c r="K35" i="7"/>
  <c r="O35" i="7"/>
  <c r="L38" i="7"/>
  <c r="K39" i="7"/>
  <c r="O39" i="7"/>
  <c r="L5" i="7"/>
  <c r="K6" i="7"/>
  <c r="O6" i="7"/>
  <c r="L9" i="7"/>
  <c r="K10" i="7"/>
  <c r="O10" i="7"/>
  <c r="L13" i="7"/>
  <c r="K14" i="7"/>
  <c r="O14" i="7"/>
  <c r="L17" i="7"/>
  <c r="K18" i="7"/>
  <c r="O18" i="7"/>
  <c r="L21" i="7"/>
  <c r="K22" i="7"/>
  <c r="O22" i="7"/>
  <c r="L25" i="7"/>
  <c r="K26" i="7"/>
  <c r="O26" i="7"/>
  <c r="L29" i="7"/>
  <c r="O30" i="7"/>
  <c r="L33" i="7"/>
  <c r="O34" i="7"/>
  <c r="Q29" i="7" l="1"/>
  <c r="Q13" i="7"/>
  <c r="R13" i="7" s="1"/>
  <c r="Q37" i="7"/>
  <c r="R37" i="7" s="1"/>
  <c r="P29" i="7"/>
  <c r="Q34" i="7"/>
  <c r="P37" i="7"/>
  <c r="Q6" i="7"/>
  <c r="R6" i="7" s="1"/>
  <c r="Q26" i="7"/>
  <c r="R26" i="7" s="1"/>
  <c r="P21" i="7"/>
  <c r="P10" i="7"/>
  <c r="P5" i="7"/>
  <c r="P18" i="7"/>
  <c r="P13" i="7"/>
  <c r="P38" i="7"/>
  <c r="Q38" i="7"/>
  <c r="R38" i="7" s="1"/>
  <c r="P30" i="7"/>
  <c r="Q30" i="7"/>
  <c r="P34" i="7"/>
  <c r="Q4" i="7"/>
  <c r="R4" i="7" s="1"/>
  <c r="P4" i="7"/>
  <c r="Q20" i="7"/>
  <c r="R20" i="7" s="1"/>
  <c r="P20" i="7"/>
  <c r="Q36" i="7"/>
  <c r="P36" i="7"/>
  <c r="P19" i="7"/>
  <c r="Q19" i="7"/>
  <c r="R19" i="7" s="1"/>
  <c r="Q35" i="7"/>
  <c r="R35" i="7" s="1"/>
  <c r="P35" i="7"/>
  <c r="P26" i="7"/>
  <c r="Q18" i="7"/>
  <c r="R18" i="7" s="1"/>
  <c r="Q10" i="7"/>
  <c r="R10" i="7" s="1"/>
  <c r="Q8" i="7"/>
  <c r="P8" i="7"/>
  <c r="Q24" i="7"/>
  <c r="R24" i="7" s="1"/>
  <c r="P24" i="7"/>
  <c r="P7" i="7"/>
  <c r="Q7" i="7"/>
  <c r="R7" i="7" s="1"/>
  <c r="Q23" i="7"/>
  <c r="R23" i="7" s="1"/>
  <c r="P23" i="7"/>
  <c r="Q39" i="7"/>
  <c r="R39" i="7" s="1"/>
  <c r="P39" i="7"/>
  <c r="Q14" i="7"/>
  <c r="R14" i="7" s="1"/>
  <c r="Q5" i="7"/>
  <c r="R5" i="7" s="1"/>
  <c r="P33" i="7"/>
  <c r="Q33" i="7"/>
  <c r="P25" i="7"/>
  <c r="Q25" i="7"/>
  <c r="R25" i="7" s="1"/>
  <c r="P17" i="7"/>
  <c r="Q17" i="7"/>
  <c r="R17" i="7" s="1"/>
  <c r="P9" i="7"/>
  <c r="Q9" i="7"/>
  <c r="R9" i="7" s="1"/>
  <c r="Q12" i="7"/>
  <c r="R12" i="7" s="1"/>
  <c r="P12" i="7"/>
  <c r="Q28" i="7"/>
  <c r="P28" i="7"/>
  <c r="Q11" i="7"/>
  <c r="R11" i="7" s="1"/>
  <c r="P11" i="7"/>
  <c r="P27" i="7"/>
  <c r="Q27" i="7"/>
  <c r="R27" i="7" s="1"/>
  <c r="P14" i="7"/>
  <c r="Q21" i="7"/>
  <c r="P22" i="7"/>
  <c r="Q22" i="7"/>
  <c r="R22" i="7" s="1"/>
  <c r="Q16" i="7"/>
  <c r="R16" i="7" s="1"/>
  <c r="P16" i="7"/>
  <c r="Q32" i="7"/>
  <c r="P32" i="7"/>
  <c r="Q15" i="7"/>
  <c r="R15" i="7" s="1"/>
  <c r="P15" i="7"/>
  <c r="Q31" i="7"/>
  <c r="P31" i="7"/>
  <c r="P6" i="7"/>
  <c r="U14" i="7" l="1"/>
  <c r="T14" i="7"/>
  <c r="U17" i="7"/>
  <c r="T17" i="7"/>
  <c r="U7" i="7"/>
  <c r="T7" i="7"/>
  <c r="U35" i="7"/>
  <c r="T35" i="7"/>
  <c r="U18" i="7"/>
  <c r="T18" i="7"/>
  <c r="U23" i="7"/>
  <c r="T23" i="7"/>
  <c r="U24" i="7"/>
  <c r="T24" i="7"/>
  <c r="U5" i="7"/>
  <c r="T5" i="7"/>
  <c r="U6" i="7"/>
  <c r="T6" i="7"/>
  <c r="U22" i="7"/>
  <c r="T22" i="7"/>
  <c r="U27" i="7"/>
  <c r="T27" i="7"/>
  <c r="U9" i="7"/>
  <c r="T9" i="7"/>
  <c r="U25" i="7"/>
  <c r="T25" i="7"/>
  <c r="U38" i="7"/>
  <c r="T38" i="7"/>
  <c r="U10" i="7"/>
  <c r="T10" i="7"/>
  <c r="U37" i="7"/>
  <c r="T37" i="7"/>
  <c r="U15" i="7"/>
  <c r="T15" i="7"/>
  <c r="U16" i="7"/>
  <c r="T16" i="7"/>
  <c r="U11" i="7"/>
  <c r="T11" i="7"/>
  <c r="U12" i="7"/>
  <c r="T12" i="7"/>
  <c r="U39" i="7"/>
  <c r="T39" i="7"/>
  <c r="U26" i="7"/>
  <c r="T26" i="7"/>
  <c r="U19" i="7"/>
  <c r="T19" i="7"/>
  <c r="U13" i="7"/>
  <c r="T13" i="7"/>
  <c r="U20" i="7"/>
  <c r="T20" i="7"/>
  <c r="U28" i="7"/>
  <c r="T28" i="7"/>
  <c r="U29" i="7"/>
  <c r="T29" i="7"/>
  <c r="U30" i="7"/>
  <c r="T30" i="7"/>
  <c r="U31" i="7"/>
  <c r="T31" i="7"/>
  <c r="U32" i="7"/>
  <c r="T32" i="7"/>
  <c r="U33" i="7"/>
  <c r="T33" i="7"/>
  <c r="U34" i="7"/>
  <c r="T34" i="7"/>
  <c r="T36" i="7"/>
  <c r="U36" i="7"/>
  <c r="U21" i="7"/>
  <c r="T21" i="7"/>
  <c r="T8" i="7"/>
  <c r="U8" i="7"/>
  <c r="U4" i="7"/>
  <c r="T4" i="7"/>
  <c r="N14" i="2" l="1"/>
  <c r="J21" i="2"/>
  <c r="N24" i="2"/>
  <c r="O30" i="2"/>
  <c r="N4" i="2"/>
  <c r="O2" i="2"/>
  <c r="O5" i="2" s="1"/>
  <c r="N2" i="2"/>
  <c r="N8" i="2" s="1"/>
  <c r="M2" i="2"/>
  <c r="M9" i="2" s="1"/>
  <c r="L2" i="2"/>
  <c r="L36" i="2" s="1"/>
  <c r="K2" i="2"/>
  <c r="K7" i="2" s="1"/>
  <c r="J2" i="2"/>
  <c r="J5" i="2" s="1"/>
  <c r="M37" i="2" l="1"/>
  <c r="N33" i="2"/>
  <c r="J30" i="2"/>
  <c r="N23" i="2"/>
  <c r="M17" i="2"/>
  <c r="O13" i="2"/>
  <c r="N7" i="2"/>
  <c r="M34" i="2"/>
  <c r="N36" i="2"/>
  <c r="N32" i="2"/>
  <c r="M26" i="2"/>
  <c r="O22" i="2"/>
  <c r="N16" i="2"/>
  <c r="J13" i="2"/>
  <c r="N6" i="2"/>
  <c r="M8" i="2"/>
  <c r="J4" i="2"/>
  <c r="N35" i="2"/>
  <c r="N31" i="2"/>
  <c r="N25" i="2"/>
  <c r="O21" i="2"/>
  <c r="N15" i="2"/>
  <c r="J12" i="2"/>
  <c r="N5" i="2"/>
  <c r="L39" i="2"/>
  <c r="L38" i="2"/>
  <c r="L29" i="2"/>
  <c r="L28" i="2"/>
  <c r="L27" i="2"/>
  <c r="L19" i="2"/>
  <c r="K4" i="2"/>
  <c r="O4" i="2"/>
  <c r="J39" i="2"/>
  <c r="J38" i="2"/>
  <c r="L37" i="2"/>
  <c r="M36" i="2"/>
  <c r="J35" i="2"/>
  <c r="L34" i="2"/>
  <c r="M33" i="2"/>
  <c r="M32" i="2"/>
  <c r="M31" i="2"/>
  <c r="N30" i="2"/>
  <c r="O29" i="2"/>
  <c r="J29" i="2"/>
  <c r="J28" i="2"/>
  <c r="J27" i="2"/>
  <c r="L26" i="2"/>
  <c r="M25" i="2"/>
  <c r="M24" i="2"/>
  <c r="M23" i="2"/>
  <c r="M22" i="2"/>
  <c r="N21" i="2"/>
  <c r="O20" i="2"/>
  <c r="J20" i="2"/>
  <c r="P20" i="2" s="1"/>
  <c r="J19" i="2"/>
  <c r="J18" i="2"/>
  <c r="L17" i="2"/>
  <c r="M16" i="2"/>
  <c r="M15" i="2"/>
  <c r="M14" i="2"/>
  <c r="N13" i="2"/>
  <c r="N12" i="2"/>
  <c r="O11" i="2"/>
  <c r="J11" i="2"/>
  <c r="J10" i="2"/>
  <c r="J9" i="2"/>
  <c r="L8" i="2"/>
  <c r="M7" i="2"/>
  <c r="M6" i="2"/>
  <c r="M5" i="2"/>
  <c r="Q5" i="2" s="1"/>
  <c r="L11" i="2"/>
  <c r="L9" i="2"/>
  <c r="L4" i="2"/>
  <c r="N39" i="2"/>
  <c r="Q39" i="2" s="1"/>
  <c r="R39" i="2" s="1"/>
  <c r="N38" i="2"/>
  <c r="O37" i="2"/>
  <c r="J37" i="2"/>
  <c r="J36" i="2"/>
  <c r="P36" i="2" s="1"/>
  <c r="O34" i="2"/>
  <c r="J34" i="2"/>
  <c r="L33" i="2"/>
  <c r="L32" i="2"/>
  <c r="L31" i="2"/>
  <c r="M30" i="2"/>
  <c r="N29" i="2"/>
  <c r="N28" i="2"/>
  <c r="N27" i="2"/>
  <c r="O26" i="2"/>
  <c r="J26" i="2"/>
  <c r="L25" i="2"/>
  <c r="L24" i="2"/>
  <c r="L23" i="2"/>
  <c r="L22" i="2"/>
  <c r="M21" i="2"/>
  <c r="N20" i="2"/>
  <c r="N19" i="2"/>
  <c r="N18" i="2"/>
  <c r="O17" i="2"/>
  <c r="J17" i="2"/>
  <c r="L16" i="2"/>
  <c r="L15" i="2"/>
  <c r="L14" i="2"/>
  <c r="M13" i="2"/>
  <c r="M12" i="2"/>
  <c r="N11" i="2"/>
  <c r="N10" i="2"/>
  <c r="N9" i="2"/>
  <c r="O8" i="2"/>
  <c r="J8" i="2"/>
  <c r="L7" i="2"/>
  <c r="L6" i="2"/>
  <c r="L5" i="2"/>
  <c r="L20" i="2"/>
  <c r="L18" i="2"/>
  <c r="L10" i="2"/>
  <c r="M4" i="2"/>
  <c r="M39" i="2"/>
  <c r="M38" i="2"/>
  <c r="N37" i="2"/>
  <c r="O36" i="2"/>
  <c r="O35" i="2"/>
  <c r="N34" i="2"/>
  <c r="O33" i="2"/>
  <c r="J33" i="2"/>
  <c r="J32" i="2"/>
  <c r="J31" i="2"/>
  <c r="L30" i="2"/>
  <c r="M29" i="2"/>
  <c r="M28" i="2"/>
  <c r="M27" i="2"/>
  <c r="N26" i="2"/>
  <c r="O25" i="2"/>
  <c r="J25" i="2"/>
  <c r="J24" i="2"/>
  <c r="J23" i="2"/>
  <c r="J22" i="2"/>
  <c r="L21" i="2"/>
  <c r="M20" i="2"/>
  <c r="M19" i="2"/>
  <c r="M18" i="2"/>
  <c r="N17" i="2"/>
  <c r="O16" i="2"/>
  <c r="J16" i="2"/>
  <c r="J15" i="2"/>
  <c r="J14" i="2"/>
  <c r="L13" i="2"/>
  <c r="L12" i="2"/>
  <c r="M11" i="2"/>
  <c r="M10" i="2"/>
  <c r="O7" i="2"/>
  <c r="J7" i="2"/>
  <c r="J6" i="2"/>
  <c r="O39" i="2"/>
  <c r="O32" i="2"/>
  <c r="O28" i="2"/>
  <c r="O24" i="2"/>
  <c r="O19" i="2"/>
  <c r="O15" i="2"/>
  <c r="O10" i="2"/>
  <c r="O6" i="2"/>
  <c r="O38" i="2"/>
  <c r="O31" i="2"/>
  <c r="O27" i="2"/>
  <c r="O23" i="2"/>
  <c r="O18" i="2"/>
  <c r="O14" i="2"/>
  <c r="O9" i="2"/>
  <c r="K36" i="2"/>
  <c r="K35" i="2"/>
  <c r="P35" i="2" s="1"/>
  <c r="K21" i="2"/>
  <c r="K19" i="2"/>
  <c r="K17" i="2"/>
  <c r="K15" i="2"/>
  <c r="K13" i="2"/>
  <c r="K38" i="2"/>
  <c r="K33" i="2"/>
  <c r="K31" i="2"/>
  <c r="K29" i="2"/>
  <c r="K27" i="2"/>
  <c r="K25" i="2"/>
  <c r="Q25" i="2" s="1"/>
  <c r="R25" i="2" s="1"/>
  <c r="K23" i="2"/>
  <c r="K12" i="2"/>
  <c r="K10" i="2"/>
  <c r="K8" i="2"/>
  <c r="K6" i="2"/>
  <c r="K22" i="2"/>
  <c r="K20" i="2"/>
  <c r="K18" i="2"/>
  <c r="Q18" i="2" s="1"/>
  <c r="R18" i="2" s="1"/>
  <c r="K16" i="2"/>
  <c r="K14" i="2"/>
  <c r="K39" i="2"/>
  <c r="K37" i="2"/>
  <c r="Q37" i="2" s="1"/>
  <c r="R37" i="2" s="1"/>
  <c r="K34" i="2"/>
  <c r="K32" i="2"/>
  <c r="K30" i="2"/>
  <c r="Q29" i="2"/>
  <c r="R29" i="2" s="1"/>
  <c r="K28" i="2"/>
  <c r="K26" i="2"/>
  <c r="K24" i="2"/>
  <c r="K11" i="2"/>
  <c r="Q11" i="2" s="1"/>
  <c r="R11" i="2" s="1"/>
  <c r="K9" i="2"/>
  <c r="P5" i="2"/>
  <c r="Q35" i="2" l="1"/>
  <c r="P31" i="2"/>
  <c r="P13" i="2"/>
  <c r="Q21" i="2"/>
  <c r="R21" i="2" s="1"/>
  <c r="P15" i="2"/>
  <c r="P32" i="2"/>
  <c r="Q7" i="2"/>
  <c r="R7" i="2" s="1"/>
  <c r="Q16" i="2"/>
  <c r="R16" i="2" s="1"/>
  <c r="Q17" i="2"/>
  <c r="R17" i="2" s="1"/>
  <c r="Q20" i="2"/>
  <c r="R20" i="2" s="1"/>
  <c r="Q24" i="2"/>
  <c r="R24" i="2" s="1"/>
  <c r="Q34" i="2"/>
  <c r="R34" i="2" s="1"/>
  <c r="Q38" i="2"/>
  <c r="R38" i="2" s="1"/>
  <c r="Q15" i="2"/>
  <c r="R15" i="2" s="1"/>
  <c r="Q22" i="2"/>
  <c r="P33" i="2"/>
  <c r="Q4" i="2"/>
  <c r="R4" i="2" s="1"/>
  <c r="P29" i="2"/>
  <c r="U29" i="2" s="1"/>
  <c r="P24" i="2"/>
  <c r="P39" i="2"/>
  <c r="Q36" i="2"/>
  <c r="R36" i="2" s="1"/>
  <c r="Q23" i="2"/>
  <c r="R23" i="2" s="1"/>
  <c r="P11" i="2"/>
  <c r="Q19" i="2"/>
  <c r="R19" i="2" s="1"/>
  <c r="P21" i="2"/>
  <c r="P8" i="2"/>
  <c r="U8" i="2" s="1"/>
  <c r="P23" i="2"/>
  <c r="P26" i="2"/>
  <c r="P16" i="2"/>
  <c r="U16" i="2" s="1"/>
  <c r="P17" i="2"/>
  <c r="U17" i="2" s="1"/>
  <c r="P34" i="2"/>
  <c r="Q6" i="2"/>
  <c r="R6" i="2" s="1"/>
  <c r="P19" i="2"/>
  <c r="U19" i="2" s="1"/>
  <c r="Q27" i="2"/>
  <c r="R27" i="2" s="1"/>
  <c r="P10" i="2"/>
  <c r="P28" i="2"/>
  <c r="P4" i="2"/>
  <c r="U4" i="2" s="1"/>
  <c r="Q8" i="2"/>
  <c r="R8" i="2" s="1"/>
  <c r="Q26" i="2"/>
  <c r="R26" i="2" s="1"/>
  <c r="P38" i="2"/>
  <c r="P7" i="2"/>
  <c r="U7" i="2" s="1"/>
  <c r="P25" i="2"/>
  <c r="U25" i="2" s="1"/>
  <c r="P30" i="2"/>
  <c r="P22" i="2"/>
  <c r="Q33" i="2"/>
  <c r="R33" i="2" s="1"/>
  <c r="Q13" i="2"/>
  <c r="R13" i="2" s="1"/>
  <c r="P12" i="2"/>
  <c r="Q9" i="2"/>
  <c r="R9" i="2" s="1"/>
  <c r="Q10" i="2"/>
  <c r="R10" i="2" s="1"/>
  <c r="Q28" i="2"/>
  <c r="R28" i="2" s="1"/>
  <c r="Q32" i="2"/>
  <c r="R32" i="2" s="1"/>
  <c r="P27" i="2"/>
  <c r="Q14" i="2"/>
  <c r="R14" i="2" s="1"/>
  <c r="U39" i="2"/>
  <c r="T39" i="2"/>
  <c r="T22" i="2"/>
  <c r="U22" i="2"/>
  <c r="U13" i="2"/>
  <c r="T19" i="2"/>
  <c r="U38" i="2"/>
  <c r="T38" i="2"/>
  <c r="T33" i="2"/>
  <c r="T26" i="2"/>
  <c r="U26" i="2"/>
  <c r="P18" i="2"/>
  <c r="U20" i="2"/>
  <c r="T7" i="2"/>
  <c r="T17" i="2"/>
  <c r="P14" i="2"/>
  <c r="Q30" i="2"/>
  <c r="R30" i="2" s="1"/>
  <c r="Q31" i="2"/>
  <c r="R31" i="2" s="1"/>
  <c r="Q12" i="2"/>
  <c r="T16" i="2"/>
  <c r="P37" i="2"/>
  <c r="P9" i="2"/>
  <c r="U23" i="2"/>
  <c r="P6" i="2"/>
  <c r="U11" i="2"/>
  <c r="T11" i="2"/>
  <c r="U21" i="2"/>
  <c r="T21" i="2"/>
  <c r="U24" i="2"/>
  <c r="T24" i="2"/>
  <c r="T25" i="2"/>
  <c r="T34" i="2"/>
  <c r="U34" i="2"/>
  <c r="T36" i="2"/>
  <c r="U36" i="2"/>
  <c r="U35" i="2"/>
  <c r="T35" i="2"/>
  <c r="U12" i="2"/>
  <c r="U5" i="2"/>
  <c r="T5" i="2"/>
  <c r="K2" i="1"/>
  <c r="L2" i="1"/>
  <c r="L8" i="1" s="1"/>
  <c r="M2" i="1"/>
  <c r="M16" i="1" s="1"/>
  <c r="N2" i="1"/>
  <c r="N7" i="1" s="1"/>
  <c r="O2" i="1"/>
  <c r="O7" i="1" s="1"/>
  <c r="J2" i="1"/>
  <c r="J6" i="1" s="1"/>
  <c r="T8" i="2" l="1"/>
  <c r="T29" i="2"/>
  <c r="T12" i="2"/>
  <c r="T15" i="2"/>
  <c r="U27" i="2"/>
  <c r="T23" i="2"/>
  <c r="T20" i="2"/>
  <c r="U15" i="2"/>
  <c r="T4" i="2"/>
  <c r="U10" i="2"/>
  <c r="U33" i="2"/>
  <c r="T13" i="2"/>
  <c r="U28" i="2"/>
  <c r="T28" i="2"/>
  <c r="U32" i="2"/>
  <c r="T27" i="2"/>
  <c r="T32" i="2"/>
  <c r="T10" i="2"/>
  <c r="U31" i="2"/>
  <c r="U6" i="2"/>
  <c r="T6" i="2"/>
  <c r="U37" i="2"/>
  <c r="T37" i="2"/>
  <c r="T31" i="2"/>
  <c r="U30" i="2"/>
  <c r="U14" i="2"/>
  <c r="T14" i="2"/>
  <c r="U9" i="2"/>
  <c r="T9" i="2"/>
  <c r="U18" i="2"/>
  <c r="T18" i="2"/>
  <c r="T30" i="2"/>
  <c r="J32" i="1"/>
  <c r="J16" i="1"/>
  <c r="L39" i="1"/>
  <c r="L34" i="1"/>
  <c r="L29" i="1"/>
  <c r="L25" i="1"/>
  <c r="N20" i="1"/>
  <c r="L15" i="1"/>
  <c r="L9" i="1"/>
  <c r="J36" i="1"/>
  <c r="J31" i="1"/>
  <c r="J25" i="1"/>
  <c r="J20" i="1"/>
  <c r="J15" i="1"/>
  <c r="J7" i="1"/>
  <c r="N38" i="1"/>
  <c r="N33" i="1"/>
  <c r="N28" i="1"/>
  <c r="N24" i="1"/>
  <c r="L19" i="1"/>
  <c r="L13" i="1"/>
  <c r="N8" i="1"/>
  <c r="J37" i="1"/>
  <c r="J27" i="1"/>
  <c r="J21" i="1"/>
  <c r="J9" i="1"/>
  <c r="J4" i="1"/>
  <c r="J35" i="1"/>
  <c r="J29" i="1"/>
  <c r="J24" i="1"/>
  <c r="J19" i="1"/>
  <c r="J13" i="1"/>
  <c r="J5" i="1"/>
  <c r="L37" i="1"/>
  <c r="N32" i="1"/>
  <c r="L27" i="1"/>
  <c r="L23" i="1"/>
  <c r="L17" i="1"/>
  <c r="N12" i="1"/>
  <c r="L7" i="1"/>
  <c r="J39" i="1"/>
  <c r="J33" i="1"/>
  <c r="J28" i="1"/>
  <c r="J23" i="1"/>
  <c r="J17" i="1"/>
  <c r="J11" i="1"/>
  <c r="N4" i="1"/>
  <c r="N36" i="1"/>
  <c r="N30" i="1"/>
  <c r="N26" i="1"/>
  <c r="L21" i="1"/>
  <c r="N16" i="1"/>
  <c r="L11" i="1"/>
  <c r="L5" i="1"/>
  <c r="K4" i="1"/>
  <c r="K31" i="1"/>
  <c r="K38" i="1"/>
  <c r="K35" i="1"/>
  <c r="K32" i="1"/>
  <c r="K30" i="1"/>
  <c r="K26" i="1"/>
  <c r="K22" i="1"/>
  <c r="K18" i="1"/>
  <c r="K14" i="1"/>
  <c r="K10" i="1"/>
  <c r="K6" i="1"/>
  <c r="J12" i="1"/>
  <c r="J8" i="1"/>
  <c r="L4" i="1"/>
  <c r="K39" i="1"/>
  <c r="N37" i="1"/>
  <c r="L36" i="1"/>
  <c r="N34" i="1"/>
  <c r="K33" i="1"/>
  <c r="N31" i="1"/>
  <c r="N29" i="1"/>
  <c r="L28" i="1"/>
  <c r="K27" i="1"/>
  <c r="N25" i="1"/>
  <c r="L24" i="1"/>
  <c r="K23" i="1"/>
  <c r="N21" i="1"/>
  <c r="L20" i="1"/>
  <c r="K19" i="1"/>
  <c r="N17" i="1"/>
  <c r="L16" i="1"/>
  <c r="K15" i="1"/>
  <c r="N13" i="1"/>
  <c r="L12" i="1"/>
  <c r="K11" i="1"/>
  <c r="N9" i="1"/>
  <c r="K7" i="1"/>
  <c r="N5" i="1"/>
  <c r="K36" i="1"/>
  <c r="K28" i="1"/>
  <c r="K24" i="1"/>
  <c r="N22" i="1"/>
  <c r="K20" i="1"/>
  <c r="N18" i="1"/>
  <c r="K16" i="1"/>
  <c r="N14" i="1"/>
  <c r="K12" i="1"/>
  <c r="N10" i="1"/>
  <c r="K8" i="1"/>
  <c r="N6" i="1"/>
  <c r="L35" i="1"/>
  <c r="L33" i="1"/>
  <c r="J38" i="1"/>
  <c r="J34" i="1"/>
  <c r="J30" i="1"/>
  <c r="J26" i="1"/>
  <c r="J22" i="1"/>
  <c r="J18" i="1"/>
  <c r="J14" i="1"/>
  <c r="J10" i="1"/>
  <c r="N39" i="1"/>
  <c r="L38" i="1"/>
  <c r="K37" i="1"/>
  <c r="N35" i="1"/>
  <c r="K34" i="1"/>
  <c r="L32" i="1"/>
  <c r="L30" i="1"/>
  <c r="K29" i="1"/>
  <c r="N27" i="1"/>
  <c r="L26" i="1"/>
  <c r="K25" i="1"/>
  <c r="N23" i="1"/>
  <c r="L22" i="1"/>
  <c r="K21" i="1"/>
  <c r="N19" i="1"/>
  <c r="L18" i="1"/>
  <c r="K17" i="1"/>
  <c r="N15" i="1"/>
  <c r="L14" i="1"/>
  <c r="K13" i="1"/>
  <c r="N11" i="1"/>
  <c r="L10" i="1"/>
  <c r="K9" i="1"/>
  <c r="L6" i="1"/>
  <c r="K5" i="1"/>
  <c r="M4" i="1"/>
  <c r="M32" i="1"/>
  <c r="M31" i="1"/>
  <c r="M11" i="1"/>
  <c r="M10" i="1"/>
  <c r="M9" i="1"/>
  <c r="M8" i="1"/>
  <c r="M7" i="1"/>
  <c r="M6" i="1"/>
  <c r="M5" i="1"/>
  <c r="M34" i="1"/>
  <c r="M33" i="1"/>
  <c r="M15" i="1"/>
  <c r="M14" i="1"/>
  <c r="M13" i="1"/>
  <c r="M39" i="1"/>
  <c r="M38" i="1"/>
  <c r="M37" i="1"/>
  <c r="M36" i="1"/>
  <c r="M35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O37" i="1"/>
  <c r="O39" i="1"/>
  <c r="O31" i="1"/>
  <c r="O30" i="1"/>
  <c r="O26" i="1"/>
  <c r="O22" i="1"/>
  <c r="O18" i="1"/>
  <c r="O13" i="1"/>
  <c r="O8" i="1"/>
  <c r="O38" i="1"/>
  <c r="O29" i="1"/>
  <c r="O25" i="1"/>
  <c r="O21" i="1"/>
  <c r="O17" i="1"/>
  <c r="O12" i="1"/>
  <c r="O11" i="1"/>
  <c r="O34" i="1"/>
  <c r="O35" i="1"/>
  <c r="O28" i="1"/>
  <c r="O24" i="1"/>
  <c r="O20" i="1"/>
  <c r="O16" i="1"/>
  <c r="O15" i="1"/>
  <c r="O10" i="1"/>
  <c r="O6" i="1"/>
  <c r="O4" i="1"/>
  <c r="O36" i="1"/>
  <c r="O33" i="1"/>
  <c r="O32" i="1"/>
  <c r="O27" i="1"/>
  <c r="O23" i="1"/>
  <c r="O19" i="1"/>
  <c r="O14" i="1"/>
  <c r="O9" i="1"/>
  <c r="P7" i="1" l="1"/>
  <c r="Q28" i="1"/>
  <c r="R28" i="1" s="1"/>
  <c r="P26" i="1"/>
  <c r="Q13" i="1"/>
  <c r="R13" i="1" s="1"/>
  <c r="Q6" i="1"/>
  <c r="R6" i="1" s="1"/>
  <c r="Q20" i="1"/>
  <c r="R20" i="1" s="1"/>
  <c r="P24" i="1"/>
  <c r="Q27" i="1"/>
  <c r="R27" i="1" s="1"/>
  <c r="Q21" i="1"/>
  <c r="R21" i="1" s="1"/>
  <c r="P25" i="1"/>
  <c r="P37" i="1"/>
  <c r="P5" i="1"/>
  <c r="P9" i="1"/>
  <c r="P20" i="1"/>
  <c r="T20" i="1" s="1"/>
  <c r="Q16" i="1"/>
  <c r="R16" i="1" s="1"/>
  <c r="Q24" i="1"/>
  <c r="R24" i="1" s="1"/>
  <c r="P28" i="1"/>
  <c r="T28" i="1" s="1"/>
  <c r="P19" i="1"/>
  <c r="Q7" i="1"/>
  <c r="R7" i="1" s="1"/>
  <c r="P13" i="1"/>
  <c r="T13" i="1" s="1"/>
  <c r="P33" i="1"/>
  <c r="Q38" i="1"/>
  <c r="R38" i="1" s="1"/>
  <c r="P18" i="1"/>
  <c r="P10" i="1"/>
  <c r="P16" i="1"/>
  <c r="Q34" i="1"/>
  <c r="R34" i="1" s="1"/>
  <c r="P30" i="1"/>
  <c r="P12" i="1"/>
  <c r="Q36" i="1"/>
  <c r="R36" i="1" s="1"/>
  <c r="Q11" i="1"/>
  <c r="R11" i="1" s="1"/>
  <c r="Q22" i="1"/>
  <c r="R22" i="1" s="1"/>
  <c r="Q19" i="1"/>
  <c r="R19" i="1" s="1"/>
  <c r="Q33" i="1"/>
  <c r="R33" i="1" s="1"/>
  <c r="Q8" i="1"/>
  <c r="R8" i="1" s="1"/>
  <c r="P31" i="1"/>
  <c r="Q15" i="1"/>
  <c r="R15" i="1" s="1"/>
  <c r="Q18" i="1"/>
  <c r="R18" i="1" s="1"/>
  <c r="P34" i="1"/>
  <c r="T34" i="1" s="1"/>
  <c r="Q26" i="1"/>
  <c r="R26" i="1" s="1"/>
  <c r="P38" i="1"/>
  <c r="Q5" i="1"/>
  <c r="Q30" i="1"/>
  <c r="R30" i="1" s="1"/>
  <c r="P22" i="1"/>
  <c r="U22" i="1" s="1"/>
  <c r="P36" i="1"/>
  <c r="Q17" i="1"/>
  <c r="R17" i="1" s="1"/>
  <c r="Q9" i="1"/>
  <c r="R9" i="1" s="1"/>
  <c r="P27" i="1"/>
  <c r="P15" i="1"/>
  <c r="U15" i="1" s="1"/>
  <c r="Q31" i="1"/>
  <c r="Q4" i="1"/>
  <c r="R4" i="1" s="1"/>
  <c r="P35" i="1"/>
  <c r="Q12" i="1"/>
  <c r="Q25" i="1"/>
  <c r="R25" i="1" s="1"/>
  <c r="Q37" i="1"/>
  <c r="R37" i="1" s="1"/>
  <c r="Q23" i="1"/>
  <c r="R23" i="1" s="1"/>
  <c r="P29" i="1"/>
  <c r="P14" i="1"/>
  <c r="P32" i="1"/>
  <c r="P11" i="1"/>
  <c r="P21" i="1"/>
  <c r="Q39" i="1"/>
  <c r="R39" i="1" s="1"/>
  <c r="Q29" i="1"/>
  <c r="R29" i="1" s="1"/>
  <c r="P17" i="1"/>
  <c r="Q32" i="1"/>
  <c r="R32" i="1" s="1"/>
  <c r="P6" i="1"/>
  <c r="P8" i="1"/>
  <c r="Q14" i="1"/>
  <c r="R14" i="1" s="1"/>
  <c r="P23" i="1"/>
  <c r="Q35" i="1"/>
  <c r="R35" i="1" s="1"/>
  <c r="P4" i="1"/>
  <c r="Q10" i="1"/>
  <c r="R10" i="1" s="1"/>
  <c r="P39" i="1"/>
  <c r="U28" i="1" l="1"/>
  <c r="T24" i="1"/>
  <c r="U13" i="1"/>
  <c r="T15" i="1"/>
  <c r="U27" i="1"/>
  <c r="T16" i="1"/>
  <c r="U7" i="1"/>
  <c r="U20" i="1"/>
  <c r="U16" i="1"/>
  <c r="T19" i="1"/>
  <c r="T26" i="1"/>
  <c r="U21" i="1"/>
  <c r="T12" i="1"/>
  <c r="U34" i="1"/>
  <c r="U9" i="1"/>
  <c r="U38" i="1"/>
  <c r="U24" i="1"/>
  <c r="T38" i="1"/>
  <c r="T11" i="1"/>
  <c r="T31" i="1"/>
  <c r="U30" i="1"/>
  <c r="T22" i="1"/>
  <c r="T7" i="1"/>
  <c r="T27" i="1"/>
  <c r="U26" i="1"/>
  <c r="U11" i="1"/>
  <c r="T37" i="1"/>
  <c r="U18" i="1"/>
  <c r="T5" i="1"/>
  <c r="U31" i="1"/>
  <c r="T18" i="1"/>
  <c r="U36" i="1"/>
  <c r="U33" i="1"/>
  <c r="U5" i="1"/>
  <c r="T36" i="1"/>
  <c r="U19" i="1"/>
  <c r="T25" i="1"/>
  <c r="T33" i="1"/>
  <c r="U37" i="1"/>
  <c r="U12" i="1"/>
  <c r="U4" i="1"/>
  <c r="T9" i="1"/>
  <c r="U25" i="1"/>
  <c r="T30" i="1"/>
  <c r="T29" i="1"/>
  <c r="T4" i="1"/>
  <c r="T32" i="1"/>
  <c r="T21" i="1"/>
  <c r="U35" i="1"/>
  <c r="T6" i="1"/>
  <c r="U6" i="1"/>
  <c r="T35" i="1"/>
  <c r="U23" i="1"/>
  <c r="T23" i="1"/>
  <c r="U32" i="1"/>
  <c r="U29" i="1"/>
  <c r="U17" i="1"/>
  <c r="T17" i="1"/>
  <c r="T14" i="1"/>
  <c r="U10" i="1"/>
  <c r="U39" i="1"/>
  <c r="T39" i="1"/>
  <c r="T8" i="1"/>
  <c r="U8" i="1"/>
  <c r="U14" i="1"/>
  <c r="T10" i="1"/>
</calcChain>
</file>

<file path=xl/sharedStrings.xml><?xml version="1.0" encoding="utf-8"?>
<sst xmlns="http://schemas.openxmlformats.org/spreadsheetml/2006/main" count="154" uniqueCount="18">
  <si>
    <t>avg</t>
  </si>
  <si>
    <t>stdev</t>
  </si>
  <si>
    <t>confidence</t>
  </si>
  <si>
    <t>2sd</t>
  </si>
  <si>
    <t>-2sd</t>
  </si>
  <si>
    <t>[GuSCN]</t>
  </si>
  <si>
    <t>ThT intensity</t>
  </si>
  <si>
    <t>1 repeat</t>
  </si>
  <si>
    <t>2 repeat</t>
  </si>
  <si>
    <t>3 repeat</t>
  </si>
  <si>
    <t>4 repeat</t>
  </si>
  <si>
    <t>5 repeat</t>
  </si>
  <si>
    <t>6 repeat</t>
  </si>
  <si>
    <t>Raw data</t>
  </si>
  <si>
    <t>Processing</t>
  </si>
  <si>
    <t>plateau avg. intensity</t>
  </si>
  <si>
    <t>error</t>
  </si>
  <si>
    <t>+2sd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</si>
</sst>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3" borderId="4" xfId="0" applyFill="1" applyBorder="1"/>
    <xf numFmtId="0" fontId="0" fillId="2" borderId="4" xfId="0" applyFill="1" applyBorder="1"/>
    <xf numFmtId="0" fontId="0" fillId="4" borderId="0" xfId="0" applyFill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zoomScale="55" zoomScaleNormal="55" workbookViewId="0">
      <selection activeCell="I21" sqref="I21"/>
    </sheetView>
  </sheetViews>
  <sheetFormatPr defaultRowHeight="15" x14ac:dyDescent="0.25"/>
  <cols>
    <col min="9" max="9" width="22.28515625" customWidth="1"/>
    <col min="16" max="16" width="9.140625" style="7"/>
    <col min="18" max="18" width="9.140625" style="7"/>
  </cols>
  <sheetData>
    <row r="1" spans="2:21" x14ac:dyDescent="0.25">
      <c r="B1" t="s">
        <v>13</v>
      </c>
      <c r="J1" t="s">
        <v>14</v>
      </c>
    </row>
    <row r="2" spans="2:21" x14ac:dyDescent="0.25">
      <c r="B2" t="s">
        <v>5</v>
      </c>
      <c r="C2" t="s">
        <v>6</v>
      </c>
      <c r="I2" s="9" t="s">
        <v>15</v>
      </c>
      <c r="J2" s="6">
        <f t="shared" ref="J2:O2" si="0">AVERAGE(C4:C13)</f>
        <v>35196.400000000001</v>
      </c>
      <c r="K2" s="6">
        <f t="shared" si="0"/>
        <v>34993.1</v>
      </c>
      <c r="L2" s="6">
        <f t="shared" si="0"/>
        <v>24451.7</v>
      </c>
      <c r="M2" s="6">
        <f t="shared" si="0"/>
        <v>24759.333333333332</v>
      </c>
      <c r="N2" s="6">
        <f t="shared" si="0"/>
        <v>24465.599999999999</v>
      </c>
      <c r="O2" s="6">
        <f t="shared" si="0"/>
        <v>24905.777777777777</v>
      </c>
    </row>
    <row r="3" spans="2:21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8" t="s">
        <v>0</v>
      </c>
      <c r="Q3" t="s">
        <v>1</v>
      </c>
      <c r="R3" s="8" t="s">
        <v>16</v>
      </c>
      <c r="T3" s="1" t="s">
        <v>17</v>
      </c>
      <c r="U3" s="1" t="s">
        <v>4</v>
      </c>
    </row>
    <row r="4" spans="2:21" x14ac:dyDescent="0.25">
      <c r="B4">
        <v>0.5</v>
      </c>
      <c r="C4" s="3">
        <v>30164</v>
      </c>
      <c r="D4" s="3">
        <v>29646</v>
      </c>
      <c r="E4" s="4">
        <v>23681</v>
      </c>
      <c r="F4" s="4">
        <v>23598</v>
      </c>
      <c r="G4" s="4">
        <v>25790</v>
      </c>
      <c r="H4" s="4">
        <v>26635</v>
      </c>
      <c r="J4">
        <f t="shared" ref="J4:J39" si="1">(C4-MIN(C$4:C$39))/($J$2-MIN(C$4:C$39))</f>
        <v>0.80995755351127618</v>
      </c>
      <c r="K4">
        <f t="shared" ref="K4:K39" si="2">(D4-MIN(D$4:D$39))/($K$2-MIN(D$4:D$39))</f>
        <v>0.79361280834951231</v>
      </c>
      <c r="L4">
        <f t="shared" ref="L4:L30" si="3">(E4-MIN(E$4:E$39))/($L$2-MIN(E$4:E$39))</f>
        <v>0.95215331797835812</v>
      </c>
      <c r="M4">
        <f t="shared" ref="M4:M11" si="4">(F4-MIN(F$4:F$39))/($M$2-MIN(F$4:F$39))</f>
        <v>0.92709466811751906</v>
      </c>
      <c r="N4">
        <f t="shared" ref="N4:N39" si="5">(G4-MIN(G$4:G$39))/($N$2-MIN(G$4:G$39))</f>
        <v>1.0800987021155639</v>
      </c>
      <c r="O4">
        <f>(H4-MIN(H$4:H$39))/($O$2-MIN(H$4:H$39))</f>
        <v>1.1033928369750803</v>
      </c>
      <c r="P4" s="8">
        <f>AVERAGE(J4:O4)</f>
        <v>0.94438498117455172</v>
      </c>
      <c r="Q4">
        <f>STDEV(J4:O4)</f>
        <v>0.13027969576782958</v>
      </c>
      <c r="R4" s="8">
        <f>_xlfn.CONFIDENCE.T(0.05,Q4,6)</f>
        <v>0.13672015589356643</v>
      </c>
      <c r="T4">
        <f>P4+2*Q4</f>
        <v>1.2049443727102109</v>
      </c>
      <c r="U4">
        <f>P4-2*Q4</f>
        <v>0.68382558963889251</v>
      </c>
    </row>
    <row r="5" spans="2:21" x14ac:dyDescent="0.25">
      <c r="B5">
        <v>0.6</v>
      </c>
      <c r="C5" s="3">
        <v>32628</v>
      </c>
      <c r="D5" s="3">
        <v>33059</v>
      </c>
      <c r="E5" s="4">
        <v>23840</v>
      </c>
      <c r="F5" s="4">
        <v>23663</v>
      </c>
      <c r="G5" s="4">
        <v>23538</v>
      </c>
      <c r="H5" s="4"/>
      <c r="J5">
        <f t="shared" si="1"/>
        <v>0.90300750743946456</v>
      </c>
      <c r="K5">
        <f t="shared" si="2"/>
        <v>0.92534767119163508</v>
      </c>
      <c r="L5">
        <f t="shared" si="3"/>
        <v>0.96202437343630687</v>
      </c>
      <c r="M5">
        <f t="shared" si="4"/>
        <v>0.93117519042437435</v>
      </c>
      <c r="N5">
        <f t="shared" si="5"/>
        <v>0.94389945931561703</v>
      </c>
      <c r="P5" s="8">
        <f t="shared" ref="P5:P39" si="6">AVERAGE(J5:O5)</f>
        <v>0.9330908403614796</v>
      </c>
      <c r="Q5">
        <f t="shared" ref="Q5:Q39" si="7">STDEV(J5:O5)</f>
        <v>2.1923782081674562E-2</v>
      </c>
      <c r="R5" s="8">
        <f>_xlfn.CONFIDENCE.T(0.05,Q5,5)</f>
        <v>2.7221970915280079E-2</v>
      </c>
      <c r="T5">
        <f t="shared" ref="T5:T39" si="8">P5+2*Q5</f>
        <v>0.97693840452482872</v>
      </c>
      <c r="U5">
        <f t="shared" ref="U5:U39" si="9">P5-2*Q5</f>
        <v>0.88924327619813048</v>
      </c>
    </row>
    <row r="6" spans="2:21" x14ac:dyDescent="0.25">
      <c r="B6">
        <v>0.7</v>
      </c>
      <c r="C6" s="3">
        <v>35710</v>
      </c>
      <c r="D6" s="3">
        <v>35540</v>
      </c>
      <c r="E6" s="4">
        <v>22914</v>
      </c>
      <c r="F6" s="4">
        <v>24189</v>
      </c>
      <c r="G6" s="4">
        <v>24621</v>
      </c>
      <c r="H6" s="4">
        <v>25073</v>
      </c>
      <c r="J6">
        <f t="shared" si="1"/>
        <v>1.0193954774097067</v>
      </c>
      <c r="K6">
        <f t="shared" si="2"/>
        <v>1.0211092283880332</v>
      </c>
      <c r="L6">
        <f t="shared" si="3"/>
        <v>0.90453633976297043</v>
      </c>
      <c r="M6">
        <f t="shared" si="4"/>
        <v>0.96419603247677244</v>
      </c>
      <c r="N6">
        <f t="shared" si="5"/>
        <v>1.0093984735040462</v>
      </c>
      <c r="O6">
        <f t="shared" ref="O6:O39" si="10">(H6-MIN(H$4:H$39))/($O$2-MIN(H$4:H$39))</f>
        <v>1.0099984719943131</v>
      </c>
      <c r="P6" s="8">
        <f t="shared" si="6"/>
        <v>0.98810567058930709</v>
      </c>
      <c r="Q6">
        <f t="shared" si="7"/>
        <v>4.5948816953194367E-2</v>
      </c>
      <c r="R6" s="8">
        <f t="shared" ref="R6:R39" si="11">_xlfn.CONFIDENCE.T(0.05,Q6,6)</f>
        <v>4.8220326121738995E-2</v>
      </c>
      <c r="T6">
        <f t="shared" si="8"/>
        <v>1.0800033044956958</v>
      </c>
      <c r="U6">
        <f t="shared" si="9"/>
        <v>0.89620803668291837</v>
      </c>
    </row>
    <row r="7" spans="2:21" x14ac:dyDescent="0.25">
      <c r="B7">
        <v>0.8</v>
      </c>
      <c r="C7" s="3">
        <v>33506</v>
      </c>
      <c r="D7" s="3">
        <v>34683</v>
      </c>
      <c r="E7" s="4">
        <v>24941</v>
      </c>
      <c r="F7" s="4">
        <v>24985</v>
      </c>
      <c r="G7" s="4">
        <v>23930</v>
      </c>
      <c r="H7" s="4">
        <v>24083</v>
      </c>
      <c r="J7">
        <f t="shared" si="1"/>
        <v>0.93616410628238234</v>
      </c>
      <c r="K7">
        <f t="shared" si="2"/>
        <v>0.98803077029963604</v>
      </c>
      <c r="L7">
        <f t="shared" si="3"/>
        <v>1.0303767763243665</v>
      </c>
      <c r="M7">
        <f t="shared" si="4"/>
        <v>1.0141667364191849</v>
      </c>
      <c r="N7">
        <f t="shared" si="5"/>
        <v>0.96760732040690445</v>
      </c>
      <c r="O7">
        <f t="shared" si="10"/>
        <v>0.9508048603867848</v>
      </c>
      <c r="P7" s="8">
        <f t="shared" si="6"/>
        <v>0.98119176168654321</v>
      </c>
      <c r="Q7">
        <f t="shared" si="7"/>
        <v>3.6575065902957109E-2</v>
      </c>
      <c r="R7" s="8">
        <f t="shared" si="11"/>
        <v>3.83831776901076E-2</v>
      </c>
      <c r="T7">
        <f t="shared" si="8"/>
        <v>1.0543418934924573</v>
      </c>
      <c r="U7">
        <f t="shared" si="9"/>
        <v>0.90804162988062898</v>
      </c>
    </row>
    <row r="8" spans="2:21" x14ac:dyDescent="0.25">
      <c r="B8">
        <v>0.9</v>
      </c>
      <c r="C8" s="3">
        <v>35205</v>
      </c>
      <c r="D8" s="3">
        <v>35794</v>
      </c>
      <c r="E8" s="4">
        <v>24431</v>
      </c>
      <c r="F8" s="4">
        <v>25272</v>
      </c>
      <c r="G8" s="4">
        <v>25494</v>
      </c>
      <c r="H8" s="4">
        <v>25090</v>
      </c>
      <c r="J8">
        <f t="shared" si="1"/>
        <v>1.0003247685080285</v>
      </c>
      <c r="K8">
        <f t="shared" si="2"/>
        <v>1.030913112115516</v>
      </c>
      <c r="L8">
        <f t="shared" si="3"/>
        <v>0.99871490032717269</v>
      </c>
      <c r="M8">
        <f t="shared" si="4"/>
        <v>1.0321838118356073</v>
      </c>
      <c r="N8">
        <f t="shared" si="5"/>
        <v>1.0621968478221429</v>
      </c>
      <c r="O8">
        <f t="shared" si="10"/>
        <v>1.0110149279512102</v>
      </c>
      <c r="P8" s="8">
        <f t="shared" si="6"/>
        <v>1.022558061426613</v>
      </c>
      <c r="Q8">
        <f t="shared" si="7"/>
        <v>2.4206424376637042E-2</v>
      </c>
      <c r="R8" s="8">
        <f t="shared" si="11"/>
        <v>2.5403084455289857E-2</v>
      </c>
      <c r="T8">
        <f t="shared" si="8"/>
        <v>1.070970910179887</v>
      </c>
      <c r="U8">
        <f t="shared" si="9"/>
        <v>0.97414521267333887</v>
      </c>
    </row>
    <row r="9" spans="2:21" x14ac:dyDescent="0.25">
      <c r="B9">
        <v>1</v>
      </c>
      <c r="C9" s="3">
        <v>35814</v>
      </c>
      <c r="D9" s="3">
        <v>35443</v>
      </c>
      <c r="E9" s="4">
        <v>24863</v>
      </c>
      <c r="F9" s="4">
        <v>23970</v>
      </c>
      <c r="G9" s="4">
        <v>23441</v>
      </c>
      <c r="H9" s="4">
        <v>24569</v>
      </c>
      <c r="J9">
        <f t="shared" si="1"/>
        <v>1.0233229105300523</v>
      </c>
      <c r="K9">
        <f t="shared" si="2"/>
        <v>1.0173652255472228</v>
      </c>
      <c r="L9">
        <f t="shared" si="3"/>
        <v>1.0255343717600898</v>
      </c>
      <c r="M9">
        <f t="shared" si="4"/>
        <v>0.9504478111659832</v>
      </c>
      <c r="N9">
        <f t="shared" si="5"/>
        <v>0.93803297328027302</v>
      </c>
      <c r="O9">
        <f t="shared" si="10"/>
        <v>0.97986354244866236</v>
      </c>
      <c r="P9" s="8">
        <f t="shared" si="6"/>
        <v>0.98909447245538062</v>
      </c>
      <c r="Q9">
        <f t="shared" si="7"/>
        <v>3.8690409432738583E-2</v>
      </c>
      <c r="R9" s="8">
        <f t="shared" si="11"/>
        <v>4.0603094580883653E-2</v>
      </c>
      <c r="T9">
        <f t="shared" si="8"/>
        <v>1.0664752913208577</v>
      </c>
      <c r="U9">
        <f t="shared" si="9"/>
        <v>0.91171365358990342</v>
      </c>
    </row>
    <row r="10" spans="2:21" x14ac:dyDescent="0.25">
      <c r="B10">
        <v>1.1000000000000001</v>
      </c>
      <c r="C10" s="3">
        <v>36760</v>
      </c>
      <c r="D10" s="3">
        <v>36759</v>
      </c>
      <c r="E10" s="4">
        <v>25943</v>
      </c>
      <c r="F10" s="4">
        <v>24866</v>
      </c>
      <c r="G10" s="4">
        <v>23699</v>
      </c>
      <c r="H10" s="4">
        <v>24582</v>
      </c>
      <c r="J10">
        <f t="shared" si="1"/>
        <v>1.059047446413196</v>
      </c>
      <c r="K10">
        <f t="shared" si="2"/>
        <v>1.0681601506864649</v>
      </c>
      <c r="L10">
        <f t="shared" si="3"/>
        <v>1.0925830503423828</v>
      </c>
      <c r="M10">
        <f t="shared" si="4"/>
        <v>1.0066962417343266</v>
      </c>
      <c r="N10">
        <f t="shared" si="5"/>
        <v>0.95363661654953857</v>
      </c>
      <c r="O10">
        <f t="shared" si="10"/>
        <v>0.9806408322980541</v>
      </c>
      <c r="P10" s="8">
        <f t="shared" si="6"/>
        <v>1.0267940563373272</v>
      </c>
      <c r="Q10">
        <f t="shared" si="7"/>
        <v>5.4709560229680133E-2</v>
      </c>
      <c r="R10" s="8">
        <f t="shared" si="11"/>
        <v>5.7414162348062278E-2</v>
      </c>
      <c r="T10">
        <f t="shared" si="8"/>
        <v>1.1362131767966874</v>
      </c>
      <c r="U10">
        <f t="shared" si="9"/>
        <v>0.91737493587796692</v>
      </c>
    </row>
    <row r="11" spans="2:21" x14ac:dyDescent="0.25">
      <c r="B11">
        <v>1.2</v>
      </c>
      <c r="C11" s="3">
        <v>35586</v>
      </c>
      <c r="D11" s="3">
        <v>35855</v>
      </c>
      <c r="E11" s="4">
        <v>24357</v>
      </c>
      <c r="F11" s="4">
        <v>26742</v>
      </c>
      <c r="G11" s="4">
        <v>27910</v>
      </c>
      <c r="H11" s="4">
        <v>26452</v>
      </c>
      <c r="J11">
        <f t="shared" si="1"/>
        <v>1.0147127686892947</v>
      </c>
      <c r="K11">
        <f t="shared" si="2"/>
        <v>1.0332675881288091</v>
      </c>
      <c r="L11">
        <f t="shared" si="3"/>
        <v>0.99412082420208969</v>
      </c>
      <c r="M11">
        <f t="shared" si="4"/>
        <v>1.124466393236796</v>
      </c>
      <c r="N11">
        <f t="shared" si="5"/>
        <v>1.2083146855684446</v>
      </c>
      <c r="O11">
        <f t="shared" si="10"/>
        <v>1.092450987556719</v>
      </c>
      <c r="P11" s="8">
        <f t="shared" si="6"/>
        <v>1.0778888745636921</v>
      </c>
      <c r="Q11">
        <f t="shared" si="7"/>
        <v>8.0488233145911872E-2</v>
      </c>
      <c r="R11" s="8">
        <f t="shared" si="11"/>
        <v>8.4467220455577224E-2</v>
      </c>
      <c r="T11">
        <f t="shared" si="8"/>
        <v>1.2388653408555159</v>
      </c>
      <c r="U11">
        <f t="shared" si="9"/>
        <v>0.91691240827186837</v>
      </c>
    </row>
    <row r="12" spans="2:21" x14ac:dyDescent="0.25">
      <c r="B12">
        <v>1.3</v>
      </c>
      <c r="C12" s="3">
        <v>41170</v>
      </c>
      <c r="D12" s="3">
        <v>37763</v>
      </c>
      <c r="E12" s="4">
        <v>24935</v>
      </c>
      <c r="F12" s="4"/>
      <c r="G12" s="4">
        <v>22977</v>
      </c>
      <c r="H12" s="4">
        <v>24033</v>
      </c>
      <c r="J12">
        <f t="shared" si="1"/>
        <v>1.2255857162278514</v>
      </c>
      <c r="K12">
        <f t="shared" si="2"/>
        <v>1.1069125099872241</v>
      </c>
      <c r="L12">
        <f t="shared" si="3"/>
        <v>1.0300042836655761</v>
      </c>
      <c r="N12">
        <f t="shared" si="5"/>
        <v>0.90997060709058586</v>
      </c>
      <c r="O12">
        <f t="shared" si="10"/>
        <v>0.94781528404297022</v>
      </c>
      <c r="P12" s="8">
        <f t="shared" si="6"/>
        <v>1.0440576802028416</v>
      </c>
      <c r="Q12">
        <f t="shared" si="7"/>
        <v>0.12682921335299641</v>
      </c>
      <c r="R12" s="8">
        <f>_xlfn.CONFIDENCE.T(0.05,Q12,5)</f>
        <v>0.15747926814091975</v>
      </c>
      <c r="T12">
        <f t="shared" si="8"/>
        <v>1.2977161069088345</v>
      </c>
      <c r="U12">
        <f t="shared" si="9"/>
        <v>0.79039925349684881</v>
      </c>
    </row>
    <row r="13" spans="2:21" x14ac:dyDescent="0.25">
      <c r="B13">
        <v>1.4</v>
      </c>
      <c r="C13" s="3">
        <v>35421</v>
      </c>
      <c r="D13" s="3">
        <v>35389</v>
      </c>
      <c r="E13" s="4">
        <v>24612</v>
      </c>
      <c r="F13" s="4">
        <v>25549</v>
      </c>
      <c r="G13" s="4">
        <v>23256</v>
      </c>
      <c r="H13" s="4">
        <v>23635</v>
      </c>
      <c r="J13">
        <f t="shared" si="1"/>
        <v>1.0084817449887464</v>
      </c>
      <c r="K13">
        <f t="shared" si="2"/>
        <v>1.0152809353059469</v>
      </c>
      <c r="L13">
        <f t="shared" si="3"/>
        <v>1.0099517622006866</v>
      </c>
      <c r="M13">
        <f t="shared" ref="M13:M39" si="12">(F13-MIN(F$4:F$39))/($M$2-MIN(F$4:F$39))</f>
        <v>1.0495731145894367</v>
      </c>
      <c r="N13">
        <f t="shared" si="5"/>
        <v>0.92684431434688475</v>
      </c>
      <c r="O13">
        <f t="shared" si="10"/>
        <v>0.92401825634620627</v>
      </c>
      <c r="P13" s="8">
        <f t="shared" si="6"/>
        <v>0.98902502129631775</v>
      </c>
      <c r="Q13">
        <f t="shared" si="7"/>
        <v>5.1505838522726104E-2</v>
      </c>
      <c r="R13" s="8">
        <f t="shared" si="11"/>
        <v>5.4052062608476323E-2</v>
      </c>
      <c r="T13">
        <f t="shared" si="8"/>
        <v>1.09203669834177</v>
      </c>
      <c r="U13">
        <f t="shared" si="9"/>
        <v>0.88601334425086553</v>
      </c>
    </row>
    <row r="14" spans="2:21" x14ac:dyDescent="0.25">
      <c r="B14">
        <v>1.5</v>
      </c>
      <c r="C14" s="3">
        <v>35102</v>
      </c>
      <c r="D14" s="3">
        <v>36848</v>
      </c>
      <c r="E14" s="4">
        <v>23642</v>
      </c>
      <c r="F14" s="4">
        <v>23260</v>
      </c>
      <c r="G14" s="4">
        <v>22803</v>
      </c>
      <c r="H14" s="4">
        <v>26826</v>
      </c>
      <c r="J14">
        <f t="shared" si="1"/>
        <v>0.99643509916768624</v>
      </c>
      <c r="K14">
        <f t="shared" si="2"/>
        <v>1.0715953697878271</v>
      </c>
      <c r="L14">
        <f t="shared" si="3"/>
        <v>0.94973211569621974</v>
      </c>
      <c r="M14">
        <f t="shared" si="12"/>
        <v>0.90587595212187166</v>
      </c>
      <c r="N14">
        <f t="shared" si="5"/>
        <v>0.89944721976945319</v>
      </c>
      <c r="O14">
        <f t="shared" si="10"/>
        <v>1.1148130186084519</v>
      </c>
      <c r="P14" s="8">
        <f t="shared" si="6"/>
        <v>0.98964979585858492</v>
      </c>
      <c r="Q14">
        <f t="shared" si="7"/>
        <v>8.8515459185168288E-2</v>
      </c>
      <c r="R14" s="8">
        <f t="shared" si="11"/>
        <v>9.2891277550673987E-2</v>
      </c>
      <c r="T14">
        <f t="shared" si="8"/>
        <v>1.1666807142289215</v>
      </c>
      <c r="U14">
        <f t="shared" si="9"/>
        <v>0.81261887748824835</v>
      </c>
    </row>
    <row r="15" spans="2:21" x14ac:dyDescent="0.25">
      <c r="B15">
        <v>1.6</v>
      </c>
      <c r="C15" s="3">
        <v>38201</v>
      </c>
      <c r="D15" s="3">
        <v>38181</v>
      </c>
      <c r="E15" s="4">
        <v>23539</v>
      </c>
      <c r="F15" s="4">
        <v>24053</v>
      </c>
      <c r="G15" s="4">
        <v>24026</v>
      </c>
      <c r="H15" s="4">
        <v>24397</v>
      </c>
      <c r="J15">
        <f t="shared" si="1"/>
        <v>1.1134650533979848</v>
      </c>
      <c r="K15">
        <f t="shared" si="2"/>
        <v>1.1230464603733967</v>
      </c>
      <c r="L15">
        <f t="shared" si="3"/>
        <v>0.94333765838698258</v>
      </c>
      <c r="M15">
        <f t="shared" si="12"/>
        <v>0.95565832426550601</v>
      </c>
      <c r="N15">
        <f t="shared" si="5"/>
        <v>0.9734133272047707</v>
      </c>
      <c r="O15">
        <f t="shared" si="10"/>
        <v>0.96957939982594021</v>
      </c>
      <c r="P15" s="8">
        <f t="shared" si="6"/>
        <v>1.0130833705757634</v>
      </c>
      <c r="Q15">
        <f t="shared" si="7"/>
        <v>8.2215292359240341E-2</v>
      </c>
      <c r="R15" s="8">
        <f t="shared" si="11"/>
        <v>8.6279657946254848E-2</v>
      </c>
      <c r="T15">
        <f t="shared" si="8"/>
        <v>1.177513955294244</v>
      </c>
      <c r="U15">
        <f t="shared" si="9"/>
        <v>0.84865278585728265</v>
      </c>
    </row>
    <row r="16" spans="2:21" x14ac:dyDescent="0.25">
      <c r="B16">
        <v>1.7</v>
      </c>
      <c r="C16" s="3">
        <v>36484</v>
      </c>
      <c r="D16" s="3">
        <v>37249</v>
      </c>
      <c r="E16" s="4">
        <v>21511</v>
      </c>
      <c r="F16" s="4">
        <v>21506</v>
      </c>
      <c r="G16" s="4">
        <v>23536</v>
      </c>
      <c r="H16" s="4">
        <v>23759</v>
      </c>
      <c r="J16">
        <f t="shared" si="1"/>
        <v>1.048624643132279</v>
      </c>
      <c r="K16">
        <f t="shared" si="2"/>
        <v>1.0870731547276722</v>
      </c>
      <c r="L16">
        <f t="shared" si="3"/>
        <v>0.81743513971578807</v>
      </c>
      <c r="M16">
        <f t="shared" si="12"/>
        <v>0.79576462710303852</v>
      </c>
      <c r="N16">
        <f t="shared" si="5"/>
        <v>0.94377850084066151</v>
      </c>
      <c r="O16">
        <f t="shared" si="10"/>
        <v>0.93143240567886643</v>
      </c>
      <c r="P16" s="8">
        <f t="shared" si="6"/>
        <v>0.93735141186638427</v>
      </c>
      <c r="Q16">
        <f t="shared" si="7"/>
        <v>0.11772969407487882</v>
      </c>
      <c r="R16" s="8">
        <f t="shared" si="11"/>
        <v>0.12354973683622897</v>
      </c>
      <c r="T16">
        <f t="shared" si="8"/>
        <v>1.1728108000161419</v>
      </c>
      <c r="U16">
        <f t="shared" si="9"/>
        <v>0.70189202371662662</v>
      </c>
    </row>
    <row r="17" spans="2:21" x14ac:dyDescent="0.25">
      <c r="B17">
        <v>1.8</v>
      </c>
      <c r="C17" s="3">
        <v>38711</v>
      </c>
      <c r="D17" s="3">
        <v>37222</v>
      </c>
      <c r="E17" s="4">
        <v>26147</v>
      </c>
      <c r="F17" s="4">
        <v>26352</v>
      </c>
      <c r="G17" s="4">
        <v>24430</v>
      </c>
      <c r="H17" s="4">
        <v>25729</v>
      </c>
      <c r="J17">
        <f t="shared" si="1"/>
        <v>1.1327245811996798</v>
      </c>
      <c r="K17">
        <f t="shared" si="2"/>
        <v>1.0860310096070342</v>
      </c>
      <c r="L17">
        <f t="shared" si="3"/>
        <v>1.1052478007412603</v>
      </c>
      <c r="M17">
        <f t="shared" si="12"/>
        <v>1.0999832593956642</v>
      </c>
      <c r="N17">
        <f t="shared" si="5"/>
        <v>0.99784693914579137</v>
      </c>
      <c r="O17">
        <f t="shared" si="10"/>
        <v>1.0492217136251603</v>
      </c>
      <c r="P17" s="8">
        <f t="shared" si="6"/>
        <v>1.0785092172857651</v>
      </c>
      <c r="Q17">
        <f t="shared" si="7"/>
        <v>4.8033593159760871E-2</v>
      </c>
      <c r="R17" s="8">
        <f t="shared" si="11"/>
        <v>5.0408164574117037E-2</v>
      </c>
      <c r="T17">
        <f t="shared" si="8"/>
        <v>1.1745764036052868</v>
      </c>
      <c r="U17">
        <f t="shared" si="9"/>
        <v>0.98244203096624338</v>
      </c>
    </row>
    <row r="18" spans="2:21" x14ac:dyDescent="0.25">
      <c r="B18">
        <v>1.9</v>
      </c>
      <c r="C18" s="3">
        <v>34416</v>
      </c>
      <c r="D18" s="3">
        <v>35967</v>
      </c>
      <c r="E18" s="4">
        <v>23439</v>
      </c>
      <c r="F18" s="4">
        <v>23242</v>
      </c>
      <c r="G18" s="4">
        <v>23522</v>
      </c>
      <c r="H18" s="4">
        <v>24189</v>
      </c>
      <c r="J18">
        <f t="shared" si="1"/>
        <v>0.97052914608540652</v>
      </c>
      <c r="K18">
        <f t="shared" si="2"/>
        <v>1.0375905604810851</v>
      </c>
      <c r="L18">
        <f t="shared" si="3"/>
        <v>0.93712944740714066</v>
      </c>
      <c r="M18">
        <f t="shared" si="12"/>
        <v>0.90474596132920404</v>
      </c>
      <c r="N18">
        <f t="shared" si="5"/>
        <v>0.94293179151597262</v>
      </c>
      <c r="O18">
        <f t="shared" si="10"/>
        <v>0.95714276223567163</v>
      </c>
      <c r="P18" s="8">
        <f t="shared" si="6"/>
        <v>0.9583449448424135</v>
      </c>
      <c r="Q18">
        <f t="shared" si="7"/>
        <v>4.4699622507223757E-2</v>
      </c>
      <c r="R18" s="8">
        <f t="shared" si="11"/>
        <v>4.6909376948977323E-2</v>
      </c>
      <c r="T18">
        <f t="shared" si="8"/>
        <v>1.0477441898568611</v>
      </c>
      <c r="U18">
        <f t="shared" si="9"/>
        <v>0.86894569982796599</v>
      </c>
    </row>
    <row r="19" spans="2:21" x14ac:dyDescent="0.25">
      <c r="B19">
        <v>2</v>
      </c>
      <c r="C19" s="3">
        <v>35813</v>
      </c>
      <c r="D19" s="3">
        <v>36127</v>
      </c>
      <c r="E19" s="4">
        <v>22793</v>
      </c>
      <c r="F19" s="4">
        <v>23228</v>
      </c>
      <c r="G19" s="4">
        <v>23723</v>
      </c>
      <c r="H19" s="4">
        <v>24083</v>
      </c>
      <c r="J19">
        <f t="shared" si="1"/>
        <v>1.023285146750049</v>
      </c>
      <c r="K19">
        <f t="shared" si="2"/>
        <v>1.0437662352700507</v>
      </c>
      <c r="L19">
        <f t="shared" si="3"/>
        <v>0.89702440447736176</v>
      </c>
      <c r="M19">
        <f t="shared" si="12"/>
        <v>0.90386707960157364</v>
      </c>
      <c r="N19">
        <f t="shared" si="5"/>
        <v>0.95508811824900519</v>
      </c>
      <c r="O19">
        <f t="shared" si="10"/>
        <v>0.9508048603867848</v>
      </c>
      <c r="P19" s="8">
        <f t="shared" si="6"/>
        <v>0.96230597412247088</v>
      </c>
      <c r="Q19">
        <f t="shared" si="7"/>
        <v>6.0357923140712817E-2</v>
      </c>
      <c r="R19" s="8">
        <f t="shared" si="11"/>
        <v>6.3341755693966606E-2</v>
      </c>
      <c r="T19">
        <f t="shared" si="8"/>
        <v>1.0830218204038966</v>
      </c>
      <c r="U19">
        <f t="shared" si="9"/>
        <v>0.84159012784104525</v>
      </c>
    </row>
    <row r="20" spans="2:21" x14ac:dyDescent="0.25">
      <c r="B20">
        <v>2.1</v>
      </c>
      <c r="C20" s="3">
        <v>33545</v>
      </c>
      <c r="D20" s="3">
        <v>35242</v>
      </c>
      <c r="E20" s="4">
        <v>23230</v>
      </c>
      <c r="F20" s="4">
        <v>23470</v>
      </c>
      <c r="G20" s="4">
        <v>24098</v>
      </c>
      <c r="H20" s="4">
        <v>23766</v>
      </c>
      <c r="J20">
        <f t="shared" si="1"/>
        <v>0.93763689370251202</v>
      </c>
      <c r="K20">
        <f t="shared" si="2"/>
        <v>1.0096070340935848</v>
      </c>
      <c r="L20">
        <f t="shared" si="3"/>
        <v>0.924154286459271</v>
      </c>
      <c r="M20">
        <f t="shared" si="12"/>
        <v>0.9190591780363272</v>
      </c>
      <c r="N20">
        <f t="shared" si="5"/>
        <v>0.97776783230317044</v>
      </c>
      <c r="O20">
        <f t="shared" si="10"/>
        <v>0.93185094636700039</v>
      </c>
      <c r="P20" s="8">
        <f t="shared" si="6"/>
        <v>0.95001269516031106</v>
      </c>
      <c r="Q20">
        <f t="shared" si="7"/>
        <v>3.586535926088516E-2</v>
      </c>
      <c r="R20" s="8">
        <f t="shared" si="11"/>
        <v>3.7638386246046394E-2</v>
      </c>
      <c r="T20">
        <f t="shared" si="8"/>
        <v>1.0217434136820813</v>
      </c>
      <c r="U20">
        <f t="shared" si="9"/>
        <v>0.8782819766385408</v>
      </c>
    </row>
    <row r="21" spans="2:21" x14ac:dyDescent="0.25">
      <c r="B21">
        <v>2.2000000000000002</v>
      </c>
      <c r="C21" s="3">
        <v>34108</v>
      </c>
      <c r="D21" s="3">
        <v>33159</v>
      </c>
      <c r="E21" s="4">
        <v>27488</v>
      </c>
      <c r="F21" s="4">
        <v>23650</v>
      </c>
      <c r="G21" s="4">
        <v>22542</v>
      </c>
      <c r="H21" s="4">
        <v>22109</v>
      </c>
      <c r="J21">
        <f t="shared" si="1"/>
        <v>0.95889790184438295</v>
      </c>
      <c r="K21">
        <f t="shared" si="2"/>
        <v>0.92920746793473863</v>
      </c>
      <c r="L21">
        <f t="shared" si="3"/>
        <v>1.1884999099809408</v>
      </c>
      <c r="M21">
        <f t="shared" si="12"/>
        <v>0.93035908596300332</v>
      </c>
      <c r="N21">
        <f t="shared" si="5"/>
        <v>0.88366213878775424</v>
      </c>
      <c r="O21">
        <f t="shared" si="10"/>
        <v>0.83277638633298567</v>
      </c>
      <c r="P21" s="8">
        <f t="shared" si="6"/>
        <v>0.9539004818073008</v>
      </c>
      <c r="Q21">
        <f t="shared" si="7"/>
        <v>0.12315054160939611</v>
      </c>
      <c r="R21" s="8">
        <f t="shared" si="11"/>
        <v>0.12923856743739368</v>
      </c>
      <c r="T21">
        <f t="shared" si="8"/>
        <v>1.2002015650260931</v>
      </c>
      <c r="U21">
        <f t="shared" si="9"/>
        <v>0.70759939858850862</v>
      </c>
    </row>
    <row r="22" spans="2:21" x14ac:dyDescent="0.25">
      <c r="B22">
        <v>2.2999999999999998</v>
      </c>
      <c r="C22" s="3">
        <v>36831</v>
      </c>
      <c r="D22" s="3">
        <v>38433</v>
      </c>
      <c r="E22" s="4">
        <v>23663</v>
      </c>
      <c r="F22" s="4">
        <v>22938</v>
      </c>
      <c r="G22" s="4">
        <v>23161</v>
      </c>
      <c r="H22" s="4">
        <v>23826</v>
      </c>
      <c r="J22">
        <f t="shared" si="1"/>
        <v>1.061728674793432</v>
      </c>
      <c r="K22">
        <f t="shared" si="2"/>
        <v>1.1327731481660177</v>
      </c>
      <c r="L22">
        <f t="shared" si="3"/>
        <v>0.9510358400019866</v>
      </c>
      <c r="M22">
        <f t="shared" si="12"/>
        <v>0.88566167238637317</v>
      </c>
      <c r="N22">
        <f t="shared" si="5"/>
        <v>0.92109878678649626</v>
      </c>
      <c r="O22">
        <f t="shared" si="10"/>
        <v>0.93543843797957793</v>
      </c>
      <c r="P22" s="8">
        <f t="shared" si="6"/>
        <v>0.98128942668564745</v>
      </c>
      <c r="Q22">
        <f t="shared" si="7"/>
        <v>9.5082031642187453E-2</v>
      </c>
      <c r="R22" s="8">
        <f t="shared" si="11"/>
        <v>9.978247271902925E-2</v>
      </c>
      <c r="T22">
        <f t="shared" si="8"/>
        <v>1.1714534899700224</v>
      </c>
      <c r="U22">
        <f t="shared" si="9"/>
        <v>0.79112536340127249</v>
      </c>
    </row>
    <row r="23" spans="2:21" x14ac:dyDescent="0.25">
      <c r="B23">
        <v>2.4</v>
      </c>
      <c r="C23" s="3">
        <v>37305</v>
      </c>
      <c r="D23" s="3">
        <v>38301</v>
      </c>
      <c r="E23" s="4">
        <v>21722</v>
      </c>
      <c r="F23" s="4">
        <v>21866</v>
      </c>
      <c r="G23" s="4">
        <v>21348</v>
      </c>
      <c r="H23" s="4">
        <v>23317</v>
      </c>
      <c r="J23">
        <f t="shared" si="1"/>
        <v>1.0796287065150072</v>
      </c>
      <c r="K23">
        <f t="shared" si="2"/>
        <v>1.1276782164651211</v>
      </c>
      <c r="L23">
        <f t="shared" si="3"/>
        <v>0.83053446488325455</v>
      </c>
      <c r="M23">
        <f t="shared" si="12"/>
        <v>0.81836444295639077</v>
      </c>
      <c r="N23">
        <f t="shared" si="5"/>
        <v>0.81144992923929227</v>
      </c>
      <c r="O23">
        <f t="shared" si="10"/>
        <v>0.90500455079954556</v>
      </c>
      <c r="P23" s="8">
        <f t="shared" si="6"/>
        <v>0.92877671847643528</v>
      </c>
      <c r="Q23">
        <f t="shared" si="7"/>
        <v>0.1403504404002123</v>
      </c>
      <c r="R23" s="8">
        <f t="shared" si="11"/>
        <v>0.14728875423108004</v>
      </c>
      <c r="T23">
        <f t="shared" si="8"/>
        <v>1.2094775992768598</v>
      </c>
      <c r="U23">
        <f t="shared" si="9"/>
        <v>0.64807583767601074</v>
      </c>
    </row>
    <row r="24" spans="2:21" x14ac:dyDescent="0.25">
      <c r="B24">
        <v>2.5</v>
      </c>
      <c r="C24" s="3">
        <v>33034</v>
      </c>
      <c r="D24" s="3">
        <v>34404</v>
      </c>
      <c r="E24" s="4">
        <v>22159</v>
      </c>
      <c r="F24" s="4">
        <v>23581</v>
      </c>
      <c r="G24" s="4">
        <v>22593</v>
      </c>
      <c r="H24" s="4">
        <v>23405</v>
      </c>
      <c r="J24">
        <f t="shared" si="1"/>
        <v>0.91833960212081378</v>
      </c>
      <c r="K24">
        <f t="shared" si="2"/>
        <v>0.97726193738637723</v>
      </c>
      <c r="L24">
        <f t="shared" si="3"/>
        <v>0.8576643468651638</v>
      </c>
      <c r="M24">
        <f t="shared" si="12"/>
        <v>0.9260274545911108</v>
      </c>
      <c r="N24">
        <f t="shared" si="5"/>
        <v>0.88674657989912076</v>
      </c>
      <c r="O24">
        <f t="shared" si="10"/>
        <v>0.91026620516465928</v>
      </c>
      <c r="P24" s="8">
        <f t="shared" si="6"/>
        <v>0.91271768767120764</v>
      </c>
      <c r="Q24">
        <f t="shared" si="7"/>
        <v>4.02146603320995E-2</v>
      </c>
      <c r="R24" s="8">
        <f t="shared" si="11"/>
        <v>4.2202697798816503E-2</v>
      </c>
      <c r="T24">
        <f t="shared" si="8"/>
        <v>0.99314700833540659</v>
      </c>
      <c r="U24">
        <f t="shared" si="9"/>
        <v>0.8322883670070087</v>
      </c>
    </row>
    <row r="25" spans="2:21" x14ac:dyDescent="0.25">
      <c r="B25">
        <v>2.6</v>
      </c>
      <c r="C25" s="3">
        <v>33955</v>
      </c>
      <c r="D25" s="3">
        <v>33943</v>
      </c>
      <c r="E25" s="4">
        <v>21244</v>
      </c>
      <c r="F25" s="4">
        <v>21255</v>
      </c>
      <c r="G25" s="4">
        <v>23030</v>
      </c>
      <c r="H25" s="4">
        <v>21719</v>
      </c>
      <c r="J25">
        <f t="shared" si="1"/>
        <v>0.95312004350387447</v>
      </c>
      <c r="K25">
        <f t="shared" si="2"/>
        <v>0.95946827440067006</v>
      </c>
      <c r="L25">
        <f t="shared" si="3"/>
        <v>0.80085921639961011</v>
      </c>
      <c r="M25">
        <f t="shared" si="12"/>
        <v>0.78000753327195116</v>
      </c>
      <c r="N25">
        <f t="shared" si="5"/>
        <v>0.9131760066769079</v>
      </c>
      <c r="O25">
        <f t="shared" si="10"/>
        <v>0.80945769085123209</v>
      </c>
      <c r="P25" s="8">
        <f t="shared" si="6"/>
        <v>0.86934812751737434</v>
      </c>
      <c r="Q25">
        <f t="shared" si="7"/>
        <v>8.1632830288092137E-2</v>
      </c>
      <c r="R25" s="8">
        <f t="shared" si="11"/>
        <v>8.5668401489904289E-2</v>
      </c>
      <c r="T25">
        <f t="shared" si="8"/>
        <v>1.0326137880935586</v>
      </c>
      <c r="U25">
        <f t="shared" si="9"/>
        <v>0.70608246694119003</v>
      </c>
    </row>
    <row r="26" spans="2:21" x14ac:dyDescent="0.25">
      <c r="B26">
        <v>2.7</v>
      </c>
      <c r="C26" s="3">
        <v>34143</v>
      </c>
      <c r="D26" s="3">
        <v>33274</v>
      </c>
      <c r="E26" s="4">
        <v>18137</v>
      </c>
      <c r="F26" s="4">
        <v>19074</v>
      </c>
      <c r="G26" s="4">
        <v>21504</v>
      </c>
      <c r="H26" s="4">
        <v>21779</v>
      </c>
      <c r="J26">
        <f t="shared" si="1"/>
        <v>0.96021963414449929</v>
      </c>
      <c r="K26">
        <f t="shared" si="2"/>
        <v>0.93364623418930759</v>
      </c>
      <c r="L26">
        <f t="shared" si="3"/>
        <v>0.6079701012559211</v>
      </c>
      <c r="M26">
        <f t="shared" si="12"/>
        <v>0.64309031556039176</v>
      </c>
      <c r="N26">
        <f t="shared" si="5"/>
        <v>0.820884690285825</v>
      </c>
      <c r="O26">
        <f t="shared" si="10"/>
        <v>0.81304518246380952</v>
      </c>
      <c r="P26" s="8">
        <f t="shared" si="6"/>
        <v>0.79647602631662584</v>
      </c>
      <c r="Q26">
        <f t="shared" si="7"/>
        <v>0.14529942525123779</v>
      </c>
      <c r="R26" s="8">
        <f t="shared" si="11"/>
        <v>0.15248239531505153</v>
      </c>
      <c r="T26">
        <f t="shared" si="8"/>
        <v>1.0870748768191014</v>
      </c>
      <c r="U26">
        <f t="shared" si="9"/>
        <v>0.50587717581415026</v>
      </c>
    </row>
    <row r="27" spans="2:21" x14ac:dyDescent="0.25">
      <c r="B27">
        <v>2.8</v>
      </c>
      <c r="C27" s="3">
        <v>30538</v>
      </c>
      <c r="D27" s="3">
        <v>30104</v>
      </c>
      <c r="E27" s="4">
        <v>21051</v>
      </c>
      <c r="F27" s="4">
        <v>20315</v>
      </c>
      <c r="G27" s="4">
        <v>19593</v>
      </c>
      <c r="H27" s="4">
        <v>20378</v>
      </c>
      <c r="J27">
        <f t="shared" si="1"/>
        <v>0.8240812072325191</v>
      </c>
      <c r="K27">
        <f t="shared" si="2"/>
        <v>0.81129067743292638</v>
      </c>
      <c r="L27">
        <f t="shared" si="3"/>
        <v>0.78887736920851514</v>
      </c>
      <c r="M27">
        <f t="shared" si="12"/>
        <v>0.72099690298819796</v>
      </c>
      <c r="N27">
        <f t="shared" si="5"/>
        <v>0.70530886746579902</v>
      </c>
      <c r="O27">
        <f t="shared" si="10"/>
        <v>0.72927725331012538</v>
      </c>
      <c r="P27" s="8">
        <f t="shared" si="6"/>
        <v>0.76330537960634715</v>
      </c>
      <c r="Q27">
        <f t="shared" si="7"/>
        <v>5.0915091430368473E-2</v>
      </c>
      <c r="R27" s="8">
        <f t="shared" si="11"/>
        <v>5.34321115555913E-2</v>
      </c>
      <c r="T27">
        <f t="shared" si="8"/>
        <v>0.86513556246708412</v>
      </c>
      <c r="U27">
        <f t="shared" si="9"/>
        <v>0.66147519674561017</v>
      </c>
    </row>
    <row r="28" spans="2:21" x14ac:dyDescent="0.25">
      <c r="B28">
        <v>2.9</v>
      </c>
      <c r="C28" s="3">
        <v>28443</v>
      </c>
      <c r="D28" s="3">
        <v>29463</v>
      </c>
      <c r="E28" s="4">
        <v>18183</v>
      </c>
      <c r="F28" s="4">
        <v>18880</v>
      </c>
      <c r="G28" s="4">
        <v>18621</v>
      </c>
      <c r="H28" s="4">
        <v>18533</v>
      </c>
      <c r="J28">
        <f t="shared" si="1"/>
        <v>0.74496608812555698</v>
      </c>
      <c r="K28">
        <f t="shared" si="2"/>
        <v>0.78654938030963295</v>
      </c>
      <c r="L28">
        <f t="shared" si="3"/>
        <v>0.61082587830664836</v>
      </c>
      <c r="M28">
        <f t="shared" si="12"/>
        <v>0.63091152590608524</v>
      </c>
      <c r="N28">
        <f t="shared" si="5"/>
        <v>0.64652304863740284</v>
      </c>
      <c r="O28">
        <f t="shared" si="10"/>
        <v>0.6189618862233679</v>
      </c>
      <c r="P28" s="8">
        <f t="shared" si="6"/>
        <v>0.67312296791811566</v>
      </c>
      <c r="Q28">
        <f t="shared" si="7"/>
        <v>7.3933343811883934E-2</v>
      </c>
      <c r="R28" s="8">
        <f t="shared" si="11"/>
        <v>7.7588285972874246E-2</v>
      </c>
      <c r="T28">
        <f t="shared" si="8"/>
        <v>0.82098965554188352</v>
      </c>
      <c r="U28">
        <f t="shared" si="9"/>
        <v>0.52525628029434779</v>
      </c>
    </row>
    <row r="29" spans="2:21" x14ac:dyDescent="0.25">
      <c r="B29">
        <v>3</v>
      </c>
      <c r="C29" s="3">
        <v>22516</v>
      </c>
      <c r="D29" s="3">
        <v>23373</v>
      </c>
      <c r="E29" s="4">
        <v>17141</v>
      </c>
      <c r="F29" s="4">
        <v>17143</v>
      </c>
      <c r="G29" s="4">
        <v>17341</v>
      </c>
      <c r="H29" s="4">
        <v>20293</v>
      </c>
      <c r="J29">
        <f t="shared" si="1"/>
        <v>0.52114016404586028</v>
      </c>
      <c r="K29">
        <f t="shared" si="2"/>
        <v>0.55148775865462929</v>
      </c>
      <c r="L29">
        <f t="shared" si="3"/>
        <v>0.54613631989669531</v>
      </c>
      <c r="M29">
        <f t="shared" si="12"/>
        <v>0.52186741441366036</v>
      </c>
      <c r="N29">
        <f t="shared" si="5"/>
        <v>0.56910962466585224</v>
      </c>
      <c r="O29">
        <f t="shared" si="10"/>
        <v>0.72419497352564066</v>
      </c>
      <c r="P29" s="8">
        <f t="shared" si="6"/>
        <v>0.57232270920038963</v>
      </c>
      <c r="Q29">
        <f t="shared" si="7"/>
        <v>7.6629916394349906E-2</v>
      </c>
      <c r="R29" s="8">
        <f t="shared" si="11"/>
        <v>8.04181653464804E-2</v>
      </c>
      <c r="T29">
        <f t="shared" si="8"/>
        <v>0.72558254198908945</v>
      </c>
      <c r="U29">
        <f t="shared" si="9"/>
        <v>0.41906287641168982</v>
      </c>
    </row>
    <row r="30" spans="2:21" x14ac:dyDescent="0.25">
      <c r="B30">
        <v>3.1</v>
      </c>
      <c r="C30" s="3">
        <v>17791</v>
      </c>
      <c r="D30" s="3">
        <v>18153</v>
      </c>
      <c r="E30" s="4">
        <v>15742</v>
      </c>
      <c r="F30" s="4">
        <v>15639</v>
      </c>
      <c r="G30" s="4">
        <v>15169</v>
      </c>
      <c r="H30" s="4">
        <v>15197</v>
      </c>
      <c r="J30">
        <f t="shared" si="1"/>
        <v>0.34270630353015813</v>
      </c>
      <c r="K30">
        <f t="shared" si="2"/>
        <v>0.35000636866462614</v>
      </c>
      <c r="L30">
        <f t="shared" si="3"/>
        <v>0.4592834482887066</v>
      </c>
      <c r="M30">
        <f t="shared" si="12"/>
        <v>0.42745040595965517</v>
      </c>
      <c r="N30">
        <f t="shared" si="5"/>
        <v>0.43774872086412736</v>
      </c>
      <c r="O30">
        <f t="shared" si="10"/>
        <v>0.41949735256406001</v>
      </c>
      <c r="P30" s="8">
        <f t="shared" si="6"/>
        <v>0.40611543331188887</v>
      </c>
      <c r="Q30">
        <f t="shared" si="7"/>
        <v>4.8230082715992544E-2</v>
      </c>
      <c r="R30" s="8">
        <f t="shared" si="11"/>
        <v>5.0614367717293898E-2</v>
      </c>
      <c r="T30">
        <f t="shared" si="8"/>
        <v>0.50257559874387392</v>
      </c>
      <c r="U30">
        <f t="shared" si="9"/>
        <v>0.30965526787990377</v>
      </c>
    </row>
    <row r="31" spans="2:21" x14ac:dyDescent="0.25">
      <c r="B31">
        <v>3.2</v>
      </c>
      <c r="C31" s="3">
        <v>16586</v>
      </c>
      <c r="D31" s="4">
        <v>17510</v>
      </c>
      <c r="E31" s="4"/>
      <c r="F31" s="4">
        <v>13802</v>
      </c>
      <c r="G31" s="4">
        <v>13037</v>
      </c>
      <c r="H31" s="4">
        <v>17510</v>
      </c>
      <c r="J31">
        <f t="shared" si="1"/>
        <v>0.29720094862615365</v>
      </c>
      <c r="K31">
        <f t="shared" si="2"/>
        <v>0.32518787560647056</v>
      </c>
      <c r="M31">
        <f t="shared" si="12"/>
        <v>0.31212856784129911</v>
      </c>
      <c r="N31">
        <f t="shared" si="5"/>
        <v>0.30880698656151345</v>
      </c>
      <c r="O31">
        <f t="shared" si="10"/>
        <v>0.55779515422892179</v>
      </c>
      <c r="P31" s="8">
        <f t="shared" si="6"/>
        <v>0.36022390657287173</v>
      </c>
      <c r="Q31">
        <f t="shared" si="7"/>
        <v>0.11089485545524604</v>
      </c>
      <c r="R31" s="8">
        <f>_xlfn.CONFIDENCE.T(0.05,Q31,5)</f>
        <v>0.13769414960478929</v>
      </c>
      <c r="T31">
        <f t="shared" si="8"/>
        <v>0.58201361748336378</v>
      </c>
      <c r="U31">
        <f t="shared" si="9"/>
        <v>0.13843419566237966</v>
      </c>
    </row>
    <row r="32" spans="2:21" x14ac:dyDescent="0.25">
      <c r="B32">
        <v>3.3</v>
      </c>
      <c r="C32" s="3">
        <v>14624</v>
      </c>
      <c r="D32" s="3">
        <v>14912</v>
      </c>
      <c r="E32" s="4">
        <v>12270</v>
      </c>
      <c r="F32" s="4">
        <v>12364</v>
      </c>
      <c r="G32" s="4">
        <v>11947</v>
      </c>
      <c r="H32" s="4">
        <v>11788</v>
      </c>
      <c r="J32">
        <f t="shared" si="1"/>
        <v>0.22310841225963352</v>
      </c>
      <c r="K32">
        <f t="shared" si="2"/>
        <v>0.22491035622064143</v>
      </c>
      <c r="L32">
        <f t="shared" ref="L32:L39" si="13">(E32-MIN(E$4:E$39))/($L$2-MIN(E$4:E$39))</f>
        <v>0.2437343630685945</v>
      </c>
      <c r="M32">
        <f t="shared" si="12"/>
        <v>0.22185485896040849</v>
      </c>
      <c r="N32">
        <f t="shared" si="5"/>
        <v>0.24288461771073994</v>
      </c>
      <c r="O32">
        <f t="shared" si="10"/>
        <v>0.21566803744278285</v>
      </c>
      <c r="P32" s="8">
        <f t="shared" si="6"/>
        <v>0.22869344094380009</v>
      </c>
      <c r="Q32">
        <f t="shared" si="7"/>
        <v>1.1743512691934247E-2</v>
      </c>
      <c r="R32" s="8">
        <f t="shared" si="11"/>
        <v>1.2324060756486633E-2</v>
      </c>
      <c r="T32">
        <f t="shared" si="8"/>
        <v>0.25218046632766861</v>
      </c>
      <c r="U32">
        <f t="shared" si="9"/>
        <v>0.2052064155599316</v>
      </c>
    </row>
    <row r="33" spans="2:21" x14ac:dyDescent="0.25">
      <c r="B33">
        <v>3.4</v>
      </c>
      <c r="C33" s="3">
        <v>11213</v>
      </c>
      <c r="D33" s="3">
        <v>11447</v>
      </c>
      <c r="E33" s="4">
        <v>11823</v>
      </c>
      <c r="F33" s="4">
        <v>12003</v>
      </c>
      <c r="G33" s="4">
        <v>9318</v>
      </c>
      <c r="H33" s="4">
        <v>9136</v>
      </c>
      <c r="J33">
        <f t="shared" si="1"/>
        <v>9.4296158668298061E-2</v>
      </c>
      <c r="K33">
        <f t="shared" si="2"/>
        <v>9.1168399072104875E-2</v>
      </c>
      <c r="L33">
        <f t="shared" si="13"/>
        <v>0.21598365998870106</v>
      </c>
      <c r="M33">
        <f t="shared" si="12"/>
        <v>0.19919226584079686</v>
      </c>
      <c r="N33">
        <f t="shared" si="5"/>
        <v>8.388470238167238E-2</v>
      </c>
      <c r="O33">
        <f t="shared" si="10"/>
        <v>5.7100908166858221E-2</v>
      </c>
      <c r="P33" s="8">
        <f t="shared" si="6"/>
        <v>0.12360434901973856</v>
      </c>
      <c r="Q33">
        <f t="shared" si="7"/>
        <v>6.6571599213860841E-2</v>
      </c>
      <c r="R33" s="8">
        <f t="shared" si="11"/>
        <v>6.9862608819897073E-2</v>
      </c>
      <c r="T33">
        <f t="shared" si="8"/>
        <v>0.25674754744746026</v>
      </c>
      <c r="U33">
        <f t="shared" si="9"/>
        <v>-9.5388494079831215E-3</v>
      </c>
    </row>
    <row r="34" spans="2:21" x14ac:dyDescent="0.25">
      <c r="B34">
        <v>3.5</v>
      </c>
      <c r="C34" s="3">
        <v>11192</v>
      </c>
      <c r="D34" s="3">
        <v>11378</v>
      </c>
      <c r="E34" s="4">
        <v>9800</v>
      </c>
      <c r="F34" s="4">
        <v>10703</v>
      </c>
      <c r="G34" s="4">
        <v>10652</v>
      </c>
      <c r="H34" s="4">
        <v>12172</v>
      </c>
      <c r="J34">
        <f t="shared" si="1"/>
        <v>9.350311928822827E-2</v>
      </c>
      <c r="K34">
        <f t="shared" si="2"/>
        <v>8.8505139319363449E-2</v>
      </c>
      <c r="L34">
        <f t="shared" si="13"/>
        <v>9.0391551866498623E-2</v>
      </c>
      <c r="M34">
        <f t="shared" si="12"/>
        <v>0.11758181970369132</v>
      </c>
      <c r="N34">
        <f t="shared" si="5"/>
        <v>0.16456400517702274</v>
      </c>
      <c r="O34">
        <f t="shared" si="10"/>
        <v>0.23862798376327871</v>
      </c>
      <c r="P34" s="8">
        <f t="shared" si="6"/>
        <v>0.13219560318634718</v>
      </c>
      <c r="Q34">
        <f t="shared" si="7"/>
        <v>5.9569575120612742E-2</v>
      </c>
      <c r="R34" s="8">
        <f t="shared" si="11"/>
        <v>6.2514435185032163E-2</v>
      </c>
      <c r="T34">
        <f t="shared" si="8"/>
        <v>0.25133475342757267</v>
      </c>
      <c r="U34">
        <f t="shared" si="9"/>
        <v>1.3056452945121699E-2</v>
      </c>
    </row>
    <row r="35" spans="2:21" x14ac:dyDescent="0.25">
      <c r="B35">
        <v>3.6</v>
      </c>
      <c r="C35" s="3">
        <v>9563</v>
      </c>
      <c r="D35" s="3">
        <v>9776</v>
      </c>
      <c r="E35" s="4">
        <v>8904</v>
      </c>
      <c r="F35" s="4">
        <v>9528</v>
      </c>
      <c r="G35" s="4">
        <v>8780</v>
      </c>
      <c r="H35" s="4">
        <v>8554</v>
      </c>
      <c r="J35">
        <f t="shared" si="1"/>
        <v>3.1985921662814762E-2</v>
      </c>
      <c r="K35">
        <f t="shared" si="2"/>
        <v>2.6671195494845243E-2</v>
      </c>
      <c r="L35">
        <f t="shared" si="13"/>
        <v>3.4765981487114857E-2</v>
      </c>
      <c r="M35">
        <f t="shared" si="12"/>
        <v>4.3818531848999753E-2</v>
      </c>
      <c r="N35">
        <f t="shared" si="5"/>
        <v>5.1346872618630031E-2</v>
      </c>
      <c r="O35">
        <f t="shared" si="10"/>
        <v>2.2302239524856667E-2</v>
      </c>
      <c r="P35" s="8">
        <f t="shared" si="6"/>
        <v>3.5148457106210215E-2</v>
      </c>
      <c r="Q35">
        <f t="shared" si="7"/>
        <v>1.0812918660227636E-2</v>
      </c>
      <c r="R35" s="8">
        <f t="shared" si="11"/>
        <v>1.1347462213339222E-2</v>
      </c>
      <c r="T35">
        <f t="shared" si="8"/>
        <v>5.6774294426665484E-2</v>
      </c>
      <c r="U35">
        <f t="shared" si="9"/>
        <v>1.3522619785754943E-2</v>
      </c>
    </row>
    <row r="36" spans="2:21" x14ac:dyDescent="0.25">
      <c r="B36">
        <v>3.7</v>
      </c>
      <c r="C36" s="3">
        <v>8716</v>
      </c>
      <c r="D36" s="3">
        <v>9085</v>
      </c>
      <c r="E36" s="4">
        <v>9373</v>
      </c>
      <c r="F36" s="4">
        <v>9555</v>
      </c>
      <c r="G36" s="4">
        <v>8301</v>
      </c>
      <c r="H36" s="4">
        <v>8946</v>
      </c>
      <c r="J36">
        <f t="shared" si="1"/>
        <v>0</v>
      </c>
      <c r="K36">
        <f t="shared" si="2"/>
        <v>0</v>
      </c>
      <c r="L36">
        <f t="shared" si="13"/>
        <v>6.388249098257355E-2</v>
      </c>
      <c r="M36">
        <f t="shared" si="12"/>
        <v>4.5513518038001174E-2</v>
      </c>
      <c r="N36">
        <f t="shared" si="5"/>
        <v>2.2377317866776339E-2</v>
      </c>
      <c r="O36">
        <f t="shared" si="10"/>
        <v>4.5740518060362868E-2</v>
      </c>
      <c r="P36" s="8">
        <f t="shared" si="6"/>
        <v>2.9585640824618984E-2</v>
      </c>
      <c r="Q36">
        <f t="shared" si="7"/>
        <v>2.6433053049751971E-2</v>
      </c>
      <c r="R36" s="8">
        <f t="shared" si="11"/>
        <v>2.7739787941670965E-2</v>
      </c>
      <c r="T36">
        <f t="shared" si="8"/>
        <v>8.2451746924122923E-2</v>
      </c>
      <c r="U36">
        <f t="shared" si="9"/>
        <v>-2.3280465274884959E-2</v>
      </c>
    </row>
    <row r="37" spans="2:21" x14ac:dyDescent="0.25">
      <c r="B37">
        <v>3.8</v>
      </c>
      <c r="C37" s="3">
        <v>10253</v>
      </c>
      <c r="D37" s="3">
        <v>10776</v>
      </c>
      <c r="E37" s="4">
        <v>9401</v>
      </c>
      <c r="F37" s="4">
        <v>9082</v>
      </c>
      <c r="G37" s="4">
        <v>8255</v>
      </c>
      <c r="H37" s="4">
        <v>8181</v>
      </c>
      <c r="J37">
        <f t="shared" si="1"/>
        <v>5.8042929865107777E-2</v>
      </c>
      <c r="K37">
        <f t="shared" si="2"/>
        <v>6.5269162925880322E-2</v>
      </c>
      <c r="L37">
        <f t="shared" si="13"/>
        <v>6.5620790056929293E-2</v>
      </c>
      <c r="M37">
        <f t="shared" si="12"/>
        <v>1.5819871097346616E-2</v>
      </c>
      <c r="N37">
        <f t="shared" si="5"/>
        <v>1.9595272942798739E-2</v>
      </c>
      <c r="O37">
        <f t="shared" si="10"/>
        <v>0</v>
      </c>
      <c r="P37" s="8">
        <f t="shared" si="6"/>
        <v>3.7391337814677121E-2</v>
      </c>
      <c r="Q37">
        <f t="shared" si="7"/>
        <v>2.8916097959019799E-2</v>
      </c>
      <c r="R37" s="8">
        <f t="shared" si="11"/>
        <v>3.0345583764918919E-2</v>
      </c>
      <c r="T37">
        <f t="shared" si="8"/>
        <v>9.522353373271672E-2</v>
      </c>
      <c r="U37">
        <f t="shared" si="9"/>
        <v>-2.0440858103362478E-2</v>
      </c>
    </row>
    <row r="38" spans="2:21" x14ac:dyDescent="0.25">
      <c r="B38">
        <v>3.9</v>
      </c>
      <c r="C38" s="3">
        <v>8887</v>
      </c>
      <c r="D38" s="3">
        <v>9563</v>
      </c>
      <c r="E38" s="4">
        <v>8715</v>
      </c>
      <c r="F38" s="4">
        <v>8830</v>
      </c>
      <c r="G38" s="4">
        <v>8849</v>
      </c>
      <c r="H38" s="4">
        <v>8656</v>
      </c>
      <c r="J38">
        <f t="shared" si="1"/>
        <v>6.457606380568269E-3</v>
      </c>
      <c r="K38">
        <f t="shared" si="2"/>
        <v>1.8449828432034771E-2</v>
      </c>
      <c r="L38">
        <f t="shared" si="13"/>
        <v>2.3032462735213591E-2</v>
      </c>
      <c r="M38">
        <f t="shared" si="12"/>
        <v>0</v>
      </c>
      <c r="N38">
        <f t="shared" si="5"/>
        <v>5.5519940004596424E-2</v>
      </c>
      <c r="O38">
        <f t="shared" si="10"/>
        <v>2.8400975266238384E-2</v>
      </c>
      <c r="P38" s="8">
        <f t="shared" si="6"/>
        <v>2.1976802136441907E-2</v>
      </c>
      <c r="Q38">
        <f t="shared" si="7"/>
        <v>1.9513028111025937E-2</v>
      </c>
      <c r="R38" s="8">
        <f t="shared" si="11"/>
        <v>2.0477667142002838E-2</v>
      </c>
      <c r="T38">
        <f t="shared" si="8"/>
        <v>6.1002858358493783E-2</v>
      </c>
      <c r="U38">
        <f t="shared" si="9"/>
        <v>-1.7049254085609967E-2</v>
      </c>
    </row>
    <row r="39" spans="2:21" x14ac:dyDescent="0.25">
      <c r="B39">
        <v>4</v>
      </c>
      <c r="C39" s="3">
        <v>9048</v>
      </c>
      <c r="D39" s="3">
        <v>9289</v>
      </c>
      <c r="E39" s="4">
        <v>8344</v>
      </c>
      <c r="F39" s="4">
        <v>9661</v>
      </c>
      <c r="G39" s="4">
        <v>7931</v>
      </c>
      <c r="H39" s="4">
        <v>8205</v>
      </c>
      <c r="J39">
        <f t="shared" si="1"/>
        <v>1.2537574961103306E-2</v>
      </c>
      <c r="K39">
        <f t="shared" si="2"/>
        <v>7.8739853559311578E-3</v>
      </c>
      <c r="L39">
        <f t="shared" si="13"/>
        <v>0</v>
      </c>
      <c r="M39">
        <f t="shared" si="12"/>
        <v>5.2167908261488247E-2</v>
      </c>
      <c r="N39">
        <f t="shared" si="5"/>
        <v>0</v>
      </c>
      <c r="O39">
        <f t="shared" si="10"/>
        <v>1.434996645030992E-3</v>
      </c>
      <c r="P39" s="8">
        <f t="shared" si="6"/>
        <v>1.2335744203925617E-2</v>
      </c>
      <c r="Q39">
        <f t="shared" si="7"/>
        <v>2.0148036076267584E-2</v>
      </c>
      <c r="R39" s="8">
        <f t="shared" si="11"/>
        <v>2.1144067132345255E-2</v>
      </c>
      <c r="T39">
        <f t="shared" si="8"/>
        <v>5.2631816356460782E-2</v>
      </c>
      <c r="U39">
        <f t="shared" si="9"/>
        <v>-2.7960327948609552E-2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0"/>
  <sheetViews>
    <sheetView tabSelected="1" zoomScale="55" zoomScaleNormal="55" workbookViewId="0">
      <selection activeCell="X29" sqref="X29"/>
    </sheetView>
  </sheetViews>
  <sheetFormatPr defaultRowHeight="15" x14ac:dyDescent="0.25"/>
  <cols>
    <col min="3" max="8" width="9.140625" style="12"/>
    <col min="9" max="9" width="21.85546875" customWidth="1"/>
    <col min="10" max="10" width="10.85546875" customWidth="1"/>
    <col min="15" max="15" width="9.140625" style="2"/>
    <col min="17" max="17" width="9.140625" style="2"/>
    <col min="18" max="18" width="11.42578125" customWidth="1"/>
  </cols>
  <sheetData>
    <row r="1" spans="2:24" x14ac:dyDescent="0.25">
      <c r="B1" t="s">
        <v>13</v>
      </c>
      <c r="C1"/>
      <c r="D1"/>
      <c r="E1"/>
      <c r="F1"/>
      <c r="G1"/>
      <c r="H1"/>
      <c r="J1" t="s">
        <v>14</v>
      </c>
      <c r="O1" s="12"/>
      <c r="Q1" s="12"/>
    </row>
    <row r="2" spans="2:24" x14ac:dyDescent="0.25">
      <c r="B2" t="s">
        <v>5</v>
      </c>
      <c r="C2" t="s">
        <v>6</v>
      </c>
      <c r="D2"/>
      <c r="E2"/>
      <c r="F2"/>
      <c r="G2"/>
      <c r="H2"/>
      <c r="I2" s="9" t="s">
        <v>15</v>
      </c>
      <c r="J2" s="6">
        <f t="shared" ref="J2:O2" si="0">AVERAGE(C4:C13)</f>
        <v>28077.222222222223</v>
      </c>
      <c r="K2" s="6">
        <f t="shared" si="0"/>
        <v>28187.200000000001</v>
      </c>
      <c r="L2" s="6">
        <f t="shared" si="0"/>
        <v>25791.8</v>
      </c>
      <c r="M2" s="6">
        <f t="shared" si="0"/>
        <v>27364.6</v>
      </c>
      <c r="N2" s="6">
        <f t="shared" si="0"/>
        <v>46983.9</v>
      </c>
      <c r="O2" s="6">
        <f t="shared" si="0"/>
        <v>47820</v>
      </c>
      <c r="Q2" s="12"/>
    </row>
    <row r="3" spans="2:24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2" t="s">
        <v>0</v>
      </c>
      <c r="Q3" t="s">
        <v>1</v>
      </c>
      <c r="R3" s="2" t="s">
        <v>2</v>
      </c>
      <c r="T3" s="1" t="s">
        <v>17</v>
      </c>
      <c r="U3" s="1" t="s">
        <v>4</v>
      </c>
    </row>
    <row r="4" spans="2:24" x14ac:dyDescent="0.25">
      <c r="B4">
        <v>0.5</v>
      </c>
      <c r="C4" s="13">
        <v>22107</v>
      </c>
      <c r="D4" s="13">
        <v>23083</v>
      </c>
      <c r="E4" s="14">
        <v>26707</v>
      </c>
      <c r="F4" s="14">
        <v>28343</v>
      </c>
      <c r="G4" s="15">
        <v>43917</v>
      </c>
      <c r="H4" s="15">
        <v>46476</v>
      </c>
      <c r="J4">
        <f>(C4-MIN(C$4:C$39))/($J$2-MIN(C$4:C$39))</f>
        <v>0.6976371217791083</v>
      </c>
      <c r="K4">
        <f t="shared" ref="K4:K20" si="1">(D4-MIN(D$4:D$39))/($K$2-MIN(D$4:D$39))</f>
        <v>0.74947728008952497</v>
      </c>
      <c r="L4">
        <f t="shared" ref="L4:L39" si="2">(E4-MIN(E$4:E$39))/($L$2-MIN(E$4:E$39))</f>
        <v>1.053637152167288</v>
      </c>
      <c r="M4">
        <f t="shared" ref="M4:M39" si="3">(F4-MIN(F$4:F$39))/($M$2-MIN(F$4:F$39))</f>
        <v>1.0523695845332022</v>
      </c>
      <c r="N4">
        <f t="shared" ref="N4:N39" si="4">(G4-MIN(G$4:G$39))/($N$2-MIN(G$4:G$39))</f>
        <v>0.91785654022000274</v>
      </c>
      <c r="O4">
        <f t="shared" ref="O4:O39" si="5">(H4-MIN(H$4:H$39))/($O$2-MIN(H$4:H$39))</f>
        <v>0.96471607466330633</v>
      </c>
      <c r="P4" s="2">
        <f>AVERAGE(J4:O4)</f>
        <v>0.90594895890873861</v>
      </c>
      <c r="Q4">
        <f>STDEV(J4:O4)</f>
        <v>0.1514749973981549</v>
      </c>
      <c r="R4" s="2">
        <f>_xlfn.CONFIDENCE.T(0.05,Q4,6)</f>
        <v>0.15896326082277529</v>
      </c>
      <c r="T4">
        <f>P4+2*Q4</f>
        <v>1.2088989537050483</v>
      </c>
      <c r="U4">
        <f>P4-2*Q4</f>
        <v>0.60299896411242881</v>
      </c>
      <c r="W4" s="12"/>
      <c r="X4" s="12"/>
    </row>
    <row r="5" spans="2:24" x14ac:dyDescent="0.25">
      <c r="B5">
        <v>0.6</v>
      </c>
      <c r="C5" s="13">
        <v>28667</v>
      </c>
      <c r="D5" s="13">
        <v>28843</v>
      </c>
      <c r="E5" s="14">
        <v>26529</v>
      </c>
      <c r="F5" s="14">
        <v>30114</v>
      </c>
      <c r="G5" s="15">
        <v>48442</v>
      </c>
      <c r="H5" s="15">
        <v>49910</v>
      </c>
      <c r="J5">
        <f>(C5-MIN(C$4:C$39))/($J$2-MIN(C$4:C$39))</f>
        <v>1.0298693917515911</v>
      </c>
      <c r="K5">
        <f t="shared" si="1"/>
        <v>1.0321877668816444</v>
      </c>
      <c r="L5">
        <f t="shared" si="2"/>
        <v>1.0432051011557306</v>
      </c>
      <c r="M5">
        <f t="shared" si="3"/>
        <v>1.1471636710093884</v>
      </c>
      <c r="N5">
        <f t="shared" si="4"/>
        <v>1.0390535650674015</v>
      </c>
      <c r="O5">
        <f t="shared" si="5"/>
        <v>1.0548686041322097</v>
      </c>
      <c r="P5" s="2">
        <f t="shared" ref="P5:P39" si="6">AVERAGE(J5:O5)</f>
        <v>1.0577246833329943</v>
      </c>
      <c r="Q5">
        <f t="shared" ref="Q5:Q39" si="7">STDEV(J5:O5)</f>
        <v>4.4710110712897183E-2</v>
      </c>
      <c r="R5" s="2">
        <f t="shared" ref="R5:R39" si="8">_xlfn.CONFIDENCE.T(0.05,Q5,6)</f>
        <v>4.6920383645809575E-2</v>
      </c>
      <c r="T5">
        <f t="shared" ref="T5:T39" si="9">P5+2*Q5</f>
        <v>1.1471449047587887</v>
      </c>
      <c r="U5">
        <f t="shared" ref="U5:U39" si="10">P5-2*Q5</f>
        <v>0.96830446190719988</v>
      </c>
      <c r="W5" s="12"/>
      <c r="X5" s="12"/>
    </row>
    <row r="6" spans="2:24" x14ac:dyDescent="0.25">
      <c r="B6">
        <v>0.7</v>
      </c>
      <c r="C6" s="13">
        <v>28048</v>
      </c>
      <c r="D6" s="13">
        <v>27715</v>
      </c>
      <c r="E6" s="14">
        <v>25876</v>
      </c>
      <c r="F6" s="14">
        <v>27288</v>
      </c>
      <c r="G6" s="15">
        <v>44815</v>
      </c>
      <c r="H6" s="15">
        <v>47529</v>
      </c>
      <c r="J6">
        <f>(C6-MIN(C$4:C$39))/($J$2-MIN(C$4:C$39))</f>
        <v>0.99852003578924853</v>
      </c>
      <c r="K6">
        <f t="shared" si="1"/>
        <v>0.97682362988485438</v>
      </c>
      <c r="L6">
        <f t="shared" si="2"/>
        <v>1.0049347117706355</v>
      </c>
      <c r="M6">
        <f t="shared" si="3"/>
        <v>0.99589992827550777</v>
      </c>
      <c r="N6">
        <f t="shared" si="4"/>
        <v>0.9419084580792213</v>
      </c>
      <c r="O6">
        <f t="shared" si="5"/>
        <v>0.99236040009451054</v>
      </c>
      <c r="P6" s="2">
        <f t="shared" si="6"/>
        <v>0.98507452731566314</v>
      </c>
      <c r="Q6">
        <f t="shared" si="7"/>
        <v>2.3138144759374098E-2</v>
      </c>
      <c r="R6" s="2">
        <f t="shared" si="8"/>
        <v>2.4281993751559681E-2</v>
      </c>
      <c r="T6">
        <f t="shared" si="9"/>
        <v>1.0313508168344114</v>
      </c>
      <c r="U6">
        <f t="shared" si="10"/>
        <v>0.93879823779691496</v>
      </c>
      <c r="W6" s="12"/>
      <c r="X6" s="12"/>
    </row>
    <row r="7" spans="2:24" x14ac:dyDescent="0.25">
      <c r="B7">
        <v>0.8</v>
      </c>
      <c r="C7" s="13">
        <v>30419</v>
      </c>
      <c r="D7" s="13">
        <v>30325</v>
      </c>
      <c r="E7" s="14">
        <v>26260</v>
      </c>
      <c r="F7" s="14">
        <v>27608</v>
      </c>
      <c r="G7" s="15">
        <v>46643</v>
      </c>
      <c r="H7" s="15">
        <v>47843</v>
      </c>
      <c r="J7">
        <f>(C7-MIN(C$4:C$39))/($J$2-MIN(C$4:C$39))</f>
        <v>1.1185997175125346</v>
      </c>
      <c r="K7">
        <f t="shared" si="1"/>
        <v>1.1049268192125334</v>
      </c>
      <c r="L7">
        <f t="shared" si="2"/>
        <v>1.027439810582085</v>
      </c>
      <c r="M7">
        <f t="shared" si="3"/>
        <v>1.0130281652446662</v>
      </c>
      <c r="N7">
        <f t="shared" si="4"/>
        <v>0.99086937773028105</v>
      </c>
      <c r="O7">
        <f t="shared" si="5"/>
        <v>1.0006038171746607</v>
      </c>
      <c r="P7" s="2">
        <f t="shared" si="6"/>
        <v>1.0425779512427935</v>
      </c>
      <c r="Q7">
        <f t="shared" si="7"/>
        <v>5.5144624297471127E-2</v>
      </c>
      <c r="R7" s="2">
        <f t="shared" si="8"/>
        <v>5.7870734086440279E-2</v>
      </c>
      <c r="T7">
        <f t="shared" si="9"/>
        <v>1.1528671998377358</v>
      </c>
      <c r="U7">
        <f t="shared" si="10"/>
        <v>0.93228870264785124</v>
      </c>
      <c r="W7" s="12"/>
      <c r="X7" s="12"/>
    </row>
    <row r="8" spans="2:24" x14ac:dyDescent="0.25">
      <c r="B8">
        <v>0.9</v>
      </c>
      <c r="C8" s="13"/>
      <c r="D8" s="13">
        <v>29962</v>
      </c>
      <c r="E8" s="14">
        <v>25555</v>
      </c>
      <c r="F8" s="14">
        <v>29060</v>
      </c>
      <c r="G8" s="15">
        <v>47976</v>
      </c>
      <c r="H8" s="15">
        <v>48844</v>
      </c>
      <c r="K8">
        <f t="shared" si="1"/>
        <v>1.0871101687428217</v>
      </c>
      <c r="L8">
        <f t="shared" si="2"/>
        <v>0.98612185573293953</v>
      </c>
      <c r="M8">
        <f t="shared" si="3"/>
        <v>1.0907475404922229</v>
      </c>
      <c r="N8">
        <f t="shared" si="4"/>
        <v>1.0265722802985866</v>
      </c>
      <c r="O8">
        <f t="shared" si="5"/>
        <v>1.026882990732719</v>
      </c>
      <c r="P8" s="2">
        <f t="shared" si="6"/>
        <v>1.0434869671998581</v>
      </c>
      <c r="Q8">
        <f t="shared" si="7"/>
        <v>4.4690883247823471E-2</v>
      </c>
      <c r="R8" s="2">
        <f>_xlfn.CONFIDENCE.T(0.05,Q8,5)</f>
        <v>5.5491060776750117E-2</v>
      </c>
      <c r="T8">
        <f t="shared" si="9"/>
        <v>1.132868733695505</v>
      </c>
      <c r="U8">
        <f t="shared" si="10"/>
        <v>0.95410520070421123</v>
      </c>
      <c r="W8" s="12"/>
      <c r="X8" s="12"/>
    </row>
    <row r="9" spans="2:24" x14ac:dyDescent="0.25">
      <c r="B9">
        <v>1</v>
      </c>
      <c r="C9" s="13">
        <v>28317</v>
      </c>
      <c r="D9" s="13">
        <v>28361</v>
      </c>
      <c r="E9" s="14">
        <v>26016</v>
      </c>
      <c r="F9" s="14">
        <v>26391</v>
      </c>
      <c r="G9" s="15">
        <v>49220</v>
      </c>
      <c r="H9" s="15">
        <v>49814</v>
      </c>
      <c r="J9">
        <f t="shared" ref="J9:J39" si="11">(C9-MIN(C$4:C$39))/($J$2-MIN(C$4:C$39))</f>
        <v>1.0121435846646445</v>
      </c>
      <c r="K9">
        <f t="shared" si="1"/>
        <v>1.0085303962854983</v>
      </c>
      <c r="L9">
        <f t="shared" si="2"/>
        <v>1.0131396957123098</v>
      </c>
      <c r="M9">
        <f t="shared" si="3"/>
        <v>0.94788733902133548</v>
      </c>
      <c r="N9">
        <f t="shared" si="4"/>
        <v>1.0598914181792858</v>
      </c>
      <c r="O9">
        <f t="shared" si="5"/>
        <v>1.0523483237510174</v>
      </c>
      <c r="P9" s="2">
        <f t="shared" si="6"/>
        <v>1.0156567929356819</v>
      </c>
      <c r="Q9">
        <f t="shared" si="7"/>
        <v>3.9912738136757428E-2</v>
      </c>
      <c r="R9" s="2">
        <f t="shared" si="8"/>
        <v>4.18858498865489E-2</v>
      </c>
      <c r="T9">
        <f t="shared" si="9"/>
        <v>1.0954822692091968</v>
      </c>
      <c r="U9">
        <f t="shared" si="10"/>
        <v>0.93583131666216701</v>
      </c>
      <c r="W9" s="12"/>
      <c r="X9" s="12"/>
    </row>
    <row r="10" spans="2:24" x14ac:dyDescent="0.25">
      <c r="B10">
        <v>1.1000000000000001</v>
      </c>
      <c r="C10" s="13">
        <v>28732</v>
      </c>
      <c r="D10" s="13">
        <v>28290</v>
      </c>
      <c r="E10" s="14">
        <v>25929</v>
      </c>
      <c r="F10" s="14">
        <v>25737</v>
      </c>
      <c r="G10" s="15">
        <v>47680</v>
      </c>
      <c r="H10" s="15">
        <v>47113</v>
      </c>
      <c r="J10">
        <f t="shared" si="11"/>
        <v>1.0331613273534526</v>
      </c>
      <c r="K10">
        <f t="shared" si="1"/>
        <v>1.0050455968823315</v>
      </c>
      <c r="L10">
        <f t="shared" si="2"/>
        <v>1.0080408842628408</v>
      </c>
      <c r="M10">
        <f t="shared" si="3"/>
        <v>0.9128815047156178</v>
      </c>
      <c r="N10">
        <f t="shared" si="4"/>
        <v>1.0186442539218286</v>
      </c>
      <c r="O10">
        <f t="shared" si="5"/>
        <v>0.98143918510934336</v>
      </c>
      <c r="P10" s="2">
        <f t="shared" si="6"/>
        <v>0.99320212537423558</v>
      </c>
      <c r="Q10">
        <f t="shared" si="7"/>
        <v>4.2881849720426808E-2</v>
      </c>
      <c r="R10" s="2">
        <f t="shared" si="8"/>
        <v>4.5001741401279556E-2</v>
      </c>
      <c r="T10">
        <f t="shared" si="9"/>
        <v>1.0789658248150893</v>
      </c>
      <c r="U10">
        <f t="shared" si="10"/>
        <v>0.90743842593338198</v>
      </c>
      <c r="W10" s="12"/>
      <c r="X10" s="12"/>
    </row>
    <row r="11" spans="2:24" x14ac:dyDescent="0.25">
      <c r="B11">
        <v>1.2</v>
      </c>
      <c r="C11" s="13">
        <v>29088</v>
      </c>
      <c r="D11" s="13">
        <v>28353</v>
      </c>
      <c r="E11" s="14">
        <v>23994</v>
      </c>
      <c r="F11" s="14">
        <v>25078</v>
      </c>
      <c r="G11" s="15">
        <v>49493</v>
      </c>
      <c r="H11" s="15">
        <v>51414</v>
      </c>
      <c r="J11">
        <f t="shared" si="11"/>
        <v>1.0511910054190323</v>
      </c>
      <c r="K11">
        <f t="shared" si="1"/>
        <v>1.0081377428316203</v>
      </c>
      <c r="L11">
        <f t="shared" si="2"/>
        <v>0.89463628478327129</v>
      </c>
      <c r="M11">
        <f t="shared" si="3"/>
        <v>0.87760804170725704</v>
      </c>
      <c r="N11">
        <f t="shared" si="4"/>
        <v>1.0672034154794714</v>
      </c>
      <c r="O11">
        <f t="shared" si="5"/>
        <v>1.0943529967708907</v>
      </c>
      <c r="P11" s="2">
        <f t="shared" si="6"/>
        <v>0.99885491449859043</v>
      </c>
      <c r="Q11">
        <f t="shared" si="7"/>
        <v>9.1846573763129963E-2</v>
      </c>
      <c r="R11" s="2">
        <f t="shared" si="8"/>
        <v>9.6387067909364035E-2</v>
      </c>
      <c r="T11">
        <f t="shared" si="9"/>
        <v>1.1825480620248503</v>
      </c>
      <c r="U11">
        <f t="shared" si="10"/>
        <v>0.81516176697233056</v>
      </c>
      <c r="W11" s="12"/>
      <c r="X11" s="12"/>
    </row>
    <row r="12" spans="2:24" x14ac:dyDescent="0.25">
      <c r="B12">
        <v>1.3</v>
      </c>
      <c r="C12" s="13">
        <v>28592</v>
      </c>
      <c r="D12" s="13">
        <v>28320</v>
      </c>
      <c r="E12" s="14">
        <v>26817</v>
      </c>
      <c r="F12" s="14">
        <v>29376</v>
      </c>
      <c r="G12" s="15">
        <v>47147</v>
      </c>
      <c r="H12" s="15">
        <v>45696</v>
      </c>
      <c r="J12">
        <f t="shared" si="11"/>
        <v>1.0260710045186741</v>
      </c>
      <c r="K12">
        <f t="shared" si="1"/>
        <v>1.0065180473343738</v>
      </c>
      <c r="L12">
        <f t="shared" si="2"/>
        <v>1.0600839252643177</v>
      </c>
      <c r="M12">
        <f t="shared" si="3"/>
        <v>1.1076616744992669</v>
      </c>
      <c r="N12">
        <f t="shared" si="4"/>
        <v>1.0043684496690852</v>
      </c>
      <c r="O12">
        <f t="shared" si="5"/>
        <v>0.94423879656611798</v>
      </c>
      <c r="P12" s="2">
        <f t="shared" si="6"/>
        <v>1.0248236496419727</v>
      </c>
      <c r="Q12">
        <f t="shared" si="7"/>
        <v>5.5415539554247308E-2</v>
      </c>
      <c r="R12" s="2">
        <f t="shared" si="8"/>
        <v>5.8155042212292764E-2</v>
      </c>
      <c r="T12">
        <f t="shared" si="9"/>
        <v>1.1356547287504672</v>
      </c>
      <c r="U12">
        <f t="shared" si="10"/>
        <v>0.91399257053347804</v>
      </c>
      <c r="W12" s="12"/>
      <c r="X12" s="12"/>
    </row>
    <row r="13" spans="2:24" x14ac:dyDescent="0.25">
      <c r="B13">
        <v>1.4</v>
      </c>
      <c r="C13" s="13">
        <v>28725</v>
      </c>
      <c r="D13" s="13">
        <v>28620</v>
      </c>
      <c r="E13" s="14">
        <v>24235</v>
      </c>
      <c r="F13" s="14">
        <v>24651</v>
      </c>
      <c r="G13" s="15">
        <v>44506</v>
      </c>
      <c r="H13" s="15">
        <v>43561</v>
      </c>
      <c r="J13">
        <f t="shared" si="11"/>
        <v>1.0328068112117137</v>
      </c>
      <c r="K13">
        <f t="shared" si="1"/>
        <v>1.0212425518547967</v>
      </c>
      <c r="L13">
        <f t="shared" si="2"/>
        <v>0.90876057856858194</v>
      </c>
      <c r="M13">
        <f t="shared" si="3"/>
        <v>0.8547525505015362</v>
      </c>
      <c r="N13">
        <f t="shared" si="4"/>
        <v>0.93363224135483536</v>
      </c>
      <c r="O13">
        <f t="shared" si="5"/>
        <v>0.88818881100522429</v>
      </c>
      <c r="P13" s="2">
        <f t="shared" si="6"/>
        <v>0.93989725741611474</v>
      </c>
      <c r="Q13">
        <f t="shared" si="7"/>
        <v>7.236210314178694E-2</v>
      </c>
      <c r="R13" s="2">
        <f t="shared" si="8"/>
        <v>7.5939370014820415E-2</v>
      </c>
      <c r="T13">
        <f t="shared" si="9"/>
        <v>1.0846214636996887</v>
      </c>
      <c r="U13">
        <f t="shared" si="10"/>
        <v>0.79517305113254089</v>
      </c>
      <c r="W13" s="12"/>
      <c r="X13" s="12"/>
    </row>
    <row r="14" spans="2:24" x14ac:dyDescent="0.25">
      <c r="B14">
        <v>1.5</v>
      </c>
      <c r="C14" s="13">
        <v>28210</v>
      </c>
      <c r="D14" s="13">
        <v>28513</v>
      </c>
      <c r="E14" s="14">
        <v>25098</v>
      </c>
      <c r="F14" s="14">
        <v>24610</v>
      </c>
      <c r="G14" s="15">
        <v>42451</v>
      </c>
      <c r="H14" s="15">
        <v>42171</v>
      </c>
      <c r="J14">
        <f t="shared" si="11"/>
        <v>1.0067245522123496</v>
      </c>
      <c r="K14">
        <f t="shared" si="1"/>
        <v>1.0159908119091792</v>
      </c>
      <c r="L14">
        <f t="shared" si="2"/>
        <v>0.95933844386618849</v>
      </c>
      <c r="M14">
        <f t="shared" si="3"/>
        <v>0.85255799513986286</v>
      </c>
      <c r="N14">
        <f t="shared" si="4"/>
        <v>0.87859138255673486</v>
      </c>
      <c r="O14">
        <f t="shared" si="5"/>
        <v>0.85169725131920926</v>
      </c>
      <c r="P14" s="2">
        <f t="shared" si="6"/>
        <v>0.92748340616725411</v>
      </c>
      <c r="Q14">
        <f t="shared" si="7"/>
        <v>7.5993752350457536E-2</v>
      </c>
      <c r="R14" s="2">
        <f t="shared" si="8"/>
        <v>7.9750552125999394E-2</v>
      </c>
      <c r="T14">
        <f t="shared" si="9"/>
        <v>1.0794709108681693</v>
      </c>
      <c r="U14">
        <f t="shared" si="10"/>
        <v>0.77549590146633907</v>
      </c>
      <c r="W14" s="12"/>
      <c r="X14" s="12"/>
    </row>
    <row r="15" spans="2:24" x14ac:dyDescent="0.25">
      <c r="B15">
        <v>1.6</v>
      </c>
      <c r="C15" s="13">
        <v>27702</v>
      </c>
      <c r="D15" s="13">
        <v>27550</v>
      </c>
      <c r="E15" s="14">
        <v>22771</v>
      </c>
      <c r="F15" s="14">
        <v>22571</v>
      </c>
      <c r="G15" s="15">
        <v>39218</v>
      </c>
      <c r="H15" s="15">
        <v>39288</v>
      </c>
      <c r="J15">
        <f t="shared" si="11"/>
        <v>0.98099680935472433</v>
      </c>
      <c r="K15">
        <f t="shared" si="1"/>
        <v>0.96872515239862178</v>
      </c>
      <c r="L15">
        <f t="shared" si="2"/>
        <v>0.82295988934993092</v>
      </c>
      <c r="M15">
        <f t="shared" si="3"/>
        <v>0.74341901020200618</v>
      </c>
      <c r="N15">
        <f t="shared" si="4"/>
        <v>0.791999121488969</v>
      </c>
      <c r="O15">
        <f t="shared" si="5"/>
        <v>0.77601008112152481</v>
      </c>
      <c r="P15" s="2">
        <f t="shared" si="6"/>
        <v>0.84735167731929628</v>
      </c>
      <c r="Q15">
        <f t="shared" si="7"/>
        <v>0.10212054560082272</v>
      </c>
      <c r="R15" s="2">
        <f t="shared" si="8"/>
        <v>0.10716894011912646</v>
      </c>
      <c r="T15">
        <f t="shared" si="9"/>
        <v>1.0515927685209416</v>
      </c>
      <c r="U15">
        <f t="shared" si="10"/>
        <v>0.64311058611765082</v>
      </c>
      <c r="W15" s="12"/>
      <c r="X15" s="12"/>
    </row>
    <row r="16" spans="2:24" x14ac:dyDescent="0.25">
      <c r="B16">
        <v>1.7</v>
      </c>
      <c r="C16" s="13">
        <v>24271</v>
      </c>
      <c r="D16" s="14">
        <v>23399</v>
      </c>
      <c r="E16" s="14">
        <v>20672</v>
      </c>
      <c r="F16" s="14">
        <v>20546</v>
      </c>
      <c r="G16" s="15">
        <v>33315</v>
      </c>
      <c r="H16" s="15">
        <v>37509</v>
      </c>
      <c r="J16">
        <f t="shared" si="11"/>
        <v>0.80723325473954322</v>
      </c>
      <c r="K16">
        <f t="shared" si="1"/>
        <v>0.76498709151770372</v>
      </c>
      <c r="L16">
        <f t="shared" si="2"/>
        <v>0.69994373725297143</v>
      </c>
      <c r="M16">
        <f t="shared" si="3"/>
        <v>0.63502938563155031</v>
      </c>
      <c r="N16">
        <f t="shared" si="4"/>
        <v>0.63389391979301424</v>
      </c>
      <c r="O16">
        <f t="shared" si="5"/>
        <v>0.72930613530755295</v>
      </c>
      <c r="P16" s="2">
        <f t="shared" si="6"/>
        <v>0.7117322540403892</v>
      </c>
      <c r="Q16">
        <f t="shared" si="7"/>
        <v>6.9780320407209814E-2</v>
      </c>
      <c r="R16" s="2">
        <f t="shared" si="8"/>
        <v>7.3229955198687066E-2</v>
      </c>
      <c r="T16">
        <f t="shared" si="9"/>
        <v>0.85129289485480886</v>
      </c>
      <c r="U16">
        <f t="shared" si="10"/>
        <v>0.57217161322596954</v>
      </c>
      <c r="W16" s="12"/>
      <c r="X16" s="12"/>
    </row>
    <row r="17" spans="2:24" x14ac:dyDescent="0.25">
      <c r="B17">
        <v>1.8</v>
      </c>
      <c r="C17" s="13">
        <v>22233</v>
      </c>
      <c r="D17" s="14">
        <v>21576</v>
      </c>
      <c r="E17" s="14">
        <v>17531</v>
      </c>
      <c r="F17" s="14">
        <v>17570</v>
      </c>
      <c r="G17" s="15">
        <v>29551</v>
      </c>
      <c r="H17" s="15">
        <v>30295</v>
      </c>
      <c r="J17">
        <f t="shared" si="11"/>
        <v>0.70401841233040907</v>
      </c>
      <c r="K17">
        <f t="shared" si="1"/>
        <v>0.67551118571526736</v>
      </c>
      <c r="L17">
        <f t="shared" si="2"/>
        <v>0.51585906181869334</v>
      </c>
      <c r="M17">
        <f t="shared" si="3"/>
        <v>0.47573678181837648</v>
      </c>
      <c r="N17">
        <f t="shared" si="4"/>
        <v>0.53307942221829385</v>
      </c>
      <c r="O17">
        <f t="shared" si="5"/>
        <v>0.53991756582919848</v>
      </c>
      <c r="P17" s="2">
        <f t="shared" si="6"/>
        <v>0.57402040495503981</v>
      </c>
      <c r="Q17">
        <f t="shared" si="7"/>
        <v>9.2823963088282904E-2</v>
      </c>
      <c r="R17" s="2">
        <f t="shared" si="8"/>
        <v>9.7412775101233431E-2</v>
      </c>
      <c r="T17">
        <f t="shared" si="9"/>
        <v>0.75966833113160559</v>
      </c>
      <c r="U17">
        <f t="shared" si="10"/>
        <v>0.38837247877847403</v>
      </c>
      <c r="W17" s="12"/>
      <c r="X17" s="12"/>
    </row>
    <row r="18" spans="2:24" x14ac:dyDescent="0.25">
      <c r="B18">
        <v>1.9</v>
      </c>
      <c r="C18" s="13">
        <v>18208</v>
      </c>
      <c r="D18" s="14">
        <v>18171</v>
      </c>
      <c r="E18" s="14">
        <v>14162</v>
      </c>
      <c r="F18" s="14">
        <v>14340</v>
      </c>
      <c r="G18" s="15">
        <v>20543</v>
      </c>
      <c r="H18" s="15">
        <v>21029</v>
      </c>
      <c r="J18">
        <f t="shared" si="11"/>
        <v>0.50017163083052441</v>
      </c>
      <c r="K18">
        <f t="shared" si="1"/>
        <v>0.50838805940846754</v>
      </c>
      <c r="L18">
        <f t="shared" si="2"/>
        <v>0.31841198396511711</v>
      </c>
      <c r="M18">
        <f t="shared" si="3"/>
        <v>0.30284863991093319</v>
      </c>
      <c r="N18">
        <f t="shared" si="4"/>
        <v>0.29181029518506318</v>
      </c>
      <c r="O18">
        <f t="shared" si="5"/>
        <v>0.29665800320285629</v>
      </c>
      <c r="P18" s="2">
        <f t="shared" si="6"/>
        <v>0.36971476875049358</v>
      </c>
      <c r="Q18">
        <f t="shared" si="7"/>
        <v>0.10465058749208413</v>
      </c>
      <c r="R18" s="2">
        <f t="shared" si="8"/>
        <v>0.10982405625024602</v>
      </c>
      <c r="T18">
        <f t="shared" si="9"/>
        <v>0.57901594373466181</v>
      </c>
      <c r="U18">
        <f t="shared" si="10"/>
        <v>0.16041359376632533</v>
      </c>
      <c r="W18" s="12"/>
      <c r="X18" s="12"/>
    </row>
    <row r="19" spans="2:24" x14ac:dyDescent="0.25">
      <c r="B19">
        <v>2</v>
      </c>
      <c r="C19" s="13">
        <v>16045</v>
      </c>
      <c r="D19" s="14">
        <v>16468</v>
      </c>
      <c r="E19" s="14">
        <v>12792</v>
      </c>
      <c r="F19" s="14">
        <v>12658</v>
      </c>
      <c r="G19" s="15">
        <v>23676</v>
      </c>
      <c r="H19" s="15">
        <v>23610</v>
      </c>
      <c r="J19">
        <f t="shared" si="11"/>
        <v>0.39062614303319509</v>
      </c>
      <c r="K19">
        <f t="shared" si="1"/>
        <v>0.42480195541420029</v>
      </c>
      <c r="L19">
        <f t="shared" si="2"/>
        <v>0.23812035539301873</v>
      </c>
      <c r="M19">
        <f t="shared" si="3"/>
        <v>0.21281834434179397</v>
      </c>
      <c r="N19">
        <f t="shared" si="4"/>
        <v>0.37572416896338373</v>
      </c>
      <c r="O19">
        <f t="shared" si="5"/>
        <v>0.36441679136803967</v>
      </c>
      <c r="P19" s="2">
        <f t="shared" si="6"/>
        <v>0.3344179597522719</v>
      </c>
      <c r="Q19">
        <f t="shared" si="7"/>
        <v>8.7171617434309595E-2</v>
      </c>
      <c r="R19" s="2">
        <f t="shared" si="8"/>
        <v>9.1481002122942648E-2</v>
      </c>
      <c r="T19">
        <f t="shared" si="9"/>
        <v>0.50876119462089109</v>
      </c>
      <c r="U19">
        <f t="shared" si="10"/>
        <v>0.16007472488365271</v>
      </c>
      <c r="W19" s="12"/>
      <c r="X19" s="12"/>
    </row>
    <row r="20" spans="2:24" x14ac:dyDescent="0.25">
      <c r="B20">
        <v>2.1</v>
      </c>
      <c r="C20" s="13">
        <v>11671</v>
      </c>
      <c r="D20" s="14">
        <v>11674</v>
      </c>
      <c r="E20" s="14">
        <v>12467</v>
      </c>
      <c r="F20" s="14">
        <v>12245</v>
      </c>
      <c r="G20" s="15">
        <v>15462</v>
      </c>
      <c r="H20" s="15">
        <v>14716</v>
      </c>
      <c r="J20">
        <f t="shared" si="11"/>
        <v>0.16910419960946951</v>
      </c>
      <c r="K20">
        <f t="shared" si="1"/>
        <v>0.18950437317784255</v>
      </c>
      <c r="L20">
        <f t="shared" si="2"/>
        <v>0.21907307124270342</v>
      </c>
      <c r="M20">
        <f t="shared" si="3"/>
        <v>0.19071221350347384</v>
      </c>
      <c r="N20">
        <f t="shared" si="4"/>
        <v>0.15572143700834853</v>
      </c>
      <c r="O20">
        <f t="shared" si="5"/>
        <v>0.13092331521881809</v>
      </c>
      <c r="P20" s="2">
        <f t="shared" si="6"/>
        <v>0.17583976829344264</v>
      </c>
      <c r="Q20">
        <f t="shared" si="7"/>
        <v>3.0804650405654641E-2</v>
      </c>
      <c r="R20" s="2">
        <f t="shared" si="8"/>
        <v>3.2327498010230285E-2</v>
      </c>
      <c r="T20">
        <f t="shared" si="9"/>
        <v>0.23744906910475191</v>
      </c>
      <c r="U20">
        <f t="shared" si="10"/>
        <v>0.11423046748213336</v>
      </c>
      <c r="W20" s="12"/>
      <c r="X20" s="12"/>
    </row>
    <row r="21" spans="2:24" x14ac:dyDescent="0.25">
      <c r="B21">
        <v>2.2000000000000002</v>
      </c>
      <c r="C21" s="21">
        <v>16997</v>
      </c>
      <c r="D21" s="23"/>
      <c r="E21" s="22">
        <v>11210</v>
      </c>
      <c r="F21" s="14">
        <v>10986</v>
      </c>
      <c r="G21" s="15">
        <v>14747</v>
      </c>
      <c r="H21" s="15">
        <v>13873</v>
      </c>
      <c r="J21">
        <f t="shared" si="11"/>
        <v>0.43884033830968955</v>
      </c>
      <c r="L21">
        <f t="shared" si="2"/>
        <v>0.14540403685209932</v>
      </c>
      <c r="M21">
        <f t="shared" si="3"/>
        <v>0.12332330617794098</v>
      </c>
      <c r="N21">
        <f t="shared" si="4"/>
        <v>0.13657096788881479</v>
      </c>
      <c r="O21">
        <f t="shared" si="5"/>
        <v>0.10879210312147226</v>
      </c>
      <c r="P21" s="2">
        <f t="shared" si="6"/>
        <v>0.19058615047000335</v>
      </c>
      <c r="Q21">
        <f t="shared" si="7"/>
        <v>0.13946662819839245</v>
      </c>
      <c r="R21" s="2">
        <f>_xlfn.CONFIDENCE.T(0.05,Q21,5)</f>
        <v>0.17317069118481379</v>
      </c>
      <c r="T21">
        <f t="shared" si="9"/>
        <v>0.46951940686678828</v>
      </c>
      <c r="U21">
        <f t="shared" si="10"/>
        <v>-8.834710592678155E-2</v>
      </c>
      <c r="W21" s="12"/>
      <c r="X21" s="12"/>
    </row>
    <row r="22" spans="2:24" x14ac:dyDescent="0.25">
      <c r="B22">
        <v>2.2999999999999998</v>
      </c>
      <c r="C22" s="21">
        <v>12622</v>
      </c>
      <c r="D22" s="23">
        <v>12418</v>
      </c>
      <c r="E22" s="22">
        <v>10844</v>
      </c>
      <c r="F22" s="14">
        <v>10500</v>
      </c>
      <c r="G22" s="15">
        <v>12309</v>
      </c>
      <c r="H22" s="15">
        <v>12320</v>
      </c>
      <c r="J22">
        <f t="shared" si="11"/>
        <v>0.21726774972285842</v>
      </c>
      <c r="K22">
        <f t="shared" ref="K22:K27" si="12">(D22-MIN(D$4:D$39))/($K$2-MIN(D$4:D$39))</f>
        <v>0.22602114438849133</v>
      </c>
      <c r="L22">
        <f t="shared" si="2"/>
        <v>0.12395386454743654</v>
      </c>
      <c r="M22">
        <f t="shared" si="3"/>
        <v>9.7309796281031549E-2</v>
      </c>
      <c r="N22">
        <f t="shared" si="4"/>
        <v>7.1271885772138874E-2</v>
      </c>
      <c r="O22">
        <f t="shared" si="5"/>
        <v>6.8021317371557588E-2</v>
      </c>
      <c r="P22" s="2">
        <f t="shared" si="6"/>
        <v>0.13397429301391903</v>
      </c>
      <c r="Q22">
        <f t="shared" si="7"/>
        <v>7.0903461066185419E-2</v>
      </c>
      <c r="R22" s="2">
        <f t="shared" si="8"/>
        <v>7.4408619034832327E-2</v>
      </c>
      <c r="T22">
        <f t="shared" si="9"/>
        <v>0.27578121514628984</v>
      </c>
      <c r="U22">
        <f t="shared" si="10"/>
        <v>-7.8326291184518115E-3</v>
      </c>
      <c r="W22" s="12"/>
      <c r="X22" s="12"/>
    </row>
    <row r="23" spans="2:24" x14ac:dyDescent="0.25">
      <c r="B23">
        <v>2.4</v>
      </c>
      <c r="C23" s="21">
        <v>12288</v>
      </c>
      <c r="D23" s="23">
        <v>12122</v>
      </c>
      <c r="E23" s="22">
        <v>10197</v>
      </c>
      <c r="F23" s="14">
        <v>9883</v>
      </c>
      <c r="G23" s="15">
        <v>10230</v>
      </c>
      <c r="H23" s="15">
        <v>10603</v>
      </c>
      <c r="J23">
        <f t="shared" si="11"/>
        <v>0.2003522652456009</v>
      </c>
      <c r="K23">
        <f t="shared" si="12"/>
        <v>0.21149296659500741</v>
      </c>
      <c r="L23">
        <f t="shared" si="2"/>
        <v>8.6035117331270367E-2</v>
      </c>
      <c r="M23">
        <f t="shared" si="3"/>
        <v>6.4284414374872881E-2</v>
      </c>
      <c r="N23">
        <f t="shared" si="4"/>
        <v>1.5588214024571525E-2</v>
      </c>
      <c r="O23">
        <f t="shared" si="5"/>
        <v>2.2945052637105879E-2</v>
      </c>
      <c r="P23" s="2">
        <f t="shared" si="6"/>
        <v>0.10011633836807149</v>
      </c>
      <c r="Q23">
        <f t="shared" si="7"/>
        <v>8.6063480131285286E-2</v>
      </c>
      <c r="R23" s="2">
        <f t="shared" si="8"/>
        <v>9.0318083343250727E-2</v>
      </c>
      <c r="T23">
        <f t="shared" si="9"/>
        <v>0.27224329863064206</v>
      </c>
      <c r="U23">
        <f t="shared" si="10"/>
        <v>-7.2010621894499083E-2</v>
      </c>
      <c r="W23" s="12"/>
      <c r="X23" s="12"/>
    </row>
    <row r="24" spans="2:24" x14ac:dyDescent="0.25">
      <c r="B24">
        <v>2.5</v>
      </c>
      <c r="C24" s="21">
        <v>11399</v>
      </c>
      <c r="D24" s="23">
        <v>10996</v>
      </c>
      <c r="E24" s="22">
        <v>9480</v>
      </c>
      <c r="F24" s="14">
        <v>9222</v>
      </c>
      <c r="G24" s="15">
        <v>12925</v>
      </c>
      <c r="H24" s="15">
        <v>12534</v>
      </c>
      <c r="J24">
        <f t="shared" si="11"/>
        <v>0.1553287152447568</v>
      </c>
      <c r="K24">
        <f t="shared" si="12"/>
        <v>0.15622699296168682</v>
      </c>
      <c r="L24">
        <f t="shared" si="2"/>
        <v>4.4013878144267063E-2</v>
      </c>
      <c r="M24">
        <f t="shared" si="3"/>
        <v>2.8903899885454918E-2</v>
      </c>
      <c r="N24">
        <f t="shared" si="4"/>
        <v>8.7770751475121797E-2</v>
      </c>
      <c r="O24">
        <f t="shared" si="5"/>
        <v>7.3639442387965659E-2</v>
      </c>
      <c r="P24" s="2">
        <f t="shared" si="6"/>
        <v>9.0980613349875505E-2</v>
      </c>
      <c r="Q24">
        <f t="shared" si="7"/>
        <v>5.4347364727142612E-2</v>
      </c>
      <c r="R24" s="2">
        <f t="shared" si="8"/>
        <v>5.7034061479089369E-2</v>
      </c>
      <c r="T24">
        <f t="shared" si="9"/>
        <v>0.19967534280416072</v>
      </c>
      <c r="U24">
        <f t="shared" si="10"/>
        <v>-1.7714116104409719E-2</v>
      </c>
      <c r="W24" s="12"/>
      <c r="X24" s="12"/>
    </row>
    <row r="25" spans="2:24" x14ac:dyDescent="0.25">
      <c r="B25">
        <v>2.6</v>
      </c>
      <c r="C25" s="21">
        <v>10384</v>
      </c>
      <c r="D25" s="23">
        <v>10059</v>
      </c>
      <c r="E25" s="22">
        <v>9013</v>
      </c>
      <c r="F25" s="14">
        <v>9292</v>
      </c>
      <c r="G25" s="15">
        <v>10934</v>
      </c>
      <c r="H25" s="15">
        <v>10779</v>
      </c>
      <c r="J25">
        <f t="shared" si="11"/>
        <v>0.10392387469261199</v>
      </c>
      <c r="K25">
        <f t="shared" si="12"/>
        <v>0.11023745717623268</v>
      </c>
      <c r="L25">
        <f t="shared" si="2"/>
        <v>1.6644395995967839E-2</v>
      </c>
      <c r="M25">
        <f t="shared" si="3"/>
        <v>3.2650701722458333E-2</v>
      </c>
      <c r="N25">
        <f t="shared" si="4"/>
        <v>3.4444060542266286E-2</v>
      </c>
      <c r="O25">
        <f t="shared" si="5"/>
        <v>2.7565566669291958E-2</v>
      </c>
      <c r="P25" s="2">
        <f t="shared" si="6"/>
        <v>5.4244342799804841E-2</v>
      </c>
      <c r="Q25">
        <f t="shared" si="7"/>
        <v>4.144184927000491E-2</v>
      </c>
      <c r="R25" s="2">
        <f t="shared" si="8"/>
        <v>4.3490553607140547E-2</v>
      </c>
      <c r="T25">
        <f t="shared" si="9"/>
        <v>0.13712804133981465</v>
      </c>
      <c r="U25">
        <f t="shared" si="10"/>
        <v>-2.8639355740204979E-2</v>
      </c>
      <c r="W25" s="12"/>
      <c r="X25" s="12"/>
    </row>
    <row r="26" spans="2:24" x14ac:dyDescent="0.25">
      <c r="B26">
        <v>2.7</v>
      </c>
      <c r="C26" s="21">
        <v>10005</v>
      </c>
      <c r="D26" s="23">
        <v>9767</v>
      </c>
      <c r="E26" s="22">
        <v>9153</v>
      </c>
      <c r="F26" s="14">
        <v>9047</v>
      </c>
      <c r="G26" s="15">
        <v>10970</v>
      </c>
      <c r="H26" s="15">
        <v>10630</v>
      </c>
      <c r="J26">
        <f t="shared" si="11"/>
        <v>8.4729357875604219E-2</v>
      </c>
      <c r="K26">
        <f t="shared" si="12"/>
        <v>9.5905606109687735E-2</v>
      </c>
      <c r="L26">
        <f t="shared" si="2"/>
        <v>2.4849379937642121E-2</v>
      </c>
      <c r="M26">
        <f t="shared" si="3"/>
        <v>1.9536895292946381E-2</v>
      </c>
      <c r="N26">
        <f t="shared" si="4"/>
        <v>3.5408279966466588E-2</v>
      </c>
      <c r="O26">
        <f t="shared" si="5"/>
        <v>2.3653881494316242E-2</v>
      </c>
      <c r="P26" s="2">
        <f t="shared" si="6"/>
        <v>4.7347233446110547E-2</v>
      </c>
      <c r="Q26">
        <f t="shared" si="7"/>
        <v>3.3878667742930892E-2</v>
      </c>
      <c r="R26" s="2">
        <f t="shared" si="8"/>
        <v>3.555348136162613E-2</v>
      </c>
      <c r="T26">
        <f t="shared" si="9"/>
        <v>0.11510456893197232</v>
      </c>
      <c r="U26">
        <f t="shared" si="10"/>
        <v>-2.0410102039751236E-2</v>
      </c>
      <c r="W26" s="12"/>
      <c r="X26" s="12"/>
    </row>
    <row r="27" spans="2:24" x14ac:dyDescent="0.25">
      <c r="B27">
        <v>2.8</v>
      </c>
      <c r="C27" s="21">
        <v>9417</v>
      </c>
      <c r="D27" s="23">
        <v>9501</v>
      </c>
      <c r="E27" s="22">
        <v>9336</v>
      </c>
      <c r="F27" s="14">
        <v>8914</v>
      </c>
      <c r="G27" s="15">
        <v>12892</v>
      </c>
      <c r="H27" s="15">
        <v>10148</v>
      </c>
      <c r="J27">
        <f t="shared" si="11"/>
        <v>5.4950001969534118E-2</v>
      </c>
      <c r="K27">
        <f t="shared" si="12"/>
        <v>8.2849878768246107E-2</v>
      </c>
      <c r="L27">
        <f t="shared" si="2"/>
        <v>3.5574466089973514E-2</v>
      </c>
      <c r="M27">
        <f t="shared" si="3"/>
        <v>1.241797180263989E-2</v>
      </c>
      <c r="N27">
        <f t="shared" si="4"/>
        <v>8.6886883669604856E-2</v>
      </c>
      <c r="O27">
        <f t="shared" si="5"/>
        <v>1.0999973747079363E-2</v>
      </c>
      <c r="P27" s="2">
        <f t="shared" si="6"/>
        <v>4.7279862674512972E-2</v>
      </c>
      <c r="Q27">
        <f t="shared" si="7"/>
        <v>3.3350775939308429E-2</v>
      </c>
      <c r="R27" s="2">
        <f t="shared" si="8"/>
        <v>3.4999492888895749E-2</v>
      </c>
      <c r="T27">
        <f t="shared" si="9"/>
        <v>0.11398141455312982</v>
      </c>
      <c r="U27">
        <f t="shared" si="10"/>
        <v>-1.9421689204103885E-2</v>
      </c>
      <c r="W27" s="12"/>
      <c r="X27" s="12"/>
    </row>
    <row r="28" spans="2:24" x14ac:dyDescent="0.25">
      <c r="B28">
        <v>2.9</v>
      </c>
      <c r="C28" s="21">
        <v>9284</v>
      </c>
      <c r="D28" s="23"/>
      <c r="E28" s="22">
        <v>9242</v>
      </c>
      <c r="F28" s="14">
        <v>9196</v>
      </c>
      <c r="G28" s="15">
        <v>10247</v>
      </c>
      <c r="H28" s="15">
        <v>10321</v>
      </c>
      <c r="J28">
        <f t="shared" si="11"/>
        <v>4.8214195276494454E-2</v>
      </c>
      <c r="L28">
        <f t="shared" si="2"/>
        <v>3.0065405443420776E-2</v>
      </c>
      <c r="M28">
        <f t="shared" si="3"/>
        <v>2.7512230631710793E-2</v>
      </c>
      <c r="N28">
        <f t="shared" si="4"/>
        <v>1.6043539863777222E-2</v>
      </c>
      <c r="O28">
        <f t="shared" si="5"/>
        <v>1.554172901735318E-2</v>
      </c>
      <c r="P28" s="2">
        <f t="shared" si="6"/>
        <v>2.7475420046551284E-2</v>
      </c>
      <c r="Q28">
        <f t="shared" si="7"/>
        <v>1.3322040417170963E-2</v>
      </c>
      <c r="R28" s="2">
        <f>_xlfn.CONFIDENCE.T(0.05,Q28,5)</f>
        <v>1.6541497968616641E-2</v>
      </c>
      <c r="T28">
        <f t="shared" si="9"/>
        <v>5.4119500880893207E-2</v>
      </c>
      <c r="U28">
        <f t="shared" si="10"/>
        <v>8.3133921220935811E-4</v>
      </c>
      <c r="W28" s="12"/>
      <c r="X28" s="12"/>
    </row>
    <row r="29" spans="2:24" x14ac:dyDescent="0.25">
      <c r="B29">
        <v>3</v>
      </c>
      <c r="C29" s="21">
        <v>9611</v>
      </c>
      <c r="D29" s="23"/>
      <c r="E29" s="22">
        <v>8948</v>
      </c>
      <c r="F29" s="14">
        <v>9021</v>
      </c>
      <c r="G29" s="15">
        <v>10165</v>
      </c>
      <c r="H29" s="15">
        <v>10661</v>
      </c>
      <c r="J29">
        <f t="shared" si="11"/>
        <v>6.4775163612013034E-2</v>
      </c>
      <c r="L29">
        <f t="shared" si="2"/>
        <v>1.2834939165904776E-2</v>
      </c>
      <c r="M29">
        <f t="shared" si="3"/>
        <v>1.8145226039202253E-2</v>
      </c>
      <c r="N29">
        <f t="shared" si="4"/>
        <v>1.3847262286432092E-2</v>
      </c>
      <c r="O29">
        <f t="shared" si="5"/>
        <v>2.4467722034076291E-2</v>
      </c>
      <c r="P29" s="2">
        <f t="shared" si="6"/>
        <v>2.6814062627525691E-2</v>
      </c>
      <c r="Q29">
        <f t="shared" si="7"/>
        <v>2.1709750308162197E-2</v>
      </c>
      <c r="R29" s="2">
        <f t="shared" ref="R29:R34" si="13">_xlfn.CONFIDENCE.T(0.05,Q29,5)</f>
        <v>2.6956215367638075E-2</v>
      </c>
      <c r="T29">
        <f t="shared" si="9"/>
        <v>7.0233563243850078E-2</v>
      </c>
      <c r="U29">
        <f t="shared" si="10"/>
        <v>-1.6605437988798703E-2</v>
      </c>
      <c r="W29" s="12"/>
      <c r="X29" s="12"/>
    </row>
    <row r="30" spans="2:24" x14ac:dyDescent="0.25">
      <c r="B30">
        <v>3.1</v>
      </c>
      <c r="C30" s="21">
        <v>9209</v>
      </c>
      <c r="D30" s="23"/>
      <c r="E30" s="22">
        <v>9167</v>
      </c>
      <c r="F30" s="14">
        <v>9143</v>
      </c>
      <c r="G30" s="15">
        <v>10208</v>
      </c>
      <c r="H30" s="15">
        <v>9873</v>
      </c>
      <c r="J30">
        <f t="shared" si="11"/>
        <v>4.4415808043577351E-2</v>
      </c>
      <c r="L30">
        <f t="shared" si="2"/>
        <v>2.5669878331809552E-2</v>
      </c>
      <c r="M30">
        <f t="shared" si="3"/>
        <v>2.4675366383693921E-2</v>
      </c>
      <c r="N30">
        <f t="shared" si="4"/>
        <v>1.4998968820893563E-2</v>
      </c>
      <c r="O30">
        <f t="shared" si="5"/>
        <v>3.7804205717886113E-3</v>
      </c>
      <c r="P30" s="2">
        <f t="shared" si="6"/>
        <v>2.2708088430352595E-2</v>
      </c>
      <c r="Q30">
        <f t="shared" si="7"/>
        <v>1.5012949481110637E-2</v>
      </c>
      <c r="R30" s="2">
        <f t="shared" si="13"/>
        <v>1.8641038877546957E-2</v>
      </c>
      <c r="T30">
        <f t="shared" si="9"/>
        <v>5.2733987392573872E-2</v>
      </c>
      <c r="U30">
        <f t="shared" si="10"/>
        <v>-7.3178105318686786E-3</v>
      </c>
      <c r="W30" s="12"/>
      <c r="X30" s="12"/>
    </row>
    <row r="31" spans="2:24" x14ac:dyDescent="0.25">
      <c r="B31">
        <v>3.2</v>
      </c>
      <c r="C31" s="13">
        <v>9476</v>
      </c>
      <c r="D31" s="16"/>
      <c r="E31" s="14">
        <v>9259</v>
      </c>
      <c r="F31" s="14">
        <v>9337</v>
      </c>
      <c r="G31" s="15">
        <v>11732</v>
      </c>
      <c r="H31" s="15">
        <v>10164</v>
      </c>
      <c r="J31">
        <f t="shared" si="11"/>
        <v>5.7938066592762245E-2</v>
      </c>
      <c r="L31">
        <f t="shared" si="2"/>
        <v>3.1061724922052655E-2</v>
      </c>
      <c r="M31">
        <f t="shared" si="3"/>
        <v>3.5059360046246241E-2</v>
      </c>
      <c r="N31">
        <f t="shared" si="4"/>
        <v>5.5817591112039613E-2</v>
      </c>
      <c r="O31">
        <f t="shared" si="5"/>
        <v>1.1420020477278097E-2</v>
      </c>
      <c r="P31" s="2">
        <f t="shared" si="6"/>
        <v>3.825935263007578E-2</v>
      </c>
      <c r="Q31">
        <f t="shared" si="7"/>
        <v>1.9221986560855334E-2</v>
      </c>
      <c r="R31" s="2">
        <f t="shared" si="13"/>
        <v>2.3867248686570655E-2</v>
      </c>
      <c r="T31">
        <f t="shared" si="9"/>
        <v>7.6703325751786455E-2</v>
      </c>
      <c r="U31">
        <f t="shared" si="10"/>
        <v>-1.8462049163488897E-4</v>
      </c>
      <c r="W31" s="12"/>
      <c r="X31" s="12"/>
    </row>
    <row r="32" spans="2:24" x14ac:dyDescent="0.25">
      <c r="B32">
        <v>3.3</v>
      </c>
      <c r="C32" s="13">
        <v>9242</v>
      </c>
      <c r="D32" s="16"/>
      <c r="E32" s="14">
        <v>9189</v>
      </c>
      <c r="F32" s="14">
        <v>9179</v>
      </c>
      <c r="G32" s="15">
        <v>9915</v>
      </c>
      <c r="H32" s="15">
        <v>10094</v>
      </c>
      <c r="J32">
        <f t="shared" si="11"/>
        <v>4.6087098426060874E-2</v>
      </c>
      <c r="L32">
        <f t="shared" si="2"/>
        <v>2.6959232951215512E-2</v>
      </c>
      <c r="M32">
        <f t="shared" si="3"/>
        <v>2.6602293042724247E-2</v>
      </c>
      <c r="N32">
        <f t="shared" si="4"/>
        <v>7.1512940628188949E-3</v>
      </c>
      <c r="O32">
        <f t="shared" si="5"/>
        <v>9.5823160326586332E-3</v>
      </c>
      <c r="P32" s="2">
        <f t="shared" si="6"/>
        <v>2.3276446903095632E-2</v>
      </c>
      <c r="Q32">
        <f t="shared" si="7"/>
        <v>1.5751982120845984E-2</v>
      </c>
      <c r="R32" s="2">
        <f t="shared" si="13"/>
        <v>1.9558669099803833E-2</v>
      </c>
      <c r="T32">
        <f t="shared" si="9"/>
        <v>5.47804111447876E-2</v>
      </c>
      <c r="U32">
        <f t="shared" si="10"/>
        <v>-8.2275173385963352E-3</v>
      </c>
      <c r="W32" s="12"/>
      <c r="X32" s="12"/>
    </row>
    <row r="33" spans="2:24" x14ac:dyDescent="0.25">
      <c r="B33">
        <v>3.4</v>
      </c>
      <c r="C33" s="13">
        <v>8866</v>
      </c>
      <c r="D33" s="16"/>
      <c r="E33" s="14">
        <v>8799</v>
      </c>
      <c r="F33" s="14">
        <v>9002</v>
      </c>
      <c r="G33" s="15">
        <v>9648</v>
      </c>
      <c r="H33" s="15">
        <v>9862</v>
      </c>
      <c r="J33">
        <f t="shared" si="11"/>
        <v>2.7044517098369789E-2</v>
      </c>
      <c r="L33">
        <f t="shared" si="2"/>
        <v>4.1024919708371431E-3</v>
      </c>
      <c r="M33">
        <f t="shared" si="3"/>
        <v>1.712823696915847E-2</v>
      </c>
      <c r="N33">
        <f t="shared" si="4"/>
        <v>0</v>
      </c>
      <c r="O33">
        <f t="shared" si="5"/>
        <v>3.4916384447769813E-3</v>
      </c>
      <c r="P33" s="2">
        <f t="shared" si="6"/>
        <v>1.0353376896628477E-2</v>
      </c>
      <c r="Q33">
        <f t="shared" si="7"/>
        <v>1.1378074533255718E-2</v>
      </c>
      <c r="R33" s="2">
        <f t="shared" si="13"/>
        <v>1.4127745516822721E-2</v>
      </c>
      <c r="T33">
        <f t="shared" si="9"/>
        <v>3.3109525963139916E-2</v>
      </c>
      <c r="U33">
        <f t="shared" si="10"/>
        <v>-1.2402772169882958E-2</v>
      </c>
      <c r="W33" s="12"/>
      <c r="X33" s="12"/>
    </row>
    <row r="34" spans="2:24" x14ac:dyDescent="0.25">
      <c r="B34">
        <v>3.5</v>
      </c>
      <c r="C34" s="13">
        <v>8856</v>
      </c>
      <c r="D34" s="16"/>
      <c r="E34" s="14">
        <v>8731</v>
      </c>
      <c r="F34" s="14">
        <v>9239</v>
      </c>
      <c r="G34" s="15">
        <v>10807</v>
      </c>
      <c r="H34" s="15">
        <v>10773</v>
      </c>
      <c r="J34">
        <f t="shared" si="11"/>
        <v>2.6538065467314173E-2</v>
      </c>
      <c r="L34">
        <f t="shared" si="2"/>
        <v>1.1721405630963266E-4</v>
      </c>
      <c r="M34">
        <f t="shared" si="3"/>
        <v>2.9813837474441461E-2</v>
      </c>
      <c r="N34">
        <f t="shared" si="4"/>
        <v>3.1042508684670785E-2</v>
      </c>
      <c r="O34">
        <f t="shared" si="5"/>
        <v>2.7408049145467434E-2</v>
      </c>
      <c r="P34" s="2">
        <f t="shared" si="6"/>
        <v>2.2983934965640697E-2</v>
      </c>
      <c r="Q34">
        <f t="shared" si="7"/>
        <v>1.2910071007832155E-2</v>
      </c>
      <c r="R34" s="2">
        <f t="shared" si="13"/>
        <v>1.6029970384679373E-2</v>
      </c>
      <c r="T34">
        <f t="shared" si="9"/>
        <v>4.8804076981305011E-2</v>
      </c>
      <c r="U34">
        <f t="shared" si="10"/>
        <v>-2.836207050023614E-3</v>
      </c>
      <c r="W34" s="12"/>
      <c r="X34" s="12"/>
    </row>
    <row r="35" spans="2:24" x14ac:dyDescent="0.25">
      <c r="B35">
        <v>3.6</v>
      </c>
      <c r="C35" s="13">
        <v>9040</v>
      </c>
      <c r="D35" s="16">
        <v>10571</v>
      </c>
      <c r="E35" s="14">
        <v>8729</v>
      </c>
      <c r="F35" s="14">
        <v>9108</v>
      </c>
      <c r="G35" s="15">
        <v>10126</v>
      </c>
      <c r="H35" s="15">
        <v>9945</v>
      </c>
      <c r="J35">
        <f t="shared" si="11"/>
        <v>3.5856775478737474E-2</v>
      </c>
      <c r="K35">
        <f>(D35-MIN(D$4:D$39))/($K$2-MIN(D$4:D$39))</f>
        <v>0.13536727822442107</v>
      </c>
      <c r="L35">
        <f t="shared" si="2"/>
        <v>0</v>
      </c>
      <c r="M35">
        <f t="shared" si="3"/>
        <v>2.2801965465192212E-2</v>
      </c>
      <c r="N35">
        <f t="shared" si="4"/>
        <v>1.2802691243548435E-2</v>
      </c>
      <c r="O35">
        <f t="shared" si="5"/>
        <v>5.6706308576829172E-3</v>
      </c>
      <c r="P35" s="2">
        <f t="shared" si="6"/>
        <v>3.5416556878263686E-2</v>
      </c>
      <c r="Q35">
        <f t="shared" si="7"/>
        <v>5.0596458258321299E-2</v>
      </c>
      <c r="R35" s="2">
        <f t="shared" si="8"/>
        <v>5.3097726548791885E-2</v>
      </c>
      <c r="T35">
        <f t="shared" si="9"/>
        <v>0.13660947339490628</v>
      </c>
      <c r="U35">
        <f t="shared" si="10"/>
        <v>-6.5776359638378912E-2</v>
      </c>
      <c r="W35" s="12"/>
      <c r="X35" s="12"/>
    </row>
    <row r="36" spans="2:24" x14ac:dyDescent="0.25">
      <c r="B36">
        <v>3.7</v>
      </c>
      <c r="C36" s="13">
        <v>9255</v>
      </c>
      <c r="D36" s="16"/>
      <c r="E36" s="14">
        <v>8971</v>
      </c>
      <c r="F36" s="14">
        <v>8682</v>
      </c>
      <c r="G36" s="15">
        <v>10027</v>
      </c>
      <c r="H36" s="15">
        <v>9729</v>
      </c>
      <c r="J36">
        <f t="shared" si="11"/>
        <v>4.6745485546433173E-2</v>
      </c>
      <c r="L36">
        <f t="shared" si="2"/>
        <v>1.4182900813465552E-2</v>
      </c>
      <c r="M36">
        <f t="shared" si="3"/>
        <v>0</v>
      </c>
      <c r="N36">
        <f t="shared" si="4"/>
        <v>1.0151087826997607E-2</v>
      </c>
      <c r="O36">
        <f t="shared" si="5"/>
        <v>0</v>
      </c>
      <c r="P36" s="2">
        <f t="shared" si="6"/>
        <v>1.4215894837379266E-2</v>
      </c>
      <c r="Q36">
        <f t="shared" si="7"/>
        <v>1.9228113196506573E-2</v>
      </c>
      <c r="R36" s="2">
        <f>_xlfn.CONFIDENCE.T(0.05,Q36,5)</f>
        <v>2.3874855909488908E-2</v>
      </c>
      <c r="T36">
        <f t="shared" si="9"/>
        <v>5.2672121230392416E-2</v>
      </c>
      <c r="U36">
        <f t="shared" si="10"/>
        <v>-2.424033155563388E-2</v>
      </c>
      <c r="W36" s="12"/>
      <c r="X36" s="12"/>
    </row>
    <row r="37" spans="2:24" x14ac:dyDescent="0.25">
      <c r="B37">
        <v>3.8</v>
      </c>
      <c r="C37" s="13">
        <v>8929</v>
      </c>
      <c r="D37" s="16">
        <v>9952</v>
      </c>
      <c r="E37" s="14">
        <v>8949</v>
      </c>
      <c r="F37" s="14">
        <v>9472</v>
      </c>
      <c r="G37" s="15">
        <v>9848</v>
      </c>
      <c r="H37" s="15">
        <v>9904</v>
      </c>
      <c r="J37">
        <f t="shared" si="11"/>
        <v>3.0235162374020155E-2</v>
      </c>
      <c r="K37">
        <f>(D37-MIN(D$4:D$39))/($K$2-MIN(D$4:D$39))</f>
        <v>0.10498571723061519</v>
      </c>
      <c r="L37">
        <f t="shared" si="2"/>
        <v>1.2893546194059592E-2</v>
      </c>
      <c r="M37">
        <f t="shared" si="3"/>
        <v>4.2285335017609969E-2</v>
      </c>
      <c r="N37">
        <f t="shared" si="4"/>
        <v>5.3567745788905578E-3</v>
      </c>
      <c r="O37">
        <f t="shared" si="5"/>
        <v>4.5942611115486597E-3</v>
      </c>
      <c r="P37" s="2">
        <f t="shared" si="6"/>
        <v>3.3391799417790684E-2</v>
      </c>
      <c r="Q37">
        <f t="shared" si="7"/>
        <v>3.8079358230207222E-2</v>
      </c>
      <c r="R37" s="2">
        <f t="shared" si="8"/>
        <v>3.9961835671145945E-2</v>
      </c>
      <c r="T37">
        <f t="shared" si="9"/>
        <v>0.10955051587820513</v>
      </c>
      <c r="U37">
        <f t="shared" si="10"/>
        <v>-4.276691704262376E-2</v>
      </c>
      <c r="W37" s="12"/>
      <c r="X37" s="12"/>
    </row>
    <row r="38" spans="2:24" x14ac:dyDescent="0.25">
      <c r="B38">
        <v>3.9</v>
      </c>
      <c r="C38" s="13">
        <v>9269</v>
      </c>
      <c r="D38" s="16">
        <v>9824</v>
      </c>
      <c r="E38" s="14">
        <v>8907</v>
      </c>
      <c r="F38" s="14">
        <v>9002</v>
      </c>
      <c r="G38" s="15">
        <v>9861</v>
      </c>
      <c r="H38" s="15">
        <v>9861</v>
      </c>
      <c r="J38">
        <f t="shared" si="11"/>
        <v>4.745451782991103E-2</v>
      </c>
      <c r="K38">
        <f>(D38-MIN(D$4:D$39))/($K$2-MIN(D$4:D$39))</f>
        <v>9.8703261968568087E-2</v>
      </c>
      <c r="L38">
        <f t="shared" si="2"/>
        <v>1.0432051011557307E-2</v>
      </c>
      <c r="M38">
        <f t="shared" si="3"/>
        <v>1.712823696915847E-2</v>
      </c>
      <c r="N38">
        <f t="shared" si="4"/>
        <v>5.7049649265184443E-3</v>
      </c>
      <c r="O38">
        <f t="shared" si="5"/>
        <v>3.4653855241395604E-3</v>
      </c>
      <c r="P38" s="2">
        <f t="shared" si="6"/>
        <v>3.0481403038308815E-2</v>
      </c>
      <c r="Q38">
        <f t="shared" si="7"/>
        <v>3.7057601946767403E-2</v>
      </c>
      <c r="R38" s="2">
        <f t="shared" si="8"/>
        <v>3.8889568212016536E-2</v>
      </c>
      <c r="T38">
        <f t="shared" si="9"/>
        <v>0.10459660693184362</v>
      </c>
      <c r="U38">
        <f t="shared" si="10"/>
        <v>-4.3633800855225988E-2</v>
      </c>
      <c r="W38" s="12"/>
      <c r="X38" s="12"/>
    </row>
    <row r="39" spans="2:24" x14ac:dyDescent="0.25">
      <c r="B39">
        <v>4</v>
      </c>
      <c r="C39" s="13">
        <v>8332</v>
      </c>
      <c r="D39" s="16">
        <v>7813</v>
      </c>
      <c r="E39" s="14">
        <v>8937</v>
      </c>
      <c r="F39" s="14">
        <v>8835</v>
      </c>
      <c r="G39" s="15">
        <v>9951</v>
      </c>
      <c r="H39" s="15">
        <v>10252</v>
      </c>
      <c r="J39">
        <f t="shared" si="11"/>
        <v>0</v>
      </c>
      <c r="K39">
        <f>(D39-MIN(D$4:D$39))/($K$2-MIN(D$4:D$39))</f>
        <v>0</v>
      </c>
      <c r="L39">
        <f t="shared" si="2"/>
        <v>1.2190261856201796E-2</v>
      </c>
      <c r="M39">
        <f t="shared" si="3"/>
        <v>8.1894383008788933E-3</v>
      </c>
      <c r="N39">
        <f t="shared" si="4"/>
        <v>8.1155134870191954E-3</v>
      </c>
      <c r="O39">
        <f t="shared" si="5"/>
        <v>1.3730277493371138E-2</v>
      </c>
      <c r="P39" s="2">
        <f t="shared" si="6"/>
        <v>7.0375818562451705E-3</v>
      </c>
      <c r="Q39">
        <f t="shared" si="7"/>
        <v>5.880240007168548E-3</v>
      </c>
      <c r="R39" s="2">
        <f t="shared" si="8"/>
        <v>6.1709334346648943E-3</v>
      </c>
      <c r="T39">
        <f t="shared" si="9"/>
        <v>1.8798061870582267E-2</v>
      </c>
      <c r="U39">
        <f t="shared" si="10"/>
        <v>-4.7228981580919255E-3</v>
      </c>
      <c r="W39" s="12"/>
      <c r="X39" s="12"/>
    </row>
    <row r="40" spans="2:24" x14ac:dyDescent="0.25">
      <c r="O40" s="12"/>
      <c r="P40" s="12"/>
      <c r="Q40" s="12"/>
    </row>
    <row r="41" spans="2:24" x14ac:dyDescent="0.25">
      <c r="O41" s="12"/>
      <c r="P41" s="12"/>
      <c r="Q41" s="12"/>
    </row>
    <row r="42" spans="2:24" x14ac:dyDescent="0.25">
      <c r="O42" s="12"/>
      <c r="P42" s="12"/>
      <c r="Q42" s="12"/>
    </row>
    <row r="43" spans="2:24" x14ac:dyDescent="0.25">
      <c r="O43" s="12"/>
      <c r="P43" s="12"/>
      <c r="Q43" s="12"/>
    </row>
    <row r="44" spans="2:24" x14ac:dyDescent="0.25">
      <c r="O44" s="12"/>
      <c r="P44" s="12"/>
      <c r="Q44" s="12"/>
    </row>
    <row r="45" spans="2:24" x14ac:dyDescent="0.25">
      <c r="O45" s="12"/>
      <c r="P45" s="12"/>
      <c r="Q45" s="12"/>
    </row>
    <row r="46" spans="2:24" x14ac:dyDescent="0.25">
      <c r="O46" s="12"/>
      <c r="P46" s="12"/>
      <c r="Q46" s="12"/>
    </row>
    <row r="47" spans="2:24" x14ac:dyDescent="0.25">
      <c r="O47" s="12"/>
      <c r="P47" s="12"/>
      <c r="Q47" s="12"/>
    </row>
    <row r="48" spans="2:24" x14ac:dyDescent="0.25">
      <c r="O48" s="12"/>
      <c r="P48" s="12"/>
      <c r="Q48" s="12"/>
    </row>
    <row r="49" spans="15:17" x14ac:dyDescent="0.25">
      <c r="O49" s="12"/>
      <c r="P49" s="12"/>
      <c r="Q49" s="12"/>
    </row>
    <row r="50" spans="15:17" x14ac:dyDescent="0.25">
      <c r="O50" s="12"/>
      <c r="P50" s="12"/>
      <c r="Q50" s="12"/>
    </row>
    <row r="51" spans="15:17" x14ac:dyDescent="0.25">
      <c r="O51" s="12"/>
      <c r="P51" s="12"/>
      <c r="Q51" s="12"/>
    </row>
    <row r="52" spans="15:17" x14ac:dyDescent="0.25">
      <c r="O52" s="12"/>
      <c r="P52" s="12"/>
      <c r="Q52" s="12"/>
    </row>
    <row r="53" spans="15:17" x14ac:dyDescent="0.25">
      <c r="O53" s="12"/>
      <c r="P53" s="12"/>
      <c r="Q53" s="12"/>
    </row>
    <row r="54" spans="15:17" x14ac:dyDescent="0.25">
      <c r="O54" s="12"/>
      <c r="P54" s="12"/>
      <c r="Q54" s="12"/>
    </row>
    <row r="55" spans="15:17" x14ac:dyDescent="0.25">
      <c r="O55" s="12"/>
      <c r="P55" s="12"/>
      <c r="Q55" s="12"/>
    </row>
    <row r="56" spans="15:17" x14ac:dyDescent="0.25">
      <c r="O56" s="12"/>
      <c r="P56" s="12"/>
      <c r="Q56" s="12"/>
    </row>
    <row r="57" spans="15:17" x14ac:dyDescent="0.25">
      <c r="O57" s="12"/>
      <c r="P57" s="12"/>
      <c r="Q57" s="12"/>
    </row>
    <row r="58" spans="15:17" x14ac:dyDescent="0.25">
      <c r="O58" s="12"/>
      <c r="P58" s="12"/>
      <c r="Q58" s="12"/>
    </row>
    <row r="59" spans="15:17" x14ac:dyDescent="0.25">
      <c r="O59" s="12"/>
      <c r="P59" s="12"/>
      <c r="Q59" s="12"/>
    </row>
    <row r="60" spans="15:17" x14ac:dyDescent="0.25">
      <c r="O60" s="12"/>
      <c r="P60" s="12"/>
      <c r="Q60" s="12"/>
    </row>
    <row r="61" spans="15:17" x14ac:dyDescent="0.25">
      <c r="O61" s="12"/>
      <c r="P61" s="12"/>
      <c r="Q61" s="12"/>
    </row>
    <row r="62" spans="15:17" x14ac:dyDescent="0.25">
      <c r="O62" s="12"/>
      <c r="P62" s="12"/>
      <c r="Q62" s="12"/>
    </row>
    <row r="63" spans="15:17" x14ac:dyDescent="0.25">
      <c r="O63" s="12"/>
      <c r="P63" s="12"/>
      <c r="Q63" s="12"/>
    </row>
    <row r="64" spans="15:17" x14ac:dyDescent="0.25">
      <c r="O64" s="12"/>
      <c r="P64" s="12"/>
      <c r="Q64" s="12"/>
    </row>
    <row r="65" spans="15:17" x14ac:dyDescent="0.25">
      <c r="O65" s="12"/>
      <c r="P65" s="12"/>
      <c r="Q65" s="12"/>
    </row>
    <row r="66" spans="15:17" x14ac:dyDescent="0.25">
      <c r="O66" s="12"/>
      <c r="P66" s="12"/>
      <c r="Q66" s="12"/>
    </row>
    <row r="67" spans="15:17" x14ac:dyDescent="0.25">
      <c r="O67" s="12"/>
      <c r="P67" s="12"/>
      <c r="Q67" s="12"/>
    </row>
    <row r="68" spans="15:17" x14ac:dyDescent="0.25">
      <c r="O68" s="12"/>
      <c r="P68" s="12"/>
      <c r="Q68" s="12"/>
    </row>
    <row r="69" spans="15:17" x14ac:dyDescent="0.25">
      <c r="O69" s="12"/>
      <c r="P69" s="12"/>
      <c r="Q69" s="12"/>
    </row>
    <row r="70" spans="15:17" x14ac:dyDescent="0.25">
      <c r="O70" s="12"/>
      <c r="P70" s="12"/>
      <c r="Q70" s="12"/>
    </row>
    <row r="71" spans="15:17" x14ac:dyDescent="0.25">
      <c r="O71" s="12"/>
      <c r="P71" s="12"/>
      <c r="Q71" s="12"/>
    </row>
    <row r="72" spans="15:17" x14ac:dyDescent="0.25">
      <c r="O72" s="12"/>
      <c r="P72" s="12"/>
      <c r="Q72" s="12"/>
    </row>
    <row r="73" spans="15:17" x14ac:dyDescent="0.25">
      <c r="O73" s="12"/>
      <c r="P73" s="12"/>
      <c r="Q73" s="12"/>
    </row>
    <row r="74" spans="15:17" x14ac:dyDescent="0.25">
      <c r="O74" s="12"/>
      <c r="P74" s="12"/>
      <c r="Q74" s="12"/>
    </row>
    <row r="75" spans="15:17" x14ac:dyDescent="0.25">
      <c r="O75" s="12"/>
      <c r="P75" s="12"/>
      <c r="Q75" s="12"/>
    </row>
    <row r="76" spans="15:17" x14ac:dyDescent="0.25">
      <c r="O76" s="12"/>
      <c r="P76" s="12"/>
      <c r="Q76" s="12"/>
    </row>
    <row r="77" spans="15:17" x14ac:dyDescent="0.25">
      <c r="O77" s="12"/>
      <c r="P77" s="12"/>
      <c r="Q77" s="12"/>
    </row>
    <row r="78" spans="15:17" x14ac:dyDescent="0.25">
      <c r="O78" s="12"/>
      <c r="P78" s="12"/>
      <c r="Q78" s="12"/>
    </row>
    <row r="79" spans="15:17" x14ac:dyDescent="0.25">
      <c r="O79" s="12"/>
      <c r="P79" s="12"/>
      <c r="Q79" s="12"/>
    </row>
    <row r="80" spans="15:17" x14ac:dyDescent="0.25">
      <c r="O80" s="12"/>
      <c r="P80" s="12"/>
      <c r="Q80" s="12"/>
    </row>
    <row r="81" spans="15:17" x14ac:dyDescent="0.25">
      <c r="O81" s="12"/>
      <c r="P81" s="12"/>
      <c r="Q81" s="12"/>
    </row>
    <row r="82" spans="15:17" x14ac:dyDescent="0.25">
      <c r="O82" s="12"/>
      <c r="P82" s="12"/>
      <c r="Q82" s="12"/>
    </row>
    <row r="83" spans="15:17" x14ac:dyDescent="0.25">
      <c r="O83" s="12"/>
      <c r="P83" s="12"/>
      <c r="Q83" s="12"/>
    </row>
    <row r="84" spans="15:17" x14ac:dyDescent="0.25">
      <c r="O84" s="12"/>
      <c r="P84" s="12"/>
      <c r="Q84" s="12"/>
    </row>
    <row r="85" spans="15:17" x14ac:dyDescent="0.25">
      <c r="O85" s="12"/>
      <c r="P85" s="12"/>
      <c r="Q85" s="12"/>
    </row>
    <row r="86" spans="15:17" x14ac:dyDescent="0.25">
      <c r="O86" s="12"/>
      <c r="P86" s="12"/>
      <c r="Q86" s="12"/>
    </row>
    <row r="87" spans="15:17" x14ac:dyDescent="0.25">
      <c r="O87" s="12"/>
      <c r="P87" s="12"/>
      <c r="Q87" s="12"/>
    </row>
    <row r="88" spans="15:17" x14ac:dyDescent="0.25">
      <c r="O88" s="12"/>
      <c r="P88" s="12"/>
      <c r="Q88" s="12"/>
    </row>
    <row r="89" spans="15:17" x14ac:dyDescent="0.25">
      <c r="O89" s="12"/>
      <c r="P89" s="12"/>
      <c r="Q89" s="12"/>
    </row>
    <row r="90" spans="15:17" x14ac:dyDescent="0.25">
      <c r="O90" s="12"/>
      <c r="P90" s="12"/>
      <c r="Q90" s="12"/>
    </row>
    <row r="91" spans="15:17" x14ac:dyDescent="0.25">
      <c r="O91" s="12"/>
      <c r="P91" s="12"/>
      <c r="Q91" s="12"/>
    </row>
    <row r="92" spans="15:17" x14ac:dyDescent="0.25">
      <c r="O92" s="12"/>
      <c r="P92" s="12"/>
      <c r="Q92" s="12"/>
    </row>
    <row r="93" spans="15:17" x14ac:dyDescent="0.25">
      <c r="O93" s="12"/>
      <c r="P93" s="12"/>
      <c r="Q93" s="12"/>
    </row>
    <row r="94" spans="15:17" x14ac:dyDescent="0.25">
      <c r="O94" s="12"/>
      <c r="P94" s="12"/>
      <c r="Q94" s="12"/>
    </row>
    <row r="95" spans="15:17" x14ac:dyDescent="0.25">
      <c r="O95" s="12"/>
      <c r="P95" s="12"/>
      <c r="Q95" s="12"/>
    </row>
    <row r="96" spans="15:17" x14ac:dyDescent="0.25">
      <c r="O96" s="12"/>
      <c r="P96" s="12"/>
      <c r="Q96" s="12"/>
    </row>
    <row r="97" spans="15:17" x14ac:dyDescent="0.25">
      <c r="O97" s="12"/>
      <c r="P97" s="12"/>
      <c r="Q97" s="12"/>
    </row>
    <row r="98" spans="15:17" x14ac:dyDescent="0.25">
      <c r="O98" s="12"/>
      <c r="P98" s="12"/>
      <c r="Q98" s="12"/>
    </row>
    <row r="99" spans="15:17" x14ac:dyDescent="0.25">
      <c r="O99" s="12"/>
      <c r="P99" s="12"/>
      <c r="Q99" s="12"/>
    </row>
    <row r="100" spans="15:17" x14ac:dyDescent="0.25">
      <c r="O100" s="12"/>
      <c r="P100" s="12"/>
      <c r="Q100" s="12"/>
    </row>
    <row r="101" spans="15:17" x14ac:dyDescent="0.25">
      <c r="O101" s="12"/>
      <c r="P101" s="12"/>
      <c r="Q101" s="12"/>
    </row>
    <row r="102" spans="15:17" x14ac:dyDescent="0.25">
      <c r="O102" s="12"/>
      <c r="P102" s="12"/>
      <c r="Q102" s="12"/>
    </row>
    <row r="103" spans="15:17" x14ac:dyDescent="0.25">
      <c r="O103" s="12"/>
      <c r="P103" s="12"/>
      <c r="Q103" s="12"/>
    </row>
    <row r="104" spans="15:17" x14ac:dyDescent="0.25">
      <c r="O104" s="12"/>
      <c r="P104" s="12"/>
      <c r="Q104" s="12"/>
    </row>
    <row r="105" spans="15:17" x14ac:dyDescent="0.25">
      <c r="O105" s="12"/>
      <c r="P105" s="12"/>
      <c r="Q105" s="12"/>
    </row>
    <row r="106" spans="15:17" x14ac:dyDescent="0.25">
      <c r="O106" s="12"/>
      <c r="P106" s="12"/>
      <c r="Q106" s="12"/>
    </row>
    <row r="107" spans="15:17" x14ac:dyDescent="0.25">
      <c r="O107" s="12"/>
      <c r="P107" s="12"/>
      <c r="Q107" s="12"/>
    </row>
    <row r="108" spans="15:17" x14ac:dyDescent="0.25">
      <c r="O108" s="12"/>
      <c r="P108" s="12"/>
      <c r="Q108" s="12"/>
    </row>
    <row r="109" spans="15:17" x14ac:dyDescent="0.25">
      <c r="O109" s="12"/>
      <c r="P109" s="12"/>
      <c r="Q109" s="12"/>
    </row>
    <row r="110" spans="15:17" x14ac:dyDescent="0.25">
      <c r="O110" s="12"/>
      <c r="P110" s="12"/>
      <c r="Q110" s="12"/>
    </row>
    <row r="111" spans="15:17" x14ac:dyDescent="0.25">
      <c r="O111" s="12"/>
      <c r="P111" s="12"/>
      <c r="Q111" s="12"/>
    </row>
    <row r="112" spans="15:17" x14ac:dyDescent="0.25">
      <c r="O112" s="12"/>
      <c r="P112" s="12"/>
      <c r="Q112" s="12"/>
    </row>
    <row r="113" spans="15:17" x14ac:dyDescent="0.25">
      <c r="O113" s="12"/>
      <c r="P113" s="12"/>
      <c r="Q113" s="12"/>
    </row>
    <row r="114" spans="15:17" x14ac:dyDescent="0.25">
      <c r="O114" s="12"/>
      <c r="P114" s="12"/>
      <c r="Q114" s="12"/>
    </row>
    <row r="115" spans="15:17" x14ac:dyDescent="0.25">
      <c r="O115" s="12"/>
      <c r="P115" s="12"/>
      <c r="Q115" s="12"/>
    </row>
    <row r="116" spans="15:17" x14ac:dyDescent="0.25">
      <c r="O116" s="12"/>
      <c r="P116" s="12"/>
      <c r="Q116" s="12"/>
    </row>
    <row r="117" spans="15:17" x14ac:dyDescent="0.25">
      <c r="O117" s="12"/>
      <c r="P117" s="12"/>
      <c r="Q117" s="12"/>
    </row>
    <row r="118" spans="15:17" x14ac:dyDescent="0.25">
      <c r="O118" s="12"/>
      <c r="P118" s="12"/>
      <c r="Q118" s="12"/>
    </row>
    <row r="119" spans="15:17" x14ac:dyDescent="0.25">
      <c r="O119" s="12"/>
      <c r="P119" s="12"/>
      <c r="Q119" s="12"/>
    </row>
    <row r="120" spans="15:17" x14ac:dyDescent="0.25">
      <c r="O120" s="12"/>
      <c r="P120" s="12"/>
      <c r="Q120" s="12"/>
    </row>
    <row r="121" spans="15:17" x14ac:dyDescent="0.25">
      <c r="O121" s="12"/>
      <c r="P121" s="12"/>
      <c r="Q121" s="12"/>
    </row>
    <row r="122" spans="15:17" x14ac:dyDescent="0.25">
      <c r="O122" s="12"/>
      <c r="P122" s="12"/>
      <c r="Q122" s="12"/>
    </row>
    <row r="123" spans="15:17" x14ac:dyDescent="0.25">
      <c r="O123" s="12"/>
      <c r="P123" s="12"/>
      <c r="Q123" s="12"/>
    </row>
    <row r="124" spans="15:17" x14ac:dyDescent="0.25">
      <c r="O124" s="12"/>
      <c r="P124" s="12"/>
      <c r="Q124" s="12"/>
    </row>
    <row r="125" spans="15:17" x14ac:dyDescent="0.25">
      <c r="O125" s="12"/>
      <c r="P125" s="12"/>
      <c r="Q125" s="12"/>
    </row>
    <row r="126" spans="15:17" x14ac:dyDescent="0.25">
      <c r="O126" s="12"/>
      <c r="P126" s="12"/>
      <c r="Q126" s="12"/>
    </row>
    <row r="127" spans="15:17" x14ac:dyDescent="0.25">
      <c r="O127" s="12"/>
      <c r="P127" s="12"/>
      <c r="Q127" s="12"/>
    </row>
    <row r="128" spans="15:17" x14ac:dyDescent="0.25">
      <c r="O128" s="12"/>
      <c r="P128" s="12"/>
      <c r="Q128" s="12"/>
    </row>
    <row r="129" spans="15:17" x14ac:dyDescent="0.25">
      <c r="O129" s="12"/>
      <c r="P129" s="12"/>
      <c r="Q129" s="12"/>
    </row>
    <row r="130" spans="15:17" x14ac:dyDescent="0.25">
      <c r="O130" s="12"/>
      <c r="P130" s="12"/>
      <c r="Q130" s="12"/>
    </row>
    <row r="131" spans="15:17" x14ac:dyDescent="0.25">
      <c r="O131" s="12"/>
      <c r="P131" s="12"/>
      <c r="Q131" s="12"/>
    </row>
    <row r="132" spans="15:17" x14ac:dyDescent="0.25">
      <c r="O132" s="12"/>
      <c r="P132" s="12"/>
      <c r="Q132" s="12"/>
    </row>
    <row r="133" spans="15:17" x14ac:dyDescent="0.25">
      <c r="O133" s="12"/>
      <c r="P133" s="12"/>
      <c r="Q133" s="12"/>
    </row>
    <row r="134" spans="15:17" x14ac:dyDescent="0.25">
      <c r="O134" s="12"/>
      <c r="P134" s="12"/>
      <c r="Q134" s="12"/>
    </row>
    <row r="135" spans="15:17" x14ac:dyDescent="0.25">
      <c r="O135" s="12"/>
      <c r="P135" s="12"/>
      <c r="Q135" s="12"/>
    </row>
    <row r="136" spans="15:17" x14ac:dyDescent="0.25">
      <c r="O136" s="12"/>
      <c r="P136" s="12"/>
      <c r="Q136" s="12"/>
    </row>
    <row r="137" spans="15:17" x14ac:dyDescent="0.25">
      <c r="O137" s="12"/>
      <c r="P137" s="12"/>
      <c r="Q137" s="12"/>
    </row>
    <row r="138" spans="15:17" x14ac:dyDescent="0.25">
      <c r="O138" s="12"/>
      <c r="P138" s="12"/>
      <c r="Q138" s="12"/>
    </row>
    <row r="139" spans="15:17" x14ac:dyDescent="0.25">
      <c r="O139" s="12"/>
      <c r="P139" s="12"/>
      <c r="Q139" s="12"/>
    </row>
    <row r="140" spans="15:17" x14ac:dyDescent="0.25">
      <c r="O140" s="12"/>
      <c r="P140" s="12"/>
      <c r="Q140" s="12"/>
    </row>
    <row r="141" spans="15:17" x14ac:dyDescent="0.25">
      <c r="O141" s="12"/>
      <c r="P141" s="12"/>
      <c r="Q141" s="12"/>
    </row>
    <row r="142" spans="15:17" x14ac:dyDescent="0.25">
      <c r="O142" s="12"/>
      <c r="P142" s="12"/>
      <c r="Q142" s="12"/>
    </row>
    <row r="143" spans="15:17" x14ac:dyDescent="0.25">
      <c r="O143" s="12"/>
      <c r="P143" s="12"/>
      <c r="Q143" s="12"/>
    </row>
    <row r="144" spans="15:17" x14ac:dyDescent="0.25">
      <c r="O144" s="12"/>
      <c r="P144" s="12"/>
      <c r="Q144" s="12"/>
    </row>
    <row r="145" spans="15:17" x14ac:dyDescent="0.25">
      <c r="O145" s="12"/>
      <c r="P145" s="12"/>
      <c r="Q145" s="12"/>
    </row>
    <row r="146" spans="15:17" x14ac:dyDescent="0.25">
      <c r="O146" s="12"/>
      <c r="P146" s="12"/>
      <c r="Q146" s="12"/>
    </row>
    <row r="147" spans="15:17" x14ac:dyDescent="0.25">
      <c r="O147" s="12"/>
      <c r="P147" s="12"/>
      <c r="Q147" s="12"/>
    </row>
    <row r="148" spans="15:17" x14ac:dyDescent="0.25">
      <c r="O148" s="12"/>
      <c r="P148" s="12"/>
      <c r="Q148" s="12"/>
    </row>
    <row r="149" spans="15:17" x14ac:dyDescent="0.25">
      <c r="O149" s="12"/>
      <c r="P149" s="12"/>
      <c r="Q149" s="12"/>
    </row>
    <row r="150" spans="15:17" x14ac:dyDescent="0.25">
      <c r="O150" s="12"/>
      <c r="P150" s="12"/>
      <c r="Q15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4"/>
  <sheetViews>
    <sheetView zoomScale="55" zoomScaleNormal="55" workbookViewId="0">
      <selection activeCell="D46" sqref="D46"/>
    </sheetView>
  </sheetViews>
  <sheetFormatPr defaultRowHeight="15" x14ac:dyDescent="0.25"/>
  <cols>
    <col min="9" max="9" width="20.5703125" customWidth="1"/>
    <col min="15" max="15" width="9.140625" style="2"/>
    <col min="17" max="17" width="9.140625" style="2"/>
    <col min="18" max="18" width="12.42578125" customWidth="1"/>
  </cols>
  <sheetData>
    <row r="1" spans="2:24" x14ac:dyDescent="0.25">
      <c r="B1" t="s">
        <v>13</v>
      </c>
      <c r="J1" t="s">
        <v>14</v>
      </c>
      <c r="O1" s="12"/>
      <c r="Q1" s="12"/>
    </row>
    <row r="2" spans="2:24" x14ac:dyDescent="0.25">
      <c r="B2" t="s">
        <v>5</v>
      </c>
      <c r="C2" t="s">
        <v>6</v>
      </c>
      <c r="I2" s="9" t="s">
        <v>15</v>
      </c>
      <c r="J2" s="6">
        <f t="shared" ref="J2:O2" si="0">AVERAGE(C4:C13)</f>
        <v>21758.400000000001</v>
      </c>
      <c r="K2" s="6">
        <f t="shared" si="0"/>
        <v>21469.200000000001</v>
      </c>
      <c r="L2" s="6">
        <f t="shared" si="0"/>
        <v>22740.7</v>
      </c>
      <c r="M2" s="6">
        <f t="shared" si="0"/>
        <v>23004.5</v>
      </c>
      <c r="N2" s="6">
        <f t="shared" si="0"/>
        <v>20759.8</v>
      </c>
      <c r="O2" s="6">
        <f t="shared" si="0"/>
        <v>21060.799999999999</v>
      </c>
      <c r="Q2" s="12"/>
    </row>
    <row r="3" spans="2:24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2" t="s">
        <v>0</v>
      </c>
      <c r="Q3" t="s">
        <v>1</v>
      </c>
      <c r="R3" s="2" t="s">
        <v>2</v>
      </c>
      <c r="T3" s="1" t="s">
        <v>17</v>
      </c>
      <c r="U3" s="1" t="s">
        <v>4</v>
      </c>
      <c r="W3" s="12"/>
      <c r="X3" s="12"/>
    </row>
    <row r="4" spans="2:24" x14ac:dyDescent="0.25">
      <c r="B4">
        <v>0.5</v>
      </c>
      <c r="C4" s="14">
        <v>21845</v>
      </c>
      <c r="D4" s="14">
        <v>21825</v>
      </c>
      <c r="E4" s="16">
        <v>23212</v>
      </c>
      <c r="F4" s="16">
        <v>23125</v>
      </c>
      <c r="G4" s="14">
        <v>19966</v>
      </c>
      <c r="H4" s="14">
        <v>20426</v>
      </c>
      <c r="J4">
        <f t="shared" ref="J4:J39" si="1">(C4-MIN(C$4:C$39))/($J$2-MIN(C$4:C$39))</f>
        <v>1.0067643566831217</v>
      </c>
      <c r="K4">
        <f t="shared" ref="K4:K39" si="2">(D4-MIN(D$4:D$39))/($K$2-MIN(D$4:D$39))</f>
        <v>1.0284612677182989</v>
      </c>
      <c r="L4">
        <f t="shared" ref="L4:L13" si="3">(E4-MIN(E$4:E$39))/($L$2-MIN(E$4:E$39))</f>
        <v>1.0368787999718303</v>
      </c>
      <c r="M4">
        <f t="shared" ref="M4:M13" si="4">(F4-MIN(F$4:F$39))/($M$2-MIN(F$4:F$39))</f>
        <v>1.0091485404092169</v>
      </c>
      <c r="N4">
        <f t="shared" ref="N4:N39" si="5">(G4-MIN(G$4:G$39))/($N$2-MIN(G$4:G$39))</f>
        <v>0.93923666926927851</v>
      </c>
      <c r="O4">
        <f t="shared" ref="O4:O39" si="6">(H4-MIN(H$4:H$39))/($O$2-MIN(H$4:H$39))</f>
        <v>0.9525553446239855</v>
      </c>
      <c r="P4" s="2">
        <f>AVERAGE(J4:O4)</f>
        <v>0.99550749644595538</v>
      </c>
      <c r="Q4">
        <f>STDEV(J4:O4)</f>
        <v>4.0302913335369991E-2</v>
      </c>
      <c r="R4" s="2">
        <f>_xlfn.CONFIDENCE.T(0.05,Q4,6)</f>
        <v>4.2295313645776413E-2</v>
      </c>
      <c r="T4">
        <f>P4+2*Q4</f>
        <v>1.0761133231166953</v>
      </c>
      <c r="U4">
        <f>P4-2*Q4</f>
        <v>0.91490166977521536</v>
      </c>
      <c r="W4" s="12"/>
      <c r="X4" s="12"/>
    </row>
    <row r="5" spans="2:24" x14ac:dyDescent="0.25">
      <c r="B5">
        <v>0.6</v>
      </c>
      <c r="C5" s="14">
        <v>21280</v>
      </c>
      <c r="D5" s="14">
        <v>21430</v>
      </c>
      <c r="E5" s="16">
        <v>22171</v>
      </c>
      <c r="F5" s="16">
        <v>21819</v>
      </c>
      <c r="G5" s="14">
        <v>20541</v>
      </c>
      <c r="H5" s="14">
        <v>21110</v>
      </c>
      <c r="J5">
        <f t="shared" si="1"/>
        <v>0.96263200649878133</v>
      </c>
      <c r="K5">
        <f t="shared" si="2"/>
        <v>0.99686430102710133</v>
      </c>
      <c r="L5">
        <f t="shared" si="3"/>
        <v>0.9554214887673419</v>
      </c>
      <c r="M5">
        <f t="shared" si="4"/>
        <v>0.9099950651026838</v>
      </c>
      <c r="N5">
        <f t="shared" si="5"/>
        <v>0.98325142760911843</v>
      </c>
      <c r="O5">
        <f t="shared" si="6"/>
        <v>1.0036771850102393</v>
      </c>
      <c r="P5" s="2">
        <f t="shared" ref="P5:P39" si="7">AVERAGE(J5:O5)</f>
        <v>0.96864024566921125</v>
      </c>
      <c r="Q5">
        <f t="shared" ref="Q5:Q39" si="8">STDEV(J5:O5)</f>
        <v>3.4315485520544822E-2</v>
      </c>
      <c r="R5" s="2">
        <f t="shared" ref="R5:R39" si="9">_xlfn.CONFIDENCE.T(0.05,Q5,6)</f>
        <v>3.6011893505594347E-2</v>
      </c>
      <c r="T5">
        <f t="shared" ref="T5:T39" si="10">P5+2*Q5</f>
        <v>1.0372712167103009</v>
      </c>
      <c r="U5">
        <f t="shared" ref="U5:U39" si="11">P5-2*Q5</f>
        <v>0.90000927462812164</v>
      </c>
      <c r="W5" s="12"/>
      <c r="X5" s="12"/>
    </row>
    <row r="6" spans="2:24" x14ac:dyDescent="0.25">
      <c r="B6">
        <v>0.7</v>
      </c>
      <c r="C6" s="14">
        <v>22841</v>
      </c>
      <c r="D6" s="14">
        <v>22458</v>
      </c>
      <c r="E6" s="16">
        <v>23939</v>
      </c>
      <c r="F6" s="16">
        <v>23606</v>
      </c>
      <c r="G6" s="14">
        <v>22733</v>
      </c>
      <c r="H6" s="14">
        <v>22126</v>
      </c>
      <c r="J6">
        <f t="shared" si="1"/>
        <v>1.0845622695744546</v>
      </c>
      <c r="K6">
        <f t="shared" si="2"/>
        <v>1.0790964067449524</v>
      </c>
      <c r="L6">
        <f t="shared" si="3"/>
        <v>1.0937658943480675</v>
      </c>
      <c r="M6">
        <f t="shared" si="4"/>
        <v>1.0456667805489124</v>
      </c>
      <c r="N6">
        <f t="shared" si="5"/>
        <v>1.1510433411411687</v>
      </c>
      <c r="O6">
        <f t="shared" si="6"/>
        <v>1.0796125502623357</v>
      </c>
      <c r="P6" s="2">
        <f t="shared" si="7"/>
        <v>1.0889578737699821</v>
      </c>
      <c r="Q6">
        <f t="shared" si="8"/>
        <v>3.4513029459742793E-2</v>
      </c>
      <c r="R6" s="2">
        <f t="shared" si="9"/>
        <v>3.621920315583415E-2</v>
      </c>
      <c r="T6">
        <f t="shared" si="10"/>
        <v>1.1579839326894676</v>
      </c>
      <c r="U6">
        <f t="shared" si="11"/>
        <v>1.0199318148504966</v>
      </c>
      <c r="W6" s="12"/>
      <c r="X6" s="12"/>
    </row>
    <row r="7" spans="2:24" x14ac:dyDescent="0.25">
      <c r="B7">
        <v>0.8</v>
      </c>
      <c r="C7" s="14">
        <v>23387</v>
      </c>
      <c r="D7" s="14">
        <v>22559</v>
      </c>
      <c r="E7" s="16">
        <v>23405</v>
      </c>
      <c r="F7" s="16">
        <v>22868</v>
      </c>
      <c r="G7" s="14">
        <v>21264</v>
      </c>
      <c r="H7" s="14">
        <v>21777</v>
      </c>
      <c r="J7">
        <f t="shared" si="1"/>
        <v>1.1272105230269323</v>
      </c>
      <c r="K7">
        <f t="shared" si="2"/>
        <v>1.0871756311394105</v>
      </c>
      <c r="L7">
        <f t="shared" si="3"/>
        <v>1.051980875920405</v>
      </c>
      <c r="M7">
        <f t="shared" si="4"/>
        <v>0.98963671563603239</v>
      </c>
      <c r="N7">
        <f t="shared" si="5"/>
        <v>1.038595202008604</v>
      </c>
      <c r="O7">
        <f t="shared" si="6"/>
        <v>1.0535284533401097</v>
      </c>
      <c r="P7" s="2">
        <f t="shared" si="7"/>
        <v>1.0580212335119155</v>
      </c>
      <c r="Q7">
        <f t="shared" si="8"/>
        <v>4.6362960783808908E-2</v>
      </c>
      <c r="R7" s="2">
        <f t="shared" si="9"/>
        <v>4.8654943417628944E-2</v>
      </c>
      <c r="T7">
        <f t="shared" si="10"/>
        <v>1.1507471550795332</v>
      </c>
      <c r="U7">
        <f t="shared" si="11"/>
        <v>0.96529531194429763</v>
      </c>
      <c r="W7" s="12"/>
      <c r="X7" s="12"/>
    </row>
    <row r="8" spans="2:24" x14ac:dyDescent="0.25">
      <c r="B8">
        <v>0.9</v>
      </c>
      <c r="C8" s="14">
        <v>22863</v>
      </c>
      <c r="D8" s="14">
        <v>22474</v>
      </c>
      <c r="E8" s="16">
        <v>23112</v>
      </c>
      <c r="F8" s="16">
        <v>24542</v>
      </c>
      <c r="G8" s="14">
        <v>21714</v>
      </c>
      <c r="H8" s="14">
        <v>22258</v>
      </c>
      <c r="J8">
        <f t="shared" si="1"/>
        <v>1.0862806973692432</v>
      </c>
      <c r="K8">
        <f t="shared" si="2"/>
        <v>1.0803762838767477</v>
      </c>
      <c r="L8">
        <f t="shared" si="3"/>
        <v>1.0290538901539159</v>
      </c>
      <c r="M8">
        <f t="shared" si="4"/>
        <v>1.1167293019018334</v>
      </c>
      <c r="N8">
        <f t="shared" si="5"/>
        <v>1.0730415346223916</v>
      </c>
      <c r="O8">
        <f t="shared" si="6"/>
        <v>1.0894781685824901</v>
      </c>
      <c r="P8" s="2">
        <f t="shared" si="7"/>
        <v>1.0791599794177704</v>
      </c>
      <c r="Q8">
        <f t="shared" si="8"/>
        <v>2.8698984610133042E-2</v>
      </c>
      <c r="R8" s="2">
        <f t="shared" si="9"/>
        <v>3.0117737278699982E-2</v>
      </c>
      <c r="T8">
        <f t="shared" si="10"/>
        <v>1.1365579486380366</v>
      </c>
      <c r="U8">
        <f t="shared" si="11"/>
        <v>1.0217620101975042</v>
      </c>
      <c r="W8" s="12"/>
      <c r="X8" s="12"/>
    </row>
    <row r="9" spans="2:24" x14ac:dyDescent="0.25">
      <c r="B9">
        <v>1</v>
      </c>
      <c r="C9" s="14">
        <v>19960</v>
      </c>
      <c r="D9" s="14">
        <v>20488</v>
      </c>
      <c r="E9" s="16">
        <v>22811</v>
      </c>
      <c r="F9" s="16">
        <v>22739</v>
      </c>
      <c r="G9" s="14">
        <v>22288</v>
      </c>
      <c r="H9" s="14">
        <v>22259</v>
      </c>
      <c r="J9">
        <f t="shared" si="1"/>
        <v>0.85952633881147278</v>
      </c>
      <c r="K9">
        <f t="shared" si="2"/>
        <v>0.92151153489265025</v>
      </c>
      <c r="L9">
        <f t="shared" si="3"/>
        <v>1.0055009116019937</v>
      </c>
      <c r="M9">
        <f t="shared" si="4"/>
        <v>0.97984284250085407</v>
      </c>
      <c r="N9">
        <f t="shared" si="5"/>
        <v>1.1169797455564232</v>
      </c>
      <c r="O9">
        <f t="shared" si="6"/>
        <v>1.0895529081152184</v>
      </c>
      <c r="P9" s="2">
        <f t="shared" si="7"/>
        <v>0.99548571357976867</v>
      </c>
      <c r="Q9">
        <f t="shared" si="8"/>
        <v>9.7889295840301246E-2</v>
      </c>
      <c r="R9" s="2">
        <f t="shared" si="9"/>
        <v>0.10272851581913389</v>
      </c>
      <c r="T9">
        <f t="shared" si="10"/>
        <v>1.1912643052603711</v>
      </c>
      <c r="U9">
        <f t="shared" si="11"/>
        <v>0.79970712189916615</v>
      </c>
      <c r="W9" s="12"/>
      <c r="X9" s="12"/>
    </row>
    <row r="10" spans="2:24" x14ac:dyDescent="0.25">
      <c r="B10">
        <v>1.1000000000000001</v>
      </c>
      <c r="C10" s="14">
        <v>20611</v>
      </c>
      <c r="D10" s="14">
        <v>20831</v>
      </c>
      <c r="E10" s="16">
        <v>22147</v>
      </c>
      <c r="F10" s="16">
        <v>23241</v>
      </c>
      <c r="G10" s="14">
        <v>18816</v>
      </c>
      <c r="H10" s="14">
        <v>18768</v>
      </c>
      <c r="J10">
        <f t="shared" si="1"/>
        <v>0.91037617946634997</v>
      </c>
      <c r="K10">
        <f t="shared" si="2"/>
        <v>0.94894890090551298</v>
      </c>
      <c r="L10">
        <f t="shared" si="3"/>
        <v>0.95354351041104246</v>
      </c>
      <c r="M10">
        <f t="shared" si="4"/>
        <v>1.0179554340811601</v>
      </c>
      <c r="N10">
        <f t="shared" si="5"/>
        <v>0.85120715258959878</v>
      </c>
      <c r="O10">
        <f t="shared" si="6"/>
        <v>0.82863719936022961</v>
      </c>
      <c r="P10" s="2">
        <f t="shared" si="7"/>
        <v>0.91844472946898226</v>
      </c>
      <c r="Q10">
        <f t="shared" si="8"/>
        <v>7.0308171557864577E-2</v>
      </c>
      <c r="R10" s="2">
        <f t="shared" si="9"/>
        <v>7.3783901008744282E-2</v>
      </c>
      <c r="T10">
        <f t="shared" si="10"/>
        <v>1.0590610725847114</v>
      </c>
      <c r="U10">
        <f t="shared" si="11"/>
        <v>0.77782838635325313</v>
      </c>
      <c r="W10" s="12"/>
      <c r="X10" s="12"/>
    </row>
    <row r="11" spans="2:24" x14ac:dyDescent="0.25">
      <c r="B11">
        <v>1.2</v>
      </c>
      <c r="C11" s="14">
        <v>22199</v>
      </c>
      <c r="D11" s="14">
        <v>21167</v>
      </c>
      <c r="E11" s="16">
        <v>22818</v>
      </c>
      <c r="F11" s="16">
        <v>23472</v>
      </c>
      <c r="G11" s="14">
        <v>20182</v>
      </c>
      <c r="H11" s="14">
        <v>20732</v>
      </c>
      <c r="J11">
        <f t="shared" si="1"/>
        <v>1.0344154221083546</v>
      </c>
      <c r="K11">
        <f t="shared" si="2"/>
        <v>0.97582632067321529</v>
      </c>
      <c r="L11">
        <f t="shared" si="3"/>
        <v>1.0060486552892478</v>
      </c>
      <c r="M11">
        <f t="shared" si="4"/>
        <v>1.0354932999278745</v>
      </c>
      <c r="N11">
        <f t="shared" si="5"/>
        <v>0.9557709089238966</v>
      </c>
      <c r="O11">
        <f t="shared" si="6"/>
        <v>0.97542564163888856</v>
      </c>
      <c r="P11" s="2">
        <f t="shared" si="7"/>
        <v>0.99716337476024608</v>
      </c>
      <c r="Q11">
        <f t="shared" si="8"/>
        <v>3.3397549465319677E-2</v>
      </c>
      <c r="R11" s="2">
        <f t="shared" si="9"/>
        <v>3.5048578694095556E-2</v>
      </c>
      <c r="T11">
        <f t="shared" si="10"/>
        <v>1.0639584736908854</v>
      </c>
      <c r="U11">
        <f t="shared" si="11"/>
        <v>0.93036827582960668</v>
      </c>
      <c r="W11" s="12"/>
      <c r="X11" s="12"/>
    </row>
    <row r="12" spans="2:24" x14ac:dyDescent="0.25">
      <c r="B12">
        <v>1.3</v>
      </c>
      <c r="C12" s="14">
        <v>22338</v>
      </c>
      <c r="D12" s="14">
        <v>21782</v>
      </c>
      <c r="E12" s="16">
        <v>19788</v>
      </c>
      <c r="F12" s="16">
        <v>20211</v>
      </c>
      <c r="G12" s="14">
        <v>20619</v>
      </c>
      <c r="H12" s="14">
        <v>21378</v>
      </c>
      <c r="J12">
        <f t="shared" si="1"/>
        <v>1.0452727613572455</v>
      </c>
      <c r="K12">
        <f t="shared" si="2"/>
        <v>1.0250215979265991</v>
      </c>
      <c r="L12">
        <f t="shared" si="3"/>
        <v>0.76895388780644303</v>
      </c>
      <c r="M12">
        <f t="shared" si="4"/>
        <v>0.78791329765022966</v>
      </c>
      <c r="N12">
        <f t="shared" si="5"/>
        <v>0.9892221252621749</v>
      </c>
      <c r="O12">
        <f t="shared" si="6"/>
        <v>1.0237073797814618</v>
      </c>
      <c r="P12" s="2">
        <f t="shared" si="7"/>
        <v>0.94001517496402565</v>
      </c>
      <c r="Q12">
        <f t="shared" si="8"/>
        <v>0.12659218426858423</v>
      </c>
      <c r="R12" s="2">
        <f t="shared" si="9"/>
        <v>0.1328503499037321</v>
      </c>
      <c r="T12">
        <f t="shared" si="10"/>
        <v>1.1931995435011942</v>
      </c>
      <c r="U12">
        <f t="shared" si="11"/>
        <v>0.68683080642685712</v>
      </c>
      <c r="W12" s="12"/>
      <c r="X12" s="12"/>
    </row>
    <row r="13" spans="2:24" x14ac:dyDescent="0.25">
      <c r="B13">
        <v>1.4</v>
      </c>
      <c r="C13" s="14">
        <v>20260</v>
      </c>
      <c r="D13" s="14">
        <v>19678</v>
      </c>
      <c r="E13" s="16">
        <v>24004</v>
      </c>
      <c r="F13" s="16">
        <v>24422</v>
      </c>
      <c r="G13" s="14">
        <v>19475</v>
      </c>
      <c r="H13" s="14">
        <v>19774</v>
      </c>
      <c r="J13">
        <f t="shared" si="1"/>
        <v>0.88295944510404289</v>
      </c>
      <c r="K13">
        <f t="shared" si="2"/>
        <v>0.85671775509551074</v>
      </c>
      <c r="L13">
        <f t="shared" si="3"/>
        <v>1.0988520857297119</v>
      </c>
      <c r="M13">
        <f t="shared" si="4"/>
        <v>1.1076187222412026</v>
      </c>
      <c r="N13">
        <f t="shared" si="5"/>
        <v>0.90165189301734572</v>
      </c>
      <c r="O13">
        <f t="shared" si="6"/>
        <v>0.90382516928504164</v>
      </c>
      <c r="P13" s="2">
        <f t="shared" si="7"/>
        <v>0.95860417841214252</v>
      </c>
      <c r="Q13">
        <f t="shared" si="8"/>
        <v>0.11333320904808751</v>
      </c>
      <c r="R13" s="2">
        <f t="shared" si="9"/>
        <v>0.1189359087588451</v>
      </c>
      <c r="T13">
        <f t="shared" si="10"/>
        <v>1.1852705965083175</v>
      </c>
      <c r="U13">
        <f t="shared" si="11"/>
        <v>0.73193776031596747</v>
      </c>
      <c r="W13" s="12"/>
      <c r="X13" s="12"/>
    </row>
    <row r="14" spans="2:24" x14ac:dyDescent="0.25">
      <c r="B14">
        <v>1.5</v>
      </c>
      <c r="C14" s="14">
        <v>20376</v>
      </c>
      <c r="D14" s="14">
        <v>20721</v>
      </c>
      <c r="E14" s="16"/>
      <c r="F14" s="16"/>
      <c r="G14" s="14">
        <v>20596</v>
      </c>
      <c r="H14" s="14">
        <v>19428</v>
      </c>
      <c r="J14">
        <f t="shared" si="1"/>
        <v>0.89202024620383669</v>
      </c>
      <c r="K14">
        <f t="shared" si="2"/>
        <v>0.94014974562442</v>
      </c>
      <c r="N14">
        <f t="shared" si="5"/>
        <v>0.98746153492858135</v>
      </c>
      <c r="O14">
        <f t="shared" si="6"/>
        <v>0.87796529096100095</v>
      </c>
      <c r="P14" s="2">
        <f t="shared" si="7"/>
        <v>0.92439920442945978</v>
      </c>
      <c r="Q14">
        <f t="shared" si="8"/>
        <v>4.9764252001101975E-2</v>
      </c>
      <c r="R14" s="2">
        <f>_xlfn.CONFIDENCE.T(0.05,Q14,4)</f>
        <v>7.9186029958057208E-2</v>
      </c>
      <c r="T14">
        <f t="shared" si="10"/>
        <v>1.0239277084316638</v>
      </c>
      <c r="U14">
        <f t="shared" si="11"/>
        <v>0.82487070042725585</v>
      </c>
      <c r="W14" s="12"/>
      <c r="X14" s="12"/>
    </row>
    <row r="15" spans="2:24" x14ac:dyDescent="0.25">
      <c r="B15">
        <v>1.6</v>
      </c>
      <c r="C15" s="14">
        <v>18411</v>
      </c>
      <c r="D15" s="14">
        <v>18787</v>
      </c>
      <c r="E15" s="16">
        <v>17412</v>
      </c>
      <c r="F15" s="16">
        <v>18153</v>
      </c>
      <c r="G15" s="14">
        <v>18441</v>
      </c>
      <c r="H15" s="14">
        <v>18549</v>
      </c>
      <c r="J15">
        <f t="shared" si="1"/>
        <v>0.73853339998750223</v>
      </c>
      <c r="K15">
        <f t="shared" si="2"/>
        <v>0.78544459731865734</v>
      </c>
      <c r="L15">
        <f t="shared" ref="L15:L22" si="12">(E15-MIN(E$4:E$39))/($L$2-MIN(E$4:E$39))</f>
        <v>0.58303403053279812</v>
      </c>
      <c r="M15">
        <f t="shared" ref="M15:M31" si="13">(F15-MIN(F$4:F$39))/($M$2-MIN(F$4:F$39))</f>
        <v>0.63166685647040954</v>
      </c>
      <c r="N15">
        <f t="shared" si="5"/>
        <v>0.82250187541144237</v>
      </c>
      <c r="O15">
        <f t="shared" si="6"/>
        <v>0.81226924169270098</v>
      </c>
      <c r="P15" s="2">
        <f t="shared" si="7"/>
        <v>0.72890833356891838</v>
      </c>
      <c r="Q15">
        <f t="shared" si="8"/>
        <v>9.9732642855552806E-2</v>
      </c>
      <c r="R15" s="2">
        <f t="shared" si="9"/>
        <v>0.10466298987363476</v>
      </c>
      <c r="T15">
        <f t="shared" si="10"/>
        <v>0.92837361928002404</v>
      </c>
      <c r="U15">
        <f t="shared" si="11"/>
        <v>0.52944304785781271</v>
      </c>
      <c r="W15" s="12"/>
      <c r="X15" s="12"/>
    </row>
    <row r="16" spans="2:24" x14ac:dyDescent="0.25">
      <c r="B16">
        <v>1.7</v>
      </c>
      <c r="C16" s="14">
        <v>17766</v>
      </c>
      <c r="D16" s="14">
        <v>18026</v>
      </c>
      <c r="E16" s="16">
        <v>15380</v>
      </c>
      <c r="F16" s="16">
        <v>15514</v>
      </c>
      <c r="G16" s="14">
        <v>16354</v>
      </c>
      <c r="H16" s="14">
        <v>16329</v>
      </c>
      <c r="J16">
        <f t="shared" si="1"/>
        <v>0.68815222145847643</v>
      </c>
      <c r="K16">
        <f t="shared" si="2"/>
        <v>0.72457044123764114</v>
      </c>
      <c r="L16">
        <f t="shared" si="12"/>
        <v>0.42403186303277851</v>
      </c>
      <c r="M16">
        <f t="shared" si="13"/>
        <v>0.43131002543370156</v>
      </c>
      <c r="N16">
        <f t="shared" si="5"/>
        <v>0.66274743948927572</v>
      </c>
      <c r="O16">
        <f t="shared" si="6"/>
        <v>0.64634747903556111</v>
      </c>
      <c r="P16" s="2">
        <f t="shared" si="7"/>
        <v>0.59619324494790571</v>
      </c>
      <c r="Q16">
        <f t="shared" si="8"/>
        <v>0.13319766018691975</v>
      </c>
      <c r="R16" s="2">
        <f t="shared" si="9"/>
        <v>0.13978237175090805</v>
      </c>
      <c r="T16">
        <f t="shared" si="10"/>
        <v>0.86258856532174522</v>
      </c>
      <c r="U16">
        <f t="shared" si="11"/>
        <v>0.3297979245740662</v>
      </c>
      <c r="W16" s="12"/>
      <c r="X16" s="12"/>
    </row>
    <row r="17" spans="2:24" x14ac:dyDescent="0.25">
      <c r="B17">
        <v>1.8</v>
      </c>
      <c r="C17" s="14">
        <v>17458</v>
      </c>
      <c r="D17" s="14">
        <v>18288</v>
      </c>
      <c r="E17" s="16">
        <v>20592</v>
      </c>
      <c r="F17" s="16">
        <v>20643</v>
      </c>
      <c r="G17" s="14">
        <v>15673</v>
      </c>
      <c r="H17" s="14">
        <v>15691</v>
      </c>
      <c r="J17">
        <f t="shared" si="1"/>
        <v>0.66409423233143783</v>
      </c>
      <c r="K17">
        <f t="shared" si="2"/>
        <v>0.74552842927078999</v>
      </c>
      <c r="L17">
        <f t="shared" si="12"/>
        <v>0.83186616274247438</v>
      </c>
      <c r="M17">
        <f t="shared" si="13"/>
        <v>0.82071138442850089</v>
      </c>
      <c r="N17">
        <f t="shared" si="5"/>
        <v>0.61061865613374366</v>
      </c>
      <c r="O17">
        <f t="shared" si="6"/>
        <v>0.59866365715481551</v>
      </c>
      <c r="P17" s="2">
        <f t="shared" si="7"/>
        <v>0.7119137536769603</v>
      </c>
      <c r="Q17">
        <f t="shared" si="8"/>
        <v>0.10269219939540493</v>
      </c>
      <c r="R17" s="2">
        <f t="shared" si="9"/>
        <v>0.10776885398484282</v>
      </c>
      <c r="T17">
        <f t="shared" si="10"/>
        <v>0.91729815246777013</v>
      </c>
      <c r="U17">
        <f t="shared" si="11"/>
        <v>0.50652935488615047</v>
      </c>
      <c r="W17" s="12"/>
      <c r="X17" s="12"/>
    </row>
    <row r="18" spans="2:24" x14ac:dyDescent="0.25">
      <c r="B18">
        <v>1.9</v>
      </c>
      <c r="C18" s="14">
        <v>15024</v>
      </c>
      <c r="D18" s="14">
        <v>15470</v>
      </c>
      <c r="E18" s="16">
        <v>14213</v>
      </c>
      <c r="F18" s="16">
        <v>14938</v>
      </c>
      <c r="G18" s="14">
        <v>13032</v>
      </c>
      <c r="H18" s="14">
        <v>13050</v>
      </c>
      <c r="J18">
        <f t="shared" si="1"/>
        <v>0.47397362994438536</v>
      </c>
      <c r="K18">
        <f t="shared" si="2"/>
        <v>0.52011006943333438</v>
      </c>
      <c r="L18">
        <f t="shared" si="12"/>
        <v>0.33271516545771807</v>
      </c>
      <c r="M18">
        <f t="shared" si="13"/>
        <v>0.38757924306267322</v>
      </c>
      <c r="N18">
        <f t="shared" si="5"/>
        <v>0.40845695739371396</v>
      </c>
      <c r="O18">
        <f t="shared" si="6"/>
        <v>0.4012765512190018</v>
      </c>
      <c r="P18" s="2">
        <f t="shared" si="7"/>
        <v>0.42068526941847112</v>
      </c>
      <c r="Q18">
        <f t="shared" si="8"/>
        <v>6.6461896383706545E-2</v>
      </c>
      <c r="R18" s="2">
        <f t="shared" si="9"/>
        <v>6.9747482760135704E-2</v>
      </c>
      <c r="T18">
        <f t="shared" si="10"/>
        <v>0.55360906218588424</v>
      </c>
      <c r="U18">
        <f t="shared" si="11"/>
        <v>0.287761476651058</v>
      </c>
      <c r="W18" s="12"/>
      <c r="X18" s="12"/>
    </row>
    <row r="19" spans="2:24" x14ac:dyDescent="0.25">
      <c r="B19">
        <v>2</v>
      </c>
      <c r="C19" s="14">
        <v>14258</v>
      </c>
      <c r="D19" s="14">
        <v>14246</v>
      </c>
      <c r="E19" s="16">
        <v>12699</v>
      </c>
      <c r="F19" s="16">
        <v>12884</v>
      </c>
      <c r="G19" s="14">
        <v>11480</v>
      </c>
      <c r="H19" s="14">
        <v>12082</v>
      </c>
      <c r="J19">
        <f t="shared" si="1"/>
        <v>0.41414109854402292</v>
      </c>
      <c r="K19">
        <f t="shared" si="2"/>
        <v>0.4221994688509903</v>
      </c>
      <c r="L19">
        <f t="shared" si="12"/>
        <v>0.21424603081449486</v>
      </c>
      <c r="M19">
        <f t="shared" si="13"/>
        <v>0.23163648787154081</v>
      </c>
      <c r="N19">
        <f t="shared" si="5"/>
        <v>0.28965538357905052</v>
      </c>
      <c r="O19">
        <f t="shared" si="6"/>
        <v>0.32892868353787053</v>
      </c>
      <c r="P19" s="2">
        <f t="shared" si="7"/>
        <v>0.31680119219966169</v>
      </c>
      <c r="Q19">
        <f t="shared" si="8"/>
        <v>8.8587146979748621E-2</v>
      </c>
      <c r="R19" s="2">
        <f t="shared" si="9"/>
        <v>9.2966509277252127E-2</v>
      </c>
      <c r="T19">
        <f t="shared" si="10"/>
        <v>0.49397548615915893</v>
      </c>
      <c r="U19">
        <f t="shared" si="11"/>
        <v>0.13962689824016444</v>
      </c>
      <c r="W19" s="12"/>
      <c r="X19" s="12"/>
    </row>
    <row r="20" spans="2:24" x14ac:dyDescent="0.25">
      <c r="B20">
        <v>2.1</v>
      </c>
      <c r="C20" s="14">
        <v>12407</v>
      </c>
      <c r="D20" s="14">
        <v>12064</v>
      </c>
      <c r="E20" s="16">
        <v>12159</v>
      </c>
      <c r="F20" s="16">
        <v>12672</v>
      </c>
      <c r="G20" s="14">
        <v>10016</v>
      </c>
      <c r="H20" s="14">
        <v>10114</v>
      </c>
      <c r="J20">
        <f t="shared" si="1"/>
        <v>0.26955883271886516</v>
      </c>
      <c r="K20">
        <f t="shared" si="2"/>
        <v>0.24765622500239975</v>
      </c>
      <c r="L20">
        <f t="shared" si="12"/>
        <v>0.17199151779775737</v>
      </c>
      <c r="M20">
        <f t="shared" si="13"/>
        <v>0.21554113047109288</v>
      </c>
      <c r="N20">
        <f t="shared" si="5"/>
        <v>0.17758998147552779</v>
      </c>
      <c r="O20">
        <f t="shared" si="6"/>
        <v>0.18184128312829789</v>
      </c>
      <c r="P20" s="2">
        <f t="shared" si="7"/>
        <v>0.21069649509899013</v>
      </c>
      <c r="Q20">
        <f t="shared" si="8"/>
        <v>4.0696453620827557E-2</v>
      </c>
      <c r="R20" s="2">
        <f t="shared" si="9"/>
        <v>4.2708308847070428E-2</v>
      </c>
      <c r="T20">
        <f t="shared" si="10"/>
        <v>0.29208940234064523</v>
      </c>
      <c r="U20">
        <f t="shared" si="11"/>
        <v>0.12930358785733503</v>
      </c>
      <c r="W20" s="12"/>
      <c r="X20" s="12"/>
    </row>
    <row r="21" spans="2:24" x14ac:dyDescent="0.25">
      <c r="B21">
        <v>2.2000000000000002</v>
      </c>
      <c r="C21" s="14">
        <v>11732</v>
      </c>
      <c r="D21" s="14">
        <v>10857</v>
      </c>
      <c r="E21" s="16">
        <v>12359</v>
      </c>
      <c r="F21" s="16">
        <v>11985</v>
      </c>
      <c r="G21" s="14">
        <v>9371</v>
      </c>
      <c r="H21" s="14">
        <v>9463</v>
      </c>
      <c r="J21">
        <f t="shared" si="1"/>
        <v>0.21683434356058237</v>
      </c>
      <c r="K21">
        <f t="shared" si="2"/>
        <v>0.15110549387258823</v>
      </c>
      <c r="L21">
        <f t="shared" si="12"/>
        <v>0.18764133743358608</v>
      </c>
      <c r="M21">
        <f t="shared" si="13"/>
        <v>0.16338306191398094</v>
      </c>
      <c r="N21">
        <f t="shared" si="5"/>
        <v>0.12821690472909875</v>
      </c>
      <c r="O21">
        <f t="shared" si="6"/>
        <v>0.13318584732208255</v>
      </c>
      <c r="P21" s="2">
        <f t="shared" si="7"/>
        <v>0.16339449813865314</v>
      </c>
      <c r="Q21">
        <f t="shared" si="8"/>
        <v>3.3896229033324766E-2</v>
      </c>
      <c r="R21" s="2">
        <f t="shared" si="9"/>
        <v>3.5571910805648026E-2</v>
      </c>
      <c r="T21">
        <f t="shared" si="10"/>
        <v>0.23118695620530266</v>
      </c>
      <c r="U21">
        <f t="shared" si="11"/>
        <v>9.5602040072003611E-2</v>
      </c>
      <c r="W21" s="12"/>
      <c r="X21" s="12"/>
    </row>
    <row r="22" spans="2:24" x14ac:dyDescent="0.25">
      <c r="B22">
        <v>2.2999999999999998</v>
      </c>
      <c r="C22" s="14">
        <v>10598</v>
      </c>
      <c r="D22" s="14">
        <v>10342</v>
      </c>
      <c r="E22" s="16">
        <v>11490</v>
      </c>
      <c r="F22" s="16">
        <v>11650</v>
      </c>
      <c r="G22" s="14">
        <v>9640</v>
      </c>
      <c r="H22" s="14">
        <v>9143</v>
      </c>
      <c r="J22">
        <f t="shared" si="1"/>
        <v>0.12825720177466723</v>
      </c>
      <c r="K22">
        <f t="shared" si="2"/>
        <v>0.10990944869292547</v>
      </c>
      <c r="L22">
        <f t="shared" si="12"/>
        <v>0.11964287111591038</v>
      </c>
      <c r="M22">
        <f t="shared" si="13"/>
        <v>0.13794936036138633</v>
      </c>
      <c r="N22">
        <f t="shared" si="5"/>
        <v>0.14880815689156296</v>
      </c>
      <c r="O22">
        <f t="shared" si="6"/>
        <v>0.1092691968489813</v>
      </c>
      <c r="P22" s="2">
        <f t="shared" si="7"/>
        <v>0.12563937261423894</v>
      </c>
      <c r="Q22">
        <f t="shared" si="8"/>
        <v>1.578956987452463E-2</v>
      </c>
      <c r="R22" s="2">
        <f t="shared" si="9"/>
        <v>1.6570137364954114E-2</v>
      </c>
      <c r="T22">
        <f t="shared" si="10"/>
        <v>0.15721851236328821</v>
      </c>
      <c r="U22">
        <f t="shared" si="11"/>
        <v>9.4060232865189677E-2</v>
      </c>
      <c r="W22" s="12"/>
      <c r="X22" s="12"/>
    </row>
    <row r="23" spans="2:24" x14ac:dyDescent="0.25">
      <c r="B23">
        <v>2.4</v>
      </c>
      <c r="C23" s="14">
        <v>10259</v>
      </c>
      <c r="D23" s="14">
        <v>10016</v>
      </c>
      <c r="E23" s="16"/>
      <c r="F23" s="16">
        <v>11847</v>
      </c>
      <c r="G23" s="14">
        <v>8460</v>
      </c>
      <c r="H23" s="14">
        <v>8244</v>
      </c>
      <c r="J23">
        <f t="shared" si="1"/>
        <v>0.10177779166406298</v>
      </c>
      <c r="K23">
        <f t="shared" si="2"/>
        <v>8.3831952132595269E-2</v>
      </c>
      <c r="M23">
        <f t="shared" si="13"/>
        <v>0.15290589530425541</v>
      </c>
      <c r="N23">
        <f t="shared" si="5"/>
        <v>5.8482218037630707E-2</v>
      </c>
      <c r="O23">
        <f t="shared" si="6"/>
        <v>4.2078356926112503E-2</v>
      </c>
      <c r="P23" s="2">
        <f t="shared" si="7"/>
        <v>8.7815242812931377E-2</v>
      </c>
      <c r="Q23">
        <f t="shared" si="8"/>
        <v>4.301134004510581E-2</v>
      </c>
      <c r="R23" s="2">
        <f>_xlfn.CONFIDENCE.T(0.05,Q23,5)</f>
        <v>5.3405632448507746E-2</v>
      </c>
      <c r="T23">
        <f t="shared" si="10"/>
        <v>0.17383792290314298</v>
      </c>
      <c r="U23">
        <f t="shared" si="11"/>
        <v>1.7925627227197566E-3</v>
      </c>
      <c r="W23" s="12"/>
      <c r="X23" s="12"/>
    </row>
    <row r="24" spans="2:24" x14ac:dyDescent="0.25">
      <c r="B24">
        <v>2.5</v>
      </c>
      <c r="C24" s="14">
        <v>10324</v>
      </c>
      <c r="D24" s="14">
        <v>10227</v>
      </c>
      <c r="E24" s="16">
        <v>9961</v>
      </c>
      <c r="F24" s="16">
        <v>9833</v>
      </c>
      <c r="G24" s="14">
        <v>8848</v>
      </c>
      <c r="H24" s="14">
        <v>8485</v>
      </c>
      <c r="J24">
        <f t="shared" si="1"/>
        <v>0.10685496469411984</v>
      </c>
      <c r="K24">
        <f t="shared" si="2"/>
        <v>0.10071033180814641</v>
      </c>
      <c r="L24">
        <f t="shared" ref="L24:L39" si="14">(E24-MIN(E$4:E$39))/($L$2-MIN(E$4:E$39))</f>
        <v>0</v>
      </c>
      <c r="M24">
        <f t="shared" si="13"/>
        <v>0</v>
      </c>
      <c r="N24">
        <f t="shared" si="5"/>
        <v>8.8182611491296567E-2</v>
      </c>
      <c r="O24">
        <f t="shared" si="6"/>
        <v>6.0090584313666873E-2</v>
      </c>
      <c r="P24" s="2">
        <f t="shared" si="7"/>
        <v>5.9306415384538284E-2</v>
      </c>
      <c r="Q24">
        <f t="shared" si="8"/>
        <v>4.8670525517382712E-2</v>
      </c>
      <c r="R24" s="2">
        <f t="shared" si="9"/>
        <v>5.107658409040837E-2</v>
      </c>
      <c r="T24">
        <f t="shared" si="10"/>
        <v>0.15664746641930372</v>
      </c>
      <c r="U24">
        <f t="shared" si="11"/>
        <v>-3.803463565022714E-2</v>
      </c>
      <c r="W24" s="12"/>
      <c r="X24" s="12"/>
    </row>
    <row r="25" spans="2:24" x14ac:dyDescent="0.25">
      <c r="B25">
        <v>2.6</v>
      </c>
      <c r="C25" s="14">
        <v>10072</v>
      </c>
      <c r="D25" s="14">
        <v>10095</v>
      </c>
      <c r="E25" s="16">
        <v>10950</v>
      </c>
      <c r="F25" s="16">
        <v>10995</v>
      </c>
      <c r="G25" s="14">
        <v>7847</v>
      </c>
      <c r="H25" s="14">
        <v>7829</v>
      </c>
      <c r="J25">
        <f t="shared" si="1"/>
        <v>8.7171155408360929E-2</v>
      </c>
      <c r="K25">
        <f t="shared" si="2"/>
        <v>9.0151345470834796E-2</v>
      </c>
      <c r="L25">
        <f t="shared" si="14"/>
        <v>7.7388358099172896E-2</v>
      </c>
      <c r="M25">
        <f t="shared" si="13"/>
        <v>8.8220779713775954E-2</v>
      </c>
      <c r="N25">
        <f t="shared" si="5"/>
        <v>1.1558658277070991E-2</v>
      </c>
      <c r="O25">
        <f t="shared" si="6"/>
        <v>1.1061450843809325E-2</v>
      </c>
      <c r="P25" s="2">
        <f t="shared" si="7"/>
        <v>6.0925291302170809E-2</v>
      </c>
      <c r="Q25">
        <f t="shared" si="8"/>
        <v>3.8684753902364977E-2</v>
      </c>
      <c r="R25" s="2">
        <f t="shared" si="9"/>
        <v>4.0597159465747081E-2</v>
      </c>
      <c r="T25">
        <f t="shared" si="10"/>
        <v>0.13829479910690076</v>
      </c>
      <c r="U25">
        <f t="shared" si="11"/>
        <v>-1.6444216502559145E-2</v>
      </c>
      <c r="W25" s="12"/>
      <c r="X25" s="12"/>
    </row>
    <row r="26" spans="2:24" x14ac:dyDescent="0.25">
      <c r="B26">
        <v>2.7</v>
      </c>
      <c r="C26" s="14">
        <v>9675</v>
      </c>
      <c r="D26" s="14">
        <v>10005</v>
      </c>
      <c r="E26" s="16">
        <v>11193</v>
      </c>
      <c r="F26" s="16">
        <v>11017</v>
      </c>
      <c r="G26" s="14">
        <v>8015</v>
      </c>
      <c r="H26" s="14">
        <v>8159</v>
      </c>
      <c r="J26">
        <f t="shared" si="1"/>
        <v>5.6161344747859769E-2</v>
      </c>
      <c r="K26">
        <f t="shared" si="2"/>
        <v>8.2952036604485968E-2</v>
      </c>
      <c r="L26">
        <f t="shared" si="14"/>
        <v>9.6402888956704763E-2</v>
      </c>
      <c r="M26">
        <f t="shared" si="13"/>
        <v>8.9891052651558292E-2</v>
      </c>
      <c r="N26">
        <f t="shared" si="5"/>
        <v>2.4418622452885074E-2</v>
      </c>
      <c r="O26">
        <f t="shared" si="6"/>
        <v>3.5725496644194984E-2</v>
      </c>
      <c r="P26" s="2">
        <f t="shared" si="7"/>
        <v>6.4258573676281475E-2</v>
      </c>
      <c r="Q26">
        <f t="shared" si="8"/>
        <v>3.0022157997833105E-2</v>
      </c>
      <c r="R26" s="2">
        <f t="shared" si="9"/>
        <v>3.1506322589514336E-2</v>
      </c>
      <c r="T26">
        <f t="shared" si="10"/>
        <v>0.12430288967194769</v>
      </c>
      <c r="U26">
        <f t="shared" si="11"/>
        <v>4.2142576806152646E-3</v>
      </c>
      <c r="W26" s="12"/>
      <c r="X26" s="12"/>
    </row>
    <row r="27" spans="2:24" x14ac:dyDescent="0.25">
      <c r="B27">
        <v>2.8</v>
      </c>
      <c r="C27" s="14">
        <v>10023</v>
      </c>
      <c r="D27" s="14">
        <v>10135</v>
      </c>
      <c r="E27" s="16">
        <v>10950</v>
      </c>
      <c r="F27" s="16">
        <v>10718</v>
      </c>
      <c r="G27" s="14">
        <v>7696</v>
      </c>
      <c r="H27" s="14">
        <v>7681</v>
      </c>
      <c r="J27">
        <f t="shared" si="1"/>
        <v>8.3343748047241137E-2</v>
      </c>
      <c r="K27">
        <f t="shared" si="2"/>
        <v>9.3351038300323166E-2</v>
      </c>
      <c r="L27">
        <f t="shared" si="14"/>
        <v>7.7388358099172896E-2</v>
      </c>
      <c r="M27">
        <f t="shared" si="13"/>
        <v>6.7190524997152945E-2</v>
      </c>
      <c r="N27">
        <f t="shared" si="5"/>
        <v>0</v>
      </c>
      <c r="O27">
        <f t="shared" si="6"/>
        <v>0</v>
      </c>
      <c r="P27" s="2">
        <f t="shared" si="7"/>
        <v>5.3545611573981688E-2</v>
      </c>
      <c r="Q27">
        <f t="shared" si="8"/>
        <v>4.2335153704690709E-2</v>
      </c>
      <c r="R27" s="2">
        <f t="shared" si="9"/>
        <v>4.442801911817696E-2</v>
      </c>
      <c r="T27">
        <f t="shared" si="10"/>
        <v>0.13821591898336311</v>
      </c>
      <c r="U27">
        <f t="shared" si="11"/>
        <v>-3.1124695835399729E-2</v>
      </c>
      <c r="W27" s="12"/>
      <c r="X27" s="12"/>
    </row>
    <row r="28" spans="2:24" x14ac:dyDescent="0.25">
      <c r="B28">
        <v>2.9</v>
      </c>
      <c r="C28" s="14">
        <v>9221</v>
      </c>
      <c r="D28" s="14">
        <v>9699</v>
      </c>
      <c r="E28" s="16">
        <v>10758</v>
      </c>
      <c r="F28" s="16">
        <v>10670</v>
      </c>
      <c r="G28" s="14">
        <v>8268</v>
      </c>
      <c r="H28" s="14">
        <v>8874</v>
      </c>
      <c r="J28">
        <f t="shared" si="1"/>
        <v>2.0699243891770292E-2</v>
      </c>
      <c r="K28">
        <f t="shared" si="2"/>
        <v>5.8474386458899942E-2</v>
      </c>
      <c r="L28">
        <f t="shared" si="14"/>
        <v>6.2364531248777354E-2</v>
      </c>
      <c r="M28">
        <f t="shared" si="13"/>
        <v>6.3546293132900583E-2</v>
      </c>
      <c r="N28">
        <f t="shared" si="5"/>
        <v>4.3785116122414612E-2</v>
      </c>
      <c r="O28">
        <f t="shared" si="6"/>
        <v>8.916426254503057E-2</v>
      </c>
      <c r="P28" s="2">
        <f t="shared" si="7"/>
        <v>5.6338972233298895E-2</v>
      </c>
      <c r="Q28">
        <f t="shared" si="8"/>
        <v>2.2795183936410585E-2</v>
      </c>
      <c r="R28" s="2">
        <f t="shared" si="9"/>
        <v>2.3922078440853711E-2</v>
      </c>
      <c r="T28">
        <f t="shared" si="10"/>
        <v>0.10192934010612006</v>
      </c>
      <c r="U28">
        <f t="shared" si="11"/>
        <v>1.0748604360477726E-2</v>
      </c>
      <c r="W28" s="12"/>
      <c r="X28" s="12"/>
    </row>
    <row r="29" spans="2:24" x14ac:dyDescent="0.25">
      <c r="B29">
        <v>3</v>
      </c>
      <c r="C29" s="14">
        <v>9788</v>
      </c>
      <c r="D29" s="14">
        <v>9739</v>
      </c>
      <c r="E29" s="16">
        <v>10751</v>
      </c>
      <c r="F29" s="16">
        <v>11039</v>
      </c>
      <c r="G29" s="14">
        <v>8502</v>
      </c>
      <c r="H29" s="14">
        <v>8514</v>
      </c>
      <c r="J29">
        <f t="shared" si="1"/>
        <v>6.4987814784727857E-2</v>
      </c>
      <c r="K29">
        <f t="shared" si="2"/>
        <v>6.1674079288388313E-2</v>
      </c>
      <c r="L29">
        <f t="shared" si="14"/>
        <v>6.1816787561523347E-2</v>
      </c>
      <c r="M29">
        <f t="shared" si="13"/>
        <v>9.1561325589340617E-2</v>
      </c>
      <c r="N29">
        <f t="shared" si="5"/>
        <v>6.1697209081584228E-2</v>
      </c>
      <c r="O29">
        <f t="shared" si="6"/>
        <v>6.2258030762791676E-2</v>
      </c>
      <c r="P29" s="2">
        <f t="shared" si="7"/>
        <v>6.7332541178059341E-2</v>
      </c>
      <c r="Q29">
        <f t="shared" si="8"/>
        <v>1.1937177963114607E-2</v>
      </c>
      <c r="R29" s="2">
        <f t="shared" si="9"/>
        <v>1.2527299994273424E-2</v>
      </c>
      <c r="T29">
        <f t="shared" si="10"/>
        <v>9.1206897104288559E-2</v>
      </c>
      <c r="U29">
        <f t="shared" si="11"/>
        <v>4.3458185251830123E-2</v>
      </c>
      <c r="W29" s="12"/>
      <c r="X29" s="12"/>
    </row>
    <row r="30" spans="2:24" x14ac:dyDescent="0.25">
      <c r="B30">
        <v>3.1</v>
      </c>
      <c r="C30" s="14">
        <v>9333</v>
      </c>
      <c r="D30" s="14">
        <v>9212</v>
      </c>
      <c r="E30" s="16">
        <v>10556</v>
      </c>
      <c r="F30" s="16">
        <v>10490</v>
      </c>
      <c r="G30" s="14">
        <v>8245</v>
      </c>
      <c r="H30" s="14">
        <v>8490</v>
      </c>
      <c r="J30">
        <f t="shared" si="1"/>
        <v>2.9447603574329809E-2</v>
      </c>
      <c r="K30">
        <f t="shared" si="2"/>
        <v>1.9518126259879049E-2</v>
      </c>
      <c r="L30">
        <f t="shared" si="14"/>
        <v>4.6558213416590374E-2</v>
      </c>
      <c r="M30">
        <f t="shared" si="13"/>
        <v>4.9880423641954219E-2</v>
      </c>
      <c r="N30">
        <f t="shared" si="5"/>
        <v>4.2024525788821022E-2</v>
      </c>
      <c r="O30">
        <f t="shared" si="6"/>
        <v>6.0464281977309083E-2</v>
      </c>
      <c r="P30" s="2">
        <f t="shared" si="7"/>
        <v>4.1315529109813919E-2</v>
      </c>
      <c r="Q30">
        <f t="shared" si="8"/>
        <v>1.472409587904535E-2</v>
      </c>
      <c r="R30" s="2">
        <f t="shared" si="9"/>
        <v>1.5451990980715787E-2</v>
      </c>
      <c r="T30">
        <f t="shared" si="10"/>
        <v>7.0763720867904611E-2</v>
      </c>
      <c r="U30">
        <f t="shared" si="11"/>
        <v>1.1867337351723219E-2</v>
      </c>
      <c r="W30" s="12"/>
      <c r="X30" s="12"/>
    </row>
    <row r="31" spans="2:24" x14ac:dyDescent="0.25">
      <c r="B31">
        <v>3.2</v>
      </c>
      <c r="C31" s="14">
        <v>9331</v>
      </c>
      <c r="D31" s="14">
        <v>9362</v>
      </c>
      <c r="E31" s="16">
        <v>10672</v>
      </c>
      <c r="F31" s="16">
        <v>11638</v>
      </c>
      <c r="G31" s="14">
        <v>8213</v>
      </c>
      <c r="H31" s="14">
        <v>8149</v>
      </c>
      <c r="J31">
        <f t="shared" si="1"/>
        <v>2.9291382865712676E-2</v>
      </c>
      <c r="K31">
        <f t="shared" si="2"/>
        <v>3.1516974370460436E-2</v>
      </c>
      <c r="L31">
        <f t="shared" si="14"/>
        <v>5.5635108805371015E-2</v>
      </c>
      <c r="M31">
        <f t="shared" si="13"/>
        <v>0.13703830239532325</v>
      </c>
      <c r="N31">
        <f t="shared" si="5"/>
        <v>3.9575008802951672E-2</v>
      </c>
      <c r="O31">
        <f t="shared" si="6"/>
        <v>3.4978101316910572E-2</v>
      </c>
      <c r="P31" s="2">
        <f t="shared" si="7"/>
        <v>5.4672479759454939E-2</v>
      </c>
      <c r="Q31">
        <f t="shared" si="8"/>
        <v>4.1427611743940183E-2</v>
      </c>
      <c r="R31" s="2">
        <f t="shared" si="9"/>
        <v>4.3475612239864278E-2</v>
      </c>
      <c r="T31">
        <f t="shared" si="10"/>
        <v>0.13752770324733532</v>
      </c>
      <c r="U31">
        <f t="shared" si="11"/>
        <v>-2.8182743728425427E-2</v>
      </c>
      <c r="W31" s="12"/>
      <c r="X31" s="12"/>
    </row>
    <row r="32" spans="2:24" x14ac:dyDescent="0.25">
      <c r="B32">
        <v>3.3</v>
      </c>
      <c r="C32" s="14">
        <v>9427</v>
      </c>
      <c r="D32" s="14">
        <v>9172</v>
      </c>
      <c r="E32" s="16">
        <v>10375</v>
      </c>
      <c r="F32" s="16"/>
      <c r="G32" s="14">
        <v>8492</v>
      </c>
      <c r="H32" s="14">
        <v>8358</v>
      </c>
      <c r="J32">
        <f t="shared" si="1"/>
        <v>3.6789976879335121E-2</v>
      </c>
      <c r="K32">
        <f t="shared" si="2"/>
        <v>1.6318433430390682E-2</v>
      </c>
      <c r="L32">
        <f t="shared" si="14"/>
        <v>3.2395126646165402E-2</v>
      </c>
      <c r="N32">
        <f t="shared" si="5"/>
        <v>6.0931735023500057E-2</v>
      </c>
      <c r="O32">
        <f t="shared" si="6"/>
        <v>5.0598663657154819E-2</v>
      </c>
      <c r="P32" s="2">
        <f t="shared" si="7"/>
        <v>3.9406787127309217E-2</v>
      </c>
      <c r="Q32">
        <f t="shared" si="8"/>
        <v>1.7158559359717444E-2</v>
      </c>
      <c r="R32" s="2">
        <f>_xlfn.CONFIDENCE.T(0.05,Q32,5)</f>
        <v>2.1305165418003379E-2</v>
      </c>
      <c r="T32">
        <f t="shared" si="10"/>
        <v>7.3723905846744098E-2</v>
      </c>
      <c r="U32">
        <f t="shared" si="11"/>
        <v>5.0896684078743301E-3</v>
      </c>
      <c r="W32" s="12"/>
      <c r="X32" s="12"/>
    </row>
    <row r="33" spans="2:24" x14ac:dyDescent="0.25">
      <c r="B33">
        <v>3.4</v>
      </c>
      <c r="C33" s="14">
        <v>9115</v>
      </c>
      <c r="D33" s="14">
        <v>8968</v>
      </c>
      <c r="E33" s="16">
        <v>10207</v>
      </c>
      <c r="F33" s="16">
        <v>10613</v>
      </c>
      <c r="G33" s="14">
        <v>8584</v>
      </c>
      <c r="H33" s="14">
        <v>8654</v>
      </c>
      <c r="J33">
        <f t="shared" si="1"/>
        <v>1.2419546335062174E-2</v>
      </c>
      <c r="K33">
        <f t="shared" si="2"/>
        <v>0</v>
      </c>
      <c r="L33">
        <f t="shared" si="14"/>
        <v>1.9249278152069296E-2</v>
      </c>
      <c r="M33">
        <f t="shared" ref="M33:M39" si="15">(F33-MIN(F$4:F$39))/($M$2-MIN(F$4:F$39))</f>
        <v>5.9218767794100902E-2</v>
      </c>
      <c r="N33">
        <f t="shared" si="5"/>
        <v>6.7974096357874436E-2</v>
      </c>
      <c r="O33">
        <f t="shared" si="6"/>
        <v>7.2721565344773462E-2</v>
      </c>
      <c r="P33" s="2">
        <f t="shared" si="7"/>
        <v>3.8597208997313386E-2</v>
      </c>
      <c r="Q33">
        <f t="shared" si="8"/>
        <v>3.1629349936937216E-2</v>
      </c>
      <c r="R33" s="2">
        <f t="shared" si="9"/>
        <v>3.3192967090563727E-2</v>
      </c>
      <c r="T33">
        <f t="shared" si="10"/>
        <v>0.10185590887118781</v>
      </c>
      <c r="U33">
        <f t="shared" si="11"/>
        <v>-2.4661490876561047E-2</v>
      </c>
      <c r="W33" s="12"/>
      <c r="X33" s="12"/>
    </row>
    <row r="34" spans="2:24" x14ac:dyDescent="0.25">
      <c r="B34">
        <v>3.5</v>
      </c>
      <c r="C34" s="14">
        <v>9096</v>
      </c>
      <c r="D34" s="14">
        <v>9318</v>
      </c>
      <c r="E34" s="16">
        <v>10403</v>
      </c>
      <c r="F34" s="16">
        <v>10623</v>
      </c>
      <c r="G34" s="14">
        <v>10103</v>
      </c>
      <c r="H34" s="14">
        <v>7981</v>
      </c>
      <c r="J34">
        <f t="shared" si="1"/>
        <v>1.0935449603199398E-2</v>
      </c>
      <c r="K34">
        <f t="shared" si="2"/>
        <v>2.7997312258023228E-2</v>
      </c>
      <c r="L34">
        <f t="shared" si="14"/>
        <v>3.4586101395181416E-2</v>
      </c>
      <c r="M34">
        <f t="shared" si="15"/>
        <v>5.9977982765820143E-2</v>
      </c>
      <c r="N34">
        <f t="shared" si="5"/>
        <v>0.18424960578086011</v>
      </c>
      <c r="O34">
        <f t="shared" si="6"/>
        <v>2.2421859818532414E-2</v>
      </c>
      <c r="P34" s="2">
        <f t="shared" si="7"/>
        <v>5.6694718603602777E-2</v>
      </c>
      <c r="Q34">
        <f t="shared" si="8"/>
        <v>6.4593963651329245E-2</v>
      </c>
      <c r="R34" s="2">
        <f t="shared" si="9"/>
        <v>6.7787207577850672E-2</v>
      </c>
      <c r="T34">
        <f t="shared" si="10"/>
        <v>0.18588264590626127</v>
      </c>
      <c r="U34">
        <f t="shared" si="11"/>
        <v>-7.2493208699055706E-2</v>
      </c>
      <c r="W34" s="12"/>
      <c r="X34" s="12"/>
    </row>
    <row r="35" spans="2:24" x14ac:dyDescent="0.25">
      <c r="B35">
        <v>3.6</v>
      </c>
      <c r="C35" s="14">
        <v>9126</v>
      </c>
      <c r="D35" s="14">
        <v>9250</v>
      </c>
      <c r="E35" s="16">
        <v>10441</v>
      </c>
      <c r="F35" s="16">
        <v>10157</v>
      </c>
      <c r="G35" s="14">
        <v>8393</v>
      </c>
      <c r="H35" s="14">
        <v>8797</v>
      </c>
      <c r="J35">
        <f t="shared" si="1"/>
        <v>1.3278760232456412E-2</v>
      </c>
      <c r="K35">
        <f t="shared" si="2"/>
        <v>2.2557834447892999E-2</v>
      </c>
      <c r="L35">
        <f t="shared" si="14"/>
        <v>3.7559567125988874E-2</v>
      </c>
      <c r="M35">
        <f t="shared" si="15"/>
        <v>2.459856508370345E-2</v>
      </c>
      <c r="N35">
        <f t="shared" si="5"/>
        <v>5.335354184846676E-2</v>
      </c>
      <c r="O35">
        <f t="shared" si="6"/>
        <v>8.3409318524940587E-2</v>
      </c>
      <c r="P35" s="2">
        <f t="shared" si="7"/>
        <v>3.9126264543908183E-2</v>
      </c>
      <c r="Q35">
        <f t="shared" si="8"/>
        <v>2.576633166273478E-2</v>
      </c>
      <c r="R35" s="2">
        <f t="shared" si="9"/>
        <v>2.7040106756254245E-2</v>
      </c>
      <c r="T35">
        <f t="shared" si="10"/>
        <v>9.0658927869377737E-2</v>
      </c>
      <c r="U35">
        <f t="shared" si="11"/>
        <v>-1.2406398781561377E-2</v>
      </c>
      <c r="W35" s="12"/>
      <c r="X35" s="12"/>
    </row>
    <row r="36" spans="2:24" x14ac:dyDescent="0.25">
      <c r="B36">
        <v>3.7</v>
      </c>
      <c r="C36" s="14">
        <v>9334</v>
      </c>
      <c r="D36" s="14">
        <v>8969</v>
      </c>
      <c r="E36" s="16">
        <v>10055</v>
      </c>
      <c r="F36" s="16">
        <v>10063</v>
      </c>
      <c r="G36" s="14">
        <v>9047</v>
      </c>
      <c r="H36" s="14">
        <v>9103</v>
      </c>
      <c r="J36">
        <f t="shared" si="1"/>
        <v>2.9525713928638377E-2</v>
      </c>
      <c r="K36">
        <f t="shared" si="2"/>
        <v>7.9992320737209228E-5</v>
      </c>
      <c r="L36">
        <f t="shared" si="14"/>
        <v>7.355415228839487E-3</v>
      </c>
      <c r="M36">
        <f t="shared" si="15"/>
        <v>1.7461944349542572E-2</v>
      </c>
      <c r="N36">
        <f t="shared" si="5"/>
        <v>0.10341554524717157</v>
      </c>
      <c r="O36">
        <f t="shared" si="6"/>
        <v>0.10627961553984365</v>
      </c>
      <c r="P36" s="2">
        <f t="shared" si="7"/>
        <v>4.4019704435795476E-2</v>
      </c>
      <c r="Q36">
        <f t="shared" si="8"/>
        <v>4.815500227764577E-2</v>
      </c>
      <c r="R36" s="2">
        <f t="shared" si="9"/>
        <v>5.0535575629433782E-2</v>
      </c>
      <c r="T36">
        <f t="shared" si="10"/>
        <v>0.14032970899108702</v>
      </c>
      <c r="U36">
        <f t="shared" si="11"/>
        <v>-5.2290300119496064E-2</v>
      </c>
      <c r="W36" s="12"/>
      <c r="X36" s="12"/>
    </row>
    <row r="37" spans="2:24" x14ac:dyDescent="0.25">
      <c r="B37">
        <v>3.8</v>
      </c>
      <c r="C37" s="14">
        <v>8956</v>
      </c>
      <c r="D37" s="14">
        <v>10449</v>
      </c>
      <c r="E37" s="16">
        <v>10232</v>
      </c>
      <c r="F37" s="16">
        <v>10274</v>
      </c>
      <c r="G37" s="14">
        <v>8778</v>
      </c>
      <c r="H37" s="14">
        <v>8798</v>
      </c>
      <c r="J37">
        <f t="shared" si="1"/>
        <v>0</v>
      </c>
      <c r="K37">
        <f t="shared" si="2"/>
        <v>0.11846862701180685</v>
      </c>
      <c r="L37">
        <f t="shared" si="14"/>
        <v>2.1205505606547884E-2</v>
      </c>
      <c r="M37">
        <f t="shared" si="15"/>
        <v>3.3481380252818584E-2</v>
      </c>
      <c r="N37">
        <f t="shared" si="5"/>
        <v>8.2824293084707359E-2</v>
      </c>
      <c r="O37">
        <f t="shared" si="6"/>
        <v>8.3484058057669022E-2</v>
      </c>
      <c r="P37" s="2">
        <f t="shared" si="7"/>
        <v>5.6577310668924942E-2</v>
      </c>
      <c r="Q37">
        <f t="shared" si="8"/>
        <v>4.5230500455589136E-2</v>
      </c>
      <c r="R37" s="2">
        <f t="shared" si="9"/>
        <v>4.7466499188426811E-2</v>
      </c>
      <c r="T37">
        <f t="shared" si="10"/>
        <v>0.14703831158010322</v>
      </c>
      <c r="U37">
        <f t="shared" si="11"/>
        <v>-3.388369024225333E-2</v>
      </c>
      <c r="W37" s="12"/>
      <c r="X37" s="12"/>
    </row>
    <row r="38" spans="2:24" x14ac:dyDescent="0.25">
      <c r="B38">
        <v>3.9</v>
      </c>
      <c r="C38" s="14">
        <v>9204</v>
      </c>
      <c r="D38" s="14">
        <v>9266</v>
      </c>
      <c r="E38" s="16">
        <v>10094</v>
      </c>
      <c r="F38" s="16">
        <v>10330</v>
      </c>
      <c r="G38" s="14">
        <v>8908</v>
      </c>
      <c r="H38" s="14">
        <v>8798</v>
      </c>
      <c r="J38">
        <f t="shared" si="1"/>
        <v>1.9371367868524648E-2</v>
      </c>
      <c r="K38">
        <f t="shared" si="2"/>
        <v>2.3837711579688347E-2</v>
      </c>
      <c r="L38">
        <f t="shared" si="14"/>
        <v>1.0407130057826083E-2</v>
      </c>
      <c r="M38">
        <f t="shared" si="15"/>
        <v>3.7732984094446344E-2</v>
      </c>
      <c r="N38">
        <f t="shared" si="5"/>
        <v>9.2775455839801596E-2</v>
      </c>
      <c r="O38">
        <f t="shared" si="6"/>
        <v>8.3484058057669022E-2</v>
      </c>
      <c r="P38" s="2">
        <f t="shared" si="7"/>
        <v>4.4601451249659335E-2</v>
      </c>
      <c r="Q38">
        <f t="shared" si="8"/>
        <v>3.497630416659589E-2</v>
      </c>
      <c r="R38" s="2">
        <f t="shared" si="9"/>
        <v>3.6705380144268149E-2</v>
      </c>
      <c r="T38">
        <f t="shared" si="10"/>
        <v>0.11455405958285111</v>
      </c>
      <c r="U38">
        <f t="shared" si="11"/>
        <v>-2.5351157083532444E-2</v>
      </c>
      <c r="W38" s="12"/>
      <c r="X38" s="12"/>
    </row>
    <row r="39" spans="2:24" x14ac:dyDescent="0.25">
      <c r="B39">
        <v>4</v>
      </c>
      <c r="C39" s="14">
        <v>9292</v>
      </c>
      <c r="D39" s="14">
        <v>9436</v>
      </c>
      <c r="E39" s="16">
        <v>11100</v>
      </c>
      <c r="F39" s="16">
        <v>10132</v>
      </c>
      <c r="G39" s="14">
        <v>9319</v>
      </c>
      <c r="H39" s="14">
        <v>9191</v>
      </c>
      <c r="J39">
        <f t="shared" si="1"/>
        <v>2.6245079047678557E-2</v>
      </c>
      <c r="K39">
        <f t="shared" si="2"/>
        <v>3.743640610501392E-2</v>
      </c>
      <c r="L39">
        <f t="shared" si="14"/>
        <v>8.9125722826044418E-2</v>
      </c>
      <c r="M39">
        <f t="shared" si="15"/>
        <v>2.2700527654405344E-2</v>
      </c>
      <c r="N39">
        <f t="shared" si="5"/>
        <v>0.12423643962706105</v>
      </c>
      <c r="O39">
        <f t="shared" si="6"/>
        <v>0.11285669441994649</v>
      </c>
      <c r="P39" s="2">
        <f t="shared" si="7"/>
        <v>6.8766811613358292E-2</v>
      </c>
      <c r="Q39">
        <f t="shared" si="8"/>
        <v>4.5490828154991086E-2</v>
      </c>
      <c r="R39" s="2">
        <f t="shared" si="9"/>
        <v>4.7739696354231351E-2</v>
      </c>
      <c r="T39">
        <f t="shared" si="10"/>
        <v>0.15974846792334046</v>
      </c>
      <c r="U39">
        <f t="shared" si="11"/>
        <v>-2.2214844696623881E-2</v>
      </c>
    </row>
    <row r="40" spans="2:24" x14ac:dyDescent="0.25">
      <c r="O40" s="12"/>
      <c r="P40" s="12"/>
      <c r="Q40" s="12"/>
    </row>
    <row r="41" spans="2:24" x14ac:dyDescent="0.25">
      <c r="O41" s="12"/>
      <c r="P41" s="12"/>
      <c r="Q41" s="12"/>
    </row>
    <row r="42" spans="2:24" x14ac:dyDescent="0.25">
      <c r="O42" s="12"/>
      <c r="P42" s="12"/>
      <c r="Q42" s="12"/>
    </row>
    <row r="43" spans="2:24" x14ac:dyDescent="0.25">
      <c r="O43" s="12"/>
      <c r="P43" s="12"/>
      <c r="Q43" s="12"/>
    </row>
    <row r="44" spans="2:24" x14ac:dyDescent="0.25">
      <c r="O44" s="12"/>
      <c r="P44" s="12"/>
      <c r="Q44" s="12"/>
    </row>
    <row r="45" spans="2:24" x14ac:dyDescent="0.25">
      <c r="O45" s="12"/>
      <c r="P45" s="12"/>
      <c r="Q45" s="12"/>
    </row>
    <row r="46" spans="2:24" x14ac:dyDescent="0.25">
      <c r="O46" s="12"/>
      <c r="P46" s="12"/>
      <c r="Q46" s="12"/>
    </row>
    <row r="47" spans="2:24" x14ac:dyDescent="0.25">
      <c r="O47" s="12"/>
      <c r="P47" s="12"/>
      <c r="Q47" s="12"/>
    </row>
    <row r="48" spans="2:24" x14ac:dyDescent="0.25">
      <c r="O48" s="12"/>
      <c r="P48" s="12"/>
      <c r="Q48" s="12"/>
    </row>
    <row r="49" spans="15:17" x14ac:dyDescent="0.25">
      <c r="O49" s="12"/>
      <c r="P49" s="12"/>
      <c r="Q49" s="12"/>
    </row>
    <row r="50" spans="15:17" x14ac:dyDescent="0.25">
      <c r="O50" s="12"/>
      <c r="P50" s="12"/>
      <c r="Q50" s="12"/>
    </row>
    <row r="51" spans="15:17" x14ac:dyDescent="0.25">
      <c r="O51" s="12"/>
      <c r="P51" s="12"/>
      <c r="Q51" s="12"/>
    </row>
    <row r="52" spans="15:17" x14ac:dyDescent="0.25">
      <c r="O52" s="12"/>
      <c r="P52" s="12"/>
      <c r="Q52" s="12"/>
    </row>
    <row r="53" spans="15:17" x14ac:dyDescent="0.25">
      <c r="O53" s="12"/>
      <c r="P53" s="12"/>
      <c r="Q53" s="12"/>
    </row>
    <row r="54" spans="15:17" x14ac:dyDescent="0.25">
      <c r="O54" s="12"/>
      <c r="P54" s="12"/>
      <c r="Q54" s="12"/>
    </row>
    <row r="55" spans="15:17" x14ac:dyDescent="0.25">
      <c r="O55" s="12"/>
      <c r="P55" s="12"/>
      <c r="Q55" s="12"/>
    </row>
    <row r="56" spans="15:17" x14ac:dyDescent="0.25">
      <c r="O56" s="12"/>
      <c r="P56" s="12"/>
      <c r="Q56" s="12"/>
    </row>
    <row r="57" spans="15:17" x14ac:dyDescent="0.25">
      <c r="O57" s="12"/>
      <c r="P57" s="12"/>
      <c r="Q57" s="12"/>
    </row>
    <row r="58" spans="15:17" x14ac:dyDescent="0.25">
      <c r="O58" s="12"/>
      <c r="P58" s="12"/>
      <c r="Q58" s="12"/>
    </row>
    <row r="59" spans="15:17" x14ac:dyDescent="0.25">
      <c r="O59" s="12"/>
      <c r="P59" s="12"/>
      <c r="Q59" s="12"/>
    </row>
    <row r="60" spans="15:17" x14ac:dyDescent="0.25">
      <c r="O60" s="12"/>
      <c r="P60" s="12"/>
      <c r="Q60" s="12"/>
    </row>
    <row r="61" spans="15:17" x14ac:dyDescent="0.25">
      <c r="O61" s="12"/>
      <c r="P61" s="12"/>
      <c r="Q61" s="12"/>
    </row>
    <row r="62" spans="15:17" x14ac:dyDescent="0.25">
      <c r="O62" s="12"/>
      <c r="P62" s="12"/>
      <c r="Q62" s="12"/>
    </row>
    <row r="63" spans="15:17" x14ac:dyDescent="0.25">
      <c r="O63" s="12"/>
      <c r="P63" s="12"/>
      <c r="Q63" s="12"/>
    </row>
    <row r="64" spans="15:17" x14ac:dyDescent="0.25">
      <c r="O64" s="12"/>
      <c r="P64" s="12"/>
      <c r="Q64" s="12"/>
    </row>
    <row r="65" spans="15:17" x14ac:dyDescent="0.25">
      <c r="O65" s="12"/>
      <c r="P65" s="12"/>
      <c r="Q65" s="12"/>
    </row>
    <row r="66" spans="15:17" x14ac:dyDescent="0.25">
      <c r="O66" s="12"/>
      <c r="P66" s="12"/>
      <c r="Q66" s="12"/>
    </row>
    <row r="67" spans="15:17" x14ac:dyDescent="0.25">
      <c r="O67" s="12"/>
      <c r="P67" s="12"/>
      <c r="Q67" s="12"/>
    </row>
    <row r="68" spans="15:17" x14ac:dyDescent="0.25">
      <c r="O68" s="12"/>
      <c r="P68" s="12"/>
      <c r="Q68" s="12"/>
    </row>
    <row r="69" spans="15:17" x14ac:dyDescent="0.25">
      <c r="O69" s="12"/>
      <c r="P69" s="12"/>
      <c r="Q69" s="12"/>
    </row>
    <row r="70" spans="15:17" x14ac:dyDescent="0.25">
      <c r="O70" s="12"/>
      <c r="P70" s="12"/>
      <c r="Q70" s="12"/>
    </row>
    <row r="71" spans="15:17" x14ac:dyDescent="0.25">
      <c r="O71" s="12"/>
      <c r="P71" s="12"/>
      <c r="Q71" s="12"/>
    </row>
    <row r="72" spans="15:17" x14ac:dyDescent="0.25">
      <c r="O72" s="12"/>
      <c r="P72" s="12"/>
      <c r="Q72" s="12"/>
    </row>
    <row r="73" spans="15:17" x14ac:dyDescent="0.25">
      <c r="O73" s="12"/>
      <c r="P73" s="12"/>
      <c r="Q73" s="12"/>
    </row>
    <row r="74" spans="15:17" x14ac:dyDescent="0.25">
      <c r="O74" s="12"/>
      <c r="P74" s="12"/>
      <c r="Q74" s="12"/>
    </row>
    <row r="75" spans="15:17" x14ac:dyDescent="0.25">
      <c r="O75" s="12"/>
      <c r="P75" s="12"/>
      <c r="Q75" s="12"/>
    </row>
    <row r="76" spans="15:17" x14ac:dyDescent="0.25">
      <c r="O76" s="12"/>
      <c r="P76" s="12"/>
      <c r="Q76" s="12"/>
    </row>
    <row r="77" spans="15:17" x14ac:dyDescent="0.25">
      <c r="O77" s="12"/>
      <c r="P77" s="12"/>
      <c r="Q77" s="12"/>
    </row>
    <row r="78" spans="15:17" x14ac:dyDescent="0.25">
      <c r="O78" s="12"/>
      <c r="P78" s="12"/>
      <c r="Q78" s="12"/>
    </row>
    <row r="79" spans="15:17" x14ac:dyDescent="0.25">
      <c r="O79" s="12"/>
      <c r="P79" s="12"/>
      <c r="Q79" s="12"/>
    </row>
    <row r="80" spans="15:17" x14ac:dyDescent="0.25">
      <c r="O80" s="12"/>
      <c r="P80" s="12"/>
      <c r="Q80" s="12"/>
    </row>
    <row r="81" spans="15:17" x14ac:dyDescent="0.25">
      <c r="O81" s="12"/>
      <c r="P81" s="12"/>
      <c r="Q81" s="12"/>
    </row>
    <row r="82" spans="15:17" x14ac:dyDescent="0.25">
      <c r="O82" s="12"/>
      <c r="P82" s="12"/>
      <c r="Q82" s="12"/>
    </row>
    <row r="83" spans="15:17" x14ac:dyDescent="0.25">
      <c r="O83" s="12"/>
      <c r="P83" s="12"/>
      <c r="Q83" s="12"/>
    </row>
    <row r="84" spans="15:17" x14ac:dyDescent="0.25">
      <c r="O84" s="12"/>
      <c r="P84" s="12"/>
      <c r="Q84" s="12"/>
    </row>
    <row r="85" spans="15:17" x14ac:dyDescent="0.25">
      <c r="O85" s="12"/>
      <c r="P85" s="12"/>
      <c r="Q85" s="12"/>
    </row>
    <row r="86" spans="15:17" x14ac:dyDescent="0.25">
      <c r="O86" s="12"/>
      <c r="P86" s="12"/>
      <c r="Q86" s="12"/>
    </row>
    <row r="87" spans="15:17" x14ac:dyDescent="0.25">
      <c r="O87" s="12"/>
      <c r="P87" s="12"/>
      <c r="Q87" s="12"/>
    </row>
    <row r="88" spans="15:17" x14ac:dyDescent="0.25">
      <c r="O88" s="12"/>
      <c r="P88" s="12"/>
      <c r="Q88" s="12"/>
    </row>
    <row r="89" spans="15:17" x14ac:dyDescent="0.25">
      <c r="O89" s="12"/>
      <c r="P89" s="12"/>
      <c r="Q89" s="12"/>
    </row>
    <row r="90" spans="15:17" x14ac:dyDescent="0.25">
      <c r="O90" s="12"/>
      <c r="P90" s="12"/>
      <c r="Q90" s="12"/>
    </row>
    <row r="91" spans="15:17" x14ac:dyDescent="0.25">
      <c r="O91" s="12"/>
      <c r="P91" s="12"/>
      <c r="Q91" s="12"/>
    </row>
    <row r="92" spans="15:17" x14ac:dyDescent="0.25">
      <c r="O92" s="12"/>
      <c r="P92" s="12"/>
      <c r="Q92" s="12"/>
    </row>
    <row r="93" spans="15:17" x14ac:dyDescent="0.25">
      <c r="O93" s="12"/>
      <c r="P93" s="12"/>
      <c r="Q93" s="12"/>
    </row>
    <row r="94" spans="15:17" x14ac:dyDescent="0.25">
      <c r="O94" s="12"/>
      <c r="P94" s="12"/>
      <c r="Q94" s="12"/>
    </row>
    <row r="95" spans="15:17" x14ac:dyDescent="0.25">
      <c r="O95" s="12"/>
      <c r="P95" s="12"/>
      <c r="Q95" s="12"/>
    </row>
    <row r="96" spans="15:17" x14ac:dyDescent="0.25">
      <c r="O96" s="12"/>
      <c r="P96" s="12"/>
      <c r="Q96" s="12"/>
    </row>
    <row r="97" spans="15:17" x14ac:dyDescent="0.25">
      <c r="O97" s="12"/>
      <c r="P97" s="12"/>
      <c r="Q97" s="12"/>
    </row>
    <row r="98" spans="15:17" x14ac:dyDescent="0.25">
      <c r="O98" s="12"/>
      <c r="P98" s="12"/>
      <c r="Q98" s="12"/>
    </row>
    <row r="99" spans="15:17" x14ac:dyDescent="0.25">
      <c r="O99" s="12"/>
      <c r="P99" s="12"/>
      <c r="Q99" s="12"/>
    </row>
    <row r="100" spans="15:17" x14ac:dyDescent="0.25">
      <c r="O100" s="12"/>
      <c r="P100" s="12"/>
      <c r="Q100" s="12"/>
    </row>
    <row r="101" spans="15:17" x14ac:dyDescent="0.25">
      <c r="O101" s="12"/>
      <c r="P101" s="12"/>
      <c r="Q101" s="12"/>
    </row>
    <row r="102" spans="15:17" x14ac:dyDescent="0.25">
      <c r="O102" s="12"/>
      <c r="P102" s="12"/>
      <c r="Q102" s="12"/>
    </row>
    <row r="103" spans="15:17" x14ac:dyDescent="0.25">
      <c r="O103" s="12"/>
      <c r="P103" s="12"/>
      <c r="Q103" s="12"/>
    </row>
    <row r="104" spans="15:17" x14ac:dyDescent="0.25">
      <c r="O104" s="12"/>
      <c r="P104" s="12"/>
      <c r="Q104" s="12"/>
    </row>
    <row r="105" spans="15:17" x14ac:dyDescent="0.25">
      <c r="O105" s="12"/>
      <c r="P105" s="12"/>
      <c r="Q105" s="12"/>
    </row>
    <row r="106" spans="15:17" x14ac:dyDescent="0.25">
      <c r="O106" s="12"/>
      <c r="P106" s="12"/>
      <c r="Q106" s="12"/>
    </row>
    <row r="107" spans="15:17" x14ac:dyDescent="0.25">
      <c r="O107" s="12"/>
      <c r="P107" s="12"/>
      <c r="Q107" s="12"/>
    </row>
    <row r="108" spans="15:17" x14ac:dyDescent="0.25">
      <c r="O108" s="12"/>
      <c r="P108" s="12"/>
      <c r="Q108" s="12"/>
    </row>
    <row r="109" spans="15:17" x14ac:dyDescent="0.25">
      <c r="O109" s="12"/>
      <c r="P109" s="12"/>
      <c r="Q109" s="12"/>
    </row>
    <row r="110" spans="15:17" x14ac:dyDescent="0.25">
      <c r="O110" s="12"/>
      <c r="P110" s="12"/>
      <c r="Q110" s="12"/>
    </row>
    <row r="111" spans="15:17" x14ac:dyDescent="0.25">
      <c r="O111" s="12"/>
      <c r="P111" s="12"/>
      <c r="Q111" s="12"/>
    </row>
    <row r="112" spans="15:17" x14ac:dyDescent="0.25">
      <c r="O112" s="12"/>
      <c r="P112" s="12"/>
      <c r="Q112" s="12"/>
    </row>
    <row r="113" spans="15:17" x14ac:dyDescent="0.25">
      <c r="O113" s="12"/>
      <c r="P113" s="12"/>
      <c r="Q113" s="12"/>
    </row>
    <row r="114" spans="15:17" x14ac:dyDescent="0.25">
      <c r="O114" s="12"/>
      <c r="P114" s="12"/>
      <c r="Q11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zoomScale="55" zoomScaleNormal="55" workbookViewId="0">
      <selection activeCell="W4" sqref="W4:X39"/>
    </sheetView>
  </sheetViews>
  <sheetFormatPr defaultRowHeight="15" x14ac:dyDescent="0.25"/>
  <cols>
    <col min="9" max="9" width="21.42578125" customWidth="1"/>
    <col min="16" max="16" width="9.140625" style="2"/>
    <col min="18" max="18" width="9.140625" style="2"/>
  </cols>
  <sheetData>
    <row r="1" spans="2:21" x14ac:dyDescent="0.25">
      <c r="B1" t="s">
        <v>13</v>
      </c>
      <c r="J1" t="s">
        <v>14</v>
      </c>
      <c r="P1" s="12"/>
      <c r="R1" s="12"/>
    </row>
    <row r="2" spans="2:21" x14ac:dyDescent="0.25">
      <c r="B2" t="s">
        <v>5</v>
      </c>
      <c r="C2" t="s">
        <v>6</v>
      </c>
      <c r="I2" s="9" t="s">
        <v>15</v>
      </c>
      <c r="J2" s="6">
        <f t="shared" ref="J2:O2" si="0">AVERAGE(C4:C13)</f>
        <v>19556.444444444445</v>
      </c>
      <c r="K2" s="6">
        <f t="shared" si="0"/>
        <v>19547.3</v>
      </c>
      <c r="L2" s="6">
        <f t="shared" si="0"/>
        <v>25125.200000000001</v>
      </c>
      <c r="M2" s="6">
        <f t="shared" si="0"/>
        <v>25544.9</v>
      </c>
      <c r="N2" s="6">
        <f t="shared" si="0"/>
        <v>15034.7</v>
      </c>
      <c r="O2" s="6">
        <f t="shared" si="0"/>
        <v>14898.5</v>
      </c>
      <c r="P2" s="12"/>
      <c r="R2" s="12"/>
    </row>
    <row r="3" spans="2:21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2" t="s">
        <v>0</v>
      </c>
      <c r="Q3" t="s">
        <v>1</v>
      </c>
      <c r="R3" s="2" t="s">
        <v>2</v>
      </c>
      <c r="T3" s="1" t="s">
        <v>17</v>
      </c>
      <c r="U3" s="1" t="s">
        <v>4</v>
      </c>
    </row>
    <row r="4" spans="2:21" x14ac:dyDescent="0.25">
      <c r="B4">
        <v>0.5</v>
      </c>
      <c r="C4" s="14">
        <v>20404</v>
      </c>
      <c r="D4" s="14">
        <v>20494</v>
      </c>
      <c r="E4" s="13">
        <v>25526</v>
      </c>
      <c r="F4" s="13">
        <v>25823</v>
      </c>
      <c r="G4" s="14">
        <v>16002</v>
      </c>
      <c r="H4" s="14">
        <v>15778</v>
      </c>
      <c r="I4" s="17"/>
      <c r="J4">
        <f>(C4-MIN(C$4:C$39))/($J$2-MIN(C$4:C$39))</f>
        <v>1.0768936110159069</v>
      </c>
      <c r="K4">
        <f t="shared" ref="K4:K14" si="1">(D4-MIN(D$4:D$39))/($K$2-MIN(D$4:D$39))</f>
        <v>1.0864147946655958</v>
      </c>
      <c r="L4">
        <f t="shared" ref="L4:L39" si="2">(E4-MIN(E$4:E$39))/($L$2-MIN(E$4:E$39))</f>
        <v>1.0239480885744672</v>
      </c>
      <c r="M4">
        <f t="shared" ref="M4:M38" si="3">(F4-MIN(F$4:F$39))/($M$2-MIN(F$4:F$39))</f>
        <v>1.0162111116940349</v>
      </c>
      <c r="N4">
        <f t="shared" ref="N4:N25" si="4">(G4-MIN(G$4:G$39))/($N$2-MIN(G$4:G$39))</f>
        <v>1.1461686084289102</v>
      </c>
      <c r="O4">
        <f t="shared" ref="O4:O39" si="5">(H4-MIN(H$4:H$39))/($O$2-MIN(H$4:H$39))</f>
        <v>1.134203097581445</v>
      </c>
      <c r="P4" s="2">
        <f>AVERAGE(J4:O4)</f>
        <v>1.0806398853267265</v>
      </c>
      <c r="Q4">
        <f>STDEV(J4:O4)</f>
        <v>5.3991558781614844E-2</v>
      </c>
      <c r="R4" s="2">
        <f>_xlfn.CONFIDENCE.T(0.05,Q4,6)</f>
        <v>5.6660666038965642E-2</v>
      </c>
      <c r="T4">
        <f>P4+2*Q4</f>
        <v>1.1886230028899563</v>
      </c>
      <c r="U4">
        <f>P4-2*Q4</f>
        <v>0.97265676776349685</v>
      </c>
    </row>
    <row r="5" spans="2:21" x14ac:dyDescent="0.25">
      <c r="B5">
        <v>0.6</v>
      </c>
      <c r="C5" s="14">
        <v>19287</v>
      </c>
      <c r="D5" s="14">
        <v>19553</v>
      </c>
      <c r="E5" s="13">
        <v>24587</v>
      </c>
      <c r="F5" s="13">
        <v>25422</v>
      </c>
      <c r="G5" s="14">
        <v>15231</v>
      </c>
      <c r="H5" s="14">
        <v>15177</v>
      </c>
      <c r="I5" s="17"/>
      <c r="J5">
        <f>(C5-MIN(C$4:C$39))/($J$2-MIN(C$4:C$39))</f>
        <v>0.97555492832805779</v>
      </c>
      <c r="K5">
        <f t="shared" si="1"/>
        <v>1.000520296112384</v>
      </c>
      <c r="L5">
        <f t="shared" si="2"/>
        <v>0.9678421624980581</v>
      </c>
      <c r="M5">
        <f t="shared" si="3"/>
        <v>0.99283586613737174</v>
      </c>
      <c r="N5">
        <f t="shared" si="4"/>
        <v>1.0296628738081206</v>
      </c>
      <c r="O5">
        <f t="shared" si="5"/>
        <v>1.0424963759822996</v>
      </c>
      <c r="P5" s="2">
        <f t="shared" ref="P5:P39" si="6">AVERAGE(J5:O5)</f>
        <v>1.0014854171443819</v>
      </c>
      <c r="Q5">
        <f t="shared" ref="Q5:Q39" si="7">STDEV(J5:O5)</f>
        <v>2.9515666462143209E-2</v>
      </c>
      <c r="R5" s="2">
        <f t="shared" ref="R5:R38" si="8">_xlfn.CONFIDENCE.T(0.05,Q5,6)</f>
        <v>3.0974792320655708E-2</v>
      </c>
      <c r="T5">
        <f t="shared" ref="T5:T39" si="9">P5+2*Q5</f>
        <v>1.0605167500686683</v>
      </c>
      <c r="U5">
        <f t="shared" ref="U5:U39" si="10">P5-2*Q5</f>
        <v>0.94245408422009547</v>
      </c>
    </row>
    <row r="6" spans="2:21" x14ac:dyDescent="0.25">
      <c r="B6">
        <v>0.7</v>
      </c>
      <c r="C6" s="14">
        <v>20716</v>
      </c>
      <c r="D6" s="14">
        <v>20515</v>
      </c>
      <c r="E6" s="13">
        <v>26572</v>
      </c>
      <c r="F6" s="13">
        <v>27327</v>
      </c>
      <c r="G6" s="14">
        <v>15843</v>
      </c>
      <c r="H6" s="14">
        <v>15677</v>
      </c>
      <c r="I6" s="17"/>
      <c r="J6">
        <f>(C6-MIN(C$4:C$39))/($J$2-MIN(C$4:C$39))</f>
        <v>1.1051994919457269</v>
      </c>
      <c r="K6">
        <f t="shared" si="1"/>
        <v>1.0883316750796419</v>
      </c>
      <c r="L6">
        <f t="shared" si="2"/>
        <v>1.0864473416904674</v>
      </c>
      <c r="M6">
        <f t="shared" si="3"/>
        <v>1.1038828556272551</v>
      </c>
      <c r="N6">
        <f t="shared" si="4"/>
        <v>1.1221421339740392</v>
      </c>
      <c r="O6">
        <f t="shared" si="5"/>
        <v>1.1187914854657817</v>
      </c>
      <c r="P6" s="2">
        <f t="shared" si="6"/>
        <v>1.104132497297152</v>
      </c>
      <c r="Q6">
        <f t="shared" si="7"/>
        <v>1.4851696586497773E-2</v>
      </c>
      <c r="R6" s="2">
        <f t="shared" si="8"/>
        <v>1.55858997107923E-2</v>
      </c>
      <c r="T6">
        <f t="shared" si="9"/>
        <v>1.1338358904701475</v>
      </c>
      <c r="U6">
        <f t="shared" si="10"/>
        <v>1.0744291041241565</v>
      </c>
    </row>
    <row r="7" spans="2:21" x14ac:dyDescent="0.25">
      <c r="B7">
        <v>0.8</v>
      </c>
      <c r="C7" s="14">
        <v>19408</v>
      </c>
      <c r="D7" s="14">
        <v>19757</v>
      </c>
      <c r="E7" s="13">
        <v>27698</v>
      </c>
      <c r="F7" s="13">
        <v>27880</v>
      </c>
      <c r="G7" s="14">
        <v>15267</v>
      </c>
      <c r="H7" s="14">
        <v>14970</v>
      </c>
      <c r="I7" s="17"/>
      <c r="J7">
        <f>(C7-MIN(C$4:C$39))/($J$2-MIN(C$4:C$39))</f>
        <v>0.98653252958609694</v>
      </c>
      <c r="K7">
        <f t="shared" si="1"/>
        <v>1.0191414201345468</v>
      </c>
      <c r="L7">
        <f t="shared" si="2"/>
        <v>1.1537266524061613</v>
      </c>
      <c r="M7">
        <f t="shared" si="3"/>
        <v>1.1361185433899352</v>
      </c>
      <c r="N7">
        <f t="shared" si="4"/>
        <v>1.0351028302884686</v>
      </c>
      <c r="O7">
        <f t="shared" si="5"/>
        <v>1.0109102006561379</v>
      </c>
      <c r="P7" s="2">
        <f t="shared" si="6"/>
        <v>1.0569220294102244</v>
      </c>
      <c r="Q7">
        <f t="shared" si="7"/>
        <v>7.0169002869167926E-2</v>
      </c>
      <c r="R7" s="2">
        <f t="shared" si="8"/>
        <v>7.3637852426868419E-2</v>
      </c>
      <c r="T7">
        <f t="shared" si="9"/>
        <v>1.1972600351485603</v>
      </c>
      <c r="U7">
        <f t="shared" si="10"/>
        <v>0.91658402367188851</v>
      </c>
    </row>
    <row r="8" spans="2:21" x14ac:dyDescent="0.25">
      <c r="B8">
        <v>0.9</v>
      </c>
      <c r="C8" s="14">
        <v>20078</v>
      </c>
      <c r="D8" s="14">
        <v>20004</v>
      </c>
      <c r="E8" s="13">
        <v>23322</v>
      </c>
      <c r="F8" s="13">
        <v>23628</v>
      </c>
      <c r="G8" s="14">
        <v>15459</v>
      </c>
      <c r="H8" s="14">
        <v>14953</v>
      </c>
      <c r="I8" s="17"/>
      <c r="J8">
        <f>(C8-MIN(C$4:C$39))/($J$2-MIN(C$4:C$39))</f>
        <v>1.0473175944033386</v>
      </c>
      <c r="K8">
        <f t="shared" si="1"/>
        <v>1.0416875850045184</v>
      </c>
      <c r="L8">
        <f t="shared" si="2"/>
        <v>0.89225750170289553</v>
      </c>
      <c r="M8">
        <f t="shared" si="3"/>
        <v>0.88825933115319811</v>
      </c>
      <c r="N8">
        <f t="shared" si="4"/>
        <v>1.0641159315169921</v>
      </c>
      <c r="O8">
        <f t="shared" si="5"/>
        <v>1.0083161669336995</v>
      </c>
      <c r="P8" s="2">
        <f t="shared" si="6"/>
        <v>0.99032568511910701</v>
      </c>
      <c r="Q8">
        <f t="shared" si="7"/>
        <v>7.9611167047761319E-2</v>
      </c>
      <c r="R8" s="2">
        <f t="shared" si="8"/>
        <v>8.3546796033633519E-2</v>
      </c>
      <c r="T8">
        <f t="shared" si="9"/>
        <v>1.1495480192146297</v>
      </c>
      <c r="U8">
        <f t="shared" si="10"/>
        <v>0.83110335102358435</v>
      </c>
    </row>
    <row r="9" spans="2:21" x14ac:dyDescent="0.25">
      <c r="B9">
        <v>1</v>
      </c>
      <c r="C9" s="14"/>
      <c r="D9" s="14">
        <v>19444</v>
      </c>
      <c r="E9" s="13">
        <v>25654</v>
      </c>
      <c r="F9" s="13">
        <v>25694</v>
      </c>
      <c r="G9" s="14">
        <v>15071</v>
      </c>
      <c r="H9" s="14">
        <v>13863</v>
      </c>
      <c r="I9" s="17"/>
      <c r="K9">
        <f t="shared" si="1"/>
        <v>0.99057077396328719</v>
      </c>
      <c r="L9">
        <f t="shared" si="2"/>
        <v>1.0315961807339777</v>
      </c>
      <c r="M9">
        <f t="shared" si="3"/>
        <v>1.0086913942955074</v>
      </c>
      <c r="N9">
        <f t="shared" si="4"/>
        <v>1.0054852894510176</v>
      </c>
      <c r="O9">
        <f t="shared" si="5"/>
        <v>0.84199282825970856</v>
      </c>
      <c r="P9" s="2">
        <f t="shared" si="6"/>
        <v>0.97566729334069946</v>
      </c>
      <c r="Q9">
        <f t="shared" si="7"/>
        <v>7.6155631653731293E-2</v>
      </c>
      <c r="R9" s="2">
        <f>_xlfn.CONFIDENCE.T(0.05,Q9,5)</f>
        <v>9.4559706084905132E-2</v>
      </c>
      <c r="T9">
        <f t="shared" si="9"/>
        <v>1.1279785566481619</v>
      </c>
      <c r="U9">
        <f t="shared" si="10"/>
        <v>0.82335603003323687</v>
      </c>
    </row>
    <row r="10" spans="2:21" x14ac:dyDescent="0.25">
      <c r="B10">
        <v>1.1000000000000001</v>
      </c>
      <c r="C10" s="14">
        <v>17923</v>
      </c>
      <c r="D10" s="14">
        <v>18166</v>
      </c>
      <c r="E10" s="13">
        <v>23244</v>
      </c>
      <c r="F10" s="13">
        <v>23744</v>
      </c>
      <c r="G10" s="14">
        <v>14386</v>
      </c>
      <c r="H10" s="14">
        <v>14218</v>
      </c>
      <c r="I10" s="17"/>
      <c r="J10">
        <f t="shared" ref="J10:J35" si="11">(C10-MIN(C$4:C$39))/($J$2-MIN(C$4:C$39))</f>
        <v>0.85180742323743464</v>
      </c>
      <c r="K10">
        <f t="shared" si="1"/>
        <v>0.87391490876562039</v>
      </c>
      <c r="L10">
        <f t="shared" si="2"/>
        <v>0.88759694554319379</v>
      </c>
      <c r="M10">
        <f t="shared" si="3"/>
        <v>0.89502124757357948</v>
      </c>
      <c r="N10">
        <f t="shared" si="4"/>
        <v>0.90197500642217077</v>
      </c>
      <c r="O10">
        <f t="shared" si="5"/>
        <v>0.89616235599298089</v>
      </c>
      <c r="P10" s="2">
        <f t="shared" si="6"/>
        <v>0.88441298125583001</v>
      </c>
      <c r="Q10">
        <f t="shared" si="7"/>
        <v>1.8668033732610053E-2</v>
      </c>
      <c r="R10" s="2">
        <f t="shared" si="8"/>
        <v>1.9590899925781457E-2</v>
      </c>
      <c r="T10">
        <f t="shared" si="9"/>
        <v>0.92174904872105012</v>
      </c>
      <c r="U10">
        <f t="shared" si="10"/>
        <v>0.8470769137906099</v>
      </c>
    </row>
    <row r="11" spans="2:21" x14ac:dyDescent="0.25">
      <c r="B11">
        <v>1.2</v>
      </c>
      <c r="C11" s="14">
        <v>19486</v>
      </c>
      <c r="D11" s="14">
        <v>19092</v>
      </c>
      <c r="E11" s="13">
        <v>25581</v>
      </c>
      <c r="F11" s="13">
        <v>25723</v>
      </c>
      <c r="G11" s="14">
        <v>13801</v>
      </c>
      <c r="H11" s="14">
        <v>14445</v>
      </c>
      <c r="I11" s="17"/>
      <c r="J11">
        <f t="shared" si="11"/>
        <v>0.993608999818552</v>
      </c>
      <c r="K11">
        <f t="shared" si="1"/>
        <v>0.95844020702308474</v>
      </c>
      <c r="L11">
        <f t="shared" si="2"/>
        <v>1.027234378174257</v>
      </c>
      <c r="M11">
        <f t="shared" si="3"/>
        <v>1.0103818734006027</v>
      </c>
      <c r="N11">
        <f t="shared" si="4"/>
        <v>0.81357571361651315</v>
      </c>
      <c r="O11">
        <f t="shared" si="5"/>
        <v>0.93080033569848175</v>
      </c>
      <c r="P11" s="2">
        <f t="shared" si="6"/>
        <v>0.95567358462191532</v>
      </c>
      <c r="Q11">
        <f t="shared" si="7"/>
        <v>7.7937381809834991E-2</v>
      </c>
      <c r="R11" s="2">
        <f t="shared" si="8"/>
        <v>8.1790266151421862E-2</v>
      </c>
      <c r="T11">
        <f t="shared" si="9"/>
        <v>1.1115483482415853</v>
      </c>
      <c r="U11">
        <f t="shared" si="10"/>
        <v>0.79979882100224531</v>
      </c>
    </row>
    <row r="12" spans="2:21" x14ac:dyDescent="0.25">
      <c r="B12">
        <v>1.3</v>
      </c>
      <c r="C12" s="14">
        <v>18955</v>
      </c>
      <c r="D12" s="14">
        <v>19120</v>
      </c>
      <c r="E12" s="13">
        <v>24662</v>
      </c>
      <c r="F12" s="13">
        <v>25241</v>
      </c>
      <c r="G12" s="14">
        <v>14676</v>
      </c>
      <c r="H12" s="14">
        <v>15419</v>
      </c>
      <c r="I12" s="17"/>
      <c r="J12">
        <f t="shared" si="11"/>
        <v>0.94543456785145452</v>
      </c>
      <c r="K12">
        <f t="shared" si="1"/>
        <v>0.96099604757514634</v>
      </c>
      <c r="L12">
        <f t="shared" si="2"/>
        <v>0.97232346649777124</v>
      </c>
      <c r="M12">
        <f t="shared" si="3"/>
        <v>0.9822849448262595</v>
      </c>
      <c r="N12">
        <f t="shared" si="4"/>
        <v>0.94579687806941981</v>
      </c>
      <c r="O12">
        <f t="shared" si="5"/>
        <v>1.0794232089723048</v>
      </c>
      <c r="P12" s="2">
        <f t="shared" si="6"/>
        <v>0.98104318563205928</v>
      </c>
      <c r="Q12">
        <f t="shared" si="7"/>
        <v>5.0335609783577297E-2</v>
      </c>
      <c r="R12" s="2">
        <f t="shared" si="8"/>
        <v>5.2823982862783024E-2</v>
      </c>
      <c r="T12">
        <f t="shared" si="9"/>
        <v>1.0817144051992138</v>
      </c>
      <c r="U12">
        <f t="shared" si="10"/>
        <v>0.88037196606490464</v>
      </c>
    </row>
    <row r="13" spans="2:21" x14ac:dyDescent="0.25">
      <c r="B13">
        <v>1.4</v>
      </c>
      <c r="C13" s="14">
        <v>19751</v>
      </c>
      <c r="D13" s="14">
        <v>19328</v>
      </c>
      <c r="E13" s="13">
        <v>24406</v>
      </c>
      <c r="F13" s="13">
        <v>24967</v>
      </c>
      <c r="G13" s="14">
        <v>14611</v>
      </c>
      <c r="H13" s="14">
        <v>14485</v>
      </c>
      <c r="I13" s="17"/>
      <c r="J13">
        <f t="shared" si="11"/>
        <v>1.017650853813431</v>
      </c>
      <c r="K13">
        <f t="shared" si="1"/>
        <v>0.97998229167617512</v>
      </c>
      <c r="L13">
        <f t="shared" si="2"/>
        <v>0.95702728217875022</v>
      </c>
      <c r="M13">
        <f t="shared" si="3"/>
        <v>0.96631283190225525</v>
      </c>
      <c r="N13">
        <f t="shared" si="4"/>
        <v>0.93597473442434675</v>
      </c>
      <c r="O13">
        <f t="shared" si="5"/>
        <v>0.9369039444571603</v>
      </c>
      <c r="P13" s="2">
        <f t="shared" si="6"/>
        <v>0.96564198974201976</v>
      </c>
      <c r="Q13">
        <f t="shared" si="7"/>
        <v>3.0630869076944275E-2</v>
      </c>
      <c r="R13" s="2">
        <f t="shared" si="8"/>
        <v>3.2145125690333141E-2</v>
      </c>
      <c r="T13">
        <f t="shared" si="9"/>
        <v>1.0269037278959083</v>
      </c>
      <c r="U13">
        <f t="shared" si="10"/>
        <v>0.90438025158813118</v>
      </c>
    </row>
    <row r="14" spans="2:21" x14ac:dyDescent="0.25">
      <c r="B14">
        <v>1.5</v>
      </c>
      <c r="C14" s="14">
        <v>19148</v>
      </c>
      <c r="D14" s="14">
        <v>18662</v>
      </c>
      <c r="E14" s="13">
        <v>25991</v>
      </c>
      <c r="F14" s="13">
        <v>26216</v>
      </c>
      <c r="G14" s="14">
        <v>14755</v>
      </c>
      <c r="H14" s="14">
        <v>13538</v>
      </c>
      <c r="I14" s="17"/>
      <c r="J14">
        <f t="shared" si="11"/>
        <v>0.96294429547791371</v>
      </c>
      <c r="K14">
        <f t="shared" si="1"/>
        <v>0.91918979854499649</v>
      </c>
      <c r="L14">
        <f t="shared" si="2"/>
        <v>1.0517321733726892</v>
      </c>
      <c r="M14">
        <f t="shared" si="3"/>
        <v>1.0391200181872233</v>
      </c>
      <c r="N14">
        <f t="shared" si="4"/>
        <v>0.95773456034573934</v>
      </c>
      <c r="O14">
        <f t="shared" si="5"/>
        <v>0.79240100709544514</v>
      </c>
      <c r="P14" s="2">
        <f t="shared" si="6"/>
        <v>0.95385364217066781</v>
      </c>
      <c r="Q14">
        <f t="shared" si="7"/>
        <v>9.4039139383911702E-2</v>
      </c>
      <c r="R14" s="2">
        <f t="shared" si="8"/>
        <v>9.8688024414623057E-2</v>
      </c>
      <c r="T14">
        <f t="shared" si="9"/>
        <v>1.1419319209384913</v>
      </c>
      <c r="U14">
        <f t="shared" si="10"/>
        <v>0.76577536340284436</v>
      </c>
    </row>
    <row r="15" spans="2:21" x14ac:dyDescent="0.25">
      <c r="B15">
        <v>1.6</v>
      </c>
      <c r="C15" s="14">
        <v>20811</v>
      </c>
      <c r="D15" s="14"/>
      <c r="E15" s="13">
        <v>24059</v>
      </c>
      <c r="F15" s="13">
        <v>23636</v>
      </c>
      <c r="G15" s="14">
        <v>13783</v>
      </c>
      <c r="H15" s="14">
        <v>13957</v>
      </c>
      <c r="I15" s="17"/>
      <c r="J15">
        <f t="shared" si="11"/>
        <v>1.1138182697929477</v>
      </c>
      <c r="L15">
        <f t="shared" si="2"/>
        <v>0.93629378234007721</v>
      </c>
      <c r="M15">
        <f t="shared" si="3"/>
        <v>0.8887256702166727</v>
      </c>
      <c r="N15">
        <f t="shared" si="4"/>
        <v>0.81085573537633915</v>
      </c>
      <c r="O15">
        <f t="shared" si="5"/>
        <v>0.85633630884260314</v>
      </c>
      <c r="P15" s="2">
        <f t="shared" si="6"/>
        <v>0.92120595331372801</v>
      </c>
      <c r="Q15">
        <f t="shared" si="7"/>
        <v>0.11701213313896514</v>
      </c>
      <c r="R15" s="2">
        <f>_xlfn.CONFIDENCE.T(0.05,Q15,5)</f>
        <v>0.1452897530716786</v>
      </c>
      <c r="T15">
        <f t="shared" si="9"/>
        <v>1.1552302195916582</v>
      </c>
      <c r="U15">
        <f t="shared" si="10"/>
        <v>0.68718168703579774</v>
      </c>
    </row>
    <row r="16" spans="2:21" x14ac:dyDescent="0.25">
      <c r="B16">
        <v>1.7</v>
      </c>
      <c r="C16" s="14">
        <v>17081</v>
      </c>
      <c r="D16" s="14">
        <v>17469</v>
      </c>
      <c r="E16" s="13">
        <v>25341</v>
      </c>
      <c r="F16" s="13">
        <v>26262</v>
      </c>
      <c r="G16" s="14">
        <v>13665</v>
      </c>
      <c r="H16" s="14">
        <v>13324</v>
      </c>
      <c r="I16" s="17"/>
      <c r="J16">
        <f t="shared" si="11"/>
        <v>0.77541783431785649</v>
      </c>
      <c r="K16">
        <f t="shared" ref="K16:K38" si="12">(D16-MIN(D$4:D$39))/($K$2-MIN(D$4:D$39))</f>
        <v>0.81029273502323085</v>
      </c>
      <c r="L16">
        <f t="shared" si="2"/>
        <v>1.0128942053751748</v>
      </c>
      <c r="M16">
        <f t="shared" si="3"/>
        <v>1.0418014678022023</v>
      </c>
      <c r="N16">
        <f t="shared" si="4"/>
        <v>0.79302476691297574</v>
      </c>
      <c r="O16">
        <f t="shared" si="5"/>
        <v>0.7597467002365148</v>
      </c>
      <c r="P16" s="2">
        <f t="shared" si="6"/>
        <v>0.86552961827799246</v>
      </c>
      <c r="Q16">
        <f t="shared" si="7"/>
        <v>0.12681191786738355</v>
      </c>
      <c r="R16" s="2">
        <f t="shared" si="8"/>
        <v>0.1330809461735947</v>
      </c>
      <c r="T16">
        <f t="shared" si="9"/>
        <v>1.1191534540127597</v>
      </c>
      <c r="U16">
        <f t="shared" si="10"/>
        <v>0.61190578254322536</v>
      </c>
    </row>
    <row r="17" spans="2:21" x14ac:dyDescent="0.25">
      <c r="B17">
        <v>1.8</v>
      </c>
      <c r="C17" s="14">
        <v>16874</v>
      </c>
      <c r="D17" s="14">
        <v>17208</v>
      </c>
      <c r="E17" s="13">
        <v>25414</v>
      </c>
      <c r="F17" s="13">
        <v>25399</v>
      </c>
      <c r="G17" s="14">
        <v>13995</v>
      </c>
      <c r="H17" s="14">
        <v>13933</v>
      </c>
      <c r="I17" s="17"/>
      <c r="J17">
        <f t="shared" si="11"/>
        <v>0.75663797100864894</v>
      </c>
      <c r="K17">
        <f t="shared" si="12"/>
        <v>0.78646864987722842</v>
      </c>
      <c r="L17">
        <f t="shared" si="2"/>
        <v>1.0172560079348956</v>
      </c>
      <c r="M17">
        <f t="shared" si="3"/>
        <v>0.99149514132988237</v>
      </c>
      <c r="N17">
        <f t="shared" si="4"/>
        <v>0.84289103464950044</v>
      </c>
      <c r="O17">
        <f t="shared" si="5"/>
        <v>0.85267414358739602</v>
      </c>
      <c r="P17" s="2">
        <f t="shared" si="6"/>
        <v>0.8745704913979252</v>
      </c>
      <c r="Q17">
        <f t="shared" si="7"/>
        <v>0.10694258484173116</v>
      </c>
      <c r="R17" s="2">
        <f t="shared" si="8"/>
        <v>0.11222935995551278</v>
      </c>
      <c r="T17">
        <f t="shared" si="9"/>
        <v>1.0884556610813876</v>
      </c>
      <c r="U17">
        <f t="shared" si="10"/>
        <v>0.66068532171446281</v>
      </c>
    </row>
    <row r="18" spans="2:21" x14ac:dyDescent="0.25">
      <c r="B18">
        <v>1.9</v>
      </c>
      <c r="C18" s="14">
        <v>16137</v>
      </c>
      <c r="D18" s="14">
        <v>15954</v>
      </c>
      <c r="E18" s="13">
        <v>24522</v>
      </c>
      <c r="F18" s="13">
        <v>24834</v>
      </c>
      <c r="G18" s="14">
        <v>13327</v>
      </c>
      <c r="H18" s="14">
        <v>13010</v>
      </c>
      <c r="I18" s="17"/>
      <c r="J18">
        <f t="shared" si="11"/>
        <v>0.68977439970968324</v>
      </c>
      <c r="K18">
        <f t="shared" si="12"/>
        <v>0.6720035051527572</v>
      </c>
      <c r="L18">
        <f t="shared" si="2"/>
        <v>0.96395836569830662</v>
      </c>
      <c r="M18">
        <f t="shared" si="3"/>
        <v>0.95855994497199037</v>
      </c>
      <c r="N18">
        <f t="shared" si="4"/>
        <v>0.74194961995859576</v>
      </c>
      <c r="O18">
        <f t="shared" si="5"/>
        <v>0.7118333714808881</v>
      </c>
      <c r="P18" s="2">
        <f t="shared" si="6"/>
        <v>0.78967986782870359</v>
      </c>
      <c r="Q18">
        <f t="shared" si="7"/>
        <v>0.13495225653815618</v>
      </c>
      <c r="R18" s="2">
        <f t="shared" si="8"/>
        <v>0.14162370769552701</v>
      </c>
      <c r="T18">
        <f t="shared" si="9"/>
        <v>1.0595843809050161</v>
      </c>
      <c r="U18">
        <f t="shared" si="10"/>
        <v>0.51977535475239123</v>
      </c>
    </row>
    <row r="19" spans="2:21" x14ac:dyDescent="0.25">
      <c r="B19">
        <v>2</v>
      </c>
      <c r="C19" s="14">
        <v>15299</v>
      </c>
      <c r="D19" s="14">
        <v>15432</v>
      </c>
      <c r="E19" s="13">
        <v>22044</v>
      </c>
      <c r="F19" s="13">
        <v>22572</v>
      </c>
      <c r="G19" s="14">
        <v>13132</v>
      </c>
      <c r="H19" s="14">
        <v>13525</v>
      </c>
      <c r="I19" s="17"/>
      <c r="J19">
        <f t="shared" si="11"/>
        <v>0.61374770669946166</v>
      </c>
      <c r="K19">
        <f t="shared" si="12"/>
        <v>0.62435533486075234</v>
      </c>
      <c r="L19">
        <f t="shared" si="2"/>
        <v>0.81589608154778259</v>
      </c>
      <c r="M19">
        <f t="shared" si="3"/>
        <v>0.82670257477455411</v>
      </c>
      <c r="N19">
        <f t="shared" si="4"/>
        <v>0.7124831890233766</v>
      </c>
      <c r="O19">
        <f t="shared" si="5"/>
        <v>0.79041733424887461</v>
      </c>
      <c r="P19" s="2">
        <f t="shared" si="6"/>
        <v>0.73060037019246715</v>
      </c>
      <c r="Q19">
        <f t="shared" si="7"/>
        <v>9.5246885557094568E-2</v>
      </c>
      <c r="R19" s="2">
        <f t="shared" si="8"/>
        <v>9.995547629270915E-2</v>
      </c>
      <c r="T19">
        <f t="shared" si="9"/>
        <v>0.92109414130665623</v>
      </c>
      <c r="U19">
        <f t="shared" si="10"/>
        <v>0.54010659907827807</v>
      </c>
    </row>
    <row r="20" spans="2:21" x14ac:dyDescent="0.25">
      <c r="B20">
        <v>2.1</v>
      </c>
      <c r="C20" s="14">
        <v>13789</v>
      </c>
      <c r="D20" s="14">
        <v>14410</v>
      </c>
      <c r="E20" s="13">
        <v>18944</v>
      </c>
      <c r="F20" s="13">
        <v>19179</v>
      </c>
      <c r="G20" s="14">
        <v>13403</v>
      </c>
      <c r="H20" s="14">
        <v>13287</v>
      </c>
      <c r="I20" s="17"/>
      <c r="J20">
        <f t="shared" si="11"/>
        <v>0.47675450091732019</v>
      </c>
      <c r="K20">
        <f t="shared" si="12"/>
        <v>0.53106715471050547</v>
      </c>
      <c r="L20">
        <f t="shared" si="2"/>
        <v>0.6306688495596372</v>
      </c>
      <c r="M20">
        <f t="shared" si="3"/>
        <v>0.62891651947839966</v>
      </c>
      <c r="N20">
        <f t="shared" si="4"/>
        <v>0.75343397252821964</v>
      </c>
      <c r="O20">
        <f t="shared" si="5"/>
        <v>0.75410086213473715</v>
      </c>
      <c r="P20" s="2">
        <f t="shared" si="6"/>
        <v>0.62915697655480318</v>
      </c>
      <c r="Q20">
        <f t="shared" si="7"/>
        <v>0.11305416187072163</v>
      </c>
      <c r="R20" s="2">
        <f t="shared" si="8"/>
        <v>0.11864306670570497</v>
      </c>
      <c r="T20">
        <f t="shared" si="9"/>
        <v>0.85526530029624648</v>
      </c>
      <c r="U20">
        <f t="shared" si="10"/>
        <v>0.40304865281335989</v>
      </c>
    </row>
    <row r="21" spans="2:21" x14ac:dyDescent="0.25">
      <c r="B21">
        <v>2.2000000000000002</v>
      </c>
      <c r="C21" s="14">
        <v>12969</v>
      </c>
      <c r="D21" s="14">
        <v>13138</v>
      </c>
      <c r="E21" s="13">
        <v>19111</v>
      </c>
      <c r="F21" s="13">
        <v>19229</v>
      </c>
      <c r="G21" s="14">
        <v>12981</v>
      </c>
      <c r="H21" s="14">
        <v>12653</v>
      </c>
      <c r="I21" s="17"/>
      <c r="J21">
        <f t="shared" si="11"/>
        <v>0.40236083949920359</v>
      </c>
      <c r="K21">
        <f t="shared" si="12"/>
        <v>0.41495896963113749</v>
      </c>
      <c r="L21">
        <f t="shared" si="2"/>
        <v>0.64064721979899852</v>
      </c>
      <c r="M21">
        <f t="shared" si="3"/>
        <v>0.63183113862511575</v>
      </c>
      <c r="N21">
        <f t="shared" si="4"/>
        <v>0.68966559378636072</v>
      </c>
      <c r="O21">
        <f t="shared" si="5"/>
        <v>0.65735866330968185</v>
      </c>
      <c r="P21" s="2">
        <f t="shared" si="6"/>
        <v>0.57280373744174962</v>
      </c>
      <c r="Q21">
        <f t="shared" si="7"/>
        <v>0.12873146727191417</v>
      </c>
      <c r="R21" s="2">
        <f t="shared" si="8"/>
        <v>0.13509538973125026</v>
      </c>
      <c r="T21">
        <f t="shared" si="9"/>
        <v>0.83026667198557802</v>
      </c>
      <c r="U21">
        <f t="shared" si="10"/>
        <v>0.31534080289792127</v>
      </c>
    </row>
    <row r="22" spans="2:21" x14ac:dyDescent="0.25">
      <c r="B22">
        <v>2.2999999999999998</v>
      </c>
      <c r="C22" s="14">
        <v>12924</v>
      </c>
      <c r="D22" s="14">
        <v>13373</v>
      </c>
      <c r="E22" s="13">
        <v>15855</v>
      </c>
      <c r="F22" s="13">
        <v>15845</v>
      </c>
      <c r="G22" s="14">
        <v>12382</v>
      </c>
      <c r="H22" s="14">
        <v>12579</v>
      </c>
      <c r="I22" s="17"/>
      <c r="J22">
        <f t="shared" si="11"/>
        <v>0.39827826051894111</v>
      </c>
      <c r="K22">
        <f t="shared" si="12"/>
        <v>0.43640977426451127</v>
      </c>
      <c r="L22">
        <f t="shared" si="2"/>
        <v>0.44609887549144966</v>
      </c>
      <c r="M22">
        <f t="shared" si="3"/>
        <v>0.43456971477537026</v>
      </c>
      <c r="N22">
        <f t="shared" si="4"/>
        <v>0.59915076234945674</v>
      </c>
      <c r="O22">
        <f t="shared" si="5"/>
        <v>0.64606698710612653</v>
      </c>
      <c r="P22" s="2">
        <f t="shared" si="6"/>
        <v>0.49342906241764256</v>
      </c>
      <c r="Q22">
        <f t="shared" si="7"/>
        <v>0.10245472913680256</v>
      </c>
      <c r="R22" s="2">
        <f t="shared" si="8"/>
        <v>0.10751964423205017</v>
      </c>
      <c r="T22">
        <f t="shared" si="9"/>
        <v>0.69833852069124769</v>
      </c>
      <c r="U22">
        <f t="shared" si="10"/>
        <v>0.28851960414403743</v>
      </c>
    </row>
    <row r="23" spans="2:21" x14ac:dyDescent="0.25">
      <c r="B23">
        <v>2.4</v>
      </c>
      <c r="C23" s="14">
        <v>11863</v>
      </c>
      <c r="D23" s="14">
        <v>12204</v>
      </c>
      <c r="E23" s="13">
        <v>13736</v>
      </c>
      <c r="F23" s="13">
        <v>14575</v>
      </c>
      <c r="G23" s="14">
        <v>11324</v>
      </c>
      <c r="H23" s="14">
        <v>11376</v>
      </c>
      <c r="I23" s="17"/>
      <c r="J23">
        <f t="shared" si="11"/>
        <v>0.30202012056208544</v>
      </c>
      <c r="K23">
        <f t="shared" si="12"/>
        <v>0.32970343121594115</v>
      </c>
      <c r="L23">
        <f t="shared" si="2"/>
        <v>0.31948709981955281</v>
      </c>
      <c r="M23">
        <f t="shared" si="3"/>
        <v>0.36053838844878139</v>
      </c>
      <c r="N23">
        <f t="shared" si="4"/>
        <v>0.43927648578811362</v>
      </c>
      <c r="O23">
        <f t="shared" si="5"/>
        <v>0.46250095368886857</v>
      </c>
      <c r="P23" s="2">
        <f t="shared" si="6"/>
        <v>0.36892107992055717</v>
      </c>
      <c r="Q23">
        <f t="shared" si="7"/>
        <v>6.6685569874181505E-2</v>
      </c>
      <c r="R23" s="2">
        <f t="shared" si="8"/>
        <v>6.9982213692740061E-2</v>
      </c>
      <c r="T23">
        <f t="shared" si="9"/>
        <v>0.50229221966892013</v>
      </c>
      <c r="U23">
        <f t="shared" si="10"/>
        <v>0.23554994017219416</v>
      </c>
    </row>
    <row r="24" spans="2:21" x14ac:dyDescent="0.25">
      <c r="B24">
        <v>2.5</v>
      </c>
      <c r="C24" s="14">
        <v>10749</v>
      </c>
      <c r="D24" s="14">
        <v>11221</v>
      </c>
      <c r="E24" s="13">
        <v>13264</v>
      </c>
      <c r="F24" s="13">
        <v>13515</v>
      </c>
      <c r="G24" s="14">
        <v>12258</v>
      </c>
      <c r="H24" s="14">
        <v>11760</v>
      </c>
      <c r="I24" s="17"/>
      <c r="J24">
        <f t="shared" si="11"/>
        <v>0.2009536098062539</v>
      </c>
      <c r="K24">
        <f t="shared" si="12"/>
        <v>0.23997517183463712</v>
      </c>
      <c r="L24">
        <f t="shared" si="2"/>
        <v>0.29128475998135778</v>
      </c>
      <c r="M24">
        <f t="shared" si="3"/>
        <v>0.29874846253840009</v>
      </c>
      <c r="N24">
        <f t="shared" si="4"/>
        <v>0.58041313447270193</v>
      </c>
      <c r="O24">
        <f t="shared" si="5"/>
        <v>0.52109559777218284</v>
      </c>
      <c r="P24" s="2">
        <f t="shared" si="6"/>
        <v>0.35541178940092227</v>
      </c>
      <c r="Q24">
        <f t="shared" si="7"/>
        <v>0.15657757187583735</v>
      </c>
      <c r="R24" s="2">
        <f t="shared" si="8"/>
        <v>0.16431808433487888</v>
      </c>
      <c r="T24">
        <f t="shared" si="9"/>
        <v>0.66856693315259696</v>
      </c>
      <c r="U24">
        <f t="shared" si="10"/>
        <v>4.2256645649247582E-2</v>
      </c>
    </row>
    <row r="25" spans="2:21" x14ac:dyDescent="0.25">
      <c r="B25">
        <v>2.6</v>
      </c>
      <c r="C25" s="14">
        <v>10302</v>
      </c>
      <c r="D25" s="14">
        <v>10417</v>
      </c>
      <c r="E25" s="13">
        <v>12787</v>
      </c>
      <c r="F25" s="13">
        <v>13127</v>
      </c>
      <c r="G25" s="14">
        <v>10860</v>
      </c>
      <c r="H25" s="14">
        <v>10419</v>
      </c>
      <c r="I25" s="17"/>
      <c r="J25">
        <f t="shared" si="11"/>
        <v>0.16039999193564644</v>
      </c>
      <c r="K25">
        <f t="shared" si="12"/>
        <v>0.16658603598258379</v>
      </c>
      <c r="L25">
        <f t="shared" si="2"/>
        <v>0.26278366654318186</v>
      </c>
      <c r="M25">
        <f t="shared" si="3"/>
        <v>0.27613101795988315</v>
      </c>
      <c r="N25">
        <f t="shared" si="4"/>
        <v>0.36916149115251518</v>
      </c>
      <c r="O25">
        <f t="shared" si="5"/>
        <v>0.31647211413748377</v>
      </c>
      <c r="P25" s="2">
        <f t="shared" si="6"/>
        <v>0.25858905295188234</v>
      </c>
      <c r="Q25">
        <f t="shared" si="7"/>
        <v>8.2471419311267113E-2</v>
      </c>
      <c r="R25" s="2">
        <f t="shared" si="8"/>
        <v>8.6548446698049675E-2</v>
      </c>
      <c r="T25">
        <f t="shared" si="9"/>
        <v>0.42353189157441656</v>
      </c>
      <c r="U25">
        <f t="shared" si="10"/>
        <v>9.364621432934811E-2</v>
      </c>
    </row>
    <row r="26" spans="2:21" x14ac:dyDescent="0.25">
      <c r="B26">
        <v>2.7</v>
      </c>
      <c r="C26" s="14">
        <v>11472</v>
      </c>
      <c r="D26" s="14">
        <v>12306</v>
      </c>
      <c r="E26" s="13">
        <v>11754</v>
      </c>
      <c r="F26" s="13">
        <v>11936</v>
      </c>
      <c r="G26" s="14"/>
      <c r="H26" s="14">
        <v>12050</v>
      </c>
      <c r="I26" s="17"/>
      <c r="J26">
        <f t="shared" si="11"/>
        <v>0.26654704542247132</v>
      </c>
      <c r="K26">
        <f t="shared" si="12"/>
        <v>0.33901399322702258</v>
      </c>
      <c r="L26">
        <f t="shared" si="2"/>
        <v>0.20106117278713206</v>
      </c>
      <c r="M26">
        <f t="shared" si="3"/>
        <v>0.20670478988510568</v>
      </c>
      <c r="O26">
        <f t="shared" si="5"/>
        <v>0.56534676127260242</v>
      </c>
      <c r="P26" s="2">
        <f t="shared" si="6"/>
        <v>0.31573475251886685</v>
      </c>
      <c r="Q26">
        <f t="shared" si="7"/>
        <v>0.1502540108714521</v>
      </c>
      <c r="R26" s="2">
        <f>_xlfn.CONFIDENCE.T(0.05,Q26,5)</f>
        <v>0.18656499588479902</v>
      </c>
      <c r="T26">
        <f t="shared" si="9"/>
        <v>0.6162427742617711</v>
      </c>
      <c r="U26">
        <f t="shared" si="10"/>
        <v>1.5226730775962649E-2</v>
      </c>
    </row>
    <row r="27" spans="2:21" x14ac:dyDescent="0.25">
      <c r="B27">
        <v>2.8</v>
      </c>
      <c r="C27" s="14">
        <v>9940</v>
      </c>
      <c r="D27" s="14">
        <v>9692</v>
      </c>
      <c r="E27" s="13">
        <v>11061</v>
      </c>
      <c r="F27" s="13">
        <v>11081</v>
      </c>
      <c r="G27" s="14">
        <v>10032</v>
      </c>
      <c r="H27" s="14">
        <v>9786</v>
      </c>
      <c r="I27" s="17"/>
      <c r="J27">
        <f t="shared" si="11"/>
        <v>0.12755791213886816</v>
      </c>
      <c r="K27">
        <f t="shared" si="12"/>
        <v>0.10040802168813269</v>
      </c>
      <c r="L27">
        <f t="shared" si="2"/>
        <v>0.15965392382978214</v>
      </c>
      <c r="M27">
        <f t="shared" si="3"/>
        <v>0.15686480247626042</v>
      </c>
      <c r="N27">
        <f>(G27-MIN(G$4:G$39))/($N$2-MIN(G$4:G$39))</f>
        <v>0.24404249210450757</v>
      </c>
      <c r="O27">
        <f t="shared" si="5"/>
        <v>0.21988250553139543</v>
      </c>
      <c r="P27" s="2">
        <f t="shared" si="6"/>
        <v>0.16806827629482438</v>
      </c>
      <c r="Q27">
        <f t="shared" si="7"/>
        <v>5.4538270287525677E-2</v>
      </c>
      <c r="R27" s="2">
        <f t="shared" si="8"/>
        <v>5.7234404578009677E-2</v>
      </c>
      <c r="T27">
        <f t="shared" si="9"/>
        <v>0.27714481686987574</v>
      </c>
      <c r="U27">
        <f t="shared" si="10"/>
        <v>5.8991735719773022E-2</v>
      </c>
    </row>
    <row r="28" spans="2:21" x14ac:dyDescent="0.25">
      <c r="B28">
        <v>2.9</v>
      </c>
      <c r="C28" s="14">
        <v>9584</v>
      </c>
      <c r="D28" s="14">
        <v>9844</v>
      </c>
      <c r="E28" s="13">
        <v>10825</v>
      </c>
      <c r="F28" s="13">
        <v>10755</v>
      </c>
      <c r="G28" s="14"/>
      <c r="H28" s="14">
        <v>9550</v>
      </c>
      <c r="I28" s="17"/>
      <c r="J28">
        <f t="shared" si="11"/>
        <v>9.5260176206124869E-2</v>
      </c>
      <c r="K28">
        <f t="shared" si="12"/>
        <v>0.1142825846850383</v>
      </c>
      <c r="L28">
        <f t="shared" si="2"/>
        <v>0.14555275391068462</v>
      </c>
      <c r="M28">
        <f t="shared" si="3"/>
        <v>0.13786148563967146</v>
      </c>
      <c r="O28">
        <f t="shared" si="5"/>
        <v>0.1838712138551919</v>
      </c>
      <c r="P28" s="2">
        <f t="shared" si="6"/>
        <v>0.13536564285934222</v>
      </c>
      <c r="Q28">
        <f t="shared" si="7"/>
        <v>3.3599630495897349E-2</v>
      </c>
      <c r="R28" s="2">
        <f>_xlfn.CONFIDENCE.T(0.05,Q28,5)</f>
        <v>4.1719451539705021E-2</v>
      </c>
      <c r="T28">
        <f t="shared" si="9"/>
        <v>0.2025649038511369</v>
      </c>
      <c r="U28">
        <f t="shared" si="10"/>
        <v>6.8166381867547518E-2</v>
      </c>
    </row>
    <row r="29" spans="2:21" x14ac:dyDescent="0.25">
      <c r="B29">
        <v>3</v>
      </c>
      <c r="C29" s="14">
        <v>8952</v>
      </c>
      <c r="D29" s="14">
        <v>9098</v>
      </c>
      <c r="E29" s="13">
        <v>10059</v>
      </c>
      <c r="F29" s="13">
        <v>10958</v>
      </c>
      <c r="G29" s="14">
        <v>9010</v>
      </c>
      <c r="H29" s="14">
        <v>9086</v>
      </c>
      <c r="I29" s="17"/>
      <c r="J29">
        <f t="shared" si="11"/>
        <v>3.7922622527771614E-2</v>
      </c>
      <c r="K29">
        <f t="shared" si="12"/>
        <v>4.618768997654104E-2</v>
      </c>
      <c r="L29">
        <f t="shared" si="2"/>
        <v>9.9783702393613838E-2</v>
      </c>
      <c r="M29">
        <f t="shared" si="3"/>
        <v>0.14969483937533881</v>
      </c>
      <c r="N29">
        <f t="shared" ref="N29:N39" si="13">(G29-MIN(G$4:G$39))/($N$2-MIN(G$4:G$39))</f>
        <v>8.9608172023512692E-2</v>
      </c>
      <c r="O29">
        <f t="shared" si="5"/>
        <v>0.11306935225452049</v>
      </c>
      <c r="P29" s="2">
        <f t="shared" si="6"/>
        <v>8.9377729758549754E-2</v>
      </c>
      <c r="Q29">
        <f t="shared" si="7"/>
        <v>4.2001884852079861E-2</v>
      </c>
      <c r="R29" s="2">
        <f t="shared" si="8"/>
        <v>4.4078274906579895E-2</v>
      </c>
      <c r="T29">
        <f t="shared" si="9"/>
        <v>0.17338149946270948</v>
      </c>
      <c r="U29">
        <f t="shared" si="10"/>
        <v>5.3739600543900312E-3</v>
      </c>
    </row>
    <row r="30" spans="2:21" x14ac:dyDescent="0.25">
      <c r="B30">
        <v>3.1</v>
      </c>
      <c r="C30" s="14">
        <v>9681</v>
      </c>
      <c r="D30" s="14">
        <v>9576</v>
      </c>
      <c r="E30" s="13">
        <v>9537</v>
      </c>
      <c r="F30" s="13">
        <v>9569</v>
      </c>
      <c r="G30" s="14">
        <v>9802</v>
      </c>
      <c r="H30" s="14">
        <v>9731</v>
      </c>
      <c r="I30" s="17"/>
      <c r="J30">
        <f t="shared" si="11"/>
        <v>0.10406040200802402</v>
      </c>
      <c r="K30">
        <f t="shared" si="12"/>
        <v>8.9819539401020512E-2</v>
      </c>
      <c r="L30">
        <f t="shared" si="2"/>
        <v>6.8593826555609985E-2</v>
      </c>
      <c r="M30">
        <f t="shared" si="3"/>
        <v>6.8726719479565601E-2</v>
      </c>
      <c r="N30">
        <f t="shared" si="13"/>
        <v>0.20928721459117214</v>
      </c>
      <c r="O30">
        <f t="shared" si="5"/>
        <v>0.2114900434882124</v>
      </c>
      <c r="P30" s="2">
        <f t="shared" si="6"/>
        <v>0.1253296242539341</v>
      </c>
      <c r="Q30">
        <f t="shared" si="7"/>
        <v>6.7243855226229429E-2</v>
      </c>
      <c r="R30" s="2">
        <f t="shared" si="8"/>
        <v>7.0568098238411037E-2</v>
      </c>
      <c r="T30">
        <f t="shared" si="9"/>
        <v>0.25981733470639296</v>
      </c>
      <c r="U30">
        <f t="shared" si="10"/>
        <v>-9.1580861985247619E-3</v>
      </c>
    </row>
    <row r="31" spans="2:21" x14ac:dyDescent="0.25">
      <c r="B31">
        <v>3.2</v>
      </c>
      <c r="C31" s="14">
        <v>8680</v>
      </c>
      <c r="D31" s="14">
        <v>8967</v>
      </c>
      <c r="E31" s="13">
        <v>9320</v>
      </c>
      <c r="F31" s="13">
        <v>9281</v>
      </c>
      <c r="G31" s="14">
        <v>8662</v>
      </c>
      <c r="H31" s="14">
        <v>8614</v>
      </c>
      <c r="I31" s="17"/>
      <c r="J31">
        <f t="shared" si="11"/>
        <v>1.3245700691518316E-2</v>
      </c>
      <c r="K31">
        <f t="shared" si="12"/>
        <v>3.4230007393681601E-2</v>
      </c>
      <c r="L31">
        <f t="shared" si="2"/>
        <v>5.5627920316439809E-2</v>
      </c>
      <c r="M31">
        <f t="shared" si="3"/>
        <v>5.1938513194480875E-2</v>
      </c>
      <c r="N31">
        <f t="shared" si="13"/>
        <v>3.7021926046813841E-2</v>
      </c>
      <c r="O31">
        <f t="shared" si="5"/>
        <v>4.1046768902113374E-2</v>
      </c>
      <c r="P31" s="2">
        <f t="shared" si="6"/>
        <v>3.8851806090841302E-2</v>
      </c>
      <c r="Q31">
        <f t="shared" si="7"/>
        <v>1.5085754147297264E-2</v>
      </c>
      <c r="R31" s="2">
        <f t="shared" si="8"/>
        <v>1.5831528056882409E-2</v>
      </c>
      <c r="T31">
        <f t="shared" si="9"/>
        <v>6.9023314385435824E-2</v>
      </c>
      <c r="U31">
        <f t="shared" si="10"/>
        <v>8.6802977962467734E-3</v>
      </c>
    </row>
    <row r="32" spans="2:21" x14ac:dyDescent="0.25">
      <c r="B32">
        <v>3.3</v>
      </c>
      <c r="C32" s="14">
        <v>8534</v>
      </c>
      <c r="D32" s="14">
        <v>8756</v>
      </c>
      <c r="E32" s="13">
        <v>8897</v>
      </c>
      <c r="F32" s="13">
        <v>9430</v>
      </c>
      <c r="G32" s="14">
        <v>8526</v>
      </c>
      <c r="H32" s="14">
        <v>9955</v>
      </c>
      <c r="I32" s="17"/>
      <c r="J32">
        <f t="shared" si="11"/>
        <v>0</v>
      </c>
      <c r="K32">
        <f t="shared" si="12"/>
        <v>1.4969923233503419E-2</v>
      </c>
      <c r="L32">
        <f t="shared" si="2"/>
        <v>3.0353365758057384E-2</v>
      </c>
      <c r="M32">
        <f t="shared" si="3"/>
        <v>6.0624078251694843E-2</v>
      </c>
      <c r="N32">
        <f t="shared" si="13"/>
        <v>1.6470979343276362E-2</v>
      </c>
      <c r="O32">
        <f t="shared" si="5"/>
        <v>0.24567025253681238</v>
      </c>
      <c r="P32" s="2">
        <f t="shared" si="6"/>
        <v>6.1348099853890732E-2</v>
      </c>
      <c r="Q32">
        <f t="shared" si="7"/>
        <v>9.258977728265376E-2</v>
      </c>
      <c r="R32" s="2">
        <f t="shared" si="8"/>
        <v>9.7167012170448458E-2</v>
      </c>
      <c r="T32">
        <f t="shared" si="9"/>
        <v>0.24652765441919824</v>
      </c>
      <c r="U32">
        <f t="shared" si="10"/>
        <v>-0.12383145471141679</v>
      </c>
    </row>
    <row r="33" spans="2:21" x14ac:dyDescent="0.25">
      <c r="B33">
        <v>3.4</v>
      </c>
      <c r="C33" s="14">
        <v>8997</v>
      </c>
      <c r="D33" s="14">
        <v>9136</v>
      </c>
      <c r="E33" s="13">
        <v>8389</v>
      </c>
      <c r="F33" s="13">
        <v>8390</v>
      </c>
      <c r="G33" s="14">
        <v>8753</v>
      </c>
      <c r="H33" s="14">
        <v>8537</v>
      </c>
      <c r="I33" s="17"/>
      <c r="J33">
        <f t="shared" si="11"/>
        <v>4.2005201508034107E-2</v>
      </c>
      <c r="K33">
        <f t="shared" si="12"/>
        <v>4.9656330725767438E-2</v>
      </c>
      <c r="L33">
        <f t="shared" si="2"/>
        <v>0</v>
      </c>
      <c r="M33">
        <f t="shared" si="3"/>
        <v>0</v>
      </c>
      <c r="N33">
        <f t="shared" si="13"/>
        <v>5.0772927149916131E-2</v>
      </c>
      <c r="O33">
        <f t="shared" si="5"/>
        <v>2.929732204165713E-2</v>
      </c>
      <c r="P33" s="2">
        <f t="shared" si="6"/>
        <v>2.8621963570895803E-2</v>
      </c>
      <c r="Q33">
        <f t="shared" si="7"/>
        <v>2.3456813735622695E-2</v>
      </c>
      <c r="R33" s="2">
        <f t="shared" si="8"/>
        <v>2.4616416332564124E-2</v>
      </c>
      <c r="T33">
        <f t="shared" si="9"/>
        <v>7.5535591042141192E-2</v>
      </c>
      <c r="U33">
        <f t="shared" si="10"/>
        <v>-1.8291663900349586E-2</v>
      </c>
    </row>
    <row r="34" spans="2:21" x14ac:dyDescent="0.25">
      <c r="B34">
        <v>3.5</v>
      </c>
      <c r="C34" s="14">
        <v>8701</v>
      </c>
      <c r="D34" s="14">
        <v>9017</v>
      </c>
      <c r="E34" s="13">
        <v>8902</v>
      </c>
      <c r="F34" s="13">
        <v>9128</v>
      </c>
      <c r="G34" s="14">
        <v>8417</v>
      </c>
      <c r="H34" s="14">
        <v>8345</v>
      </c>
      <c r="I34" s="17"/>
      <c r="J34">
        <f t="shared" si="11"/>
        <v>1.5150904215640812E-2</v>
      </c>
      <c r="K34">
        <f t="shared" si="12"/>
        <v>3.8794008379505814E-2</v>
      </c>
      <c r="L34">
        <f t="shared" si="2"/>
        <v>3.0652119358038264E-2</v>
      </c>
      <c r="M34">
        <f t="shared" si="3"/>
        <v>4.3019778605529614E-2</v>
      </c>
      <c r="N34">
        <f t="shared" si="13"/>
        <v>0</v>
      </c>
      <c r="O34">
        <f t="shared" si="5"/>
        <v>0</v>
      </c>
      <c r="P34" s="2">
        <f t="shared" si="6"/>
        <v>2.1269468426452415E-2</v>
      </c>
      <c r="Q34">
        <f t="shared" si="7"/>
        <v>1.9028594452800553E-2</v>
      </c>
      <c r="R34" s="2">
        <f t="shared" si="8"/>
        <v>1.9969285195895931E-2</v>
      </c>
      <c r="T34">
        <f t="shared" si="9"/>
        <v>5.9326657332053521E-2</v>
      </c>
      <c r="U34">
        <f t="shared" si="10"/>
        <v>-1.6787720479148692E-2</v>
      </c>
    </row>
    <row r="35" spans="2:21" x14ac:dyDescent="0.25">
      <c r="B35">
        <v>3.6</v>
      </c>
      <c r="C35" s="14">
        <v>8638</v>
      </c>
      <c r="D35" s="14">
        <v>8592</v>
      </c>
      <c r="E35" s="13">
        <v>8938</v>
      </c>
      <c r="F35" s="13">
        <v>9067</v>
      </c>
      <c r="G35" s="14">
        <v>8939</v>
      </c>
      <c r="H35" s="14">
        <v>8734</v>
      </c>
      <c r="I35" s="17"/>
      <c r="J35">
        <f t="shared" si="11"/>
        <v>9.4352936432733209E-3</v>
      </c>
      <c r="K35">
        <f t="shared" si="12"/>
        <v>0</v>
      </c>
      <c r="L35">
        <f t="shared" si="2"/>
        <v>3.2803145277900597E-2</v>
      </c>
      <c r="M35">
        <f t="shared" si="3"/>
        <v>3.9463943246535974E-2</v>
      </c>
      <c r="N35">
        <f t="shared" si="13"/>
        <v>7.8879368965048269E-2</v>
      </c>
      <c r="O35">
        <f t="shared" si="5"/>
        <v>5.9357595178149078E-2</v>
      </c>
      <c r="P35" s="2">
        <f t="shared" si="6"/>
        <v>3.6656557718484535E-2</v>
      </c>
      <c r="Q35">
        <f t="shared" si="7"/>
        <v>2.968344162616382E-2</v>
      </c>
      <c r="R35" s="2">
        <f t="shared" si="8"/>
        <v>3.1150861557268334E-2</v>
      </c>
      <c r="T35">
        <f t="shared" si="9"/>
        <v>9.6023440970812168E-2</v>
      </c>
      <c r="U35">
        <f t="shared" si="10"/>
        <v>-2.2710325533843105E-2</v>
      </c>
    </row>
    <row r="36" spans="2:21" x14ac:dyDescent="0.25">
      <c r="B36">
        <v>3.7</v>
      </c>
      <c r="C36" s="14"/>
      <c r="D36" s="14">
        <v>8615</v>
      </c>
      <c r="E36" s="13">
        <v>8913</v>
      </c>
      <c r="F36" s="13">
        <v>8656</v>
      </c>
      <c r="G36" s="14">
        <v>8671</v>
      </c>
      <c r="H36" s="14">
        <v>8521</v>
      </c>
      <c r="I36" s="17"/>
      <c r="K36">
        <f t="shared" si="12"/>
        <v>2.0994404534791381E-3</v>
      </c>
      <c r="L36">
        <f t="shared" si="2"/>
        <v>3.1309377277996202E-2</v>
      </c>
      <c r="M36">
        <f t="shared" si="3"/>
        <v>1.5505773860529643E-2</v>
      </c>
      <c r="N36">
        <f t="shared" si="13"/>
        <v>3.8381915166900885E-2</v>
      </c>
      <c r="O36">
        <f t="shared" si="5"/>
        <v>2.6855878538185704E-2</v>
      </c>
      <c r="P36" s="2">
        <f t="shared" si="6"/>
        <v>2.2830477059418312E-2</v>
      </c>
      <c r="Q36">
        <f t="shared" si="7"/>
        <v>1.4259821079709623E-2</v>
      </c>
      <c r="R36" s="2">
        <f>_xlfn.CONFIDENCE.T(0.05,Q36,5)</f>
        <v>1.7705906455502567E-2</v>
      </c>
      <c r="T36">
        <f t="shared" si="9"/>
        <v>5.1350119218837559E-2</v>
      </c>
      <c r="U36">
        <f t="shared" si="10"/>
        <v>-5.6891651000009341E-3</v>
      </c>
    </row>
    <row r="37" spans="2:21" x14ac:dyDescent="0.25">
      <c r="B37">
        <v>3.8</v>
      </c>
      <c r="C37" s="14">
        <v>8892</v>
      </c>
      <c r="D37" s="14">
        <v>8830</v>
      </c>
      <c r="E37" s="13">
        <v>8789</v>
      </c>
      <c r="F37" s="13">
        <v>8868</v>
      </c>
      <c r="G37" s="14">
        <v>8790</v>
      </c>
      <c r="H37" s="14">
        <v>8620</v>
      </c>
      <c r="I37" s="17"/>
      <c r="J37">
        <f>(C37-MIN(C$4:C$39))/($J$2-MIN(C$4:C$39))</f>
        <v>3.2479183887421624E-2</v>
      </c>
      <c r="K37">
        <f t="shared" si="12"/>
        <v>2.1724644692523255E-2</v>
      </c>
      <c r="L37">
        <f t="shared" si="2"/>
        <v>2.3900287998470382E-2</v>
      </c>
      <c r="M37">
        <f t="shared" si="3"/>
        <v>2.78637590426059E-2</v>
      </c>
      <c r="N37">
        <f t="shared" si="13"/>
        <v>5.636399353249618E-2</v>
      </c>
      <c r="O37">
        <f t="shared" si="5"/>
        <v>4.1962310215915156E-2</v>
      </c>
      <c r="P37" s="2">
        <f t="shared" si="6"/>
        <v>3.4049029894905415E-2</v>
      </c>
      <c r="Q37">
        <f t="shared" si="7"/>
        <v>1.3085771144923389E-2</v>
      </c>
      <c r="R37" s="2">
        <f t="shared" si="8"/>
        <v>1.3732674615005087E-2</v>
      </c>
      <c r="T37">
        <f t="shared" si="9"/>
        <v>6.0220572184752193E-2</v>
      </c>
      <c r="U37">
        <f t="shared" si="10"/>
        <v>7.8774876050586376E-3</v>
      </c>
    </row>
    <row r="38" spans="2:21" x14ac:dyDescent="0.25">
      <c r="B38">
        <v>3.9</v>
      </c>
      <c r="C38" s="14">
        <v>9251</v>
      </c>
      <c r="D38" s="14">
        <v>9013</v>
      </c>
      <c r="E38" s="13">
        <v>8855</v>
      </c>
      <c r="F38" s="13">
        <v>8936</v>
      </c>
      <c r="G38" s="14">
        <v>8995</v>
      </c>
      <c r="H38" s="14">
        <v>8658</v>
      </c>
      <c r="I38" s="17"/>
      <c r="J38">
        <f>(C38-MIN(C$4:C$39))/($J$2-MIN(C$4:C$39))</f>
        <v>6.5049091752182417E-2</v>
      </c>
      <c r="K38">
        <f t="shared" si="12"/>
        <v>3.8428888300639875E-2</v>
      </c>
      <c r="L38">
        <f t="shared" si="2"/>
        <v>2.7843835518217994E-2</v>
      </c>
      <c r="M38">
        <f t="shared" si="3"/>
        <v>3.1827641082139792E-2</v>
      </c>
      <c r="N38">
        <f t="shared" si="13"/>
        <v>8.7341523490034295E-2</v>
      </c>
      <c r="O38">
        <f t="shared" si="5"/>
        <v>4.7760738536659797E-2</v>
      </c>
      <c r="P38" s="2">
        <f t="shared" si="6"/>
        <v>4.9708619779979028E-2</v>
      </c>
      <c r="Q38">
        <f t="shared" si="7"/>
        <v>2.2717351498668378E-2</v>
      </c>
      <c r="R38" s="2">
        <f t="shared" si="8"/>
        <v>2.3840398306747054E-2</v>
      </c>
      <c r="T38">
        <f t="shared" si="9"/>
        <v>9.5143322777315784E-2</v>
      </c>
      <c r="U38">
        <f t="shared" si="10"/>
        <v>4.273916782642273E-3</v>
      </c>
    </row>
    <row r="39" spans="2:21" x14ac:dyDescent="0.25">
      <c r="B39">
        <v>4</v>
      </c>
      <c r="C39" s="14">
        <v>9342</v>
      </c>
      <c r="D39" s="14"/>
      <c r="E39" s="13">
        <v>8845</v>
      </c>
      <c r="F39" s="13"/>
      <c r="G39" s="14">
        <v>8946</v>
      </c>
      <c r="H39" s="14">
        <v>8874</v>
      </c>
      <c r="I39" s="17"/>
      <c r="J39">
        <f>(C39-MIN(C$4:C$39))/($J$2-MIN(C$4:C$39))</f>
        <v>7.3304973690046571E-2</v>
      </c>
      <c r="L39">
        <f t="shared" si="2"/>
        <v>2.7246328318256234E-2</v>
      </c>
      <c r="N39">
        <f t="shared" si="13"/>
        <v>7.9937138280671519E-2</v>
      </c>
      <c r="O39">
        <f t="shared" si="5"/>
        <v>8.0720225833524076E-2</v>
      </c>
      <c r="P39" s="2">
        <f t="shared" si="6"/>
        <v>6.5302166530624595E-2</v>
      </c>
      <c r="Q39">
        <f t="shared" si="7"/>
        <v>2.5587696882611699E-2</v>
      </c>
      <c r="R39" s="2">
        <f>_xlfn.CONFIDENCE.T(0.05,Q39,4)</f>
        <v>4.0715735702393542E-2</v>
      </c>
      <c r="T39">
        <f t="shared" si="9"/>
        <v>0.11647756029584799</v>
      </c>
      <c r="U39">
        <f t="shared" si="10"/>
        <v>1.4126772765401197E-2</v>
      </c>
    </row>
    <row r="40" spans="2:21" x14ac:dyDescent="0.25">
      <c r="P40" s="12"/>
      <c r="Q40" s="12"/>
      <c r="R40" s="12"/>
    </row>
    <row r="41" spans="2:21" x14ac:dyDescent="0.25">
      <c r="P41" s="12"/>
      <c r="Q41" s="12"/>
      <c r="R41" s="12"/>
    </row>
    <row r="42" spans="2:21" x14ac:dyDescent="0.25">
      <c r="P42" s="12"/>
      <c r="Q42" s="12"/>
      <c r="R42" s="12"/>
    </row>
    <row r="43" spans="2:21" x14ac:dyDescent="0.25">
      <c r="P43" s="12"/>
      <c r="Q43" s="12"/>
      <c r="R43" s="12"/>
    </row>
    <row r="44" spans="2:21" x14ac:dyDescent="0.25">
      <c r="P44" s="12"/>
      <c r="Q44" s="12"/>
      <c r="R44" s="12"/>
    </row>
    <row r="45" spans="2:21" x14ac:dyDescent="0.25">
      <c r="P45" s="12"/>
      <c r="Q45" s="12"/>
      <c r="R45" s="12"/>
    </row>
    <row r="46" spans="2:21" x14ac:dyDescent="0.25">
      <c r="P46" s="12"/>
      <c r="Q46" s="12"/>
      <c r="R46" s="12"/>
    </row>
    <row r="47" spans="2:21" x14ac:dyDescent="0.25">
      <c r="P47" s="12"/>
      <c r="Q47" s="12"/>
      <c r="R47" s="12"/>
    </row>
    <row r="48" spans="2:21" x14ac:dyDescent="0.25">
      <c r="P48" s="12"/>
      <c r="Q48" s="12"/>
      <c r="R48" s="12"/>
    </row>
    <row r="49" spans="16:18" x14ac:dyDescent="0.25">
      <c r="P49" s="12"/>
      <c r="Q49" s="12"/>
      <c r="R49" s="12"/>
    </row>
    <row r="50" spans="16:18" x14ac:dyDescent="0.25">
      <c r="P50" s="12"/>
      <c r="Q50" s="12"/>
      <c r="R50" s="12"/>
    </row>
    <row r="51" spans="16:18" x14ac:dyDescent="0.25">
      <c r="P51" s="12"/>
      <c r="Q51" s="12"/>
      <c r="R51" s="12"/>
    </row>
    <row r="52" spans="16:18" x14ac:dyDescent="0.25">
      <c r="P52" s="12"/>
      <c r="Q52" s="12"/>
      <c r="R52" s="12"/>
    </row>
    <row r="53" spans="16:18" x14ac:dyDescent="0.25">
      <c r="P53" s="12"/>
      <c r="Q53" s="12"/>
      <c r="R53" s="12"/>
    </row>
    <row r="54" spans="16:18" x14ac:dyDescent="0.25">
      <c r="P54" s="12"/>
      <c r="Q54" s="12"/>
      <c r="R54" s="12"/>
    </row>
    <row r="55" spans="16:18" x14ac:dyDescent="0.25">
      <c r="P55" s="12"/>
      <c r="Q55" s="12"/>
      <c r="R55" s="12"/>
    </row>
    <row r="56" spans="16:18" x14ac:dyDescent="0.25">
      <c r="P56" s="12"/>
      <c r="Q56" s="12"/>
      <c r="R56" s="12"/>
    </row>
    <row r="57" spans="16:18" x14ac:dyDescent="0.25">
      <c r="P57" s="12"/>
      <c r="Q57" s="12"/>
      <c r="R57" s="12"/>
    </row>
    <row r="58" spans="16:18" x14ac:dyDescent="0.25">
      <c r="P58" s="12"/>
      <c r="Q58" s="12"/>
      <c r="R58" s="12"/>
    </row>
    <row r="59" spans="16:18" x14ac:dyDescent="0.25">
      <c r="P59" s="12"/>
      <c r="Q59" s="12"/>
      <c r="R59" s="12"/>
    </row>
    <row r="60" spans="16:18" x14ac:dyDescent="0.25">
      <c r="P60" s="12"/>
      <c r="Q60" s="12"/>
      <c r="R60" s="12"/>
    </row>
    <row r="61" spans="16:18" x14ac:dyDescent="0.25">
      <c r="P61" s="12"/>
      <c r="Q61" s="12"/>
      <c r="R61" s="12"/>
    </row>
    <row r="62" spans="16:18" x14ac:dyDescent="0.25">
      <c r="P62" s="12"/>
      <c r="Q62" s="12"/>
      <c r="R62" s="12"/>
    </row>
    <row r="63" spans="16:18" x14ac:dyDescent="0.25">
      <c r="P63" s="12"/>
      <c r="Q63" s="12"/>
      <c r="R63" s="12"/>
    </row>
    <row r="64" spans="16:18" x14ac:dyDescent="0.25">
      <c r="P64" s="12"/>
      <c r="Q64" s="12"/>
      <c r="R64" s="12"/>
    </row>
    <row r="65" spans="16:18" x14ac:dyDescent="0.25">
      <c r="P65" s="12"/>
      <c r="Q65" s="12"/>
      <c r="R65" s="12"/>
    </row>
    <row r="66" spans="16:18" x14ac:dyDescent="0.25">
      <c r="P66" s="12"/>
      <c r="Q66" s="12"/>
      <c r="R6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zoomScale="55" zoomScaleNormal="55" workbookViewId="0">
      <selection activeCell="W4" sqref="W4:X39"/>
    </sheetView>
  </sheetViews>
  <sheetFormatPr defaultRowHeight="15" x14ac:dyDescent="0.25"/>
  <cols>
    <col min="9" max="9" width="20.85546875" customWidth="1"/>
    <col min="16" max="16" width="9.140625" style="2"/>
    <col min="18" max="18" width="9.140625" style="2"/>
  </cols>
  <sheetData>
    <row r="1" spans="2:24" x14ac:dyDescent="0.25">
      <c r="B1" t="s">
        <v>13</v>
      </c>
      <c r="J1" t="s">
        <v>14</v>
      </c>
      <c r="P1" s="12"/>
      <c r="R1" s="12"/>
    </row>
    <row r="2" spans="2:24" x14ac:dyDescent="0.25">
      <c r="B2" t="s">
        <v>5</v>
      </c>
      <c r="C2" t="s">
        <v>6</v>
      </c>
      <c r="I2" s="9" t="s">
        <v>15</v>
      </c>
      <c r="J2" s="6">
        <f t="shared" ref="J2:O2" si="0">AVERAGE(C4:C13)</f>
        <v>26937.200000000001</v>
      </c>
      <c r="K2" s="6">
        <f t="shared" si="0"/>
        <v>26894.555555555555</v>
      </c>
      <c r="L2" s="6">
        <f t="shared" si="0"/>
        <v>33173.699999999997</v>
      </c>
      <c r="M2" s="6">
        <f t="shared" si="0"/>
        <v>33680</v>
      </c>
      <c r="N2" s="6">
        <f t="shared" si="0"/>
        <v>28771.200000000001</v>
      </c>
      <c r="O2" s="6">
        <f t="shared" si="0"/>
        <v>28837.444444444445</v>
      </c>
      <c r="P2" s="12"/>
      <c r="R2" s="12"/>
    </row>
    <row r="3" spans="2:24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2" t="s">
        <v>0</v>
      </c>
      <c r="Q3" t="s">
        <v>1</v>
      </c>
      <c r="R3" s="2" t="s">
        <v>2</v>
      </c>
      <c r="T3" s="1" t="s">
        <v>17</v>
      </c>
      <c r="U3" s="1" t="s">
        <v>4</v>
      </c>
    </row>
    <row r="4" spans="2:24" x14ac:dyDescent="0.25">
      <c r="B4">
        <v>0.5</v>
      </c>
      <c r="C4" s="15">
        <v>26402</v>
      </c>
      <c r="D4" s="15">
        <v>26255</v>
      </c>
      <c r="E4" s="16">
        <v>33050</v>
      </c>
      <c r="F4" s="16">
        <v>33222</v>
      </c>
      <c r="G4" s="16">
        <v>25417</v>
      </c>
      <c r="H4" s="16">
        <v>25628</v>
      </c>
      <c r="I4" s="17"/>
      <c r="J4">
        <f t="shared" ref="J4:J39" si="1">(C4-MIN(C$4:C$39))/($J$2-MIN(C$4:C$39))</f>
        <v>0.97176798261346609</v>
      </c>
      <c r="K4">
        <f>(D4-MIN(D$4:D$39))/($K$2-MIN(D$4:D$39))</f>
        <v>0.96609929913422465</v>
      </c>
      <c r="L4">
        <f t="shared" ref="L4:L34" si="2">(E4-MIN(E$4:E$39))/($L$2-MIN(E$4:E$39))</f>
        <v>0.99495054637782332</v>
      </c>
      <c r="M4">
        <f t="shared" ref="M4:M34" si="3">(F4-MIN(F$4:F$39))/($M$2-MIN(F$4:F$39))</f>
        <v>0.98146049222797926</v>
      </c>
      <c r="N4">
        <f t="shared" ref="N4:N21" si="4">(G4-MIN(G$4:G$39))/($N$2-MIN(G$4:G$39))</f>
        <v>0.83567670314811726</v>
      </c>
      <c r="O4">
        <f t="shared" ref="O4:O11" si="5">(H4-MIN(H$4:H$39))/($O$2-MIN(H$4:H$39))</f>
        <v>0.84191053729072363</v>
      </c>
      <c r="P4" s="2">
        <f>AVERAGE(J4:O4)</f>
        <v>0.931977593465389</v>
      </c>
      <c r="Q4">
        <f>STDEV(J4:O4)</f>
        <v>7.2866524575604691E-2</v>
      </c>
      <c r="R4" s="2">
        <f>_xlfn.CONFIDENCE.T(0.05,Q4,6)</f>
        <v>7.6468727844996198E-2</v>
      </c>
      <c r="T4">
        <f>P4+2*Q4</f>
        <v>1.0777106426165983</v>
      </c>
      <c r="U4">
        <f>P4-2*Q4</f>
        <v>0.78624454431417967</v>
      </c>
      <c r="W4" s="12"/>
      <c r="X4" s="12"/>
    </row>
    <row r="5" spans="2:24" x14ac:dyDescent="0.25">
      <c r="B5">
        <v>0.6</v>
      </c>
      <c r="C5" s="15">
        <v>26805</v>
      </c>
      <c r="D5" s="15"/>
      <c r="E5" s="16">
        <v>32835</v>
      </c>
      <c r="F5" s="16">
        <v>33880</v>
      </c>
      <c r="G5" s="16">
        <v>29459</v>
      </c>
      <c r="H5" s="16">
        <v>29476</v>
      </c>
      <c r="I5" s="17"/>
      <c r="J5">
        <f t="shared" si="1"/>
        <v>0.99302639630325151</v>
      </c>
      <c r="L5">
        <f t="shared" si="2"/>
        <v>0.98617421227298896</v>
      </c>
      <c r="M5">
        <f t="shared" si="3"/>
        <v>1.0080958549222798</v>
      </c>
      <c r="N5">
        <f t="shared" si="4"/>
        <v>1.0336955350231725</v>
      </c>
      <c r="O5">
        <f t="shared" si="5"/>
        <v>1.0314537006124358</v>
      </c>
      <c r="P5" s="2">
        <f t="shared" ref="P5:P39" si="6">AVERAGE(J5:O5)</f>
        <v>1.0104891398268256</v>
      </c>
      <c r="Q5">
        <f t="shared" ref="Q5:Q39" si="7">STDEV(J5:O5)</f>
        <v>2.1679140394024823E-2</v>
      </c>
      <c r="R5" s="2">
        <f>_xlfn.CONFIDENCE.T(0.05,Q5,5)</f>
        <v>2.6918208139265588E-2</v>
      </c>
      <c r="T5">
        <f t="shared" ref="T5:T39" si="8">P5+2*Q5</f>
        <v>1.0538474206148754</v>
      </c>
      <c r="U5">
        <f t="shared" ref="U5:U39" si="9">P5-2*Q5</f>
        <v>0.96713085903877605</v>
      </c>
      <c r="W5" s="12"/>
      <c r="X5" s="12"/>
    </row>
    <row r="6" spans="2:24" x14ac:dyDescent="0.25">
      <c r="B6">
        <v>0.7</v>
      </c>
      <c r="C6" s="15">
        <v>26489</v>
      </c>
      <c r="D6" s="15">
        <v>26284</v>
      </c>
      <c r="E6" s="16">
        <v>33189</v>
      </c>
      <c r="F6" s="16">
        <v>33359</v>
      </c>
      <c r="G6" s="16">
        <v>27648</v>
      </c>
      <c r="H6" s="16">
        <v>28411</v>
      </c>
      <c r="I6" s="17"/>
      <c r="J6">
        <f t="shared" si="1"/>
        <v>0.97635726795096323</v>
      </c>
      <c r="K6">
        <f t="shared" ref="K6:K39" si="10">(D6-MIN(D$4:D$39))/($K$2-MIN(D$4:D$39))</f>
        <v>0.96763649213734615</v>
      </c>
      <c r="L6">
        <f t="shared" si="2"/>
        <v>1.0006245484269953</v>
      </c>
      <c r="M6">
        <f t="shared" si="3"/>
        <v>0.98700615284974091</v>
      </c>
      <c r="N6">
        <f t="shared" si="4"/>
        <v>0.9449740841261598</v>
      </c>
      <c r="O6">
        <f t="shared" si="5"/>
        <v>0.97899437916294951</v>
      </c>
      <c r="P6" s="2">
        <f t="shared" si="6"/>
        <v>0.97593215410902578</v>
      </c>
      <c r="Q6">
        <f t="shared" si="7"/>
        <v>1.8810241008213265E-2</v>
      </c>
      <c r="R6" s="2">
        <f t="shared" ref="R6:R39" si="11">_xlfn.CONFIDENCE.T(0.05,Q6,6)</f>
        <v>1.974013730905198E-2</v>
      </c>
      <c r="T6">
        <f t="shared" si="8"/>
        <v>1.0135526361254523</v>
      </c>
      <c r="U6">
        <f t="shared" si="9"/>
        <v>0.93831167209259925</v>
      </c>
      <c r="W6" s="12"/>
      <c r="X6" s="12"/>
    </row>
    <row r="7" spans="2:24" x14ac:dyDescent="0.25">
      <c r="B7">
        <v>0.8</v>
      </c>
      <c r="C7" s="15">
        <v>27367</v>
      </c>
      <c r="D7" s="15">
        <v>27571</v>
      </c>
      <c r="E7" s="16">
        <v>33227</v>
      </c>
      <c r="F7" s="16">
        <v>34411</v>
      </c>
      <c r="G7" s="16">
        <v>28940</v>
      </c>
      <c r="H7" s="16">
        <v>29176</v>
      </c>
      <c r="I7" s="17"/>
      <c r="J7">
        <f t="shared" si="1"/>
        <v>1.0226721245753592</v>
      </c>
      <c r="K7">
        <f t="shared" si="10"/>
        <v>1.0358560574827729</v>
      </c>
      <c r="L7">
        <f t="shared" si="2"/>
        <v>1.0021757144548264</v>
      </c>
      <c r="M7">
        <f t="shared" si="3"/>
        <v>1.0295903497409327</v>
      </c>
      <c r="N7">
        <f t="shared" si="4"/>
        <v>1.0082695642801853</v>
      </c>
      <c r="O7">
        <f t="shared" si="5"/>
        <v>1.0166764269646933</v>
      </c>
      <c r="P7" s="2">
        <f t="shared" si="6"/>
        <v>1.0192067062497949</v>
      </c>
      <c r="Q7">
        <f t="shared" si="7"/>
        <v>1.2752318550330851E-2</v>
      </c>
      <c r="R7" s="2">
        <f t="shared" si="11"/>
        <v>1.338273757802389E-2</v>
      </c>
      <c r="T7">
        <f t="shared" si="8"/>
        <v>1.0447113433504567</v>
      </c>
      <c r="U7">
        <f t="shared" si="9"/>
        <v>0.99370206914913317</v>
      </c>
      <c r="W7" s="12"/>
      <c r="X7" s="12"/>
    </row>
    <row r="8" spans="2:24" x14ac:dyDescent="0.25">
      <c r="B8">
        <v>0.9</v>
      </c>
      <c r="C8" s="15">
        <v>28368</v>
      </c>
      <c r="D8" s="15">
        <v>28719</v>
      </c>
      <c r="E8" s="16">
        <v>33626</v>
      </c>
      <c r="F8" s="16">
        <v>33630</v>
      </c>
      <c r="G8" s="16">
        <v>29301</v>
      </c>
      <c r="H8" s="16">
        <v>29728</v>
      </c>
      <c r="I8" s="17"/>
      <c r="J8">
        <f t="shared" si="1"/>
        <v>1.0754752811596648</v>
      </c>
      <c r="K8">
        <f t="shared" si="10"/>
        <v>1.0967076977442725</v>
      </c>
      <c r="L8">
        <f t="shared" si="2"/>
        <v>1.0184629577470539</v>
      </c>
      <c r="M8">
        <f t="shared" si="3"/>
        <v>0.9979760362694301</v>
      </c>
      <c r="N8">
        <f t="shared" si="4"/>
        <v>1.0259550660879277</v>
      </c>
      <c r="O8">
        <f t="shared" si="5"/>
        <v>1.0438666104765397</v>
      </c>
      <c r="P8" s="2">
        <f t="shared" si="6"/>
        <v>1.0430739415808148</v>
      </c>
      <c r="Q8">
        <f t="shared" si="7"/>
        <v>3.703952596231401E-2</v>
      </c>
      <c r="R8" s="2">
        <f t="shared" si="11"/>
        <v>3.887059862970494E-2</v>
      </c>
      <c r="T8">
        <f t="shared" si="8"/>
        <v>1.1171529935054427</v>
      </c>
      <c r="U8">
        <f t="shared" si="9"/>
        <v>0.96899488965618674</v>
      </c>
      <c r="W8" s="12"/>
      <c r="X8" s="12"/>
    </row>
    <row r="9" spans="2:24" x14ac:dyDescent="0.25">
      <c r="B9">
        <v>1</v>
      </c>
      <c r="C9" s="15">
        <v>26255</v>
      </c>
      <c r="D9" s="15">
        <v>26408</v>
      </c>
      <c r="E9" s="16">
        <v>32731</v>
      </c>
      <c r="F9" s="16">
        <v>32838</v>
      </c>
      <c r="G9" s="16">
        <v>32984</v>
      </c>
      <c r="H9" s="16">
        <v>31534</v>
      </c>
      <c r="I9" s="17"/>
      <c r="J9">
        <f t="shared" si="1"/>
        <v>0.96401367290528128</v>
      </c>
      <c r="K9">
        <f t="shared" si="10"/>
        <v>0.97420931739207262</v>
      </c>
      <c r="L9">
        <f t="shared" si="2"/>
        <v>0.9819289157757668</v>
      </c>
      <c r="M9">
        <f t="shared" si="3"/>
        <v>0.96591645077720212</v>
      </c>
      <c r="N9">
        <f t="shared" si="4"/>
        <v>1.2063863767746739</v>
      </c>
      <c r="O9">
        <f t="shared" si="5"/>
        <v>1.1328257978359504</v>
      </c>
      <c r="P9" s="2">
        <f t="shared" si="6"/>
        <v>1.0375467552434914</v>
      </c>
      <c r="Q9">
        <f t="shared" si="7"/>
        <v>0.10509795770885347</v>
      </c>
      <c r="R9" s="2">
        <f t="shared" si="11"/>
        <v>0.11029354249995177</v>
      </c>
      <c r="T9">
        <f t="shared" si="8"/>
        <v>1.2477426706611983</v>
      </c>
      <c r="U9">
        <f t="shared" si="9"/>
        <v>0.8273508398257845</v>
      </c>
      <c r="W9" s="12"/>
      <c r="X9" s="12"/>
    </row>
    <row r="10" spans="2:24" x14ac:dyDescent="0.25">
      <c r="B10">
        <v>1.1000000000000001</v>
      </c>
      <c r="C10" s="15">
        <v>26693</v>
      </c>
      <c r="D10" s="15">
        <v>26222</v>
      </c>
      <c r="E10" s="16">
        <v>32971</v>
      </c>
      <c r="F10" s="16">
        <v>33890</v>
      </c>
      <c r="G10" s="16">
        <v>27297</v>
      </c>
      <c r="H10" s="16">
        <v>27496</v>
      </c>
      <c r="I10" s="17"/>
      <c r="J10">
        <f t="shared" si="1"/>
        <v>0.98711835081130117</v>
      </c>
      <c r="K10">
        <f t="shared" si="10"/>
        <v>0.96435007950998297</v>
      </c>
      <c r="L10">
        <f t="shared" si="2"/>
        <v>0.99172575384627959</v>
      </c>
      <c r="M10">
        <f t="shared" si="3"/>
        <v>1.0085006476683938</v>
      </c>
      <c r="N10">
        <f t="shared" si="4"/>
        <v>0.92777848541558472</v>
      </c>
      <c r="O10">
        <f t="shared" si="5"/>
        <v>0.93392369453733448</v>
      </c>
      <c r="P10" s="2">
        <f t="shared" si="6"/>
        <v>0.96889950196481278</v>
      </c>
      <c r="Q10">
        <f t="shared" si="7"/>
        <v>3.2729672534878969E-2</v>
      </c>
      <c r="R10" s="2">
        <f t="shared" si="11"/>
        <v>3.4347684840226746E-2</v>
      </c>
      <c r="T10">
        <f t="shared" si="8"/>
        <v>1.0343588470345708</v>
      </c>
      <c r="U10">
        <f t="shared" si="9"/>
        <v>0.90344015689505486</v>
      </c>
      <c r="W10" s="12"/>
      <c r="X10" s="12"/>
    </row>
    <row r="11" spans="2:24" x14ac:dyDescent="0.25">
      <c r="B11">
        <v>1.2</v>
      </c>
      <c r="C11" s="15">
        <v>26817</v>
      </c>
      <c r="D11" s="15">
        <v>26373</v>
      </c>
      <c r="E11" s="16">
        <v>33086</v>
      </c>
      <c r="F11" s="16">
        <v>34384</v>
      </c>
      <c r="G11" s="16">
        <v>28051</v>
      </c>
      <c r="H11" s="16">
        <v>28215</v>
      </c>
      <c r="I11" s="17"/>
      <c r="J11">
        <f t="shared" si="1"/>
        <v>0.99365940117738905</v>
      </c>
      <c r="K11">
        <f t="shared" si="10"/>
        <v>0.97235408445727078</v>
      </c>
      <c r="L11">
        <f t="shared" si="2"/>
        <v>0.99642007208840022</v>
      </c>
      <c r="M11">
        <f t="shared" si="3"/>
        <v>1.028497409326425</v>
      </c>
      <c r="N11">
        <f t="shared" si="4"/>
        <v>0.96471717894200526</v>
      </c>
      <c r="O11">
        <f t="shared" si="5"/>
        <v>0.96933989371309104</v>
      </c>
      <c r="P11" s="2">
        <f t="shared" si="6"/>
        <v>0.98749800661743015</v>
      </c>
      <c r="Q11">
        <f t="shared" si="7"/>
        <v>2.3985573205171463E-2</v>
      </c>
      <c r="R11" s="2">
        <f t="shared" si="11"/>
        <v>2.5171315364841098E-2</v>
      </c>
      <c r="T11">
        <f t="shared" si="8"/>
        <v>1.0354691530277731</v>
      </c>
      <c r="U11">
        <f t="shared" si="9"/>
        <v>0.9395268602070872</v>
      </c>
      <c r="W11" s="12"/>
      <c r="X11" s="12"/>
    </row>
    <row r="12" spans="2:24" x14ac:dyDescent="0.25">
      <c r="B12">
        <v>1.3</v>
      </c>
      <c r="C12" s="15">
        <v>27723</v>
      </c>
      <c r="D12" s="15">
        <v>27618</v>
      </c>
      <c r="E12" s="16">
        <v>33365</v>
      </c>
      <c r="F12" s="16">
        <v>32614</v>
      </c>
      <c r="G12" s="16">
        <v>30051</v>
      </c>
      <c r="H12" s="16"/>
      <c r="I12" s="17"/>
      <c r="J12">
        <f t="shared" si="1"/>
        <v>1.0414512691747726</v>
      </c>
      <c r="K12">
        <f t="shared" si="10"/>
        <v>1.0383473702809354</v>
      </c>
      <c r="L12">
        <f t="shared" si="2"/>
        <v>1.0078088963453713</v>
      </c>
      <c r="M12">
        <f t="shared" si="3"/>
        <v>0.95684909326424872</v>
      </c>
      <c r="N12">
        <f t="shared" si="4"/>
        <v>1.0626977983754813</v>
      </c>
      <c r="P12" s="2">
        <f t="shared" si="6"/>
        <v>1.021430885488162</v>
      </c>
      <c r="Q12">
        <f t="shared" si="7"/>
        <v>4.1067955254102465E-2</v>
      </c>
      <c r="R12" s="2">
        <f>_xlfn.CONFIDENCE.T(0.05,Q12,5)</f>
        <v>5.0992601518862153E-2</v>
      </c>
      <c r="T12">
        <f t="shared" si="8"/>
        <v>1.1035667959963669</v>
      </c>
      <c r="U12">
        <f t="shared" si="9"/>
        <v>0.93929497497995706</v>
      </c>
      <c r="W12" s="12"/>
      <c r="X12" s="12"/>
    </row>
    <row r="13" spans="2:24" x14ac:dyDescent="0.25">
      <c r="B13">
        <v>1.4</v>
      </c>
      <c r="C13" s="15">
        <v>26453</v>
      </c>
      <c r="D13" s="15">
        <v>26601</v>
      </c>
      <c r="E13" s="16">
        <v>33657</v>
      </c>
      <c r="F13" s="16">
        <v>34572</v>
      </c>
      <c r="G13" s="16">
        <v>28564</v>
      </c>
      <c r="H13" s="16">
        <v>29873</v>
      </c>
      <c r="I13" s="17"/>
      <c r="J13">
        <f t="shared" si="1"/>
        <v>0.97445825332855063</v>
      </c>
      <c r="K13">
        <f t="shared" si="10"/>
        <v>0.98443960186112256</v>
      </c>
      <c r="L13">
        <f t="shared" si="2"/>
        <v>1.0197283826644952</v>
      </c>
      <c r="M13">
        <f t="shared" si="3"/>
        <v>1.0361075129533679</v>
      </c>
      <c r="N13">
        <f t="shared" si="4"/>
        <v>0.98984920782669183</v>
      </c>
      <c r="O13">
        <f t="shared" ref="O13:O39" si="12">(H13-MIN(H$4:H$39))/($O$2-MIN(H$4:H$39))</f>
        <v>1.0510089594062819</v>
      </c>
      <c r="P13" s="2">
        <f t="shared" si="6"/>
        <v>1.0092653196734185</v>
      </c>
      <c r="Q13">
        <f t="shared" si="7"/>
        <v>3.0910658411159322E-2</v>
      </c>
      <c r="R13" s="2">
        <f t="shared" si="11"/>
        <v>3.243874658932118E-2</v>
      </c>
      <c r="T13">
        <f t="shared" si="8"/>
        <v>1.0710866364957372</v>
      </c>
      <c r="U13">
        <f t="shared" si="9"/>
        <v>0.94744400285109986</v>
      </c>
      <c r="W13" s="12"/>
      <c r="X13" s="12"/>
    </row>
    <row r="14" spans="2:24" x14ac:dyDescent="0.25">
      <c r="B14">
        <v>1.5</v>
      </c>
      <c r="C14" s="15">
        <v>26711</v>
      </c>
      <c r="D14" s="15">
        <v>28694</v>
      </c>
      <c r="E14" s="16">
        <v>32620</v>
      </c>
      <c r="F14" s="16">
        <v>33935</v>
      </c>
      <c r="G14" s="16">
        <v>28184</v>
      </c>
      <c r="H14" s="16">
        <v>28466</v>
      </c>
      <c r="I14" s="17"/>
      <c r="J14">
        <f t="shared" si="1"/>
        <v>0.98806785812250753</v>
      </c>
      <c r="K14">
        <f t="shared" si="10"/>
        <v>1.0953825313622712</v>
      </c>
      <c r="L14">
        <f t="shared" si="2"/>
        <v>0.97739787816815471</v>
      </c>
      <c r="M14">
        <f t="shared" si="3"/>
        <v>1.0103222150259068</v>
      </c>
      <c r="N14">
        <f t="shared" si="4"/>
        <v>0.97123289013433134</v>
      </c>
      <c r="O14">
        <f t="shared" si="12"/>
        <v>0.98170354599836895</v>
      </c>
      <c r="P14" s="2">
        <f t="shared" si="6"/>
        <v>1.0040178198019234</v>
      </c>
      <c r="Q14">
        <f t="shared" si="7"/>
        <v>4.6739826521917612E-2</v>
      </c>
      <c r="R14" s="2">
        <f t="shared" si="11"/>
        <v>4.9050439754655922E-2</v>
      </c>
      <c r="T14">
        <f t="shared" si="8"/>
        <v>1.0974974728457587</v>
      </c>
      <c r="U14">
        <f t="shared" si="9"/>
        <v>0.91053816675808819</v>
      </c>
      <c r="W14" s="12"/>
      <c r="X14" s="12"/>
    </row>
    <row r="15" spans="2:24" x14ac:dyDescent="0.25">
      <c r="B15">
        <v>1.6</v>
      </c>
      <c r="C15" s="15">
        <v>25709</v>
      </c>
      <c r="D15" s="15">
        <v>26196</v>
      </c>
      <c r="E15" s="16">
        <v>33755</v>
      </c>
      <c r="F15" s="16">
        <v>33281</v>
      </c>
      <c r="G15" s="16">
        <v>26900</v>
      </c>
      <c r="H15" s="16">
        <v>27087</v>
      </c>
      <c r="I15" s="17"/>
      <c r="J15">
        <f t="shared" si="1"/>
        <v>0.93521195113202371</v>
      </c>
      <c r="K15">
        <f t="shared" si="10"/>
        <v>0.96297190647270159</v>
      </c>
      <c r="L15">
        <f t="shared" si="2"/>
        <v>1.0237287582099546</v>
      </c>
      <c r="M15">
        <f t="shared" si="3"/>
        <v>0.98384876943005184</v>
      </c>
      <c r="N15">
        <f t="shared" si="4"/>
        <v>0.90832933245803982</v>
      </c>
      <c r="O15">
        <f t="shared" si="12"/>
        <v>0.91377734479757866</v>
      </c>
      <c r="P15" s="2">
        <f t="shared" si="6"/>
        <v>0.95464467708339162</v>
      </c>
      <c r="Q15">
        <f t="shared" si="7"/>
        <v>4.4469569051253689E-2</v>
      </c>
      <c r="R15" s="2">
        <f t="shared" si="11"/>
        <v>4.666795065320109E-2</v>
      </c>
      <c r="T15">
        <f t="shared" si="8"/>
        <v>1.0435838151858989</v>
      </c>
      <c r="U15">
        <f t="shared" si="9"/>
        <v>0.8657055389808842</v>
      </c>
      <c r="W15" s="12"/>
      <c r="X15" s="12"/>
    </row>
    <row r="16" spans="2:24" x14ac:dyDescent="0.25">
      <c r="B16">
        <v>1.7</v>
      </c>
      <c r="C16" s="15">
        <v>26989</v>
      </c>
      <c r="D16" s="15">
        <v>26944</v>
      </c>
      <c r="E16" s="16">
        <v>33509</v>
      </c>
      <c r="F16" s="16">
        <v>33703</v>
      </c>
      <c r="G16" s="16">
        <v>29082</v>
      </c>
      <c r="H16" s="16">
        <v>28273</v>
      </c>
      <c r="I16" s="17"/>
      <c r="J16">
        <f t="shared" si="1"/>
        <v>1.0027324710400269</v>
      </c>
      <c r="K16">
        <f t="shared" si="10"/>
        <v>1.0026208846221805</v>
      </c>
      <c r="L16">
        <f t="shared" si="2"/>
        <v>1.0136869991876789</v>
      </c>
      <c r="M16">
        <f t="shared" si="3"/>
        <v>1.0009310233160622</v>
      </c>
      <c r="N16">
        <f t="shared" si="4"/>
        <v>1.0152261882599622</v>
      </c>
      <c r="O16">
        <f t="shared" si="12"/>
        <v>0.97219683328498785</v>
      </c>
      <c r="P16" s="2">
        <f t="shared" si="6"/>
        <v>1.0012323999518167</v>
      </c>
      <c r="Q16">
        <f t="shared" si="7"/>
        <v>1.5480802407040089E-2</v>
      </c>
      <c r="R16" s="2">
        <f t="shared" si="11"/>
        <v>1.6246105780135415E-2</v>
      </c>
      <c r="T16">
        <f t="shared" si="8"/>
        <v>1.0321940047658968</v>
      </c>
      <c r="U16">
        <f t="shared" si="9"/>
        <v>0.97027079513773651</v>
      </c>
      <c r="W16" s="12"/>
      <c r="X16" s="12"/>
    </row>
    <row r="17" spans="2:24" x14ac:dyDescent="0.25">
      <c r="B17">
        <v>1.8</v>
      </c>
      <c r="C17" s="15">
        <v>26399</v>
      </c>
      <c r="D17" s="15">
        <v>27047</v>
      </c>
      <c r="E17" s="16">
        <v>33545</v>
      </c>
      <c r="F17" s="16">
        <v>34476</v>
      </c>
      <c r="G17" s="16">
        <v>27054</v>
      </c>
      <c r="H17" s="16">
        <v>27590</v>
      </c>
      <c r="I17" s="17"/>
      <c r="J17">
        <f t="shared" si="1"/>
        <v>0.97160973139493167</v>
      </c>
      <c r="K17">
        <f t="shared" si="10"/>
        <v>1.0080805701160258</v>
      </c>
      <c r="L17">
        <f t="shared" si="2"/>
        <v>1.0151565248982559</v>
      </c>
      <c r="M17">
        <f t="shared" si="3"/>
        <v>1.0322215025906736</v>
      </c>
      <c r="N17">
        <f t="shared" si="4"/>
        <v>0.91587384015441742</v>
      </c>
      <c r="O17">
        <f t="shared" si="12"/>
        <v>0.9385539069469605</v>
      </c>
      <c r="P17" s="2">
        <f t="shared" si="6"/>
        <v>0.98024934601687752</v>
      </c>
      <c r="Q17">
        <f t="shared" si="7"/>
        <v>4.6155284781574629E-2</v>
      </c>
      <c r="R17" s="2">
        <f t="shared" si="11"/>
        <v>4.8437000819333172E-2</v>
      </c>
      <c r="T17">
        <f t="shared" si="8"/>
        <v>1.0725599155800267</v>
      </c>
      <c r="U17">
        <f t="shared" si="9"/>
        <v>0.88793877645372832</v>
      </c>
      <c r="W17" s="12"/>
      <c r="X17" s="12"/>
    </row>
    <row r="18" spans="2:24" x14ac:dyDescent="0.25">
      <c r="B18">
        <v>1.9</v>
      </c>
      <c r="C18" s="15">
        <v>25835</v>
      </c>
      <c r="D18" s="15">
        <v>25491</v>
      </c>
      <c r="E18" s="16">
        <v>32569</v>
      </c>
      <c r="F18" s="16">
        <v>32866</v>
      </c>
      <c r="G18" s="16">
        <v>28862</v>
      </c>
      <c r="H18" s="16">
        <v>28487</v>
      </c>
      <c r="I18" s="17"/>
      <c r="J18">
        <f t="shared" si="1"/>
        <v>0.94185850231046775</v>
      </c>
      <c r="K18">
        <f t="shared" si="10"/>
        <v>0.92560221450026503</v>
      </c>
      <c r="L18">
        <f t="shared" si="2"/>
        <v>0.97531605007817068</v>
      </c>
      <c r="M18">
        <f t="shared" si="3"/>
        <v>0.96704987046632129</v>
      </c>
      <c r="N18">
        <f t="shared" si="4"/>
        <v>1.0044483201222798</v>
      </c>
      <c r="O18">
        <f t="shared" si="12"/>
        <v>0.98273795515371098</v>
      </c>
      <c r="P18" s="2">
        <f t="shared" si="6"/>
        <v>0.96616881877186922</v>
      </c>
      <c r="Q18">
        <f t="shared" si="7"/>
        <v>2.8498931437223606E-2</v>
      </c>
      <c r="R18" s="2">
        <f t="shared" si="11"/>
        <v>2.9907794349174548E-2</v>
      </c>
      <c r="T18">
        <f t="shared" si="8"/>
        <v>1.0231666816463165</v>
      </c>
      <c r="U18">
        <f t="shared" si="9"/>
        <v>0.90917095589742203</v>
      </c>
      <c r="W18" s="12"/>
      <c r="X18" s="12"/>
    </row>
    <row r="19" spans="2:24" x14ac:dyDescent="0.25">
      <c r="B19">
        <v>2</v>
      </c>
      <c r="C19" s="15">
        <v>27101</v>
      </c>
      <c r="D19" s="15">
        <v>27489</v>
      </c>
      <c r="E19" s="16">
        <v>32846</v>
      </c>
      <c r="F19" s="16">
        <v>34672</v>
      </c>
      <c r="G19" s="16">
        <v>32034</v>
      </c>
      <c r="H19" s="16">
        <v>32031</v>
      </c>
      <c r="I19" s="17"/>
      <c r="J19">
        <f t="shared" si="1"/>
        <v>1.0086405165319772</v>
      </c>
      <c r="K19">
        <f t="shared" si="10"/>
        <v>1.0315095117498085</v>
      </c>
      <c r="L19">
        <f t="shared" si="2"/>
        <v>0.98662323401788754</v>
      </c>
      <c r="M19">
        <f t="shared" si="3"/>
        <v>1.0401554404145077</v>
      </c>
      <c r="N19">
        <f t="shared" si="4"/>
        <v>1.1598455825437728</v>
      </c>
      <c r="O19">
        <f t="shared" si="12"/>
        <v>1.1573068145123773</v>
      </c>
      <c r="P19" s="2">
        <f t="shared" si="6"/>
        <v>1.0640135166283884</v>
      </c>
      <c r="Q19">
        <f t="shared" si="7"/>
        <v>7.5589109537903265E-2</v>
      </c>
      <c r="R19" s="2">
        <f t="shared" si="11"/>
        <v>7.932590553707719E-2</v>
      </c>
      <c r="T19">
        <f t="shared" si="8"/>
        <v>1.2151917357041948</v>
      </c>
      <c r="U19">
        <f t="shared" si="9"/>
        <v>0.91283529755258186</v>
      </c>
      <c r="W19" s="12"/>
      <c r="X19" s="12"/>
    </row>
    <row r="20" spans="2:24" x14ac:dyDescent="0.25">
      <c r="B20">
        <v>2.1</v>
      </c>
      <c r="C20" s="15">
        <v>25257</v>
      </c>
      <c r="D20" s="15">
        <v>25359</v>
      </c>
      <c r="E20" s="16">
        <v>30676</v>
      </c>
      <c r="F20" s="16">
        <v>31897</v>
      </c>
      <c r="G20" s="16">
        <v>30732</v>
      </c>
      <c r="H20" s="16">
        <v>30000</v>
      </c>
      <c r="I20" s="17"/>
      <c r="J20">
        <f t="shared" si="1"/>
        <v>0.91136876753951002</v>
      </c>
      <c r="K20">
        <f t="shared" si="10"/>
        <v>0.91860533600329819</v>
      </c>
      <c r="L20">
        <f t="shared" si="2"/>
        <v>0.89804348979700144</v>
      </c>
      <c r="M20">
        <f t="shared" si="3"/>
        <v>0.9278254533678757</v>
      </c>
      <c r="N20">
        <f t="shared" si="4"/>
        <v>1.0960601992925798</v>
      </c>
      <c r="O20">
        <f t="shared" si="12"/>
        <v>1.0572646719171597</v>
      </c>
      <c r="P20" s="2">
        <f t="shared" si="6"/>
        <v>0.96819465298623741</v>
      </c>
      <c r="Q20">
        <f t="shared" si="7"/>
        <v>8.5466023418482737E-2</v>
      </c>
      <c r="R20" s="2">
        <f t="shared" si="11"/>
        <v>8.9691090975540649E-2</v>
      </c>
      <c r="T20">
        <f t="shared" si="8"/>
        <v>1.1391266998232028</v>
      </c>
      <c r="U20">
        <f t="shared" si="9"/>
        <v>0.79726260614927191</v>
      </c>
      <c r="W20" s="12"/>
      <c r="X20" s="12"/>
    </row>
    <row r="21" spans="2:24" x14ac:dyDescent="0.25">
      <c r="B21">
        <v>2.2000000000000002</v>
      </c>
      <c r="C21" s="15">
        <v>25659</v>
      </c>
      <c r="D21" s="15">
        <v>25504</v>
      </c>
      <c r="E21" s="16">
        <v>31037</v>
      </c>
      <c r="F21" s="16">
        <v>36000</v>
      </c>
      <c r="G21" s="16">
        <v>30702</v>
      </c>
      <c r="H21" s="16">
        <v>29965</v>
      </c>
      <c r="I21" s="17"/>
      <c r="J21">
        <f t="shared" si="1"/>
        <v>0.93257443082311731</v>
      </c>
      <c r="K21">
        <f t="shared" si="10"/>
        <v>0.92629130101890578</v>
      </c>
      <c r="L21">
        <f t="shared" si="2"/>
        <v>0.91277956706139773</v>
      </c>
      <c r="M21">
        <f t="shared" si="3"/>
        <v>1.0939119170984455</v>
      </c>
      <c r="N21">
        <f t="shared" si="4"/>
        <v>1.0945904900010777</v>
      </c>
      <c r="O21">
        <f t="shared" si="12"/>
        <v>1.0555406566582564</v>
      </c>
      <c r="P21" s="2">
        <f t="shared" si="6"/>
        <v>1.0026147271102002</v>
      </c>
      <c r="Q21">
        <f t="shared" si="7"/>
        <v>8.7632341441871875E-2</v>
      </c>
      <c r="R21" s="2">
        <f t="shared" si="11"/>
        <v>9.1964502316634222E-2</v>
      </c>
      <c r="T21">
        <f t="shared" si="8"/>
        <v>1.177879409993944</v>
      </c>
      <c r="U21">
        <f t="shared" si="9"/>
        <v>0.82735004422645642</v>
      </c>
      <c r="W21" s="12"/>
      <c r="X21" s="12"/>
    </row>
    <row r="22" spans="2:24" x14ac:dyDescent="0.25">
      <c r="B22">
        <v>2.2999999999999998</v>
      </c>
      <c r="C22" s="15">
        <v>24511</v>
      </c>
      <c r="D22" s="15">
        <v>24723</v>
      </c>
      <c r="E22" s="16">
        <v>31535</v>
      </c>
      <c r="F22" s="16">
        <v>32226</v>
      </c>
      <c r="G22" s="16"/>
      <c r="H22" s="16">
        <v>27035</v>
      </c>
      <c r="I22" s="17"/>
      <c r="J22">
        <f t="shared" si="1"/>
        <v>0.87201696453062683</v>
      </c>
      <c r="K22">
        <f t="shared" si="10"/>
        <v>0.88489310324518522</v>
      </c>
      <c r="L22">
        <f t="shared" si="2"/>
        <v>0.9331080060577116</v>
      </c>
      <c r="M22">
        <f t="shared" si="3"/>
        <v>0.94114313471502586</v>
      </c>
      <c r="O22">
        <f t="shared" si="12"/>
        <v>0.91121595069863659</v>
      </c>
      <c r="P22" s="2">
        <f t="shared" si="6"/>
        <v>0.90847543184943724</v>
      </c>
      <c r="Q22">
        <f t="shared" si="7"/>
        <v>2.9861342182824928E-2</v>
      </c>
      <c r="R22" s="2">
        <f>_xlfn.CONFIDENCE.T(0.05,Q22,5)</f>
        <v>3.7077753526457119E-2</v>
      </c>
      <c r="T22">
        <f t="shared" si="8"/>
        <v>0.96819811621508711</v>
      </c>
      <c r="U22">
        <f t="shared" si="9"/>
        <v>0.84875274748378737</v>
      </c>
      <c r="W22" s="12"/>
      <c r="X22" s="12"/>
    </row>
    <row r="23" spans="2:24" x14ac:dyDescent="0.25">
      <c r="B23">
        <v>2.4</v>
      </c>
      <c r="C23" s="15">
        <v>23846</v>
      </c>
      <c r="D23" s="15">
        <v>23774</v>
      </c>
      <c r="E23" s="16">
        <v>29381</v>
      </c>
      <c r="F23" s="16">
        <v>29311</v>
      </c>
      <c r="G23" s="16">
        <v>28930</v>
      </c>
      <c r="H23" s="16">
        <v>28787</v>
      </c>
      <c r="I23" s="17"/>
      <c r="J23">
        <f t="shared" si="1"/>
        <v>0.83693794442217206</v>
      </c>
      <c r="K23">
        <f t="shared" si="10"/>
        <v>0.83458978738441603</v>
      </c>
      <c r="L23">
        <f t="shared" si="2"/>
        <v>0.84518138437485979</v>
      </c>
      <c r="M23">
        <f t="shared" si="3"/>
        <v>0.82314604922279788</v>
      </c>
      <c r="N23">
        <f t="shared" ref="N23:N39" si="13">(G23-MIN(G$4:G$39))/($N$2-MIN(G$4:G$39))</f>
        <v>1.0077796611830179</v>
      </c>
      <c r="O23">
        <f t="shared" si="12"/>
        <v>0.9975152288014536</v>
      </c>
      <c r="P23" s="2">
        <f t="shared" si="6"/>
        <v>0.89085834256478613</v>
      </c>
      <c r="Q23">
        <f t="shared" si="7"/>
        <v>8.6938121610933852E-2</v>
      </c>
      <c r="R23" s="2">
        <f t="shared" si="11"/>
        <v>9.1235963284125296E-2</v>
      </c>
      <c r="T23">
        <f t="shared" si="8"/>
        <v>1.0647345857866539</v>
      </c>
      <c r="U23">
        <f t="shared" si="9"/>
        <v>0.71698209934291846</v>
      </c>
      <c r="W23" s="12"/>
      <c r="X23" s="12"/>
    </row>
    <row r="24" spans="2:24" x14ac:dyDescent="0.25">
      <c r="B24">
        <v>2.5</v>
      </c>
      <c r="C24" s="15">
        <v>22740</v>
      </c>
      <c r="D24" s="15">
        <v>22892</v>
      </c>
      <c r="E24" s="16">
        <v>29049</v>
      </c>
      <c r="F24" s="16">
        <v>30254</v>
      </c>
      <c r="G24" s="16">
        <v>26618</v>
      </c>
      <c r="H24" s="16">
        <v>26760</v>
      </c>
      <c r="I24" s="17"/>
      <c r="J24">
        <f t="shared" si="1"/>
        <v>0.77859599518916289</v>
      </c>
      <c r="K24">
        <f t="shared" si="10"/>
        <v>0.78783791742741038</v>
      </c>
      <c r="L24">
        <f t="shared" si="2"/>
        <v>0.83162909171065047</v>
      </c>
      <c r="M24">
        <f t="shared" si="3"/>
        <v>0.86131800518134716</v>
      </c>
      <c r="N24">
        <f t="shared" si="13"/>
        <v>0.89451406511791964</v>
      </c>
      <c r="O24">
        <f t="shared" si="12"/>
        <v>0.89767011652153916</v>
      </c>
      <c r="P24" s="2">
        <f t="shared" si="6"/>
        <v>0.84192753185800495</v>
      </c>
      <c r="Q24">
        <f t="shared" si="7"/>
        <v>5.1558117647033143E-2</v>
      </c>
      <c r="R24" s="2">
        <f t="shared" si="11"/>
        <v>5.4106926184746683E-2</v>
      </c>
      <c r="T24">
        <f t="shared" si="8"/>
        <v>0.94504376715207128</v>
      </c>
      <c r="U24">
        <f t="shared" si="9"/>
        <v>0.73881129656393862</v>
      </c>
      <c r="W24" s="12"/>
      <c r="X24" s="12"/>
    </row>
    <row r="25" spans="2:24" x14ac:dyDescent="0.25">
      <c r="B25">
        <v>2.6</v>
      </c>
      <c r="C25" s="15">
        <v>22882</v>
      </c>
      <c r="D25" s="15">
        <v>23250</v>
      </c>
      <c r="E25" s="16">
        <v>25693</v>
      </c>
      <c r="F25" s="16">
        <v>26984</v>
      </c>
      <c r="G25" s="16">
        <v>24291</v>
      </c>
      <c r="H25" s="16">
        <v>24884</v>
      </c>
      <c r="I25" s="17"/>
      <c r="J25">
        <f t="shared" si="1"/>
        <v>0.78608655286645701</v>
      </c>
      <c r="K25">
        <f t="shared" si="10"/>
        <v>0.80681430001766896</v>
      </c>
      <c r="L25">
        <f t="shared" si="2"/>
        <v>0.69463663935798059</v>
      </c>
      <c r="M25">
        <f t="shared" si="3"/>
        <v>0.72895077720207258</v>
      </c>
      <c r="N25">
        <f t="shared" si="13"/>
        <v>0.78051361440707023</v>
      </c>
      <c r="O25">
        <f t="shared" si="12"/>
        <v>0.80526289864432199</v>
      </c>
      <c r="P25" s="2">
        <f t="shared" si="6"/>
        <v>0.76704413041592856</v>
      </c>
      <c r="Q25">
        <f t="shared" si="7"/>
        <v>4.5343863547786196E-2</v>
      </c>
      <c r="R25" s="2">
        <f t="shared" si="11"/>
        <v>4.7585466457627214E-2</v>
      </c>
      <c r="T25">
        <f t="shared" si="8"/>
        <v>0.85773185751150094</v>
      </c>
      <c r="U25">
        <f t="shared" si="9"/>
        <v>0.67635640332035618</v>
      </c>
      <c r="W25" s="12"/>
      <c r="X25" s="12"/>
    </row>
    <row r="26" spans="2:24" x14ac:dyDescent="0.25">
      <c r="B26">
        <v>2.7</v>
      </c>
      <c r="C26" s="15">
        <v>20433</v>
      </c>
      <c r="D26" s="15">
        <v>21708</v>
      </c>
      <c r="E26" s="16">
        <v>24947</v>
      </c>
      <c r="F26" s="16">
        <v>24453</v>
      </c>
      <c r="G26" s="16">
        <v>25355</v>
      </c>
      <c r="H26" s="16">
        <v>24969</v>
      </c>
      <c r="I26" s="17"/>
      <c r="J26">
        <f t="shared" si="1"/>
        <v>0.65690080813622265</v>
      </c>
      <c r="K26">
        <f t="shared" si="10"/>
        <v>0.725078037575829</v>
      </c>
      <c r="L26">
        <f t="shared" si="2"/>
        <v>0.66418480102213684</v>
      </c>
      <c r="M26">
        <f t="shared" si="3"/>
        <v>0.62649773316062174</v>
      </c>
      <c r="N26">
        <f t="shared" si="13"/>
        <v>0.83263930394567953</v>
      </c>
      <c r="O26">
        <f t="shared" si="12"/>
        <v>0.80944979284451568</v>
      </c>
      <c r="P26" s="2">
        <f t="shared" si="6"/>
        <v>0.71912507944750093</v>
      </c>
      <c r="Q26">
        <f t="shared" si="7"/>
        <v>8.5498058618870248E-2</v>
      </c>
      <c r="R26" s="2">
        <f t="shared" si="11"/>
        <v>8.9724709856558491E-2</v>
      </c>
      <c r="T26">
        <f t="shared" si="8"/>
        <v>0.89012119668524137</v>
      </c>
      <c r="U26">
        <f t="shared" si="9"/>
        <v>0.54812896220976048</v>
      </c>
      <c r="W26" s="12"/>
      <c r="X26" s="12"/>
    </row>
    <row r="27" spans="2:24" x14ac:dyDescent="0.25">
      <c r="B27">
        <v>2.8</v>
      </c>
      <c r="C27" s="15">
        <v>20410</v>
      </c>
      <c r="D27" s="15">
        <v>20828</v>
      </c>
      <c r="E27" s="16">
        <v>23878</v>
      </c>
      <c r="F27" s="16">
        <v>22957</v>
      </c>
      <c r="G27" s="16">
        <v>25626</v>
      </c>
      <c r="H27" s="16">
        <v>26699</v>
      </c>
      <c r="I27" s="17"/>
      <c r="J27">
        <f t="shared" si="1"/>
        <v>0.65568754879412572</v>
      </c>
      <c r="K27">
        <f t="shared" si="10"/>
        <v>0.6784321809293834</v>
      </c>
      <c r="L27">
        <f t="shared" si="2"/>
        <v>0.62054805144972802</v>
      </c>
      <c r="M27">
        <f t="shared" si="3"/>
        <v>0.5659407383419689</v>
      </c>
      <c r="N27">
        <f t="shared" si="13"/>
        <v>0.84591567787891553</v>
      </c>
      <c r="O27">
        <f t="shared" si="12"/>
        <v>0.89466540421316487</v>
      </c>
      <c r="P27" s="2">
        <f t="shared" si="6"/>
        <v>0.71019826693454757</v>
      </c>
      <c r="Q27">
        <f t="shared" si="7"/>
        <v>0.13059497591683772</v>
      </c>
      <c r="R27" s="2">
        <f t="shared" si="11"/>
        <v>0.1370510221184873</v>
      </c>
      <c r="T27">
        <f t="shared" si="8"/>
        <v>0.97138821876822301</v>
      </c>
      <c r="U27">
        <f t="shared" si="9"/>
        <v>0.44900831510087214</v>
      </c>
      <c r="W27" s="12"/>
      <c r="X27" s="12"/>
    </row>
    <row r="28" spans="2:24" x14ac:dyDescent="0.25">
      <c r="B28">
        <v>2.9</v>
      </c>
      <c r="C28" s="15">
        <v>18748</v>
      </c>
      <c r="D28" s="15">
        <v>19041</v>
      </c>
      <c r="E28" s="16">
        <v>18024</v>
      </c>
      <c r="F28" s="16">
        <v>19114</v>
      </c>
      <c r="G28" s="16">
        <v>18875</v>
      </c>
      <c r="H28" s="16">
        <v>18992</v>
      </c>
      <c r="I28" s="17"/>
      <c r="J28">
        <f t="shared" si="1"/>
        <v>0.56801637372607772</v>
      </c>
      <c r="K28">
        <f t="shared" si="10"/>
        <v>0.58370928794393073</v>
      </c>
      <c r="L28">
        <f t="shared" si="2"/>
        <v>0.38158684284647132</v>
      </c>
      <c r="M28">
        <f t="shared" si="3"/>
        <v>0.41037888601036271</v>
      </c>
      <c r="N28">
        <f t="shared" si="13"/>
        <v>0.51518209698121709</v>
      </c>
      <c r="O28">
        <f t="shared" si="12"/>
        <v>0.51503724420265662</v>
      </c>
      <c r="P28" s="2">
        <f t="shared" si="6"/>
        <v>0.49565178861845266</v>
      </c>
      <c r="Q28">
        <f t="shared" si="7"/>
        <v>8.2498806017276466E-2</v>
      </c>
      <c r="R28" s="2">
        <f t="shared" si="11"/>
        <v>8.6577187283395224E-2</v>
      </c>
      <c r="T28">
        <f t="shared" si="8"/>
        <v>0.66064940065300559</v>
      </c>
      <c r="U28">
        <f t="shared" si="9"/>
        <v>0.33065417658389973</v>
      </c>
      <c r="W28" s="12"/>
      <c r="X28" s="12"/>
    </row>
    <row r="29" spans="2:24" x14ac:dyDescent="0.25">
      <c r="B29">
        <v>3</v>
      </c>
      <c r="C29" s="15">
        <v>14370</v>
      </c>
      <c r="D29" s="15">
        <v>14893</v>
      </c>
      <c r="E29" s="16">
        <v>15878</v>
      </c>
      <c r="F29" s="16">
        <v>15609</v>
      </c>
      <c r="G29" s="16">
        <v>15739</v>
      </c>
      <c r="H29" s="16">
        <v>16103</v>
      </c>
      <c r="I29" s="17"/>
      <c r="J29">
        <f t="shared" si="1"/>
        <v>0.33707509547823516</v>
      </c>
      <c r="K29">
        <f t="shared" si="10"/>
        <v>0.36383768184227577</v>
      </c>
      <c r="L29">
        <f t="shared" si="2"/>
        <v>0.2939867824326366</v>
      </c>
      <c r="M29">
        <f t="shared" si="3"/>
        <v>0.26849902849740931</v>
      </c>
      <c r="N29">
        <f t="shared" si="13"/>
        <v>0.36154848570952663</v>
      </c>
      <c r="O29">
        <f t="shared" si="12"/>
        <v>0.37273209897489507</v>
      </c>
      <c r="P29" s="2">
        <f t="shared" si="6"/>
        <v>0.33294652882249642</v>
      </c>
      <c r="Q29">
        <f t="shared" si="7"/>
        <v>4.2529081966474563E-2</v>
      </c>
      <c r="R29" s="2">
        <f t="shared" si="11"/>
        <v>4.463153434767602E-2</v>
      </c>
      <c r="T29">
        <f t="shared" si="8"/>
        <v>0.41800469275544555</v>
      </c>
      <c r="U29">
        <f t="shared" si="9"/>
        <v>0.2478883648895473</v>
      </c>
      <c r="W29" s="12"/>
      <c r="X29" s="12"/>
    </row>
    <row r="30" spans="2:24" x14ac:dyDescent="0.25">
      <c r="B30">
        <v>3.1</v>
      </c>
      <c r="C30" s="15">
        <v>13111</v>
      </c>
      <c r="D30" s="15">
        <v>13925</v>
      </c>
      <c r="E30" s="16">
        <v>15437</v>
      </c>
      <c r="F30" s="16">
        <v>15781</v>
      </c>
      <c r="G30" s="16">
        <v>14055</v>
      </c>
      <c r="H30" s="16">
        <v>14373</v>
      </c>
      <c r="I30" s="17"/>
      <c r="J30">
        <f t="shared" si="1"/>
        <v>0.27066233409997253</v>
      </c>
      <c r="K30">
        <f t="shared" si="10"/>
        <v>0.31252723953118561</v>
      </c>
      <c r="L30">
        <f t="shared" si="2"/>
        <v>0.2759850924780694</v>
      </c>
      <c r="M30">
        <f t="shared" si="3"/>
        <v>0.27546146373056996</v>
      </c>
      <c r="N30">
        <f t="shared" si="13"/>
        <v>0.27904880414653982</v>
      </c>
      <c r="O30">
        <f t="shared" si="12"/>
        <v>0.28751648760624587</v>
      </c>
      <c r="P30" s="2">
        <f t="shared" si="6"/>
        <v>0.28353357026543052</v>
      </c>
      <c r="Q30">
        <f t="shared" si="7"/>
        <v>1.5260516088391803E-2</v>
      </c>
      <c r="R30" s="2">
        <f t="shared" si="11"/>
        <v>1.601492946636442E-2</v>
      </c>
      <c r="T30">
        <f t="shared" si="8"/>
        <v>0.31405460244221411</v>
      </c>
      <c r="U30">
        <f t="shared" si="9"/>
        <v>0.25301253808864693</v>
      </c>
      <c r="W30" s="12"/>
      <c r="X30" s="12"/>
    </row>
    <row r="31" spans="2:24" x14ac:dyDescent="0.25">
      <c r="B31">
        <v>3.2</v>
      </c>
      <c r="C31" s="15">
        <v>12085</v>
      </c>
      <c r="D31" s="15">
        <v>13970</v>
      </c>
      <c r="E31" s="16">
        <v>14115</v>
      </c>
      <c r="F31" s="16">
        <v>14698</v>
      </c>
      <c r="G31" s="16">
        <v>11038</v>
      </c>
      <c r="H31" s="16">
        <v>11550</v>
      </c>
      <c r="I31" s="17"/>
      <c r="J31">
        <f t="shared" si="1"/>
        <v>0.21654041736121368</v>
      </c>
      <c r="K31">
        <f t="shared" si="10"/>
        <v>0.31491253901878791</v>
      </c>
      <c r="L31">
        <f t="shared" si="2"/>
        <v>0.22202084277299505</v>
      </c>
      <c r="M31">
        <f t="shared" si="3"/>
        <v>0.23162240932642486</v>
      </c>
      <c r="N31">
        <f t="shared" si="13"/>
        <v>0.13124503973114118</v>
      </c>
      <c r="O31">
        <f t="shared" si="12"/>
        <v>0.14846234258098767</v>
      </c>
      <c r="P31" s="2">
        <f t="shared" si="6"/>
        <v>0.21080059846525837</v>
      </c>
      <c r="Q31">
        <f t="shared" si="7"/>
        <v>6.5797915542719021E-2</v>
      </c>
      <c r="R31" s="2">
        <f t="shared" si="11"/>
        <v>6.9050677601395286E-2</v>
      </c>
      <c r="T31">
        <f t="shared" si="8"/>
        <v>0.34239642955069638</v>
      </c>
      <c r="U31">
        <f t="shared" si="9"/>
        <v>7.9204767379820323E-2</v>
      </c>
      <c r="W31" s="12"/>
      <c r="X31" s="12"/>
    </row>
    <row r="32" spans="2:24" x14ac:dyDescent="0.25">
      <c r="B32">
        <v>3.3</v>
      </c>
      <c r="C32" s="15">
        <v>11012</v>
      </c>
      <c r="D32" s="15">
        <v>10884</v>
      </c>
      <c r="E32" s="16">
        <v>12351</v>
      </c>
      <c r="F32" s="16">
        <v>12392</v>
      </c>
      <c r="G32" s="16">
        <v>9701</v>
      </c>
      <c r="H32" s="16">
        <v>9901</v>
      </c>
      <c r="I32" s="17"/>
      <c r="J32">
        <f t="shared" si="1"/>
        <v>0.15993923153208278</v>
      </c>
      <c r="K32">
        <f t="shared" si="10"/>
        <v>0.15133400082454798</v>
      </c>
      <c r="L32">
        <f t="shared" si="2"/>
        <v>0.15001408295472637</v>
      </c>
      <c r="M32">
        <f t="shared" si="3"/>
        <v>0.13827720207253885</v>
      </c>
      <c r="N32">
        <f t="shared" si="13"/>
        <v>6.5744995639862427E-2</v>
      </c>
      <c r="O32">
        <f t="shared" si="12"/>
        <v>6.7236595097228985E-2</v>
      </c>
      <c r="P32" s="2">
        <f t="shared" si="6"/>
        <v>0.12209101802016457</v>
      </c>
      <c r="Q32">
        <f t="shared" si="7"/>
        <v>4.3619287869354519E-2</v>
      </c>
      <c r="R32" s="2">
        <f t="shared" si="11"/>
        <v>4.5775635276983216E-2</v>
      </c>
      <c r="T32">
        <f t="shared" si="8"/>
        <v>0.20932959375887361</v>
      </c>
      <c r="U32">
        <f t="shared" si="9"/>
        <v>3.4852442281455537E-2</v>
      </c>
      <c r="W32" s="12"/>
      <c r="X32" s="12"/>
    </row>
    <row r="33" spans="2:24" x14ac:dyDescent="0.25">
      <c r="B33">
        <v>3.4</v>
      </c>
      <c r="C33" s="15">
        <v>9236</v>
      </c>
      <c r="D33" s="15">
        <v>8831</v>
      </c>
      <c r="E33" s="16">
        <v>11883</v>
      </c>
      <c r="F33" s="16">
        <v>11637</v>
      </c>
      <c r="G33" s="16">
        <v>9364</v>
      </c>
      <c r="H33" s="16">
        <v>9458</v>
      </c>
      <c r="I33" s="17"/>
      <c r="J33">
        <f t="shared" si="1"/>
        <v>6.6254510159728233E-2</v>
      </c>
      <c r="K33">
        <f t="shared" si="10"/>
        <v>4.2511337534601568E-2</v>
      </c>
      <c r="L33">
        <f t="shared" si="2"/>
        <v>0.13091024871722653</v>
      </c>
      <c r="M33">
        <f t="shared" si="3"/>
        <v>0.10771534974093264</v>
      </c>
      <c r="N33">
        <f t="shared" si="13"/>
        <v>4.9235261265321718E-2</v>
      </c>
      <c r="O33">
        <f t="shared" si="12"/>
        <v>4.5415487677395693E-2</v>
      </c>
      <c r="P33" s="2">
        <f t="shared" si="6"/>
        <v>7.36736991825344E-2</v>
      </c>
      <c r="Q33">
        <f t="shared" si="7"/>
        <v>3.7031763365825983E-2</v>
      </c>
      <c r="R33" s="2">
        <f t="shared" si="11"/>
        <v>3.8862452284292269E-2</v>
      </c>
      <c r="T33">
        <f t="shared" si="8"/>
        <v>0.14773722591418637</v>
      </c>
      <c r="U33">
        <f t="shared" si="9"/>
        <v>-3.8982754911756623E-4</v>
      </c>
      <c r="W33" s="12"/>
      <c r="X33" s="12"/>
    </row>
    <row r="34" spans="2:24" x14ac:dyDescent="0.25">
      <c r="B34">
        <v>3.5</v>
      </c>
      <c r="C34" s="15">
        <v>9721</v>
      </c>
      <c r="D34" s="15">
        <v>9647</v>
      </c>
      <c r="E34" s="16">
        <v>10834</v>
      </c>
      <c r="F34" s="16">
        <v>11161</v>
      </c>
      <c r="G34" s="16">
        <v>8359</v>
      </c>
      <c r="H34" s="16">
        <v>8536</v>
      </c>
      <c r="I34" s="17"/>
      <c r="J34">
        <f t="shared" si="1"/>
        <v>9.1838457156120101E-2</v>
      </c>
      <c r="K34">
        <f t="shared" si="10"/>
        <v>8.5764768243123859E-2</v>
      </c>
      <c r="L34">
        <f t="shared" si="2"/>
        <v>8.8089902317360413E-2</v>
      </c>
      <c r="M34">
        <f t="shared" si="3"/>
        <v>8.8447215025906731E-2</v>
      </c>
      <c r="N34">
        <f t="shared" si="13"/>
        <v>0</v>
      </c>
      <c r="O34">
        <f t="shared" si="12"/>
        <v>0</v>
      </c>
      <c r="P34" s="2">
        <f t="shared" si="6"/>
        <v>5.9023390457085184E-2</v>
      </c>
      <c r="Q34">
        <f t="shared" si="7"/>
        <v>4.5760407984276379E-2</v>
      </c>
      <c r="R34" s="2">
        <f t="shared" si="11"/>
        <v>4.8022603034880401E-2</v>
      </c>
      <c r="T34">
        <f t="shared" si="8"/>
        <v>0.15054420642563793</v>
      </c>
      <c r="U34">
        <f t="shared" si="9"/>
        <v>-3.2497425511467573E-2</v>
      </c>
      <c r="W34" s="12"/>
      <c r="X34" s="12"/>
    </row>
    <row r="35" spans="2:24" x14ac:dyDescent="0.25">
      <c r="B35">
        <v>3.6</v>
      </c>
      <c r="C35" s="15">
        <v>8026</v>
      </c>
      <c r="D35" s="15">
        <v>8360</v>
      </c>
      <c r="E35" s="16"/>
      <c r="F35" s="16"/>
      <c r="G35" s="16">
        <v>8375</v>
      </c>
      <c r="H35" s="16">
        <v>8704</v>
      </c>
      <c r="I35" s="17"/>
      <c r="J35">
        <f t="shared" si="1"/>
        <v>2.4265186841938681E-3</v>
      </c>
      <c r="K35">
        <f t="shared" si="10"/>
        <v>1.7545202897697156E-2</v>
      </c>
      <c r="N35">
        <f t="shared" si="13"/>
        <v>7.838449554678084E-4</v>
      </c>
      <c r="O35">
        <f t="shared" si="12"/>
        <v>8.2752732427358745E-3</v>
      </c>
      <c r="P35" s="2">
        <f t="shared" si="6"/>
        <v>7.2577099450236767E-3</v>
      </c>
      <c r="Q35">
        <f t="shared" si="7"/>
        <v>7.5745029147764962E-3</v>
      </c>
      <c r="R35" s="2">
        <f>_xlfn.CONFIDENCE.T(0.05,Q35,4)</f>
        <v>1.2052724407745572E-2</v>
      </c>
      <c r="T35">
        <f t="shared" si="8"/>
        <v>2.2406715774576667E-2</v>
      </c>
      <c r="U35">
        <f t="shared" si="9"/>
        <v>-7.8912958845293157E-3</v>
      </c>
      <c r="W35" s="12"/>
      <c r="X35" s="12"/>
    </row>
    <row r="36" spans="2:24" x14ac:dyDescent="0.25">
      <c r="B36">
        <v>3.7</v>
      </c>
      <c r="C36" s="15">
        <v>7980</v>
      </c>
      <c r="D36" s="15">
        <v>8029</v>
      </c>
      <c r="E36" s="16">
        <v>9280</v>
      </c>
      <c r="F36" s="16">
        <v>9331</v>
      </c>
      <c r="G36" s="16">
        <v>8527</v>
      </c>
      <c r="H36" s="16">
        <v>8698</v>
      </c>
      <c r="I36" s="17"/>
      <c r="J36">
        <f t="shared" si="1"/>
        <v>0</v>
      </c>
      <c r="K36">
        <f t="shared" si="10"/>
        <v>0</v>
      </c>
      <c r="L36">
        <f>(E36-MIN(E$4:E$39))/($L$2-MIN(E$4:E$39))</f>
        <v>2.4655375810790404E-2</v>
      </c>
      <c r="M36">
        <f>(F36-MIN(F$4:F$39))/($M$2-MIN(F$4:F$39))</f>
        <v>1.4370142487046633E-2</v>
      </c>
      <c r="N36">
        <f t="shared" si="13"/>
        <v>8.2303720324119894E-3</v>
      </c>
      <c r="O36">
        <f t="shared" si="12"/>
        <v>7.9797277697810226E-3</v>
      </c>
      <c r="P36" s="2">
        <f t="shared" si="6"/>
        <v>9.2059363500050072E-3</v>
      </c>
      <c r="Q36">
        <f t="shared" si="7"/>
        <v>9.3520911678511148E-3</v>
      </c>
      <c r="R36" s="2">
        <f t="shared" si="11"/>
        <v>9.814417779099421E-3</v>
      </c>
      <c r="T36">
        <f t="shared" si="8"/>
        <v>2.7910118685707239E-2</v>
      </c>
      <c r="U36">
        <f t="shared" si="9"/>
        <v>-9.4982459856972224E-3</v>
      </c>
      <c r="W36" s="12"/>
      <c r="X36" s="12"/>
    </row>
    <row r="37" spans="2:24" x14ac:dyDescent="0.25">
      <c r="B37">
        <v>3.8</v>
      </c>
      <c r="C37" s="15">
        <v>8725</v>
      </c>
      <c r="D37" s="15">
        <v>8732</v>
      </c>
      <c r="E37" s="16">
        <v>9072</v>
      </c>
      <c r="F37" s="16">
        <v>9322</v>
      </c>
      <c r="G37" s="16">
        <v>9659</v>
      </c>
      <c r="H37" s="16">
        <v>10120</v>
      </c>
      <c r="I37" s="17"/>
      <c r="J37">
        <f t="shared" si="1"/>
        <v>3.929905260270504E-2</v>
      </c>
      <c r="K37">
        <f t="shared" si="10"/>
        <v>3.7263678661876437E-2</v>
      </c>
      <c r="L37">
        <f>(E37-MIN(E$4:E$39))/($L$2-MIN(E$4:E$39))</f>
        <v>1.6164782816346025E-2</v>
      </c>
      <c r="M37">
        <f>(F37-MIN(F$4:F$39))/($M$2-MIN(F$4:F$39))</f>
        <v>1.4005829015544041E-2</v>
      </c>
      <c r="N37">
        <f t="shared" si="13"/>
        <v>6.368740263175944E-2</v>
      </c>
      <c r="O37">
        <f t="shared" si="12"/>
        <v>7.8024004860081111E-2</v>
      </c>
      <c r="P37" s="2">
        <f t="shared" si="6"/>
        <v>4.1407458431385345E-2</v>
      </c>
      <c r="Q37">
        <f t="shared" si="7"/>
        <v>2.548264365682032E-2</v>
      </c>
      <c r="R37" s="2">
        <f t="shared" si="11"/>
        <v>2.6742394452236588E-2</v>
      </c>
      <c r="T37">
        <f t="shared" si="8"/>
        <v>9.2372745745025991E-2</v>
      </c>
      <c r="U37">
        <f t="shared" si="9"/>
        <v>-9.557828882255294E-3</v>
      </c>
      <c r="W37" s="12"/>
      <c r="X37" s="12"/>
    </row>
    <row r="38" spans="2:24" x14ac:dyDescent="0.25">
      <c r="B38">
        <v>3.9</v>
      </c>
      <c r="C38" s="15">
        <v>8628</v>
      </c>
      <c r="D38" s="15">
        <v>9025</v>
      </c>
      <c r="E38" s="16">
        <v>11675</v>
      </c>
      <c r="F38" s="16">
        <v>10996</v>
      </c>
      <c r="G38" s="16">
        <v>8673</v>
      </c>
      <c r="H38" s="16">
        <v>8974</v>
      </c>
      <c r="I38" s="17"/>
      <c r="J38">
        <f t="shared" si="1"/>
        <v>3.4182263203426662E-2</v>
      </c>
      <c r="K38">
        <f t="shared" si="10"/>
        <v>5.2794628658931621E-2</v>
      </c>
      <c r="L38">
        <f>(E38-MIN(E$4:E$39))/($L$2-MIN(E$4:E$39))</f>
        <v>0.12241965572278216</v>
      </c>
      <c r="M38">
        <f>(F38-MIN(F$4:F$39))/($M$2-MIN(F$4:F$39))</f>
        <v>8.1768134715025906E-2</v>
      </c>
      <c r="N38">
        <f t="shared" si="13"/>
        <v>1.5382957251055741E-2</v>
      </c>
      <c r="O38">
        <f t="shared" si="12"/>
        <v>2.1574819525704246E-2</v>
      </c>
      <c r="P38" s="2">
        <f t="shared" si="6"/>
        <v>5.4687076512821058E-2</v>
      </c>
      <c r="Q38">
        <f t="shared" si="7"/>
        <v>4.0954487132038676E-2</v>
      </c>
      <c r="R38" s="2">
        <f t="shared" si="11"/>
        <v>4.2979098410022877E-2</v>
      </c>
      <c r="T38">
        <f t="shared" si="8"/>
        <v>0.1365960507768984</v>
      </c>
      <c r="U38">
        <f t="shared" si="9"/>
        <v>-2.7221897751256295E-2</v>
      </c>
      <c r="W38" s="12"/>
      <c r="X38" s="12"/>
    </row>
    <row r="39" spans="2:24" x14ac:dyDescent="0.25">
      <c r="B39">
        <v>4</v>
      </c>
      <c r="C39" s="15">
        <v>8776</v>
      </c>
      <c r="D39" s="15">
        <v>8719</v>
      </c>
      <c r="E39" s="16">
        <v>8676</v>
      </c>
      <c r="F39" s="16">
        <v>8976</v>
      </c>
      <c r="G39" s="16">
        <v>8988</v>
      </c>
      <c r="H39" s="16">
        <v>9194</v>
      </c>
      <c r="I39" s="17"/>
      <c r="J39">
        <f t="shared" si="1"/>
        <v>4.1989323317789547E-2</v>
      </c>
      <c r="K39">
        <f t="shared" si="10"/>
        <v>3.6574592143235767E-2</v>
      </c>
      <c r="L39">
        <f>(E39-MIN(E$4:E$39))/($L$2-MIN(E$4:E$39))</f>
        <v>0</v>
      </c>
      <c r="M39">
        <f>(F39-MIN(F$4:F$39))/($M$2-MIN(F$4:F$39))</f>
        <v>0</v>
      </c>
      <c r="N39">
        <f t="shared" si="13"/>
        <v>3.081490481182822E-2</v>
      </c>
      <c r="O39">
        <f t="shared" si="12"/>
        <v>3.2411486867382176E-2</v>
      </c>
      <c r="P39" s="2">
        <f t="shared" si="6"/>
        <v>2.3631717856705953E-2</v>
      </c>
      <c r="Q39">
        <f t="shared" si="7"/>
        <v>1.8708919634723431E-2</v>
      </c>
      <c r="R39" s="2">
        <f t="shared" si="11"/>
        <v>1.9633807048628535E-2</v>
      </c>
      <c r="T39">
        <f t="shared" si="8"/>
        <v>6.1049557126152815E-2</v>
      </c>
      <c r="U39">
        <f t="shared" si="9"/>
        <v>-1.3786121412740909E-2</v>
      </c>
      <c r="W39" s="12"/>
      <c r="X39" s="12"/>
    </row>
    <row r="40" spans="2:24" x14ac:dyDescent="0.25">
      <c r="P40" s="12"/>
      <c r="Q40" s="12"/>
      <c r="R40" s="12"/>
    </row>
    <row r="41" spans="2:24" x14ac:dyDescent="0.25">
      <c r="P41" s="12"/>
      <c r="Q41" s="12"/>
      <c r="R41" s="12"/>
    </row>
    <row r="42" spans="2:24" x14ac:dyDescent="0.25">
      <c r="P42" s="12"/>
      <c r="Q42" s="12"/>
      <c r="R42" s="12"/>
    </row>
    <row r="43" spans="2:24" x14ac:dyDescent="0.25">
      <c r="P43" s="12"/>
      <c r="Q43" s="12"/>
      <c r="R43" s="12"/>
    </row>
    <row r="44" spans="2:24" x14ac:dyDescent="0.25">
      <c r="P44" s="12"/>
      <c r="Q44" s="12"/>
      <c r="R44" s="12"/>
    </row>
    <row r="45" spans="2:24" x14ac:dyDescent="0.25">
      <c r="P45" s="12"/>
      <c r="Q45" s="12"/>
      <c r="R45" s="12"/>
    </row>
    <row r="46" spans="2:24" x14ac:dyDescent="0.25">
      <c r="P46" s="12"/>
      <c r="Q46" s="12"/>
      <c r="R46" s="12"/>
    </row>
    <row r="47" spans="2:24" x14ac:dyDescent="0.25">
      <c r="P47" s="12"/>
      <c r="Q47" s="12"/>
      <c r="R47" s="12"/>
    </row>
    <row r="48" spans="2:24" x14ac:dyDescent="0.25">
      <c r="P48" s="12"/>
      <c r="Q48" s="12"/>
      <c r="R48" s="12"/>
    </row>
    <row r="49" spans="16:18" x14ac:dyDescent="0.25">
      <c r="P49" s="12"/>
      <c r="Q49" s="12"/>
      <c r="R49" s="12"/>
    </row>
    <row r="50" spans="16:18" x14ac:dyDescent="0.25">
      <c r="P50" s="12"/>
      <c r="Q50" s="12"/>
      <c r="R50" s="12"/>
    </row>
    <row r="51" spans="16:18" x14ac:dyDescent="0.25">
      <c r="P51" s="12"/>
      <c r="Q51" s="12"/>
      <c r="R51" s="12"/>
    </row>
    <row r="52" spans="16:18" x14ac:dyDescent="0.25">
      <c r="P52" s="12"/>
      <c r="Q52" s="12"/>
      <c r="R52" s="12"/>
    </row>
    <row r="53" spans="16:18" x14ac:dyDescent="0.25">
      <c r="P53" s="12"/>
      <c r="Q53" s="12"/>
      <c r="R53" s="12"/>
    </row>
    <row r="54" spans="16:18" x14ac:dyDescent="0.25">
      <c r="P54" s="12"/>
      <c r="Q54" s="12"/>
      <c r="R54" s="12"/>
    </row>
    <row r="55" spans="16:18" x14ac:dyDescent="0.25">
      <c r="P55" s="12"/>
      <c r="Q55" s="12"/>
      <c r="R55" s="12"/>
    </row>
    <row r="56" spans="16:18" x14ac:dyDescent="0.25">
      <c r="P56" s="12"/>
      <c r="Q56" s="12"/>
      <c r="R56" s="12"/>
    </row>
    <row r="57" spans="16:18" x14ac:dyDescent="0.25">
      <c r="P57" s="12"/>
      <c r="Q57" s="12"/>
      <c r="R57" s="12"/>
    </row>
    <row r="58" spans="16:18" x14ac:dyDescent="0.25">
      <c r="P58" s="12"/>
      <c r="Q58" s="12"/>
      <c r="R58" s="12"/>
    </row>
    <row r="59" spans="16:18" x14ac:dyDescent="0.25">
      <c r="P59" s="12"/>
      <c r="Q59" s="12"/>
      <c r="R59" s="12"/>
    </row>
    <row r="60" spans="16:18" x14ac:dyDescent="0.25">
      <c r="P60" s="12"/>
      <c r="Q60" s="12"/>
      <c r="R6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zoomScale="55" zoomScaleNormal="55" workbookViewId="0">
      <selection activeCell="J1" sqref="J1"/>
    </sheetView>
  </sheetViews>
  <sheetFormatPr defaultRowHeight="15" x14ac:dyDescent="0.25"/>
  <cols>
    <col min="9" max="9" width="20.140625" customWidth="1"/>
  </cols>
  <sheetData>
    <row r="1" spans="2:21" x14ac:dyDescent="0.25">
      <c r="B1" t="s">
        <v>13</v>
      </c>
      <c r="J1" t="s">
        <v>14</v>
      </c>
    </row>
    <row r="2" spans="2:21" x14ac:dyDescent="0.25">
      <c r="B2" t="s">
        <v>5</v>
      </c>
      <c r="C2" t="s">
        <v>6</v>
      </c>
      <c r="I2" s="18" t="s">
        <v>15</v>
      </c>
      <c r="J2" s="19">
        <f t="shared" ref="J2:O2" si="0">AVERAGE(C4:C13)</f>
        <v>29858.5</v>
      </c>
      <c r="K2" s="19">
        <f t="shared" si="0"/>
        <v>29416.7</v>
      </c>
      <c r="L2" s="19">
        <f t="shared" si="0"/>
        <v>32558.2</v>
      </c>
      <c r="M2" s="19">
        <f t="shared" si="0"/>
        <v>32446.1</v>
      </c>
      <c r="N2" s="19">
        <f t="shared" si="0"/>
        <v>32527.7</v>
      </c>
      <c r="O2" s="19">
        <f t="shared" si="0"/>
        <v>32949.9</v>
      </c>
    </row>
    <row r="3" spans="2:21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2" t="s">
        <v>0</v>
      </c>
      <c r="Q3" t="s">
        <v>1</v>
      </c>
      <c r="R3" s="2" t="s">
        <v>2</v>
      </c>
      <c r="T3" s="1" t="s">
        <v>17</v>
      </c>
      <c r="U3" s="1" t="s">
        <v>4</v>
      </c>
    </row>
    <row r="4" spans="2:21" x14ac:dyDescent="0.25">
      <c r="B4">
        <v>0.5</v>
      </c>
      <c r="C4" s="16">
        <v>27280</v>
      </c>
      <c r="D4" s="16">
        <v>26897</v>
      </c>
      <c r="E4" s="15">
        <v>33074</v>
      </c>
      <c r="F4" s="16">
        <v>33501</v>
      </c>
      <c r="G4" s="16">
        <v>32254</v>
      </c>
      <c r="H4" s="16">
        <v>31345</v>
      </c>
      <c r="I4" s="17"/>
      <c r="J4">
        <f t="shared" ref="J4:J39" si="1">(C4-MIN(C$4:C$39))/($J$2-MIN(C$4:C$39))</f>
        <v>0.879224337806506</v>
      </c>
      <c r="K4">
        <f t="shared" ref="K4:K39" si="2">(D4-MIN(D$4:D$39))/($K$2-MIN(D$4:D$39))</f>
        <v>0.87982945196659623</v>
      </c>
      <c r="L4">
        <f t="shared" ref="L4:L39" si="3">(E4-MIN(E$4:E$39))/($L$2-MIN(E$4:E$39))</f>
        <v>1.021524671162449</v>
      </c>
      <c r="M4">
        <f t="shared" ref="M4:M39" si="4">(F4-MIN(F$4:F$39))/($M$2-MIN(F$4:F$39))</f>
        <v>1.0441952147336935</v>
      </c>
      <c r="N4">
        <f t="shared" ref="N4:N39" si="5">(G4-MIN(G$4:G$39))/($N$2-MIN(G$4:G$39))</f>
        <v>0.98804213432829302</v>
      </c>
      <c r="O4">
        <f t="shared" ref="O4:O39" si="6">(H4-MIN(H$4:H$39))/($O$2-MIN(H$4:H$39))</f>
        <v>0.93279003639196101</v>
      </c>
      <c r="P4" s="2">
        <f>AVERAGE(J4:O4)</f>
        <v>0.95760097439824987</v>
      </c>
      <c r="Q4">
        <f>STDEV(J4:O4)</f>
        <v>7.1159476100774818E-2</v>
      </c>
      <c r="R4" s="2">
        <f>_xlfn.CONFIDENCE.T(0.05,Q4,6)</f>
        <v>7.4677290336479643E-2</v>
      </c>
      <c r="T4">
        <f>P4+2*Q4</f>
        <v>1.0999199265997994</v>
      </c>
      <c r="U4">
        <f>P4-2*Q4</f>
        <v>0.81528202219670021</v>
      </c>
    </row>
    <row r="5" spans="2:21" x14ac:dyDescent="0.25">
      <c r="B5">
        <v>0.6</v>
      </c>
      <c r="C5" s="16">
        <v>28591</v>
      </c>
      <c r="D5" s="16">
        <v>28286</v>
      </c>
      <c r="E5" s="15">
        <v>33256</v>
      </c>
      <c r="F5" s="16">
        <v>32856</v>
      </c>
      <c r="G5" s="16">
        <v>29786</v>
      </c>
      <c r="H5" s="16">
        <v>29688</v>
      </c>
      <c r="I5" s="17"/>
      <c r="J5">
        <f t="shared" si="1"/>
        <v>0.94063092812478044</v>
      </c>
      <c r="K5">
        <f t="shared" si="2"/>
        <v>0.94607419984070729</v>
      </c>
      <c r="L5">
        <f t="shared" si="3"/>
        <v>1.0291196501301996</v>
      </c>
      <c r="M5">
        <f t="shared" si="4"/>
        <v>1.0171728301444127</v>
      </c>
      <c r="N5">
        <f t="shared" si="5"/>
        <v>0.880216001782539</v>
      </c>
      <c r="O5">
        <f t="shared" si="6"/>
        <v>0.86339823023673612</v>
      </c>
      <c r="P5" s="2">
        <f t="shared" ref="P5:P39" si="7">AVERAGE(J5:O5)</f>
        <v>0.94610197337656254</v>
      </c>
      <c r="Q5">
        <f t="shared" ref="Q5:Q39" si="8">STDEV(J5:O5)</f>
        <v>6.8049694819346321E-2</v>
      </c>
      <c r="R5" s="2">
        <f t="shared" ref="R5:R39" si="9">_xlfn.CONFIDENCE.T(0.05,Q5,6)</f>
        <v>7.141377502746718E-2</v>
      </c>
      <c r="T5">
        <f t="shared" ref="T5:T39" si="10">P5+2*Q5</f>
        <v>1.0822013630152552</v>
      </c>
      <c r="U5">
        <f t="shared" ref="U5:U39" si="11">P5-2*Q5</f>
        <v>0.81000258373786993</v>
      </c>
    </row>
    <row r="6" spans="2:21" x14ac:dyDescent="0.25">
      <c r="B6">
        <v>0.7</v>
      </c>
      <c r="C6" s="16">
        <v>30021</v>
      </c>
      <c r="D6" s="16">
        <v>29396</v>
      </c>
      <c r="E6" s="15">
        <v>33671</v>
      </c>
      <c r="F6" s="16">
        <v>33112</v>
      </c>
      <c r="G6" s="16">
        <v>36951</v>
      </c>
      <c r="H6" s="16">
        <v>35952</v>
      </c>
      <c r="I6" s="17"/>
      <c r="J6">
        <f t="shared" si="1"/>
        <v>1.007611419471182</v>
      </c>
      <c r="K6">
        <f t="shared" si="2"/>
        <v>0.99901276725630372</v>
      </c>
      <c r="L6">
        <f t="shared" si="3"/>
        <v>1.0464378714028175</v>
      </c>
      <c r="M6">
        <f t="shared" si="4"/>
        <v>1.0278979936403132</v>
      </c>
      <c r="N6">
        <f t="shared" si="5"/>
        <v>1.1932525656765127</v>
      </c>
      <c r="O6">
        <f t="shared" si="6"/>
        <v>1.1257218716105013</v>
      </c>
      <c r="P6" s="2">
        <f t="shared" si="7"/>
        <v>1.0666557481762717</v>
      </c>
      <c r="Q6">
        <f t="shared" si="8"/>
        <v>7.6796214537706214E-2</v>
      </c>
      <c r="R6" s="2">
        <f t="shared" si="9"/>
        <v>8.0592684544967028E-2</v>
      </c>
      <c r="T6">
        <f t="shared" si="10"/>
        <v>1.2202481772516842</v>
      </c>
      <c r="U6">
        <f t="shared" si="11"/>
        <v>0.91306331910085925</v>
      </c>
    </row>
    <row r="7" spans="2:21" x14ac:dyDescent="0.25">
      <c r="B7">
        <v>0.8</v>
      </c>
      <c r="C7" s="16">
        <v>31701</v>
      </c>
      <c r="D7" s="16">
        <v>28717</v>
      </c>
      <c r="E7" s="15">
        <v>33245</v>
      </c>
      <c r="F7" s="16">
        <v>32584</v>
      </c>
      <c r="G7" s="16">
        <v>32981</v>
      </c>
      <c r="H7" s="16">
        <v>33648</v>
      </c>
      <c r="I7" s="17"/>
      <c r="J7">
        <f t="shared" si="1"/>
        <v>1.0863017869270943</v>
      </c>
      <c r="K7">
        <f t="shared" si="2"/>
        <v>0.96662962556694343</v>
      </c>
      <c r="L7">
        <f t="shared" si="3"/>
        <v>1.028660612939841</v>
      </c>
      <c r="M7">
        <f t="shared" si="4"/>
        <v>1.0057773439300184</v>
      </c>
      <c r="N7">
        <f t="shared" si="5"/>
        <v>1.0198045323675</v>
      </c>
      <c r="O7">
        <f t="shared" si="6"/>
        <v>1.0292350150132543</v>
      </c>
      <c r="P7" s="2">
        <f t="shared" si="7"/>
        <v>1.0227348194574419</v>
      </c>
      <c r="Q7">
        <f t="shared" si="8"/>
        <v>3.8889747399875899E-2</v>
      </c>
      <c r="R7" s="2">
        <f t="shared" si="9"/>
        <v>4.0812286947981974E-2</v>
      </c>
      <c r="T7">
        <f t="shared" si="10"/>
        <v>1.1005143142571938</v>
      </c>
      <c r="U7">
        <f t="shared" si="11"/>
        <v>0.94495532465769017</v>
      </c>
    </row>
    <row r="8" spans="2:21" x14ac:dyDescent="0.25">
      <c r="B8">
        <v>0.9</v>
      </c>
      <c r="C8" s="16">
        <v>32034</v>
      </c>
      <c r="D8" s="16">
        <v>32220</v>
      </c>
      <c r="E8" s="15">
        <v>31850</v>
      </c>
      <c r="F8" s="16">
        <v>32701</v>
      </c>
      <c r="G8" s="16">
        <v>32213</v>
      </c>
      <c r="H8" s="16">
        <v>33254</v>
      </c>
      <c r="I8" s="17"/>
      <c r="J8">
        <f t="shared" si="1"/>
        <v>1.1018993419049627</v>
      </c>
      <c r="K8">
        <f t="shared" si="2"/>
        <v>1.1336961135460732</v>
      </c>
      <c r="L8">
        <f t="shared" si="3"/>
        <v>0.97044635107164312</v>
      </c>
      <c r="M8">
        <f t="shared" si="4"/>
        <v>1.0106790788090041</v>
      </c>
      <c r="N8">
        <f t="shared" si="5"/>
        <v>0.9862508574099883</v>
      </c>
      <c r="O8">
        <f t="shared" si="6"/>
        <v>1.0127350924875098</v>
      </c>
      <c r="P8" s="2">
        <f t="shared" si="7"/>
        <v>1.0359511392048635</v>
      </c>
      <c r="Q8">
        <f t="shared" si="8"/>
        <v>6.6093725252915708E-2</v>
      </c>
      <c r="R8" s="2">
        <f t="shared" si="9"/>
        <v>6.9361110853902994E-2</v>
      </c>
      <c r="T8">
        <f t="shared" si="10"/>
        <v>1.1681385897106948</v>
      </c>
      <c r="U8">
        <f t="shared" si="11"/>
        <v>0.90376368869903212</v>
      </c>
    </row>
    <row r="9" spans="2:21" x14ac:dyDescent="0.25">
      <c r="B9">
        <v>1</v>
      </c>
      <c r="C9" s="16">
        <v>29240</v>
      </c>
      <c r="D9" s="16">
        <v>29535</v>
      </c>
      <c r="E9" s="15">
        <v>30858</v>
      </c>
      <c r="F9" s="16">
        <v>31273</v>
      </c>
      <c r="G9" s="16">
        <v>31846</v>
      </c>
      <c r="H9" s="16">
        <v>31665</v>
      </c>
      <c r="I9" s="17"/>
      <c r="J9">
        <f t="shared" si="1"/>
        <v>0.97102976650507034</v>
      </c>
      <c r="K9">
        <f t="shared" si="2"/>
        <v>1.0056420112840225</v>
      </c>
      <c r="L9">
        <f t="shared" si="3"/>
        <v>0.92904954263203576</v>
      </c>
      <c r="M9">
        <f t="shared" si="4"/>
        <v>0.95085277618343389</v>
      </c>
      <c r="N9">
        <f t="shared" si="5"/>
        <v>0.97021674450711481</v>
      </c>
      <c r="O9">
        <f t="shared" si="6"/>
        <v>0.94619098869713425</v>
      </c>
      <c r="P9" s="2">
        <f t="shared" si="7"/>
        <v>0.96216363830146856</v>
      </c>
      <c r="Q9">
        <f t="shared" si="8"/>
        <v>2.6508240738806418E-2</v>
      </c>
      <c r="R9" s="2">
        <f t="shared" si="9"/>
        <v>2.7818692582246122E-2</v>
      </c>
      <c r="T9">
        <f t="shared" si="10"/>
        <v>1.0151801197790813</v>
      </c>
      <c r="U9">
        <f t="shared" si="11"/>
        <v>0.90914715682385572</v>
      </c>
    </row>
    <row r="10" spans="2:21" x14ac:dyDescent="0.25">
      <c r="B10">
        <v>1.1000000000000001</v>
      </c>
      <c r="C10" s="16">
        <v>28419</v>
      </c>
      <c r="D10" s="16">
        <v>28748</v>
      </c>
      <c r="E10" s="15">
        <v>33554</v>
      </c>
      <c r="F10" s="16">
        <v>33373</v>
      </c>
      <c r="G10" s="16">
        <v>31723</v>
      </c>
      <c r="H10" s="16">
        <v>32606</v>
      </c>
      <c r="I10" s="17"/>
      <c r="J10">
        <f t="shared" si="1"/>
        <v>0.93257453336143703</v>
      </c>
      <c r="K10">
        <f t="shared" si="2"/>
        <v>0.96810809006233389</v>
      </c>
      <c r="L10">
        <f t="shared" si="3"/>
        <v>1.0415553849235495</v>
      </c>
      <c r="M10">
        <f t="shared" si="4"/>
        <v>1.0388326329857431</v>
      </c>
      <c r="N10">
        <f t="shared" si="5"/>
        <v>0.96484291375220088</v>
      </c>
      <c r="O10">
        <f t="shared" si="6"/>
        <v>0.98559816406953416</v>
      </c>
      <c r="P10" s="2">
        <f t="shared" si="7"/>
        <v>0.98858528652579991</v>
      </c>
      <c r="Q10">
        <f t="shared" si="8"/>
        <v>4.3496598398184372E-2</v>
      </c>
      <c r="R10" s="2">
        <f t="shared" si="9"/>
        <v>4.5646880573297278E-2</v>
      </c>
      <c r="T10">
        <f t="shared" si="10"/>
        <v>1.0755784833221687</v>
      </c>
      <c r="U10">
        <f t="shared" si="11"/>
        <v>0.90159208972943117</v>
      </c>
    </row>
    <row r="11" spans="2:21" x14ac:dyDescent="0.25">
      <c r="B11">
        <v>1.2</v>
      </c>
      <c r="C11" s="16">
        <v>31610</v>
      </c>
      <c r="D11" s="16">
        <v>31280</v>
      </c>
      <c r="E11" s="15">
        <v>33967</v>
      </c>
      <c r="F11" s="16">
        <v>32784</v>
      </c>
      <c r="G11" s="16">
        <v>33680</v>
      </c>
      <c r="H11" s="16">
        <v>35317</v>
      </c>
      <c r="I11" s="17"/>
      <c r="J11">
        <f t="shared" si="1"/>
        <v>1.0820393920232323</v>
      </c>
      <c r="K11">
        <f t="shared" si="2"/>
        <v>1.0888652546535862</v>
      </c>
      <c r="L11">
        <f t="shared" si="3"/>
        <v>1.0587901448888295</v>
      </c>
      <c r="M11">
        <f t="shared" si="4"/>
        <v>1.0141563779111906</v>
      </c>
      <c r="N11">
        <f t="shared" si="5"/>
        <v>1.050343619340548</v>
      </c>
      <c r="O11">
        <f t="shared" si="6"/>
        <v>1.0991293568799232</v>
      </c>
      <c r="P11" s="2">
        <f t="shared" si="7"/>
        <v>1.0655540242828851</v>
      </c>
      <c r="Q11">
        <f t="shared" si="8"/>
        <v>3.1181110645546503E-2</v>
      </c>
      <c r="R11" s="2">
        <f t="shared" si="9"/>
        <v>3.2722568802976595E-2</v>
      </c>
      <c r="T11">
        <f t="shared" si="10"/>
        <v>1.1279162455739782</v>
      </c>
      <c r="U11">
        <f t="shared" si="11"/>
        <v>1.0031918029917921</v>
      </c>
    </row>
    <row r="12" spans="2:21" x14ac:dyDescent="0.25">
      <c r="B12">
        <v>1.3</v>
      </c>
      <c r="C12" s="16">
        <v>29888</v>
      </c>
      <c r="D12" s="16">
        <v>28880</v>
      </c>
      <c r="E12" s="15">
        <v>30892</v>
      </c>
      <c r="F12" s="16">
        <v>31267</v>
      </c>
      <c r="G12" s="16">
        <v>31852</v>
      </c>
      <c r="H12" s="16">
        <v>32103</v>
      </c>
      <c r="I12" s="17"/>
      <c r="J12">
        <f t="shared" si="1"/>
        <v>1.0013817653809223</v>
      </c>
      <c r="K12">
        <f t="shared" si="2"/>
        <v>0.974403487268513</v>
      </c>
      <c r="L12">
        <f t="shared" si="3"/>
        <v>0.93046838485678041</v>
      </c>
      <c r="M12">
        <f t="shared" si="4"/>
        <v>0.95060140516399871</v>
      </c>
      <c r="N12">
        <f t="shared" si="5"/>
        <v>0.97047888259272042</v>
      </c>
      <c r="O12">
        <f t="shared" si="6"/>
        <v>0.96453354216484</v>
      </c>
      <c r="P12" s="2">
        <f t="shared" si="7"/>
        <v>0.9653112445712958</v>
      </c>
      <c r="Q12">
        <f t="shared" si="8"/>
        <v>2.3838896371141626E-2</v>
      </c>
      <c r="R12" s="2">
        <f t="shared" si="9"/>
        <v>2.5017387467663077E-2</v>
      </c>
      <c r="T12">
        <f t="shared" si="10"/>
        <v>1.012989037313579</v>
      </c>
      <c r="U12">
        <f t="shared" si="11"/>
        <v>0.91763345182901257</v>
      </c>
    </row>
    <row r="13" spans="2:21" x14ac:dyDescent="0.25">
      <c r="B13">
        <v>1.4</v>
      </c>
      <c r="C13" s="16">
        <v>29801</v>
      </c>
      <c r="D13" s="16">
        <v>30208</v>
      </c>
      <c r="E13" s="16">
        <v>31215</v>
      </c>
      <c r="F13" s="16">
        <v>31010</v>
      </c>
      <c r="G13" s="16">
        <v>31991</v>
      </c>
      <c r="H13" s="16">
        <v>33921</v>
      </c>
      <c r="I13" s="17"/>
      <c r="J13">
        <f t="shared" si="1"/>
        <v>0.9973067284948125</v>
      </c>
      <c r="K13">
        <f t="shared" si="2"/>
        <v>1.0377389985549201</v>
      </c>
      <c r="L13">
        <f t="shared" si="3"/>
        <v>0.94394738599185413</v>
      </c>
      <c r="M13">
        <f t="shared" si="4"/>
        <v>0.93983434649819231</v>
      </c>
      <c r="N13">
        <f t="shared" si="5"/>
        <v>0.97655174824258251</v>
      </c>
      <c r="O13">
        <f t="shared" si="6"/>
        <v>1.0406677024486053</v>
      </c>
      <c r="P13" s="2">
        <f t="shared" si="7"/>
        <v>0.98934115170516101</v>
      </c>
      <c r="Q13">
        <f t="shared" si="8"/>
        <v>4.4080161916372061E-2</v>
      </c>
      <c r="R13" s="2">
        <f t="shared" si="9"/>
        <v>4.6259292927426525E-2</v>
      </c>
      <c r="T13">
        <f t="shared" si="10"/>
        <v>1.0775014755379051</v>
      </c>
      <c r="U13">
        <f t="shared" si="11"/>
        <v>0.90118082787241693</v>
      </c>
    </row>
    <row r="14" spans="2:21" x14ac:dyDescent="0.25">
      <c r="B14">
        <v>1.5</v>
      </c>
      <c r="C14" s="16">
        <v>29240</v>
      </c>
      <c r="D14" s="16">
        <v>30375</v>
      </c>
      <c r="E14" s="16">
        <v>32716</v>
      </c>
      <c r="F14" s="16">
        <v>32369</v>
      </c>
      <c r="G14" s="16">
        <v>32617</v>
      </c>
      <c r="H14" s="16">
        <v>33041</v>
      </c>
      <c r="I14" s="17"/>
      <c r="J14">
        <f t="shared" si="1"/>
        <v>0.97102976650507034</v>
      </c>
      <c r="K14">
        <f t="shared" si="2"/>
        <v>1.0457036298687981</v>
      </c>
      <c r="L14">
        <f t="shared" si="3"/>
        <v>1.0065850971489616</v>
      </c>
      <c r="M14">
        <f t="shared" si="4"/>
        <v>0.9967698824002581</v>
      </c>
      <c r="N14">
        <f t="shared" si="5"/>
        <v>1.0039014885074293</v>
      </c>
      <c r="O14">
        <f t="shared" si="6"/>
        <v>1.0038150836093789</v>
      </c>
      <c r="P14" s="2">
        <f t="shared" si="7"/>
        <v>1.0046341580066491</v>
      </c>
      <c r="Q14">
        <f t="shared" si="8"/>
        <v>2.4011736001550821E-2</v>
      </c>
      <c r="R14" s="2">
        <f t="shared" si="9"/>
        <v>2.519877153580094E-2</v>
      </c>
      <c r="T14">
        <f t="shared" si="10"/>
        <v>1.0526576300097508</v>
      </c>
      <c r="U14">
        <f t="shared" si="11"/>
        <v>0.95661068600354748</v>
      </c>
    </row>
    <row r="15" spans="2:21" x14ac:dyDescent="0.25">
      <c r="B15">
        <v>1.6</v>
      </c>
      <c r="C15" s="16">
        <v>29874</v>
      </c>
      <c r="D15" s="16">
        <v>29756</v>
      </c>
      <c r="E15" s="15">
        <v>31209</v>
      </c>
      <c r="F15" s="16">
        <v>32328</v>
      </c>
      <c r="G15" s="16">
        <v>31246</v>
      </c>
      <c r="H15" s="16">
        <v>31882</v>
      </c>
      <c r="I15" s="17"/>
      <c r="J15">
        <f t="shared" si="1"/>
        <v>1.0007260123187898</v>
      </c>
      <c r="K15">
        <f t="shared" si="2"/>
        <v>1.0161820323640647</v>
      </c>
      <c r="L15">
        <f t="shared" si="3"/>
        <v>0.94369700206984042</v>
      </c>
      <c r="M15">
        <f t="shared" si="4"/>
        <v>0.99505218043411781</v>
      </c>
      <c r="N15">
        <f t="shared" si="5"/>
        <v>0.94400293594655871</v>
      </c>
      <c r="O15">
        <f t="shared" si="6"/>
        <v>0.95527850947907977</v>
      </c>
      <c r="P15" s="2">
        <f t="shared" si="7"/>
        <v>0.97582311210207529</v>
      </c>
      <c r="Q15">
        <f t="shared" si="8"/>
        <v>3.1891833456682228E-2</v>
      </c>
      <c r="R15" s="2">
        <f t="shared" si="9"/>
        <v>3.3468426651069486E-2</v>
      </c>
      <c r="T15">
        <f t="shared" si="10"/>
        <v>1.0396067790154397</v>
      </c>
      <c r="U15">
        <f t="shared" si="11"/>
        <v>0.91203944518871083</v>
      </c>
    </row>
    <row r="16" spans="2:21" x14ac:dyDescent="0.25">
      <c r="B16">
        <v>1.7</v>
      </c>
      <c r="C16" s="16">
        <v>29263</v>
      </c>
      <c r="D16" s="16">
        <v>29528</v>
      </c>
      <c r="E16" s="15">
        <v>30326</v>
      </c>
      <c r="F16" s="16">
        <v>31277</v>
      </c>
      <c r="G16" s="16">
        <v>33579</v>
      </c>
      <c r="H16" s="16">
        <v>33917</v>
      </c>
      <c r="I16" s="17"/>
      <c r="J16">
        <f t="shared" si="1"/>
        <v>0.97210707510714534</v>
      </c>
      <c r="K16">
        <f t="shared" si="2"/>
        <v>1.0053081644624828</v>
      </c>
      <c r="L16">
        <f t="shared" si="3"/>
        <v>0.90684883488014956</v>
      </c>
      <c r="M16">
        <f t="shared" si="4"/>
        <v>0.9510203568630573</v>
      </c>
      <c r="N16">
        <f t="shared" si="5"/>
        <v>1.0459309615661876</v>
      </c>
      <c r="O16">
        <f t="shared" si="6"/>
        <v>1.0405001905447906</v>
      </c>
      <c r="P16" s="2">
        <f t="shared" si="7"/>
        <v>0.98695259723730222</v>
      </c>
      <c r="Q16">
        <f t="shared" si="8"/>
        <v>5.4057094308691288E-2</v>
      </c>
      <c r="R16" s="2">
        <f t="shared" si="9"/>
        <v>5.6729441356759031E-2</v>
      </c>
      <c r="T16">
        <f t="shared" si="10"/>
        <v>1.0950667858546848</v>
      </c>
      <c r="U16">
        <f t="shared" si="11"/>
        <v>0.87883840861991969</v>
      </c>
    </row>
    <row r="17" spans="2:21" x14ac:dyDescent="0.25">
      <c r="B17">
        <v>1.8</v>
      </c>
      <c r="C17" s="16">
        <v>31611</v>
      </c>
      <c r="D17" s="16">
        <v>32095</v>
      </c>
      <c r="E17" s="15">
        <v>32308</v>
      </c>
      <c r="F17" s="16">
        <v>32570</v>
      </c>
      <c r="G17" s="16">
        <v>33826</v>
      </c>
      <c r="H17" s="16">
        <v>36051</v>
      </c>
      <c r="I17" s="17"/>
      <c r="J17">
        <f t="shared" si="1"/>
        <v>1.0820862315276705</v>
      </c>
      <c r="K17">
        <f t="shared" si="2"/>
        <v>1.1277345631614339</v>
      </c>
      <c r="L17">
        <f t="shared" si="3"/>
        <v>0.98955899045202644</v>
      </c>
      <c r="M17">
        <f t="shared" si="4"/>
        <v>1.0051908115513364</v>
      </c>
      <c r="N17">
        <f t="shared" si="5"/>
        <v>1.0567223127569498</v>
      </c>
      <c r="O17">
        <f t="shared" si="6"/>
        <v>1.1298677912299142</v>
      </c>
      <c r="P17" s="2">
        <f t="shared" si="7"/>
        <v>1.0651934501132219</v>
      </c>
      <c r="Q17">
        <f t="shared" si="8"/>
        <v>5.9619083479775091E-2</v>
      </c>
      <c r="R17" s="2">
        <f t="shared" si="9"/>
        <v>6.2566391021609893E-2</v>
      </c>
      <c r="T17">
        <f t="shared" si="10"/>
        <v>1.184431617072772</v>
      </c>
      <c r="U17">
        <f t="shared" si="11"/>
        <v>0.94595528315367172</v>
      </c>
    </row>
    <row r="18" spans="2:21" x14ac:dyDescent="0.25">
      <c r="B18">
        <v>1.9</v>
      </c>
      <c r="C18" s="16">
        <v>30128</v>
      </c>
      <c r="D18" s="16">
        <v>30783</v>
      </c>
      <c r="E18" s="15">
        <v>35005</v>
      </c>
      <c r="F18" s="16">
        <v>31681</v>
      </c>
      <c r="G18" s="16">
        <v>28959</v>
      </c>
      <c r="H18" s="16">
        <v>29188</v>
      </c>
      <c r="I18" s="17"/>
      <c r="J18">
        <f t="shared" si="1"/>
        <v>1.0126232464460525</v>
      </c>
      <c r="K18">
        <f t="shared" si="2"/>
        <v>1.0651621303242607</v>
      </c>
      <c r="L18">
        <f t="shared" si="3"/>
        <v>1.1021065633972089</v>
      </c>
      <c r="M18">
        <f t="shared" si="4"/>
        <v>0.96794600550502541</v>
      </c>
      <c r="N18">
        <f t="shared" si="5"/>
        <v>0.84408463564990577</v>
      </c>
      <c r="O18">
        <f t="shared" si="6"/>
        <v>0.8424592422599031</v>
      </c>
      <c r="P18" s="2">
        <f t="shared" si="7"/>
        <v>0.97239697059705943</v>
      </c>
      <c r="Q18">
        <f t="shared" si="8"/>
        <v>0.10992341536500266</v>
      </c>
      <c r="R18" s="2">
        <f t="shared" si="9"/>
        <v>0.11535754974312368</v>
      </c>
      <c r="T18">
        <f t="shared" si="10"/>
        <v>1.1922438013270646</v>
      </c>
      <c r="U18">
        <f t="shared" si="11"/>
        <v>0.7525501398670541</v>
      </c>
    </row>
    <row r="19" spans="2:21" x14ac:dyDescent="0.25">
      <c r="B19">
        <v>2</v>
      </c>
      <c r="C19" s="16">
        <v>32235</v>
      </c>
      <c r="D19" s="16">
        <v>29524</v>
      </c>
      <c r="E19" s="15">
        <v>30744</v>
      </c>
      <c r="F19" s="16">
        <v>31302</v>
      </c>
      <c r="G19" s="16">
        <v>38106</v>
      </c>
      <c r="H19" s="16">
        <v>38426</v>
      </c>
      <c r="I19" s="17"/>
      <c r="J19">
        <f t="shared" si="1"/>
        <v>1.1113140822970093</v>
      </c>
      <c r="K19">
        <f t="shared" si="2"/>
        <v>1.0051173948501744</v>
      </c>
      <c r="L19">
        <f t="shared" si="3"/>
        <v>0.92429224811377442</v>
      </c>
      <c r="M19">
        <f t="shared" si="4"/>
        <v>0.95206773611070383</v>
      </c>
      <c r="N19">
        <f t="shared" si="5"/>
        <v>1.2437141471555833</v>
      </c>
      <c r="O19">
        <f t="shared" si="6"/>
        <v>1.2293279841198714</v>
      </c>
      <c r="P19" s="2">
        <f t="shared" si="7"/>
        <v>1.0776389321078528</v>
      </c>
      <c r="Q19">
        <f t="shared" si="8"/>
        <v>0.13875681274522617</v>
      </c>
      <c r="R19" s="2">
        <f t="shared" si="9"/>
        <v>0.14561634457321374</v>
      </c>
      <c r="T19">
        <f t="shared" si="10"/>
        <v>1.3551525575983052</v>
      </c>
      <c r="U19">
        <f t="shared" si="11"/>
        <v>0.80012530661740044</v>
      </c>
    </row>
    <row r="20" spans="2:21" x14ac:dyDescent="0.25">
      <c r="B20">
        <v>2.1</v>
      </c>
      <c r="C20" s="16">
        <v>28033</v>
      </c>
      <c r="D20" s="16">
        <v>28498</v>
      </c>
      <c r="E20" s="15">
        <v>30269</v>
      </c>
      <c r="F20" s="16">
        <v>30170</v>
      </c>
      <c r="G20" s="16">
        <v>30533</v>
      </c>
      <c r="H20" s="16">
        <v>30323</v>
      </c>
      <c r="I20" s="17"/>
      <c r="J20">
        <f t="shared" si="1"/>
        <v>0.91449448464835237</v>
      </c>
      <c r="K20">
        <f t="shared" si="2"/>
        <v>0.95618498929305551</v>
      </c>
      <c r="L20">
        <f t="shared" si="3"/>
        <v>0.90447018762101883</v>
      </c>
      <c r="M20">
        <f t="shared" si="4"/>
        <v>0.90464240377726857</v>
      </c>
      <c r="N20">
        <f t="shared" si="5"/>
        <v>0.91285219344043123</v>
      </c>
      <c r="O20">
        <f t="shared" si="6"/>
        <v>0.88999074496731423</v>
      </c>
      <c r="P20" s="2">
        <f t="shared" si="7"/>
        <v>0.91377250062457349</v>
      </c>
      <c r="Q20">
        <f t="shared" si="8"/>
        <v>2.251955159010385E-2</v>
      </c>
      <c r="R20" s="2">
        <f t="shared" si="9"/>
        <v>2.3632820033131271E-2</v>
      </c>
      <c r="T20">
        <f t="shared" si="10"/>
        <v>0.95881160380478114</v>
      </c>
      <c r="U20">
        <f t="shared" si="11"/>
        <v>0.86873339744436584</v>
      </c>
    </row>
    <row r="21" spans="2:21" x14ac:dyDescent="0.25">
      <c r="B21">
        <v>2.2000000000000002</v>
      </c>
      <c r="C21" s="16">
        <v>27639</v>
      </c>
      <c r="D21" s="16">
        <v>27937</v>
      </c>
      <c r="E21" s="15">
        <v>28547</v>
      </c>
      <c r="F21" s="16">
        <v>28890</v>
      </c>
      <c r="G21" s="16">
        <v>28818</v>
      </c>
      <c r="H21" s="16">
        <v>29343</v>
      </c>
      <c r="I21" s="17"/>
      <c r="J21">
        <f t="shared" si="1"/>
        <v>0.8960397198997635</v>
      </c>
      <c r="K21">
        <f t="shared" si="2"/>
        <v>0.9294295511667946</v>
      </c>
      <c r="L21">
        <f t="shared" si="3"/>
        <v>0.83261000200307134</v>
      </c>
      <c r="M21">
        <f t="shared" si="4"/>
        <v>0.85101658629776578</v>
      </c>
      <c r="N21">
        <f t="shared" si="5"/>
        <v>0.83792439063817514</v>
      </c>
      <c r="O21">
        <f t="shared" si="6"/>
        <v>0.84895032853272134</v>
      </c>
      <c r="P21" s="2">
        <f t="shared" si="7"/>
        <v>0.86599509642304862</v>
      </c>
      <c r="Q21">
        <f t="shared" si="8"/>
        <v>3.8324974570621659E-2</v>
      </c>
      <c r="R21" s="2">
        <f t="shared" si="9"/>
        <v>4.0219594212517681E-2</v>
      </c>
      <c r="T21">
        <f t="shared" si="10"/>
        <v>0.94264504556429196</v>
      </c>
      <c r="U21">
        <f t="shared" si="11"/>
        <v>0.78934514728180527</v>
      </c>
    </row>
    <row r="22" spans="2:21" x14ac:dyDescent="0.25">
      <c r="B22">
        <v>2.2999999999999998</v>
      </c>
      <c r="C22" s="16">
        <v>27351</v>
      </c>
      <c r="D22" s="16">
        <v>26883</v>
      </c>
      <c r="E22" s="15">
        <v>27463</v>
      </c>
      <c r="F22" s="16">
        <v>27777</v>
      </c>
      <c r="G22" s="16">
        <v>29376</v>
      </c>
      <c r="H22" s="16">
        <v>29962</v>
      </c>
      <c r="I22" s="17"/>
      <c r="J22">
        <f t="shared" si="1"/>
        <v>0.88254994262160702</v>
      </c>
      <c r="K22">
        <f t="shared" si="2"/>
        <v>0.87916175832351662</v>
      </c>
      <c r="L22">
        <f t="shared" si="3"/>
        <v>0.78737397342591975</v>
      </c>
      <c r="M22">
        <f t="shared" si="4"/>
        <v>0.80438726219254186</v>
      </c>
      <c r="N22">
        <f t="shared" si="5"/>
        <v>0.86230323259949226</v>
      </c>
      <c r="O22">
        <f t="shared" si="6"/>
        <v>0.87487279564804066</v>
      </c>
      <c r="P22" s="2">
        <f t="shared" si="7"/>
        <v>0.84844149413518632</v>
      </c>
      <c r="Q22">
        <f t="shared" si="8"/>
        <v>4.1636281823671233E-2</v>
      </c>
      <c r="R22" s="2">
        <f t="shared" si="9"/>
        <v>4.3694598058513973E-2</v>
      </c>
      <c r="T22">
        <f t="shared" si="10"/>
        <v>0.9317140577825288</v>
      </c>
      <c r="U22">
        <f t="shared" si="11"/>
        <v>0.76516893048784385</v>
      </c>
    </row>
    <row r="23" spans="2:21" x14ac:dyDescent="0.25">
      <c r="B23">
        <v>2.4</v>
      </c>
      <c r="C23" s="16">
        <v>24579</v>
      </c>
      <c r="D23" s="16">
        <v>24722</v>
      </c>
      <c r="E23" s="15">
        <v>26834</v>
      </c>
      <c r="F23" s="16">
        <v>27471</v>
      </c>
      <c r="G23" s="16">
        <v>27610</v>
      </c>
      <c r="H23" s="16">
        <v>27783</v>
      </c>
      <c r="I23" s="17"/>
      <c r="J23">
        <f t="shared" si="1"/>
        <v>0.75271083631935176</v>
      </c>
      <c r="K23">
        <f t="shared" si="2"/>
        <v>0.77609847527387354</v>
      </c>
      <c r="L23">
        <f t="shared" si="3"/>
        <v>0.76112539226814446</v>
      </c>
      <c r="M23">
        <f t="shared" si="4"/>
        <v>0.79156734020134822</v>
      </c>
      <c r="N23">
        <f t="shared" si="5"/>
        <v>0.78514725606958891</v>
      </c>
      <c r="O23">
        <f t="shared" si="6"/>
        <v>0.78362068604500201</v>
      </c>
      <c r="P23" s="2">
        <f t="shared" si="7"/>
        <v>0.77504499769621804</v>
      </c>
      <c r="Q23">
        <f t="shared" si="8"/>
        <v>1.5114667389277386E-2</v>
      </c>
      <c r="R23" s="2">
        <f t="shared" si="9"/>
        <v>1.5861870643481286E-2</v>
      </c>
      <c r="T23">
        <f t="shared" si="10"/>
        <v>0.80527433247477287</v>
      </c>
      <c r="U23">
        <f t="shared" si="11"/>
        <v>0.74481566291766321</v>
      </c>
    </row>
    <row r="24" spans="2:21" x14ac:dyDescent="0.25">
      <c r="B24">
        <v>2.5</v>
      </c>
      <c r="C24" s="16">
        <v>24954</v>
      </c>
      <c r="D24" s="16">
        <v>27303</v>
      </c>
      <c r="E24" s="15">
        <v>25783</v>
      </c>
      <c r="F24" s="16">
        <v>26326</v>
      </c>
      <c r="G24" s="16">
        <v>25391</v>
      </c>
      <c r="H24" s="16">
        <v>25894</v>
      </c>
      <c r="I24" s="17"/>
      <c r="J24">
        <f t="shared" si="1"/>
        <v>0.7702756504836179</v>
      </c>
      <c r="K24">
        <f t="shared" si="2"/>
        <v>0.89919256761590438</v>
      </c>
      <c r="L24">
        <f t="shared" si="3"/>
        <v>0.71726647526206844</v>
      </c>
      <c r="M24">
        <f t="shared" si="4"/>
        <v>0.74359737065913678</v>
      </c>
      <c r="N24">
        <f t="shared" si="5"/>
        <v>0.68819985407646567</v>
      </c>
      <c r="O24">
        <f t="shared" si="6"/>
        <v>0.70451318946852659</v>
      </c>
      <c r="P24" s="2">
        <f t="shared" si="7"/>
        <v>0.75384085126095324</v>
      </c>
      <c r="Q24">
        <f t="shared" si="8"/>
        <v>7.691787396522215E-2</v>
      </c>
      <c r="R24" s="2">
        <f t="shared" si="9"/>
        <v>8.0720358284131599E-2</v>
      </c>
      <c r="T24">
        <f t="shared" si="10"/>
        <v>0.90767659919139754</v>
      </c>
      <c r="U24">
        <f t="shared" si="11"/>
        <v>0.60000510333050894</v>
      </c>
    </row>
    <row r="25" spans="2:21" x14ac:dyDescent="0.25">
      <c r="B25">
        <v>2.6</v>
      </c>
      <c r="C25" s="16">
        <v>22273</v>
      </c>
      <c r="D25" s="16">
        <v>22322</v>
      </c>
      <c r="E25" s="15">
        <v>22595</v>
      </c>
      <c r="F25" s="16">
        <v>23301</v>
      </c>
      <c r="G25" s="16">
        <v>23585</v>
      </c>
      <c r="H25" s="16">
        <v>23436</v>
      </c>
      <c r="I25" s="17"/>
      <c r="J25">
        <f t="shared" si="1"/>
        <v>0.64469893908522447</v>
      </c>
      <c r="K25">
        <f t="shared" si="2"/>
        <v>0.66163670788880036</v>
      </c>
      <c r="L25">
        <f t="shared" si="3"/>
        <v>0.58422915136542697</v>
      </c>
      <c r="M25">
        <f t="shared" si="4"/>
        <v>0.61686448169390551</v>
      </c>
      <c r="N25">
        <f t="shared" si="5"/>
        <v>0.60929629030919186</v>
      </c>
      <c r="O25">
        <f t="shared" si="6"/>
        <v>0.60157712457441503</v>
      </c>
      <c r="P25" s="2">
        <f t="shared" si="7"/>
        <v>0.61971711581949407</v>
      </c>
      <c r="Q25">
        <f t="shared" si="8"/>
        <v>2.8588563175411762E-2</v>
      </c>
      <c r="R25" s="2">
        <f t="shared" si="9"/>
        <v>3.0001857089695022E-2</v>
      </c>
      <c r="T25">
        <f t="shared" si="10"/>
        <v>0.67689424217031757</v>
      </c>
      <c r="U25">
        <f t="shared" si="11"/>
        <v>0.56253998946867056</v>
      </c>
    </row>
    <row r="26" spans="2:21" x14ac:dyDescent="0.25">
      <c r="B26">
        <v>2.7</v>
      </c>
      <c r="C26" s="16">
        <v>19689</v>
      </c>
      <c r="D26" s="16">
        <v>19991</v>
      </c>
      <c r="E26" s="15">
        <v>22780</v>
      </c>
      <c r="F26" s="16">
        <v>21744</v>
      </c>
      <c r="G26" s="16">
        <v>21350</v>
      </c>
      <c r="H26" s="16">
        <v>21106</v>
      </c>
      <c r="I26" s="17"/>
      <c r="J26">
        <f t="shared" si="1"/>
        <v>0.52366565961732126</v>
      </c>
      <c r="K26">
        <f t="shared" si="2"/>
        <v>0.55046571631604801</v>
      </c>
      <c r="L26">
        <f t="shared" si="3"/>
        <v>0.5919493222941844</v>
      </c>
      <c r="M26">
        <f t="shared" si="4"/>
        <v>0.55163370215047913</v>
      </c>
      <c r="N26">
        <f t="shared" si="5"/>
        <v>0.51164985342112046</v>
      </c>
      <c r="O26">
        <f t="shared" si="6"/>
        <v>0.50400144060237273</v>
      </c>
      <c r="P26" s="2">
        <f t="shared" si="7"/>
        <v>0.53889428240025439</v>
      </c>
      <c r="Q26">
        <f t="shared" si="8"/>
        <v>3.2565958998876238E-2</v>
      </c>
      <c r="R26" s="2">
        <f t="shared" si="9"/>
        <v>3.4175878020812088E-2</v>
      </c>
      <c r="T26">
        <f t="shared" si="10"/>
        <v>0.60402620039800681</v>
      </c>
      <c r="U26">
        <f t="shared" si="11"/>
        <v>0.47376236440250191</v>
      </c>
    </row>
    <row r="27" spans="2:21" x14ac:dyDescent="0.25">
      <c r="B27">
        <v>2.8</v>
      </c>
      <c r="C27" s="16">
        <v>18278</v>
      </c>
      <c r="D27" s="16">
        <v>18129</v>
      </c>
      <c r="E27" s="15">
        <v>17205</v>
      </c>
      <c r="F27" s="16">
        <v>17116</v>
      </c>
      <c r="G27" s="16">
        <v>19817</v>
      </c>
      <c r="H27" s="16">
        <v>19872</v>
      </c>
      <c r="I27" s="17"/>
      <c r="J27">
        <f t="shared" si="1"/>
        <v>0.45757511885524249</v>
      </c>
      <c r="K27">
        <f t="shared" si="2"/>
        <v>0.46166246178646203</v>
      </c>
      <c r="L27">
        <f t="shared" si="3"/>
        <v>0.35930092808973757</v>
      </c>
      <c r="M27">
        <f t="shared" si="4"/>
        <v>0.35774285582615184</v>
      </c>
      <c r="N27">
        <f t="shared" si="5"/>
        <v>0.44467357254889966</v>
      </c>
      <c r="O27">
        <f t="shared" si="6"/>
        <v>0.45232401827554869</v>
      </c>
      <c r="P27" s="2">
        <f t="shared" si="7"/>
        <v>0.42221315923034036</v>
      </c>
      <c r="Q27">
        <f t="shared" si="8"/>
        <v>4.9663303369138705E-2</v>
      </c>
      <c r="R27" s="2">
        <f t="shared" si="9"/>
        <v>5.2118440550540483E-2</v>
      </c>
      <c r="T27">
        <f t="shared" si="10"/>
        <v>0.52153976596861773</v>
      </c>
      <c r="U27">
        <f t="shared" si="11"/>
        <v>0.32288655249206294</v>
      </c>
    </row>
    <row r="28" spans="2:21" x14ac:dyDescent="0.25">
      <c r="B28">
        <v>2.9</v>
      </c>
      <c r="C28" s="16">
        <v>17328</v>
      </c>
      <c r="D28" s="16">
        <v>17417</v>
      </c>
      <c r="E28" s="16">
        <v>18549</v>
      </c>
      <c r="F28" s="16">
        <v>18846</v>
      </c>
      <c r="G28" s="16">
        <v>18594</v>
      </c>
      <c r="H28" s="16">
        <v>18701</v>
      </c>
      <c r="I28" s="17"/>
      <c r="J28">
        <f t="shared" si="1"/>
        <v>0.41307758963910163</v>
      </c>
      <c r="K28">
        <f t="shared" si="2"/>
        <v>0.42770547079555699</v>
      </c>
      <c r="L28">
        <f t="shared" si="3"/>
        <v>0.41538692662081855</v>
      </c>
      <c r="M28">
        <f t="shared" si="4"/>
        <v>0.43022149976329233</v>
      </c>
      <c r="N28">
        <f t="shared" si="5"/>
        <v>0.39124109276629954</v>
      </c>
      <c r="O28">
        <f t="shared" si="6"/>
        <v>0.40328490843380554</v>
      </c>
      <c r="P28" s="2">
        <f t="shared" si="7"/>
        <v>0.41348624800314582</v>
      </c>
      <c r="Q28">
        <f t="shared" si="8"/>
        <v>1.4730572220265381E-2</v>
      </c>
      <c r="R28" s="2">
        <f t="shared" si="9"/>
        <v>1.5458787484008217E-2</v>
      </c>
      <c r="T28">
        <f t="shared" si="10"/>
        <v>0.44294739244367659</v>
      </c>
      <c r="U28">
        <f t="shared" si="11"/>
        <v>0.38402510356261504</v>
      </c>
    </row>
    <row r="29" spans="2:21" x14ac:dyDescent="0.25">
      <c r="B29">
        <v>3</v>
      </c>
      <c r="C29" s="16">
        <v>15765</v>
      </c>
      <c r="D29" s="16">
        <v>16083</v>
      </c>
      <c r="E29" s="16">
        <v>18553</v>
      </c>
      <c r="F29" s="16">
        <v>18427</v>
      </c>
      <c r="G29" s="16">
        <v>16713</v>
      </c>
      <c r="H29" s="16">
        <v>15930</v>
      </c>
      <c r="I29" s="17"/>
      <c r="J29">
        <f t="shared" si="1"/>
        <v>0.33986744420244036</v>
      </c>
      <c r="K29">
        <f t="shared" si="2"/>
        <v>0.36408380509068711</v>
      </c>
      <c r="L29">
        <f t="shared" si="3"/>
        <v>0.41555384923549443</v>
      </c>
      <c r="M29">
        <f t="shared" si="4"/>
        <v>0.41266742357273634</v>
      </c>
      <c r="N29">
        <f t="shared" si="5"/>
        <v>0.30906080292895621</v>
      </c>
      <c r="O29">
        <f t="shared" si="6"/>
        <v>0.28724103706619653</v>
      </c>
      <c r="P29" s="2">
        <f t="shared" si="7"/>
        <v>0.3547457270160852</v>
      </c>
      <c r="Q29">
        <f t="shared" si="8"/>
        <v>5.2924680661367733E-2</v>
      </c>
      <c r="R29" s="2">
        <f t="shared" si="9"/>
        <v>5.5541046116153091E-2</v>
      </c>
      <c r="T29">
        <f t="shared" si="10"/>
        <v>0.46059508833882068</v>
      </c>
      <c r="U29">
        <f t="shared" si="11"/>
        <v>0.24889636569334972</v>
      </c>
    </row>
    <row r="30" spans="2:21" x14ac:dyDescent="0.25">
      <c r="B30">
        <v>3.1</v>
      </c>
      <c r="C30" s="16">
        <v>13768</v>
      </c>
      <c r="D30" s="16">
        <v>13751</v>
      </c>
      <c r="E30" s="16">
        <v>14895</v>
      </c>
      <c r="F30" s="16">
        <v>15278</v>
      </c>
      <c r="G30" s="16">
        <v>15348</v>
      </c>
      <c r="H30" s="16">
        <v>16164</v>
      </c>
      <c r="I30" s="17"/>
      <c r="J30">
        <f t="shared" si="1"/>
        <v>0.24632895383966838</v>
      </c>
      <c r="K30">
        <f t="shared" si="2"/>
        <v>0.25286512111485759</v>
      </c>
      <c r="L30">
        <f t="shared" si="3"/>
        <v>0.26290311811444211</v>
      </c>
      <c r="M30">
        <f t="shared" si="4"/>
        <v>0.2807395335391783</v>
      </c>
      <c r="N30">
        <f t="shared" si="5"/>
        <v>0.24942438845369111</v>
      </c>
      <c r="O30">
        <f t="shared" si="6"/>
        <v>0.29704048343935441</v>
      </c>
      <c r="P30" s="2">
        <f t="shared" si="7"/>
        <v>0.26488359975019865</v>
      </c>
      <c r="Q30">
        <f t="shared" si="8"/>
        <v>2.0085338134626166E-2</v>
      </c>
      <c r="R30" s="2">
        <f t="shared" si="9"/>
        <v>2.1078269677838629E-2</v>
      </c>
      <c r="T30">
        <f t="shared" si="10"/>
        <v>0.30505427601945101</v>
      </c>
      <c r="U30">
        <f t="shared" si="11"/>
        <v>0.22471292348094632</v>
      </c>
    </row>
    <row r="31" spans="2:21" x14ac:dyDescent="0.25">
      <c r="B31">
        <v>3.2</v>
      </c>
      <c r="C31" s="16">
        <v>12273</v>
      </c>
      <c r="D31" s="16">
        <v>12724</v>
      </c>
      <c r="E31" s="16">
        <v>13520</v>
      </c>
      <c r="F31" s="16">
        <v>13412</v>
      </c>
      <c r="G31" s="16">
        <v>13912</v>
      </c>
      <c r="H31" s="16">
        <v>14561</v>
      </c>
      <c r="I31" s="17"/>
      <c r="J31">
        <f t="shared" si="1"/>
        <v>0.17630389470479402</v>
      </c>
      <c r="K31">
        <f t="shared" si="2"/>
        <v>0.2038850231546617</v>
      </c>
      <c r="L31">
        <f t="shared" si="3"/>
        <v>0.20552346931962343</v>
      </c>
      <c r="M31">
        <f t="shared" si="4"/>
        <v>0.20256314649484061</v>
      </c>
      <c r="N31">
        <f t="shared" si="5"/>
        <v>0.18668600663209356</v>
      </c>
      <c r="O31">
        <f t="shared" si="6"/>
        <v>0.22991008798562745</v>
      </c>
      <c r="P31" s="2">
        <f t="shared" si="7"/>
        <v>0.20081193804860678</v>
      </c>
      <c r="Q31">
        <f t="shared" si="8"/>
        <v>1.8339016149687862E-2</v>
      </c>
      <c r="R31" s="2">
        <f t="shared" si="9"/>
        <v>1.9245617148110478E-2</v>
      </c>
      <c r="T31">
        <f t="shared" si="10"/>
        <v>0.2374899703479825</v>
      </c>
      <c r="U31">
        <f t="shared" si="11"/>
        <v>0.16413390574923106</v>
      </c>
    </row>
    <row r="32" spans="2:21" x14ac:dyDescent="0.25">
      <c r="B32">
        <v>3.3</v>
      </c>
      <c r="C32" s="16">
        <v>12333</v>
      </c>
      <c r="D32" s="16">
        <v>11789</v>
      </c>
      <c r="E32" s="16">
        <v>11850</v>
      </c>
      <c r="F32" s="16">
        <v>11827</v>
      </c>
      <c r="G32" s="16">
        <v>12727</v>
      </c>
      <c r="H32" s="16">
        <v>13376</v>
      </c>
      <c r="I32" s="17"/>
      <c r="J32">
        <f t="shared" si="1"/>
        <v>0.1791142649710766</v>
      </c>
      <c r="K32">
        <f t="shared" si="2"/>
        <v>0.15929262627756025</v>
      </c>
      <c r="L32">
        <f t="shared" si="3"/>
        <v>0.13583327769246176</v>
      </c>
      <c r="M32">
        <f t="shared" si="4"/>
        <v>0.13615930219405006</v>
      </c>
      <c r="N32">
        <f t="shared" si="5"/>
        <v>0.13491373472499529</v>
      </c>
      <c r="O32">
        <f t="shared" si="6"/>
        <v>0.180284686480533</v>
      </c>
      <c r="P32" s="2">
        <f t="shared" si="7"/>
        <v>0.15426631539011282</v>
      </c>
      <c r="Q32">
        <f t="shared" si="8"/>
        <v>2.1733859380052723E-2</v>
      </c>
      <c r="R32" s="2">
        <f t="shared" si="9"/>
        <v>2.2808286625914977E-2</v>
      </c>
      <c r="T32">
        <f t="shared" si="10"/>
        <v>0.19773403415021826</v>
      </c>
      <c r="U32">
        <f t="shared" si="11"/>
        <v>0.11079859663000738</v>
      </c>
    </row>
    <row r="33" spans="2:21" x14ac:dyDescent="0.25">
      <c r="B33">
        <v>3.4</v>
      </c>
      <c r="C33" s="16">
        <v>10388</v>
      </c>
      <c r="D33" s="16">
        <v>10492</v>
      </c>
      <c r="E33" s="16">
        <v>10841</v>
      </c>
      <c r="F33" s="16">
        <v>11065</v>
      </c>
      <c r="G33" s="16">
        <v>11277</v>
      </c>
      <c r="H33" s="16">
        <v>12168</v>
      </c>
      <c r="I33" s="17"/>
      <c r="J33">
        <f t="shared" si="1"/>
        <v>8.8011428839082889E-2</v>
      </c>
      <c r="K33">
        <f t="shared" si="2"/>
        <v>9.7435579486543591E-2</v>
      </c>
      <c r="L33">
        <f t="shared" si="3"/>
        <v>9.3727048140482064E-2</v>
      </c>
      <c r="M33">
        <f t="shared" si="4"/>
        <v>0.10423518272578355</v>
      </c>
      <c r="N33">
        <f t="shared" si="5"/>
        <v>7.1563697370318105E-2</v>
      </c>
      <c r="O33">
        <f t="shared" si="6"/>
        <v>0.12969609152850423</v>
      </c>
      <c r="P33" s="2">
        <f t="shared" si="7"/>
        <v>9.7444838015119065E-2</v>
      </c>
      <c r="Q33">
        <f t="shared" si="8"/>
        <v>1.9281581011447613E-2</v>
      </c>
      <c r="R33" s="2">
        <f t="shared" si="9"/>
        <v>2.023477830695479E-2</v>
      </c>
      <c r="T33">
        <f t="shared" si="10"/>
        <v>0.13600800003801428</v>
      </c>
      <c r="U33">
        <f t="shared" si="11"/>
        <v>5.8881675992223839E-2</v>
      </c>
    </row>
    <row r="34" spans="2:21" x14ac:dyDescent="0.25">
      <c r="B34">
        <v>3.5</v>
      </c>
      <c r="C34" s="16">
        <v>9365</v>
      </c>
      <c r="D34" s="16">
        <v>10062</v>
      </c>
      <c r="E34" s="16">
        <v>10843</v>
      </c>
      <c r="F34" s="16">
        <v>10478</v>
      </c>
      <c r="G34" s="16">
        <v>10492</v>
      </c>
      <c r="H34" s="16">
        <v>11572</v>
      </c>
      <c r="I34" s="17"/>
      <c r="J34">
        <f t="shared" si="1"/>
        <v>4.0094615798964846E-2</v>
      </c>
      <c r="K34">
        <f t="shared" si="2"/>
        <v>7.6927846163384633E-2</v>
      </c>
      <c r="L34">
        <f t="shared" si="3"/>
        <v>9.381050944781999E-2</v>
      </c>
      <c r="M34">
        <f t="shared" si="4"/>
        <v>7.9642717991042819E-2</v>
      </c>
      <c r="N34">
        <f t="shared" si="5"/>
        <v>3.7267297836923896E-2</v>
      </c>
      <c r="O34">
        <f t="shared" si="6"/>
        <v>0.10473681786011918</v>
      </c>
      <c r="P34" s="2">
        <f t="shared" si="7"/>
        <v>7.2079967516375895E-2</v>
      </c>
      <c r="Q34">
        <f t="shared" si="8"/>
        <v>2.7764611086140676E-2</v>
      </c>
      <c r="R34" s="2">
        <f t="shared" si="9"/>
        <v>2.9137172401647191E-2</v>
      </c>
      <c r="T34">
        <f t="shared" si="10"/>
        <v>0.12760918968865725</v>
      </c>
      <c r="U34">
        <f t="shared" si="11"/>
        <v>1.6550745344094543E-2</v>
      </c>
    </row>
    <row r="35" spans="2:21" x14ac:dyDescent="0.25">
      <c r="B35">
        <v>3.6</v>
      </c>
      <c r="C35" s="16">
        <v>9556</v>
      </c>
      <c r="D35" s="16">
        <v>9989</v>
      </c>
      <c r="E35" s="16">
        <v>9446</v>
      </c>
      <c r="F35" s="16">
        <v>9797</v>
      </c>
      <c r="G35" s="16">
        <v>9972</v>
      </c>
      <c r="H35" s="16">
        <v>10190</v>
      </c>
      <c r="I35" s="17"/>
      <c r="J35">
        <f t="shared" si="1"/>
        <v>4.9040961146631069E-2</v>
      </c>
      <c r="K35">
        <f t="shared" si="2"/>
        <v>7.3446300738755327E-2</v>
      </c>
      <c r="L35">
        <f t="shared" si="3"/>
        <v>3.5512786272284165E-2</v>
      </c>
      <c r="M35">
        <f t="shared" si="4"/>
        <v>5.1112107285151101E-2</v>
      </c>
      <c r="N35">
        <f t="shared" si="5"/>
        <v>1.4548663751108625E-2</v>
      </c>
      <c r="O35">
        <f t="shared" si="6"/>
        <v>4.6861455092152483E-2</v>
      </c>
      <c r="P35" s="2">
        <f t="shared" si="7"/>
        <v>4.5087045714347129E-2</v>
      </c>
      <c r="Q35">
        <f t="shared" si="8"/>
        <v>1.940922412232739E-2</v>
      </c>
      <c r="R35" s="2">
        <f t="shared" si="9"/>
        <v>2.0368731536699224E-2</v>
      </c>
      <c r="T35">
        <f t="shared" si="10"/>
        <v>8.3905493959001903E-2</v>
      </c>
      <c r="U35">
        <f t="shared" si="11"/>
        <v>6.2685974696923483E-3</v>
      </c>
    </row>
    <row r="36" spans="2:21" x14ac:dyDescent="0.25">
      <c r="B36">
        <v>3.7</v>
      </c>
      <c r="C36" s="16">
        <v>8713</v>
      </c>
      <c r="D36" s="16">
        <v>9137</v>
      </c>
      <c r="E36" s="16">
        <v>9271</v>
      </c>
      <c r="F36" s="16">
        <v>9075</v>
      </c>
      <c r="G36" s="16">
        <v>10124</v>
      </c>
      <c r="H36" s="16">
        <v>9927</v>
      </c>
      <c r="I36" s="17"/>
      <c r="J36">
        <f t="shared" si="1"/>
        <v>9.5552589053607816E-3</v>
      </c>
      <c r="K36">
        <f t="shared" si="2"/>
        <v>3.2812373317054326E-2</v>
      </c>
      <c r="L36">
        <f t="shared" si="3"/>
        <v>2.8209921880216329E-2</v>
      </c>
      <c r="M36">
        <f t="shared" si="4"/>
        <v>2.0863794613119054E-2</v>
      </c>
      <c r="N36">
        <f t="shared" si="5"/>
        <v>2.1189495253116166E-2</v>
      </c>
      <c r="O36">
        <f t="shared" si="6"/>
        <v>3.584754741633827E-2</v>
      </c>
      <c r="P36" s="2">
        <f t="shared" si="7"/>
        <v>2.4746398564200824E-2</v>
      </c>
      <c r="Q36">
        <f t="shared" si="8"/>
        <v>9.5790223619251318E-3</v>
      </c>
      <c r="R36" s="2">
        <f t="shared" si="9"/>
        <v>1.0052567461964847E-2</v>
      </c>
      <c r="T36">
        <f t="shared" si="10"/>
        <v>4.3904443288051084E-2</v>
      </c>
      <c r="U36">
        <f t="shared" si="11"/>
        <v>5.5883538403505607E-3</v>
      </c>
    </row>
    <row r="37" spans="2:21" x14ac:dyDescent="0.25">
      <c r="B37">
        <v>3.8</v>
      </c>
      <c r="C37" s="16">
        <v>8509</v>
      </c>
      <c r="D37" s="16">
        <v>8449</v>
      </c>
      <c r="E37" s="16">
        <v>8854</v>
      </c>
      <c r="F37" s="16">
        <v>8746</v>
      </c>
      <c r="G37" s="16">
        <v>10168</v>
      </c>
      <c r="H37" s="16">
        <v>10885</v>
      </c>
      <c r="I37" s="17"/>
      <c r="J37">
        <f t="shared" si="1"/>
        <v>0</v>
      </c>
      <c r="K37">
        <f t="shared" si="2"/>
        <v>0</v>
      </c>
      <c r="L37">
        <f t="shared" si="3"/>
        <v>1.0808239300260399E-2</v>
      </c>
      <c r="M37">
        <f t="shared" si="4"/>
        <v>7.0802837140906032E-3</v>
      </c>
      <c r="N37">
        <f t="shared" si="5"/>
        <v>2.3111841214223612E-2</v>
      </c>
      <c r="O37">
        <f t="shared" si="6"/>
        <v>7.5966648379950499E-2</v>
      </c>
      <c r="P37" s="2">
        <f t="shared" si="7"/>
        <v>1.9494502101420851E-2</v>
      </c>
      <c r="Q37">
        <f t="shared" si="8"/>
        <v>2.8954528666667739E-2</v>
      </c>
      <c r="R37" s="2">
        <f t="shared" si="9"/>
        <v>3.0385914319191087E-2</v>
      </c>
      <c r="T37">
        <f t="shared" si="10"/>
        <v>7.7403559434756325E-2</v>
      </c>
      <c r="U37">
        <f t="shared" si="11"/>
        <v>-3.8414555231914629E-2</v>
      </c>
    </row>
    <row r="38" spans="2:21" x14ac:dyDescent="0.25">
      <c r="B38">
        <v>3.9</v>
      </c>
      <c r="C38" s="16">
        <v>8740</v>
      </c>
      <c r="D38" s="16">
        <v>8981</v>
      </c>
      <c r="E38" s="16">
        <v>9060</v>
      </c>
      <c r="F38" s="16">
        <v>8577</v>
      </c>
      <c r="G38" s="16">
        <v>10558</v>
      </c>
      <c r="H38" s="16">
        <v>10796</v>
      </c>
      <c r="I38" s="17"/>
      <c r="J38">
        <f t="shared" si="1"/>
        <v>1.0819925525187943E-2</v>
      </c>
      <c r="K38">
        <f t="shared" si="2"/>
        <v>2.5372358437024567E-2</v>
      </c>
      <c r="L38">
        <f t="shared" si="3"/>
        <v>1.9404753956065966E-2</v>
      </c>
      <c r="M38">
        <f t="shared" si="4"/>
        <v>0</v>
      </c>
      <c r="N38">
        <f t="shared" si="5"/>
        <v>4.0150816778585063E-2</v>
      </c>
      <c r="O38">
        <f t="shared" si="6"/>
        <v>7.22395085200742E-2</v>
      </c>
      <c r="P38" s="2">
        <f t="shared" si="7"/>
        <v>2.7997893869489626E-2</v>
      </c>
      <c r="Q38">
        <f t="shared" si="8"/>
        <v>2.5552746034698797E-2</v>
      </c>
      <c r="R38" s="2">
        <f t="shared" si="9"/>
        <v>2.6815962386023715E-2</v>
      </c>
      <c r="T38">
        <f t="shared" si="10"/>
        <v>7.9103385938887216E-2</v>
      </c>
      <c r="U38">
        <f t="shared" si="11"/>
        <v>-2.3107598199907969E-2</v>
      </c>
    </row>
    <row r="39" spans="2:21" x14ac:dyDescent="0.25">
      <c r="B39">
        <v>4</v>
      </c>
      <c r="C39" s="16">
        <v>8586</v>
      </c>
      <c r="D39" s="16">
        <v>9065</v>
      </c>
      <c r="E39" s="16">
        <v>8595</v>
      </c>
      <c r="F39" s="16">
        <v>9578</v>
      </c>
      <c r="G39" s="16">
        <v>9639</v>
      </c>
      <c r="H39" s="16">
        <v>9071</v>
      </c>
      <c r="I39" s="17"/>
      <c r="J39">
        <f t="shared" si="1"/>
        <v>3.6066418417293146E-3</v>
      </c>
      <c r="K39">
        <f t="shared" si="2"/>
        <v>2.9378520295502128E-2</v>
      </c>
      <c r="L39">
        <f t="shared" si="3"/>
        <v>0</v>
      </c>
      <c r="M39">
        <f t="shared" si="4"/>
        <v>4.1937065075767416E-2</v>
      </c>
      <c r="N39">
        <f t="shared" si="5"/>
        <v>0</v>
      </c>
      <c r="O39">
        <f t="shared" si="6"/>
        <v>0</v>
      </c>
      <c r="P39" s="2">
        <f t="shared" si="7"/>
        <v>1.2487037868833142E-2</v>
      </c>
      <c r="Q39">
        <f t="shared" si="8"/>
        <v>1.8435108130254386E-2</v>
      </c>
      <c r="R39" s="2">
        <f t="shared" si="9"/>
        <v>1.9346459497225181E-2</v>
      </c>
      <c r="T39">
        <f t="shared" si="10"/>
        <v>4.9357254129341915E-2</v>
      </c>
      <c r="U39">
        <f t="shared" si="11"/>
        <v>-2.4383178391675628E-2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55" zoomScaleNormal="55" workbookViewId="0">
      <selection activeCell="I41" sqref="I41"/>
    </sheetView>
  </sheetViews>
  <sheetFormatPr defaultRowHeight="15" x14ac:dyDescent="0.25"/>
  <cols>
    <col min="9" max="9" width="21.42578125" customWidth="1"/>
    <col min="16" max="16" width="9.140625" style="2"/>
    <col min="18" max="18" width="9.140625" style="2"/>
  </cols>
  <sheetData>
    <row r="1" spans="2:24" x14ac:dyDescent="0.25">
      <c r="B1" t="s">
        <v>13</v>
      </c>
      <c r="J1" t="s">
        <v>14</v>
      </c>
      <c r="P1" s="12"/>
      <c r="R1" s="12"/>
    </row>
    <row r="2" spans="2:24" x14ac:dyDescent="0.25">
      <c r="B2" t="s">
        <v>5</v>
      </c>
      <c r="C2" t="s">
        <v>6</v>
      </c>
      <c r="I2" s="18" t="s">
        <v>15</v>
      </c>
      <c r="J2" s="6">
        <f t="shared" ref="J2:O2" si="0">AVERAGE(C4:C13)</f>
        <v>19593.8</v>
      </c>
      <c r="K2" s="6">
        <f t="shared" si="0"/>
        <v>19761.8</v>
      </c>
      <c r="L2" s="6">
        <f t="shared" si="0"/>
        <v>16633.7</v>
      </c>
      <c r="M2" s="6">
        <f t="shared" si="0"/>
        <v>16919.599999999999</v>
      </c>
      <c r="N2" s="6">
        <f t="shared" si="0"/>
        <v>18150.599999999999</v>
      </c>
      <c r="O2" s="6">
        <f t="shared" si="0"/>
        <v>18212.7</v>
      </c>
      <c r="P2" s="12"/>
      <c r="R2" s="12"/>
    </row>
    <row r="3" spans="2:24" x14ac:dyDescent="0.25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s="12"/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s="2" t="s">
        <v>0</v>
      </c>
      <c r="Q3" t="s">
        <v>1</v>
      </c>
      <c r="R3" s="2" t="s">
        <v>2</v>
      </c>
      <c r="T3" t="s">
        <v>3</v>
      </c>
      <c r="U3" s="1" t="s">
        <v>4</v>
      </c>
    </row>
    <row r="4" spans="2:24" x14ac:dyDescent="0.25">
      <c r="B4" s="5">
        <v>0.5</v>
      </c>
      <c r="C4" s="10">
        <v>18755</v>
      </c>
      <c r="D4" s="10">
        <v>19282</v>
      </c>
      <c r="E4" s="11">
        <v>16997</v>
      </c>
      <c r="F4" s="11">
        <v>17541</v>
      </c>
      <c r="G4" s="10">
        <v>18000</v>
      </c>
      <c r="H4" s="10">
        <v>18293</v>
      </c>
      <c r="I4" s="20"/>
      <c r="J4">
        <f t="shared" ref="J4:J39" si="1">(C4-MIN(C$4:C$39))/($J$2-MIN(C$4:C$39))</f>
        <v>0.92050645387516827</v>
      </c>
      <c r="K4">
        <f t="shared" ref="K4:K39" si="2">(D4-MIN(D$4:D$39))/($K$2-MIN(D$4:D$39))</f>
        <v>0.9571139991776757</v>
      </c>
      <c r="L4">
        <f t="shared" ref="L4:L39" si="3">(E4-MIN(E$4:E$39))/($L$2-MIN(E$4:E$39))</f>
        <v>1.0442363656288431</v>
      </c>
      <c r="M4">
        <f t="shared" ref="M4:M39" si="4">(F4-MIN(F$4:F$39))/($M$2-MIN(F$4:F$39))</f>
        <v>1.0727413199728422</v>
      </c>
      <c r="N4">
        <f t="shared" ref="N4:N38" si="5">(G4-MIN(G$4:G$39))/($N$2-MIN(G$4:G$39))</f>
        <v>0.98487891079963064</v>
      </c>
      <c r="O4">
        <f t="shared" ref="O4:O14" si="6">(H4-MIN(H$4:H$39))/($O$2-MIN(H$4:H$39))</f>
        <v>1.007960978317983</v>
      </c>
      <c r="P4" s="2">
        <f>AVERAGE(J4:O4)</f>
        <v>0.99790633796202377</v>
      </c>
      <c r="Q4">
        <f>STDEV(J4:O4)</f>
        <v>5.5986270830414485E-2</v>
      </c>
      <c r="R4" s="2">
        <f>_xlfn.CONFIDENCE.T(0.05,Q4,6)</f>
        <v>5.8753987954305927E-2</v>
      </c>
      <c r="T4">
        <f>P4+2*Q4</f>
        <v>1.1098788796228527</v>
      </c>
      <c r="U4">
        <f>P4-2*Q4</f>
        <v>0.88593379630119484</v>
      </c>
      <c r="W4" s="12"/>
      <c r="X4" s="12"/>
    </row>
    <row r="5" spans="2:24" x14ac:dyDescent="0.25">
      <c r="B5" s="5">
        <v>0.6</v>
      </c>
      <c r="C5" s="10">
        <v>19231</v>
      </c>
      <c r="D5" s="10">
        <v>20133</v>
      </c>
      <c r="E5" s="11">
        <v>17508</v>
      </c>
      <c r="F5" s="11">
        <v>17817</v>
      </c>
      <c r="G5" s="10">
        <v>18616</v>
      </c>
      <c r="H5" s="10">
        <v>18260</v>
      </c>
      <c r="I5" s="20"/>
      <c r="J5">
        <f t="shared" si="1"/>
        <v>0.96561724066036136</v>
      </c>
      <c r="K5">
        <f t="shared" si="2"/>
        <v>1.0331789985519941</v>
      </c>
      <c r="L5">
        <f t="shared" si="3"/>
        <v>1.1064570725827072</v>
      </c>
      <c r="M5">
        <f t="shared" si="4"/>
        <v>1.1050499847821509</v>
      </c>
      <c r="N5">
        <f t="shared" si="5"/>
        <v>1.0467287842885258</v>
      </c>
      <c r="O5">
        <f t="shared" si="6"/>
        <v>1.0046893433927846</v>
      </c>
      <c r="P5" s="2">
        <f t="shared" ref="P5:P39" si="7">AVERAGE(J5:O5)</f>
        <v>1.0436202373764207</v>
      </c>
      <c r="Q5">
        <f t="shared" ref="Q5:Q39" si="8">STDEV(J5:O5)</f>
        <v>5.5571298815518012E-2</v>
      </c>
      <c r="R5" s="2">
        <f t="shared" ref="R5:R38" si="9">_xlfn.CONFIDENCE.T(0.05,Q5,6)</f>
        <v>5.8318501532314118E-2</v>
      </c>
      <c r="T5">
        <f t="shared" ref="T5:T39" si="10">P5+2*Q5</f>
        <v>1.1547628350074568</v>
      </c>
      <c r="U5">
        <f t="shared" ref="U5:U39" si="11">P5-2*Q5</f>
        <v>0.93247763974538467</v>
      </c>
      <c r="W5" s="12"/>
      <c r="X5" s="12"/>
    </row>
    <row r="6" spans="2:24" x14ac:dyDescent="0.25">
      <c r="B6" s="5">
        <v>0.7</v>
      </c>
      <c r="C6" s="10">
        <v>20162</v>
      </c>
      <c r="D6" s="10">
        <v>20362</v>
      </c>
      <c r="E6" s="11">
        <v>16373</v>
      </c>
      <c r="F6" s="11">
        <v>16657</v>
      </c>
      <c r="G6" s="10">
        <v>18989</v>
      </c>
      <c r="H6" s="10">
        <v>19178</v>
      </c>
      <c r="I6" s="20"/>
      <c r="J6">
        <f t="shared" si="1"/>
        <v>1.0538486324608125</v>
      </c>
      <c r="K6">
        <f t="shared" si="2"/>
        <v>1.0536477234130035</v>
      </c>
      <c r="L6">
        <f t="shared" si="3"/>
        <v>0.96825648081629667</v>
      </c>
      <c r="M6">
        <f t="shared" si="4"/>
        <v>0.96925994427925943</v>
      </c>
      <c r="N6">
        <f t="shared" si="5"/>
        <v>1.0841800875537171</v>
      </c>
      <c r="O6">
        <f t="shared" si="6"/>
        <v>1.0957002785846708</v>
      </c>
      <c r="P6" s="2">
        <f t="shared" si="7"/>
        <v>1.0374821911846268</v>
      </c>
      <c r="Q6">
        <f t="shared" si="8"/>
        <v>5.5759659265292888E-2</v>
      </c>
      <c r="R6" s="2">
        <f t="shared" si="9"/>
        <v>5.8516173701454711E-2</v>
      </c>
      <c r="T6">
        <f t="shared" si="10"/>
        <v>1.1490015097152126</v>
      </c>
      <c r="U6">
        <f t="shared" si="11"/>
        <v>0.92596287265404098</v>
      </c>
      <c r="W6" s="12"/>
      <c r="X6" s="12"/>
    </row>
    <row r="7" spans="2:24" x14ac:dyDescent="0.25">
      <c r="B7" s="5">
        <v>0.8</v>
      </c>
      <c r="C7" s="10">
        <v>20618</v>
      </c>
      <c r="D7" s="10">
        <v>20056</v>
      </c>
      <c r="E7" s="11">
        <v>17370</v>
      </c>
      <c r="F7" s="11">
        <v>17381</v>
      </c>
      <c r="G7" s="10">
        <v>18787</v>
      </c>
      <c r="H7" s="10">
        <v>18643</v>
      </c>
      <c r="I7" s="20"/>
      <c r="J7">
        <f t="shared" si="1"/>
        <v>1.0970640080365437</v>
      </c>
      <c r="K7">
        <f t="shared" si="2"/>
        <v>1.0262965015463272</v>
      </c>
      <c r="L7">
        <f t="shared" si="3"/>
        <v>1.0896538288260864</v>
      </c>
      <c r="M7">
        <f t="shared" si="4"/>
        <v>1.0540116592138227</v>
      </c>
      <c r="N7">
        <f t="shared" si="5"/>
        <v>1.063898148520021</v>
      </c>
      <c r="O7">
        <f t="shared" si="6"/>
        <v>1.0426601366155432</v>
      </c>
      <c r="P7" s="2">
        <f t="shared" si="7"/>
        <v>1.0622640471263907</v>
      </c>
      <c r="Q7">
        <f t="shared" si="8"/>
        <v>2.7239630162322628E-2</v>
      </c>
      <c r="R7" s="2">
        <f t="shared" si="9"/>
        <v>2.8586238709927009E-2</v>
      </c>
      <c r="T7">
        <f t="shared" si="10"/>
        <v>1.116743307451036</v>
      </c>
      <c r="U7">
        <f t="shared" si="11"/>
        <v>1.0077847868017453</v>
      </c>
      <c r="W7" s="12"/>
      <c r="X7" s="12"/>
    </row>
    <row r="8" spans="2:24" x14ac:dyDescent="0.25">
      <c r="B8" s="5">
        <v>0.9</v>
      </c>
      <c r="C8" s="10">
        <v>19892</v>
      </c>
      <c r="D8" s="10">
        <v>20399</v>
      </c>
      <c r="E8" s="11">
        <v>17234</v>
      </c>
      <c r="F8" s="11">
        <v>17282</v>
      </c>
      <c r="G8" s="10">
        <v>17745</v>
      </c>
      <c r="H8" s="10">
        <v>18028</v>
      </c>
      <c r="I8" s="20"/>
      <c r="J8">
        <f t="shared" si="1"/>
        <v>1.0282605811330769</v>
      </c>
      <c r="K8">
        <f t="shared" si="2"/>
        <v>1.0569548972988434</v>
      </c>
      <c r="L8">
        <f t="shared" si="3"/>
        <v>1.0730941103413005</v>
      </c>
      <c r="M8">
        <f t="shared" si="4"/>
        <v>1.0424226816191793</v>
      </c>
      <c r="N8">
        <f t="shared" si="5"/>
        <v>0.95927547291055881</v>
      </c>
      <c r="O8">
        <f t="shared" si="6"/>
        <v>0.98168875846411607</v>
      </c>
      <c r="P8" s="2">
        <f t="shared" si="7"/>
        <v>1.0236160836278458</v>
      </c>
      <c r="Q8">
        <f t="shared" si="8"/>
        <v>4.4345069381813249E-2</v>
      </c>
      <c r="R8" s="2">
        <f t="shared" si="9"/>
        <v>4.6537296262935027E-2</v>
      </c>
      <c r="T8">
        <f t="shared" si="10"/>
        <v>1.1123062223914724</v>
      </c>
      <c r="U8">
        <f t="shared" si="11"/>
        <v>0.93492594486421932</v>
      </c>
      <c r="W8" s="12"/>
      <c r="X8" s="12"/>
    </row>
    <row r="9" spans="2:24" x14ac:dyDescent="0.25">
      <c r="B9" s="5">
        <v>1</v>
      </c>
      <c r="C9" s="10">
        <v>21010</v>
      </c>
      <c r="D9" s="10">
        <v>20441</v>
      </c>
      <c r="E9" s="11">
        <v>16664</v>
      </c>
      <c r="F9" s="11">
        <v>16371</v>
      </c>
      <c r="G9" s="10">
        <v>17812</v>
      </c>
      <c r="H9" s="10">
        <v>18183</v>
      </c>
      <c r="I9" s="20"/>
      <c r="J9">
        <f t="shared" si="1"/>
        <v>1.1342140677419967</v>
      </c>
      <c r="K9">
        <f t="shared" si="2"/>
        <v>1.0607089865746617</v>
      </c>
      <c r="L9">
        <f t="shared" si="3"/>
        <v>1.0036894078683014</v>
      </c>
      <c r="M9">
        <f t="shared" si="4"/>
        <v>0.935780675672512</v>
      </c>
      <c r="N9">
        <f t="shared" si="5"/>
        <v>0.96600265070886393</v>
      </c>
      <c r="O9">
        <f t="shared" si="6"/>
        <v>0.99705552856732127</v>
      </c>
      <c r="P9" s="2">
        <f t="shared" si="7"/>
        <v>1.0162418861889428</v>
      </c>
      <c r="Q9">
        <f t="shared" si="8"/>
        <v>7.1299967527716959E-2</v>
      </c>
      <c r="R9" s="2">
        <f t="shared" si="9"/>
        <v>7.4824727047012568E-2</v>
      </c>
      <c r="T9">
        <f t="shared" si="10"/>
        <v>1.1588418212443767</v>
      </c>
      <c r="U9">
        <f t="shared" si="11"/>
        <v>0.87364195113350895</v>
      </c>
      <c r="W9" s="12"/>
      <c r="X9" s="12"/>
    </row>
    <row r="10" spans="2:24" x14ac:dyDescent="0.25">
      <c r="B10" s="5">
        <v>1.1000000000000001</v>
      </c>
      <c r="C10" s="10">
        <v>20150</v>
      </c>
      <c r="D10" s="10">
        <v>20083</v>
      </c>
      <c r="E10" s="11">
        <v>16572</v>
      </c>
      <c r="F10" s="11">
        <v>17161</v>
      </c>
      <c r="G10" s="10">
        <v>17708</v>
      </c>
      <c r="H10" s="10">
        <v>17663</v>
      </c>
      <c r="I10" s="20"/>
      <c r="J10">
        <f t="shared" si="1"/>
        <v>1.0527113857351353</v>
      </c>
      <c r="K10">
        <f t="shared" si="2"/>
        <v>1.0287098446522105</v>
      </c>
      <c r="L10">
        <f t="shared" si="3"/>
        <v>0.99248724536388755</v>
      </c>
      <c r="M10">
        <f t="shared" si="4"/>
        <v>1.0282583756701709</v>
      </c>
      <c r="N10">
        <f t="shared" si="5"/>
        <v>0.95556046427567387</v>
      </c>
      <c r="O10">
        <f t="shared" si="6"/>
        <v>0.94550249338237469</v>
      </c>
      <c r="P10" s="2">
        <f t="shared" si="7"/>
        <v>1.0005383015132421</v>
      </c>
      <c r="Q10">
        <f t="shared" si="8"/>
        <v>4.336089158591655E-2</v>
      </c>
      <c r="R10" s="2">
        <f t="shared" si="9"/>
        <v>4.550446500792675E-2</v>
      </c>
      <c r="T10">
        <f t="shared" si="10"/>
        <v>1.0872600846850751</v>
      </c>
      <c r="U10">
        <f t="shared" si="11"/>
        <v>0.91381651834140898</v>
      </c>
      <c r="W10" s="12"/>
      <c r="X10" s="12"/>
    </row>
    <row r="11" spans="2:24" x14ac:dyDescent="0.25">
      <c r="B11" s="5">
        <v>1.2</v>
      </c>
      <c r="C11" s="10">
        <v>19511</v>
      </c>
      <c r="D11" s="10">
        <v>19628</v>
      </c>
      <c r="E11" s="11">
        <v>16007</v>
      </c>
      <c r="F11" s="11">
        <v>16780</v>
      </c>
      <c r="G11" s="10">
        <v>17985</v>
      </c>
      <c r="H11" s="10">
        <v>18279</v>
      </c>
      <c r="I11" s="20"/>
      <c r="J11">
        <f t="shared" si="1"/>
        <v>0.99215299759282782</v>
      </c>
      <c r="K11">
        <f t="shared" si="2"/>
        <v>0.98804054416417886</v>
      </c>
      <c r="L11">
        <f t="shared" si="3"/>
        <v>0.92369135607047614</v>
      </c>
      <c r="M11">
        <f t="shared" si="4"/>
        <v>0.98365837098775566</v>
      </c>
      <c r="N11">
        <f t="shared" si="5"/>
        <v>0.98337282621792055</v>
      </c>
      <c r="O11">
        <f t="shared" si="6"/>
        <v>1.0065730119860805</v>
      </c>
      <c r="P11" s="2">
        <f t="shared" si="7"/>
        <v>0.97958151783654002</v>
      </c>
      <c r="Q11">
        <f t="shared" si="8"/>
        <v>2.8680456478916826E-2</v>
      </c>
      <c r="R11" s="2">
        <f t="shared" si="9"/>
        <v>3.0098293197461018E-2</v>
      </c>
      <c r="T11">
        <f t="shared" si="10"/>
        <v>1.0369424307943738</v>
      </c>
      <c r="U11">
        <f t="shared" si="11"/>
        <v>0.92222060487870638</v>
      </c>
      <c r="W11" s="12"/>
      <c r="X11" s="12"/>
    </row>
    <row r="12" spans="2:24" x14ac:dyDescent="0.25">
      <c r="B12" s="5">
        <v>1.3</v>
      </c>
      <c r="C12" s="10">
        <v>17618</v>
      </c>
      <c r="D12" s="10">
        <v>18280</v>
      </c>
      <c r="E12" s="11">
        <v>15786</v>
      </c>
      <c r="F12" s="11">
        <v>15977</v>
      </c>
      <c r="G12" s="10">
        <v>17426</v>
      </c>
      <c r="H12" s="10">
        <v>17955</v>
      </c>
      <c r="I12" s="20"/>
      <c r="J12">
        <f t="shared" si="1"/>
        <v>0.81275232661725971</v>
      </c>
      <c r="K12">
        <f t="shared" si="2"/>
        <v>0.86755215502601057</v>
      </c>
      <c r="L12">
        <f t="shared" si="3"/>
        <v>0.89678181353269926</v>
      </c>
      <c r="M12">
        <f t="shared" si="4"/>
        <v>0.88965888605342647</v>
      </c>
      <c r="N12">
        <f t="shared" si="5"/>
        <v>0.92724607413952376</v>
      </c>
      <c r="O12">
        <f t="shared" si="6"/>
        <v>0.97445150544776782</v>
      </c>
      <c r="P12" s="2">
        <f t="shared" si="7"/>
        <v>0.89474046013611463</v>
      </c>
      <c r="Q12">
        <f t="shared" si="8"/>
        <v>5.4592514464765853E-2</v>
      </c>
      <c r="R12" s="2">
        <f t="shared" si="9"/>
        <v>5.7291330350862348E-2</v>
      </c>
      <c r="T12">
        <f t="shared" si="10"/>
        <v>1.0039254890656464</v>
      </c>
      <c r="U12">
        <f t="shared" si="11"/>
        <v>0.78555543120658289</v>
      </c>
      <c r="W12" s="12"/>
      <c r="X12" s="12"/>
    </row>
    <row r="13" spans="2:24" x14ac:dyDescent="0.25">
      <c r="B13" s="5">
        <v>1.4</v>
      </c>
      <c r="C13" s="10">
        <v>18991</v>
      </c>
      <c r="D13" s="10">
        <v>18954</v>
      </c>
      <c r="E13" s="11">
        <v>15826</v>
      </c>
      <c r="F13" s="11">
        <v>16229</v>
      </c>
      <c r="G13" s="10">
        <v>18438</v>
      </c>
      <c r="H13" s="10">
        <v>17645</v>
      </c>
      <c r="I13" s="20"/>
      <c r="J13">
        <f t="shared" si="1"/>
        <v>0.94287230614681861</v>
      </c>
      <c r="K13">
        <f t="shared" si="2"/>
        <v>0.92779634959509472</v>
      </c>
      <c r="L13">
        <f t="shared" si="3"/>
        <v>0.90165231896940101</v>
      </c>
      <c r="M13">
        <f t="shared" si="4"/>
        <v>0.91915810174888224</v>
      </c>
      <c r="N13">
        <f t="shared" si="5"/>
        <v>1.0288565805855658</v>
      </c>
      <c r="O13">
        <f t="shared" si="6"/>
        <v>0.94371796524135731</v>
      </c>
      <c r="P13" s="2">
        <f t="shared" si="7"/>
        <v>0.94400893704785327</v>
      </c>
      <c r="Q13">
        <f t="shared" si="8"/>
        <v>4.4440959283782111E-2</v>
      </c>
      <c r="R13" s="2">
        <f t="shared" si="9"/>
        <v>4.6637926543567278E-2</v>
      </c>
      <c r="T13">
        <f t="shared" si="10"/>
        <v>1.0328908556154175</v>
      </c>
      <c r="U13">
        <f t="shared" si="11"/>
        <v>0.85512701848028905</v>
      </c>
      <c r="W13" s="12"/>
      <c r="X13" s="12"/>
    </row>
    <row r="14" spans="2:24" x14ac:dyDescent="0.25">
      <c r="B14" s="5">
        <v>1.5</v>
      </c>
      <c r="C14" s="10">
        <v>17791</v>
      </c>
      <c r="D14" s="10">
        <v>17719</v>
      </c>
      <c r="E14" s="11">
        <v>15541</v>
      </c>
      <c r="F14" s="11">
        <v>15592</v>
      </c>
      <c r="G14" s="10">
        <v>18093</v>
      </c>
      <c r="H14" s="10">
        <v>18053</v>
      </c>
      <c r="I14" s="20"/>
      <c r="J14">
        <f t="shared" si="1"/>
        <v>0.82914763357910504</v>
      </c>
      <c r="K14">
        <f t="shared" si="2"/>
        <v>0.81740824827043745</v>
      </c>
      <c r="L14">
        <f t="shared" si="3"/>
        <v>0.86694996773290145</v>
      </c>
      <c r="M14">
        <f t="shared" si="4"/>
        <v>0.84459063985203586</v>
      </c>
      <c r="N14">
        <f t="shared" si="5"/>
        <v>0.99421663520623338</v>
      </c>
      <c r="O14">
        <f t="shared" si="6"/>
        <v>0.9841672697710846</v>
      </c>
      <c r="P14" s="2">
        <f t="shared" si="7"/>
        <v>0.88941339906863304</v>
      </c>
      <c r="Q14">
        <f t="shared" si="8"/>
        <v>7.9110560661247206E-2</v>
      </c>
      <c r="R14" s="2">
        <f t="shared" si="9"/>
        <v>8.3021441850066074E-2</v>
      </c>
      <c r="T14">
        <f t="shared" si="10"/>
        <v>1.0476345203911275</v>
      </c>
      <c r="U14">
        <f t="shared" si="11"/>
        <v>0.7311922777461386</v>
      </c>
      <c r="W14" s="12"/>
      <c r="X14" s="12"/>
    </row>
    <row r="15" spans="2:24" x14ac:dyDescent="0.25">
      <c r="B15" s="5">
        <v>1.6</v>
      </c>
      <c r="C15" s="10">
        <v>17593</v>
      </c>
      <c r="D15" s="10">
        <v>17725</v>
      </c>
      <c r="E15" s="11">
        <v>16016</v>
      </c>
      <c r="F15" s="11">
        <v>15710</v>
      </c>
      <c r="G15" s="10">
        <v>16975</v>
      </c>
      <c r="H15" s="10"/>
      <c r="I15" s="20"/>
      <c r="J15">
        <f t="shared" si="1"/>
        <v>0.81038306260543236</v>
      </c>
      <c r="K15">
        <f t="shared" si="2"/>
        <v>0.81794454673841155</v>
      </c>
      <c r="L15">
        <f t="shared" si="3"/>
        <v>0.92478721979373402</v>
      </c>
      <c r="M15">
        <f t="shared" si="4"/>
        <v>0.85840376466181267</v>
      </c>
      <c r="N15">
        <f t="shared" si="5"/>
        <v>0.88196313104943991</v>
      </c>
      <c r="P15" s="2">
        <f t="shared" si="7"/>
        <v>0.8586963449697661</v>
      </c>
      <c r="Q15">
        <f t="shared" si="8"/>
        <v>4.7181338961013432E-2</v>
      </c>
      <c r="R15" s="2">
        <f>_xlfn.CONFIDENCE.T(0.05,Q15,5)</f>
        <v>5.8583369974938966E-2</v>
      </c>
      <c r="T15">
        <f t="shared" si="10"/>
        <v>0.95305902289179301</v>
      </c>
      <c r="U15">
        <f t="shared" si="11"/>
        <v>0.7643336670477392</v>
      </c>
      <c r="W15" s="12"/>
      <c r="X15" s="12"/>
    </row>
    <row r="16" spans="2:24" x14ac:dyDescent="0.25">
      <c r="B16" s="5">
        <v>1.7</v>
      </c>
      <c r="C16" s="10">
        <v>17955</v>
      </c>
      <c r="D16" s="10">
        <v>18582</v>
      </c>
      <c r="E16" s="11">
        <v>15255</v>
      </c>
      <c r="F16" s="11">
        <v>14425</v>
      </c>
      <c r="G16" s="10">
        <v>17658</v>
      </c>
      <c r="H16" s="10">
        <v>17644</v>
      </c>
      <c r="I16" s="20"/>
      <c r="J16">
        <f t="shared" si="1"/>
        <v>0.8446900054966926</v>
      </c>
      <c r="K16">
        <f t="shared" si="2"/>
        <v>0.89454584458070407</v>
      </c>
      <c r="L16">
        <f t="shared" si="3"/>
        <v>0.83212585386048432</v>
      </c>
      <c r="M16">
        <f t="shared" si="4"/>
        <v>0.7079811766909373</v>
      </c>
      <c r="N16">
        <f t="shared" si="5"/>
        <v>0.95054018233664017</v>
      </c>
      <c r="O16">
        <f>(H16-MIN(H$4:H$39))/($O$2-MIN(H$4:H$39))</f>
        <v>0.94361882478907866</v>
      </c>
      <c r="P16" s="2">
        <f t="shared" si="7"/>
        <v>0.86225031462575608</v>
      </c>
      <c r="Q16">
        <f t="shared" si="8"/>
        <v>8.997082966599107E-2</v>
      </c>
      <c r="R16" s="2">
        <f t="shared" si="9"/>
        <v>9.4418595202501981E-2</v>
      </c>
      <c r="T16">
        <f t="shared" si="10"/>
        <v>1.0421919739577383</v>
      </c>
      <c r="U16">
        <f t="shared" si="11"/>
        <v>0.68230865529377394</v>
      </c>
      <c r="W16" s="12"/>
      <c r="X16" s="12"/>
    </row>
    <row r="17" spans="2:24" x14ac:dyDescent="0.25">
      <c r="B17" s="5">
        <v>1.8</v>
      </c>
      <c r="C17" s="10">
        <v>17248</v>
      </c>
      <c r="D17" s="10">
        <v>17225</v>
      </c>
      <c r="E17" s="11">
        <v>15773</v>
      </c>
      <c r="F17" s="11">
        <v>15939</v>
      </c>
      <c r="G17" s="10">
        <v>17313</v>
      </c>
      <c r="H17" s="10">
        <v>17523</v>
      </c>
      <c r="I17" s="20"/>
      <c r="J17">
        <f t="shared" si="1"/>
        <v>0.77768721924221462</v>
      </c>
      <c r="K17">
        <f t="shared" si="2"/>
        <v>0.77325300774057459</v>
      </c>
      <c r="L17">
        <f t="shared" si="3"/>
        <v>0.89519889926577123</v>
      </c>
      <c r="M17">
        <f t="shared" si="4"/>
        <v>0.8852105916231594</v>
      </c>
      <c r="N17">
        <f t="shared" si="5"/>
        <v>0.9159002369573076</v>
      </c>
      <c r="O17">
        <f>(H17-MIN(H$4:H$39))/($O$2-MIN(H$4:H$39))</f>
        <v>0.93162283006335067</v>
      </c>
      <c r="P17" s="2">
        <f t="shared" si="7"/>
        <v>0.86314546414872961</v>
      </c>
      <c r="Q17">
        <f t="shared" si="8"/>
        <v>6.981443058787884E-2</v>
      </c>
      <c r="R17" s="2">
        <f t="shared" si="9"/>
        <v>7.3265751637964421E-2</v>
      </c>
      <c r="T17">
        <f t="shared" si="10"/>
        <v>1.0027743253244874</v>
      </c>
      <c r="U17">
        <f t="shared" si="11"/>
        <v>0.72351660297297193</v>
      </c>
      <c r="W17" s="12"/>
      <c r="X17" s="12"/>
    </row>
    <row r="18" spans="2:24" x14ac:dyDescent="0.25">
      <c r="B18" s="5">
        <v>1.9</v>
      </c>
      <c r="C18" s="10">
        <v>16648</v>
      </c>
      <c r="D18" s="10">
        <v>16453</v>
      </c>
      <c r="E18" s="11">
        <v>15029</v>
      </c>
      <c r="F18" s="11">
        <v>16649</v>
      </c>
      <c r="G18" s="10">
        <v>17173</v>
      </c>
      <c r="H18" s="10"/>
      <c r="I18" s="20"/>
      <c r="J18">
        <f t="shared" si="1"/>
        <v>0.72082488295835789</v>
      </c>
      <c r="K18">
        <f t="shared" si="2"/>
        <v>0.70424927152791439</v>
      </c>
      <c r="L18">
        <f t="shared" si="3"/>
        <v>0.80460749814311971</v>
      </c>
      <c r="M18">
        <f t="shared" si="4"/>
        <v>0.96832346124130841</v>
      </c>
      <c r="N18">
        <f t="shared" si="5"/>
        <v>0.90184344752801326</v>
      </c>
      <c r="P18" s="2">
        <f t="shared" si="7"/>
        <v>0.8199697122797428</v>
      </c>
      <c r="Q18">
        <f t="shared" si="8"/>
        <v>0.11420273482561388</v>
      </c>
      <c r="R18" s="2">
        <f>_xlfn.CONFIDENCE.T(0.05,Q18,5)</f>
        <v>0.14180142432937598</v>
      </c>
      <c r="T18">
        <f t="shared" si="10"/>
        <v>1.0483751819309706</v>
      </c>
      <c r="U18">
        <f t="shared" si="11"/>
        <v>0.59156424262851504</v>
      </c>
      <c r="W18" s="12"/>
      <c r="X18" s="12"/>
    </row>
    <row r="19" spans="2:24" x14ac:dyDescent="0.25">
      <c r="B19" s="5">
        <v>2</v>
      </c>
      <c r="C19" s="10">
        <v>16243</v>
      </c>
      <c r="D19" s="10">
        <v>16390</v>
      </c>
      <c r="E19" s="11">
        <v>14636</v>
      </c>
      <c r="F19" s="11">
        <v>14555</v>
      </c>
      <c r="G19" s="10">
        <v>16367</v>
      </c>
      <c r="H19" s="10">
        <v>16484</v>
      </c>
      <c r="I19" s="20"/>
      <c r="J19">
        <f t="shared" si="1"/>
        <v>0.68244280596675455</v>
      </c>
      <c r="K19">
        <f t="shared" si="2"/>
        <v>0.6986181376141869</v>
      </c>
      <c r="L19">
        <f t="shared" si="3"/>
        <v>0.75675478222752557</v>
      </c>
      <c r="M19">
        <f t="shared" si="4"/>
        <v>0.72319902605764064</v>
      </c>
      <c r="N19">
        <f t="shared" si="5"/>
        <v>0.82091650267079008</v>
      </c>
      <c r="O19">
        <f t="shared" ref="O19:O35" si="12">(H19-MIN(H$4:H$39))/($O$2-MIN(H$4:H$39))</f>
        <v>0.82861590014573638</v>
      </c>
      <c r="P19" s="2">
        <f t="shared" si="7"/>
        <v>0.75175785911377246</v>
      </c>
      <c r="Q19">
        <f t="shared" si="8"/>
        <v>6.1901630398363279E-2</v>
      </c>
      <c r="R19" s="2">
        <f t="shared" si="9"/>
        <v>6.4961777107711102E-2</v>
      </c>
      <c r="T19">
        <f t="shared" si="10"/>
        <v>0.87556111991049901</v>
      </c>
      <c r="U19">
        <f t="shared" si="11"/>
        <v>0.62795459831704592</v>
      </c>
      <c r="W19" s="12"/>
      <c r="X19" s="12"/>
    </row>
    <row r="20" spans="2:24" x14ac:dyDescent="0.25">
      <c r="B20" s="5">
        <v>2.1</v>
      </c>
      <c r="C20" s="10">
        <v>14337</v>
      </c>
      <c r="D20" s="10">
        <v>15184</v>
      </c>
      <c r="E20" s="11">
        <v>14545</v>
      </c>
      <c r="F20" s="11">
        <v>14250</v>
      </c>
      <c r="G20" s="10">
        <v>15274</v>
      </c>
      <c r="H20" s="10">
        <v>15627</v>
      </c>
      <c r="I20" s="20"/>
      <c r="J20">
        <f t="shared" si="1"/>
        <v>0.50181011770503614</v>
      </c>
      <c r="K20">
        <f t="shared" si="2"/>
        <v>0.59082214555140422</v>
      </c>
      <c r="L20">
        <f t="shared" si="3"/>
        <v>0.74567438235902928</v>
      </c>
      <c r="M20">
        <f t="shared" si="4"/>
        <v>0.68749561023575967</v>
      </c>
      <c r="N20">
        <f t="shared" si="5"/>
        <v>0.71117313948351346</v>
      </c>
      <c r="O20">
        <f t="shared" si="12"/>
        <v>0.74365253254285346</v>
      </c>
      <c r="P20" s="2">
        <f t="shared" si="7"/>
        <v>0.66343798797959941</v>
      </c>
      <c r="Q20">
        <f t="shared" si="8"/>
        <v>9.7417904533805874E-2</v>
      </c>
      <c r="R20" s="2">
        <f t="shared" si="9"/>
        <v>0.10223382098176051</v>
      </c>
      <c r="T20">
        <f t="shared" si="10"/>
        <v>0.85827379704721118</v>
      </c>
      <c r="U20">
        <f t="shared" si="11"/>
        <v>0.46860217891198763</v>
      </c>
      <c r="W20" s="12"/>
      <c r="X20" s="12"/>
    </row>
    <row r="21" spans="2:24" x14ac:dyDescent="0.25">
      <c r="B21" s="5">
        <v>2.2000000000000002</v>
      </c>
      <c r="C21" s="10">
        <v>15525</v>
      </c>
      <c r="D21" s="10">
        <v>15865</v>
      </c>
      <c r="E21" s="11">
        <v>15666</v>
      </c>
      <c r="F21" s="11">
        <v>15834</v>
      </c>
      <c r="G21" s="10">
        <v>14983</v>
      </c>
      <c r="H21" s="10">
        <v>15325</v>
      </c>
      <c r="I21" s="20"/>
      <c r="J21">
        <f t="shared" si="1"/>
        <v>0.61439754354707254</v>
      </c>
      <c r="K21">
        <f t="shared" si="2"/>
        <v>0.65169202166645812</v>
      </c>
      <c r="L21">
        <f t="shared" si="3"/>
        <v>0.88217029722259421</v>
      </c>
      <c r="M21">
        <f t="shared" si="4"/>
        <v>0.8729192517500528</v>
      </c>
      <c r="N21">
        <f t="shared" si="5"/>
        <v>0.68195509859833736</v>
      </c>
      <c r="O21">
        <f t="shared" si="12"/>
        <v>0.71371211595467299</v>
      </c>
      <c r="P21" s="2">
        <f t="shared" si="7"/>
        <v>0.73614105478986458</v>
      </c>
      <c r="Q21">
        <f t="shared" si="8"/>
        <v>0.11438978248079926</v>
      </c>
      <c r="R21" s="2">
        <f t="shared" si="9"/>
        <v>0.12004471457530007</v>
      </c>
      <c r="T21">
        <f t="shared" si="10"/>
        <v>0.96492061975146304</v>
      </c>
      <c r="U21">
        <f t="shared" si="11"/>
        <v>0.50736148982826612</v>
      </c>
      <c r="W21" s="12"/>
      <c r="X21" s="12"/>
    </row>
    <row r="22" spans="2:24" x14ac:dyDescent="0.25">
      <c r="B22" s="5">
        <v>2.2999999999999998</v>
      </c>
      <c r="C22" s="10">
        <v>14121</v>
      </c>
      <c r="D22" s="10">
        <v>14170</v>
      </c>
      <c r="E22" s="11">
        <v>13410</v>
      </c>
      <c r="F22" s="11">
        <v>13670</v>
      </c>
      <c r="G22" s="10">
        <v>14454</v>
      </c>
      <c r="H22" s="10">
        <v>14547</v>
      </c>
      <c r="I22" s="20"/>
      <c r="J22">
        <f t="shared" si="1"/>
        <v>0.48133967664284771</v>
      </c>
      <c r="K22">
        <f t="shared" si="2"/>
        <v>0.50018770446379091</v>
      </c>
      <c r="L22">
        <f t="shared" si="3"/>
        <v>0.60747379059261875</v>
      </c>
      <c r="M22">
        <f t="shared" si="4"/>
        <v>0.619600589984314</v>
      </c>
      <c r="N22">
        <f t="shared" si="5"/>
        <v>0.62884051568336086</v>
      </c>
      <c r="O22">
        <f t="shared" si="12"/>
        <v>0.6365808440818107</v>
      </c>
      <c r="P22" s="2">
        <f t="shared" si="7"/>
        <v>0.57900385357479045</v>
      </c>
      <c r="Q22">
        <f t="shared" si="8"/>
        <v>6.9293162524673602E-2</v>
      </c>
      <c r="R22" s="2">
        <f t="shared" si="9"/>
        <v>7.2718714354497296E-2</v>
      </c>
      <c r="T22">
        <f t="shared" si="10"/>
        <v>0.71759017862413765</v>
      </c>
      <c r="U22">
        <f t="shared" si="11"/>
        <v>0.44041752852544325</v>
      </c>
      <c r="W22" s="12"/>
      <c r="X22" s="12"/>
    </row>
    <row r="23" spans="2:24" x14ac:dyDescent="0.25">
      <c r="B23" s="5">
        <v>2.4</v>
      </c>
      <c r="C23" s="10">
        <v>13754</v>
      </c>
      <c r="D23" s="10">
        <v>13874</v>
      </c>
      <c r="E23" s="11">
        <v>11876</v>
      </c>
      <c r="F23" s="11">
        <v>12236</v>
      </c>
      <c r="G23" s="10">
        <v>13719</v>
      </c>
      <c r="H23" s="10">
        <v>13571</v>
      </c>
      <c r="I23" s="20"/>
      <c r="J23">
        <f t="shared" si="1"/>
        <v>0.44655888094922197</v>
      </c>
      <c r="K23">
        <f t="shared" si="2"/>
        <v>0.4737303133770715</v>
      </c>
      <c r="L23">
        <f t="shared" si="3"/>
        <v>0.42068990709510878</v>
      </c>
      <c r="M23">
        <f t="shared" si="4"/>
        <v>0.45173600543160169</v>
      </c>
      <c r="N23">
        <f t="shared" si="5"/>
        <v>0.55504237117956556</v>
      </c>
      <c r="O23">
        <f t="shared" si="12"/>
        <v>0.53981976265775722</v>
      </c>
      <c r="P23" s="2">
        <f t="shared" si="7"/>
        <v>0.48126287344838775</v>
      </c>
      <c r="Q23">
        <f t="shared" si="8"/>
        <v>5.4174441028347863E-2</v>
      </c>
      <c r="R23" s="2">
        <f t="shared" si="9"/>
        <v>5.6852589186591522E-2</v>
      </c>
      <c r="T23">
        <f t="shared" si="10"/>
        <v>0.58961175550508349</v>
      </c>
      <c r="U23">
        <f t="shared" si="11"/>
        <v>0.37291399139169201</v>
      </c>
      <c r="W23" s="12"/>
      <c r="X23" s="12"/>
    </row>
    <row r="24" spans="2:24" x14ac:dyDescent="0.25">
      <c r="B24" s="5">
        <v>2.5</v>
      </c>
      <c r="C24" s="10">
        <v>12602</v>
      </c>
      <c r="D24" s="10">
        <v>12150</v>
      </c>
      <c r="E24" s="11">
        <v>11620</v>
      </c>
      <c r="F24" s="11">
        <v>11689</v>
      </c>
      <c r="G24" s="10">
        <v>13606</v>
      </c>
      <c r="H24" s="10">
        <v>13581</v>
      </c>
      <c r="I24" s="20"/>
      <c r="J24">
        <f t="shared" si="1"/>
        <v>0.33738319528421695</v>
      </c>
      <c r="K24">
        <f t="shared" si="2"/>
        <v>0.31963388691252975</v>
      </c>
      <c r="L24">
        <f t="shared" si="3"/>
        <v>0.38951867230021792</v>
      </c>
      <c r="M24">
        <f t="shared" si="4"/>
        <v>0.38770397771170378</v>
      </c>
      <c r="N24">
        <f t="shared" si="5"/>
        <v>0.54369653399734941</v>
      </c>
      <c r="O24">
        <f t="shared" si="12"/>
        <v>0.54081116718054467</v>
      </c>
      <c r="P24" s="2">
        <f t="shared" si="7"/>
        <v>0.41979123889776043</v>
      </c>
      <c r="Q24">
        <f t="shared" si="8"/>
        <v>9.8759249311663244E-2</v>
      </c>
      <c r="R24" s="2">
        <f t="shared" si="9"/>
        <v>0.10364147599703238</v>
      </c>
      <c r="T24">
        <f t="shared" si="10"/>
        <v>0.61730973752108698</v>
      </c>
      <c r="U24">
        <f t="shared" si="11"/>
        <v>0.22227274027443394</v>
      </c>
      <c r="W24" s="12"/>
      <c r="X24" s="12"/>
    </row>
    <row r="25" spans="2:24" x14ac:dyDescent="0.25">
      <c r="B25" s="5">
        <v>2.6</v>
      </c>
      <c r="C25" s="10">
        <v>13351</v>
      </c>
      <c r="D25" s="10">
        <v>13451</v>
      </c>
      <c r="E25" s="11">
        <v>11411</v>
      </c>
      <c r="F25" s="11">
        <v>10829</v>
      </c>
      <c r="G25" s="10">
        <v>13048</v>
      </c>
      <c r="H25" s="10">
        <v>13643</v>
      </c>
      <c r="I25" s="20"/>
      <c r="J25">
        <f t="shared" si="1"/>
        <v>0.40836634507856484</v>
      </c>
      <c r="K25">
        <f t="shared" si="2"/>
        <v>0.43592127138490144</v>
      </c>
      <c r="L25">
        <f t="shared" si="3"/>
        <v>0.3640702813934516</v>
      </c>
      <c r="M25">
        <f t="shared" si="4"/>
        <v>0.28703205113197394</v>
      </c>
      <c r="N25">
        <f t="shared" si="5"/>
        <v>0.48767018755773334</v>
      </c>
      <c r="O25">
        <f t="shared" si="12"/>
        <v>0.54695787522182671</v>
      </c>
      <c r="P25" s="2">
        <f t="shared" si="7"/>
        <v>0.42166966862807537</v>
      </c>
      <c r="Q25">
        <f t="shared" si="8"/>
        <v>9.151859621289507E-2</v>
      </c>
      <c r="R25" s="2">
        <f t="shared" si="9"/>
        <v>9.604287657906177E-2</v>
      </c>
      <c r="T25">
        <f t="shared" si="10"/>
        <v>0.60470686105386551</v>
      </c>
      <c r="U25">
        <f t="shared" si="11"/>
        <v>0.23863247620228523</v>
      </c>
      <c r="W25" s="12"/>
      <c r="X25" s="12"/>
    </row>
    <row r="26" spans="2:24" x14ac:dyDescent="0.25">
      <c r="B26" s="5">
        <v>2.7</v>
      </c>
      <c r="C26" s="10">
        <v>11031</v>
      </c>
      <c r="D26" s="10">
        <v>10484</v>
      </c>
      <c r="E26" s="11">
        <v>10647</v>
      </c>
      <c r="F26" s="11">
        <v>10933</v>
      </c>
      <c r="G26" s="10">
        <v>11973</v>
      </c>
      <c r="H26" s="10">
        <v>12285</v>
      </c>
      <c r="I26" s="20"/>
      <c r="J26">
        <f t="shared" si="1"/>
        <v>0.18849864478098524</v>
      </c>
      <c r="K26">
        <f t="shared" si="2"/>
        <v>0.1707216789717371</v>
      </c>
      <c r="L26">
        <f t="shared" si="3"/>
        <v>0.27104362755244921</v>
      </c>
      <c r="M26">
        <f t="shared" si="4"/>
        <v>0.29920633062533658</v>
      </c>
      <c r="N26">
        <f t="shared" si="5"/>
        <v>0.37973412586850885</v>
      </c>
      <c r="O26">
        <f t="shared" si="12"/>
        <v>0.41232514102729334</v>
      </c>
      <c r="P26" s="2">
        <f t="shared" si="7"/>
        <v>0.28692159147105173</v>
      </c>
      <c r="Q26">
        <f t="shared" si="8"/>
        <v>9.7910916078726526E-2</v>
      </c>
      <c r="R26" s="2">
        <f t="shared" si="9"/>
        <v>0.10275120486788042</v>
      </c>
      <c r="T26">
        <f t="shared" si="10"/>
        <v>0.48274342362850475</v>
      </c>
      <c r="U26">
        <f t="shared" si="11"/>
        <v>9.1099759313598677E-2</v>
      </c>
      <c r="W26" s="12"/>
      <c r="X26" s="12"/>
    </row>
    <row r="27" spans="2:24" x14ac:dyDescent="0.25">
      <c r="B27" s="5">
        <v>2.8</v>
      </c>
      <c r="C27" s="10">
        <v>11696</v>
      </c>
      <c r="D27" s="10">
        <v>12634</v>
      </c>
      <c r="E27" s="11">
        <v>10857</v>
      </c>
      <c r="F27" s="11">
        <v>10626</v>
      </c>
      <c r="G27" s="10">
        <v>11423</v>
      </c>
      <c r="H27" s="10">
        <v>11542</v>
      </c>
      <c r="I27" s="20"/>
      <c r="J27">
        <f t="shared" si="1"/>
        <v>0.25152106749559316</v>
      </c>
      <c r="K27">
        <f t="shared" si="2"/>
        <v>0.36289529666243592</v>
      </c>
      <c r="L27">
        <f t="shared" si="3"/>
        <v>0.29661378109513314</v>
      </c>
      <c r="M27">
        <f t="shared" si="4"/>
        <v>0.26326879404396791</v>
      </c>
      <c r="N27">
        <f t="shared" si="5"/>
        <v>0.32451102453913816</v>
      </c>
      <c r="O27">
        <f t="shared" si="12"/>
        <v>0.33866378498418709</v>
      </c>
      <c r="P27" s="2">
        <f t="shared" si="7"/>
        <v>0.30624562480340922</v>
      </c>
      <c r="Q27">
        <f t="shared" si="8"/>
        <v>4.3653876864788756E-2</v>
      </c>
      <c r="R27" s="2">
        <f t="shared" si="9"/>
        <v>4.5811934201540103E-2</v>
      </c>
      <c r="T27">
        <f t="shared" si="10"/>
        <v>0.39355337853298672</v>
      </c>
      <c r="U27">
        <f t="shared" si="11"/>
        <v>0.21893787107383172</v>
      </c>
      <c r="W27" s="12"/>
      <c r="X27" s="12"/>
    </row>
    <row r="28" spans="2:24" x14ac:dyDescent="0.25">
      <c r="B28" s="5">
        <v>2.9</v>
      </c>
      <c r="C28" s="10">
        <v>10549</v>
      </c>
      <c r="D28" s="10">
        <v>10253</v>
      </c>
      <c r="E28" s="11">
        <v>9822</v>
      </c>
      <c r="F28" s="11">
        <v>9447</v>
      </c>
      <c r="G28" s="10">
        <v>10885</v>
      </c>
      <c r="H28" s="10">
        <v>10719</v>
      </c>
      <c r="I28" s="20"/>
      <c r="J28">
        <f t="shared" si="1"/>
        <v>0.14281923463295362</v>
      </c>
      <c r="K28">
        <f t="shared" si="2"/>
        <v>0.15007418795473643</v>
      </c>
      <c r="L28">
        <f t="shared" si="3"/>
        <v>0.17058945292047681</v>
      </c>
      <c r="M28">
        <f t="shared" si="4"/>
        <v>0.12525460632594293</v>
      </c>
      <c r="N28">
        <f t="shared" si="5"/>
        <v>0.27049279087513561</v>
      </c>
      <c r="O28">
        <f t="shared" si="12"/>
        <v>0.25707119275878132</v>
      </c>
      <c r="P28" s="2">
        <f t="shared" si="7"/>
        <v>0.18605024424467112</v>
      </c>
      <c r="Q28">
        <f t="shared" si="8"/>
        <v>6.2085201595585345E-2</v>
      </c>
      <c r="R28" s="2">
        <f t="shared" si="9"/>
        <v>6.5154423264534314E-2</v>
      </c>
      <c r="T28">
        <f t="shared" si="10"/>
        <v>0.31022064743584182</v>
      </c>
      <c r="U28">
        <f t="shared" si="11"/>
        <v>6.1879841053500431E-2</v>
      </c>
      <c r="W28" s="12"/>
      <c r="X28" s="12"/>
    </row>
    <row r="29" spans="2:24" x14ac:dyDescent="0.25">
      <c r="B29" s="5">
        <v>3</v>
      </c>
      <c r="C29" s="10">
        <v>10340</v>
      </c>
      <c r="D29" s="10">
        <v>10488</v>
      </c>
      <c r="E29" s="11">
        <v>9513</v>
      </c>
      <c r="F29" s="11">
        <v>9509</v>
      </c>
      <c r="G29" s="10">
        <v>9974</v>
      </c>
      <c r="H29" s="10">
        <v>10063</v>
      </c>
      <c r="I29" s="20"/>
      <c r="J29">
        <f t="shared" si="1"/>
        <v>0.12301218749407684</v>
      </c>
      <c r="K29">
        <f t="shared" si="2"/>
        <v>0.17107921128371978</v>
      </c>
      <c r="L29">
        <f t="shared" si="3"/>
        <v>0.13296479842195622</v>
      </c>
      <c r="M29">
        <f t="shared" si="4"/>
        <v>0.132512349870063</v>
      </c>
      <c r="N29">
        <f t="shared" si="5"/>
        <v>0.17902325394594162</v>
      </c>
      <c r="O29">
        <f t="shared" si="12"/>
        <v>0.19203505606392576</v>
      </c>
      <c r="P29" s="2">
        <f t="shared" si="7"/>
        <v>0.15510447617994721</v>
      </c>
      <c r="Q29">
        <f t="shared" si="8"/>
        <v>2.9057365047603038E-2</v>
      </c>
      <c r="R29" s="2">
        <f t="shared" si="9"/>
        <v>3.0493834482422509E-2</v>
      </c>
      <c r="T29">
        <f t="shared" si="10"/>
        <v>0.21321920627515328</v>
      </c>
      <c r="U29">
        <f t="shared" si="11"/>
        <v>9.6989746084741146E-2</v>
      </c>
      <c r="W29" s="12"/>
      <c r="X29" s="12"/>
    </row>
    <row r="30" spans="2:24" x14ac:dyDescent="0.25">
      <c r="B30" s="5">
        <v>3.1</v>
      </c>
      <c r="C30" s="10">
        <v>9042</v>
      </c>
      <c r="D30" s="10">
        <v>9358</v>
      </c>
      <c r="E30" s="11">
        <v>9123</v>
      </c>
      <c r="F30" s="11">
        <v>8937</v>
      </c>
      <c r="G30" s="10">
        <v>9183</v>
      </c>
      <c r="H30" s="10">
        <v>9297</v>
      </c>
      <c r="I30" s="20"/>
      <c r="J30">
        <f t="shared" si="1"/>
        <v>0</v>
      </c>
      <c r="K30">
        <f t="shared" si="2"/>
        <v>7.0076333148608311E-2</v>
      </c>
      <c r="L30">
        <f t="shared" si="3"/>
        <v>8.5477370414114712E-2</v>
      </c>
      <c r="M30">
        <f t="shared" si="4"/>
        <v>6.5553812656568275E-2</v>
      </c>
      <c r="N30">
        <f t="shared" si="5"/>
        <v>9.9602393670428543E-2</v>
      </c>
      <c r="O30">
        <f t="shared" si="12"/>
        <v>0.11609346961840838</v>
      </c>
      <c r="P30" s="2">
        <f t="shared" si="7"/>
        <v>7.2800563251354714E-2</v>
      </c>
      <c r="Q30">
        <f t="shared" si="8"/>
        <v>4.028194168336803E-2</v>
      </c>
      <c r="R30" s="2">
        <f t="shared" si="9"/>
        <v>4.2273305246738058E-2</v>
      </c>
      <c r="T30">
        <f t="shared" si="10"/>
        <v>0.15336444661809079</v>
      </c>
      <c r="U30">
        <f t="shared" si="11"/>
        <v>-7.7633201153813475E-3</v>
      </c>
      <c r="W30" s="12"/>
      <c r="X30" s="12"/>
    </row>
    <row r="31" spans="2:24" x14ac:dyDescent="0.25">
      <c r="B31" s="5">
        <v>3.2</v>
      </c>
      <c r="C31" s="10">
        <v>9393</v>
      </c>
      <c r="D31" s="10">
        <v>9269</v>
      </c>
      <c r="E31" s="11">
        <v>9209</v>
      </c>
      <c r="F31" s="11">
        <v>8715</v>
      </c>
      <c r="G31" s="10">
        <v>8580</v>
      </c>
      <c r="H31" s="10">
        <v>8683</v>
      </c>
      <c r="I31" s="20"/>
      <c r="J31">
        <f t="shared" si="1"/>
        <v>3.3264466726056222E-2</v>
      </c>
      <c r="K31">
        <f t="shared" si="2"/>
        <v>6.2121239206993334E-2</v>
      </c>
      <c r="L31">
        <f t="shared" si="3"/>
        <v>9.5948957103023355E-2</v>
      </c>
      <c r="M31">
        <f t="shared" si="4"/>
        <v>3.9566408353428707E-2</v>
      </c>
      <c r="N31">
        <f t="shared" si="5"/>
        <v>3.9057793485682162E-2</v>
      </c>
      <c r="O31">
        <f t="shared" si="12"/>
        <v>5.5221231919260011E-2</v>
      </c>
      <c r="P31" s="2">
        <f t="shared" si="7"/>
        <v>5.419668279907397E-2</v>
      </c>
      <c r="Q31">
        <f t="shared" si="8"/>
        <v>2.3188312894385971E-2</v>
      </c>
      <c r="R31" s="2">
        <f t="shared" si="9"/>
        <v>2.4334641980428253E-2</v>
      </c>
      <c r="T31">
        <f t="shared" si="10"/>
        <v>0.10057330858784591</v>
      </c>
      <c r="U31">
        <f t="shared" si="11"/>
        <v>7.8200570103020284E-3</v>
      </c>
      <c r="W31" s="12"/>
      <c r="X31" s="12"/>
    </row>
    <row r="32" spans="2:24" x14ac:dyDescent="0.25">
      <c r="B32" s="5">
        <v>3.3</v>
      </c>
      <c r="C32" s="10">
        <v>9306</v>
      </c>
      <c r="D32" s="10">
        <v>9022</v>
      </c>
      <c r="E32" s="11">
        <v>8681</v>
      </c>
      <c r="F32" s="11">
        <v>9042</v>
      </c>
      <c r="G32" s="10">
        <v>8859</v>
      </c>
      <c r="H32" s="10">
        <v>8784</v>
      </c>
      <c r="I32" s="20"/>
      <c r="J32">
        <f t="shared" si="1"/>
        <v>2.5019427964896986E-2</v>
      </c>
      <c r="K32">
        <f t="shared" si="2"/>
        <v>4.004361894206189E-2</v>
      </c>
      <c r="L32">
        <f t="shared" si="3"/>
        <v>3.1658285338561007E-2</v>
      </c>
      <c r="M32">
        <f t="shared" si="4"/>
        <v>7.7845152529674819E-2</v>
      </c>
      <c r="N32">
        <f t="shared" si="5"/>
        <v>6.707096670549019E-2</v>
      </c>
      <c r="O32">
        <f t="shared" si="12"/>
        <v>6.5234417599413078E-2</v>
      </c>
      <c r="P32" s="2">
        <f t="shared" si="7"/>
        <v>5.114531151334966E-2</v>
      </c>
      <c r="Q32">
        <f t="shared" si="8"/>
        <v>2.1682086948317206E-2</v>
      </c>
      <c r="R32" s="2">
        <f t="shared" si="9"/>
        <v>2.2753954790887643E-2</v>
      </c>
      <c r="T32">
        <f t="shared" si="10"/>
        <v>9.4509485409984079E-2</v>
      </c>
      <c r="U32">
        <f t="shared" si="11"/>
        <v>7.7811376167152488E-3</v>
      </c>
      <c r="W32" s="12"/>
      <c r="X32" s="12"/>
    </row>
    <row r="33" spans="2:24" x14ac:dyDescent="0.25">
      <c r="B33" s="5">
        <v>3.4</v>
      </c>
      <c r="C33" s="10">
        <v>9089</v>
      </c>
      <c r="D33" s="10">
        <v>9138</v>
      </c>
      <c r="E33" s="11">
        <v>9021</v>
      </c>
      <c r="F33" s="11">
        <v>8916</v>
      </c>
      <c r="G33" s="10">
        <v>8320</v>
      </c>
      <c r="H33" s="10">
        <v>8364</v>
      </c>
      <c r="I33" s="20"/>
      <c r="J33">
        <f t="shared" si="1"/>
        <v>4.4542163422354479E-3</v>
      </c>
      <c r="K33">
        <f t="shared" si="2"/>
        <v>5.0412055989560063E-2</v>
      </c>
      <c r="L33">
        <f t="shared" si="3"/>
        <v>7.3057581550525399E-2</v>
      </c>
      <c r="M33">
        <f t="shared" si="4"/>
        <v>6.3095544681946961E-2</v>
      </c>
      <c r="N33">
        <f t="shared" si="5"/>
        <v>1.2952327402706939E-2</v>
      </c>
      <c r="O33">
        <f t="shared" si="12"/>
        <v>2.3595427642340901E-2</v>
      </c>
      <c r="P33" s="2">
        <f t="shared" si="7"/>
        <v>3.7927858934885948E-2</v>
      </c>
      <c r="Q33">
        <f t="shared" si="8"/>
        <v>2.8188811622718052E-2</v>
      </c>
      <c r="R33" s="2">
        <f t="shared" si="9"/>
        <v>2.9582343563194488E-2</v>
      </c>
      <c r="T33">
        <f t="shared" si="10"/>
        <v>9.4305482180322059E-2</v>
      </c>
      <c r="U33">
        <f t="shared" si="11"/>
        <v>-1.8449764310550155E-2</v>
      </c>
      <c r="W33" s="12"/>
      <c r="X33" s="12"/>
    </row>
    <row r="34" spans="2:24" x14ac:dyDescent="0.25">
      <c r="B34" s="5">
        <v>3.5</v>
      </c>
      <c r="C34" s="10">
        <v>9292</v>
      </c>
      <c r="D34" s="10">
        <v>8998</v>
      </c>
      <c r="E34" s="11">
        <v>8421</v>
      </c>
      <c r="F34" s="11">
        <v>8377</v>
      </c>
      <c r="G34" s="10">
        <v>8219</v>
      </c>
      <c r="H34" s="10">
        <v>8126</v>
      </c>
      <c r="I34" s="20"/>
      <c r="J34">
        <f t="shared" si="1"/>
        <v>2.3692640118273663E-2</v>
      </c>
      <c r="K34">
        <f t="shared" si="2"/>
        <v>3.789842507016572E-2</v>
      </c>
      <c r="L34">
        <f t="shared" si="3"/>
        <v>0</v>
      </c>
      <c r="M34">
        <f t="shared" si="4"/>
        <v>0</v>
      </c>
      <c r="N34">
        <f t="shared" si="5"/>
        <v>2.8113578858588702E-3</v>
      </c>
      <c r="O34">
        <f t="shared" si="12"/>
        <v>0</v>
      </c>
      <c r="P34" s="2">
        <f t="shared" si="7"/>
        <v>1.0733737179049707E-2</v>
      </c>
      <c r="Q34">
        <f t="shared" si="8"/>
        <v>1.6212691749132181E-2</v>
      </c>
      <c r="R34" s="2">
        <f t="shared" si="9"/>
        <v>1.701417654018688E-2</v>
      </c>
      <c r="T34">
        <f t="shared" si="10"/>
        <v>4.3159120677314068E-2</v>
      </c>
      <c r="U34">
        <f t="shared" si="11"/>
        <v>-2.1691646319214657E-2</v>
      </c>
      <c r="W34" s="12"/>
      <c r="X34" s="12"/>
    </row>
    <row r="35" spans="2:24" x14ac:dyDescent="0.25">
      <c r="B35" s="5">
        <v>3.6</v>
      </c>
      <c r="C35" s="10">
        <v>9379</v>
      </c>
      <c r="D35" s="10">
        <v>8574</v>
      </c>
      <c r="E35" s="11">
        <v>8521</v>
      </c>
      <c r="F35" s="11">
        <v>8593</v>
      </c>
      <c r="G35" s="10">
        <v>8326</v>
      </c>
      <c r="H35" s="10">
        <v>8217</v>
      </c>
      <c r="I35" s="20"/>
      <c r="J35">
        <f t="shared" si="1"/>
        <v>3.1937678879432899E-2</v>
      </c>
      <c r="K35">
        <f t="shared" si="2"/>
        <v>0</v>
      </c>
      <c r="L35">
        <f t="shared" si="3"/>
        <v>1.2176263591754234E-2</v>
      </c>
      <c r="M35">
        <f t="shared" si="4"/>
        <v>2.5285042024676331E-2</v>
      </c>
      <c r="N35">
        <f t="shared" si="5"/>
        <v>1.3554761235390981E-2</v>
      </c>
      <c r="O35">
        <f t="shared" si="12"/>
        <v>9.0217811573656392E-3</v>
      </c>
      <c r="P35" s="2">
        <f t="shared" si="7"/>
        <v>1.5329254481436681E-2</v>
      </c>
      <c r="Q35">
        <f t="shared" si="8"/>
        <v>1.1513625902479884E-2</v>
      </c>
      <c r="R35" s="2">
        <f t="shared" si="9"/>
        <v>1.2082809366491962E-2</v>
      </c>
      <c r="T35">
        <f t="shared" si="10"/>
        <v>3.8356506286396447E-2</v>
      </c>
      <c r="U35">
        <f t="shared" si="11"/>
        <v>-7.6979973235230866E-3</v>
      </c>
      <c r="W35" s="12"/>
      <c r="X35" s="12"/>
    </row>
    <row r="36" spans="2:24" x14ac:dyDescent="0.25">
      <c r="B36" s="5">
        <v>3.7</v>
      </c>
      <c r="C36" s="10">
        <v>9447</v>
      </c>
      <c r="D36" s="10">
        <v>8788</v>
      </c>
      <c r="E36" s="11">
        <v>8994</v>
      </c>
      <c r="F36" s="11">
        <v>8731</v>
      </c>
      <c r="G36" s="10">
        <v>8191</v>
      </c>
      <c r="H36" s="10"/>
      <c r="I36" s="20"/>
      <c r="J36">
        <f t="shared" si="1"/>
        <v>3.8382076991603328E-2</v>
      </c>
      <c r="K36">
        <f t="shared" si="2"/>
        <v>1.9127978691074209E-2</v>
      </c>
      <c r="L36">
        <f t="shared" si="3"/>
        <v>6.9769990380751754E-2</v>
      </c>
      <c r="M36">
        <f t="shared" si="4"/>
        <v>4.1439374429330655E-2</v>
      </c>
      <c r="N36">
        <f t="shared" si="5"/>
        <v>0</v>
      </c>
      <c r="P36" s="2">
        <f t="shared" si="7"/>
        <v>3.3743884098551988E-2</v>
      </c>
      <c r="Q36">
        <f t="shared" si="8"/>
        <v>2.6128950148912703E-2</v>
      </c>
      <c r="R36" s="2">
        <f>_xlfn.CONFIDENCE.T(0.05,Q36,5)</f>
        <v>3.2443376710765783E-2</v>
      </c>
      <c r="T36">
        <f t="shared" si="10"/>
        <v>8.6001784396377401E-2</v>
      </c>
      <c r="U36">
        <f t="shared" si="11"/>
        <v>-1.8514016199273418E-2</v>
      </c>
      <c r="W36" s="12"/>
      <c r="X36" s="12"/>
    </row>
    <row r="37" spans="2:24" x14ac:dyDescent="0.25">
      <c r="B37" s="5">
        <v>3.8</v>
      </c>
      <c r="C37" s="10">
        <v>9177</v>
      </c>
      <c r="D37" s="10">
        <v>8816</v>
      </c>
      <c r="E37" s="11">
        <v>8620</v>
      </c>
      <c r="F37" s="11">
        <v>8816</v>
      </c>
      <c r="G37" s="10">
        <v>8373</v>
      </c>
      <c r="H37" s="10"/>
      <c r="I37" s="20"/>
      <c r="J37">
        <f t="shared" si="1"/>
        <v>1.2794025663867777E-2</v>
      </c>
      <c r="K37">
        <f t="shared" si="2"/>
        <v>2.1630704874953076E-2</v>
      </c>
      <c r="L37">
        <f t="shared" si="3"/>
        <v>2.4230764547590922E-2</v>
      </c>
      <c r="M37">
        <f t="shared" si="4"/>
        <v>5.1389506707559769E-2</v>
      </c>
      <c r="N37">
        <f t="shared" si="5"/>
        <v>1.8273826258082656E-2</v>
      </c>
      <c r="P37" s="2">
        <f t="shared" si="7"/>
        <v>2.5663765610410838E-2</v>
      </c>
      <c r="Q37">
        <f t="shared" si="8"/>
        <v>1.5003118308056888E-2</v>
      </c>
      <c r="R37" s="2">
        <f>_xlfn.CONFIDENCE.T(0.05,Q37,5)</f>
        <v>1.8628831863906008E-2</v>
      </c>
      <c r="T37">
        <f t="shared" si="10"/>
        <v>5.5670002226524615E-2</v>
      </c>
      <c r="U37">
        <f t="shared" si="11"/>
        <v>-4.3424710057029386E-3</v>
      </c>
      <c r="W37" s="12"/>
      <c r="X37" s="12"/>
    </row>
    <row r="38" spans="2:24" x14ac:dyDescent="0.25">
      <c r="B38" s="5">
        <v>3.9</v>
      </c>
      <c r="C38" s="10">
        <v>9102</v>
      </c>
      <c r="D38" s="10">
        <v>8863</v>
      </c>
      <c r="E38" s="11">
        <v>9083</v>
      </c>
      <c r="F38" s="11">
        <v>8987</v>
      </c>
      <c r="G38" s="10">
        <v>8573</v>
      </c>
      <c r="H38" s="10">
        <v>8658</v>
      </c>
      <c r="I38" s="20"/>
      <c r="J38">
        <f t="shared" si="1"/>
        <v>5.6862336283856783E-3</v>
      </c>
      <c r="K38">
        <f t="shared" si="2"/>
        <v>2.5831709540749748E-2</v>
      </c>
      <c r="L38">
        <f t="shared" si="3"/>
        <v>8.0606864977413026E-2</v>
      </c>
      <c r="M38">
        <f t="shared" si="4"/>
        <v>7.1406831643761867E-2</v>
      </c>
      <c r="N38">
        <f t="shared" si="5"/>
        <v>3.8354954014217443E-2</v>
      </c>
      <c r="O38">
        <f>(H38-MIN(H$4:H$39))/($O$2-MIN(H$4:H$39))</f>
        <v>5.2742720612291433E-2</v>
      </c>
      <c r="P38" s="2">
        <f t="shared" si="7"/>
        <v>4.5771552402803208E-2</v>
      </c>
      <c r="Q38">
        <f t="shared" si="8"/>
        <v>2.8208863062538683E-2</v>
      </c>
      <c r="R38" s="2">
        <f t="shared" si="9"/>
        <v>2.9603386258773484E-2</v>
      </c>
      <c r="T38">
        <f t="shared" si="10"/>
        <v>0.10218927852788057</v>
      </c>
      <c r="U38">
        <f t="shared" si="11"/>
        <v>-1.0646173722274159E-2</v>
      </c>
      <c r="W38" s="12"/>
      <c r="X38" s="12"/>
    </row>
    <row r="39" spans="2:24" x14ac:dyDescent="0.25">
      <c r="B39" s="5">
        <v>4</v>
      </c>
      <c r="C39" s="10">
        <v>9522</v>
      </c>
      <c r="D39" s="10">
        <v>9460</v>
      </c>
      <c r="E39" s="11">
        <v>8836</v>
      </c>
      <c r="F39" s="11">
        <v>8976</v>
      </c>
      <c r="G39" s="10"/>
      <c r="H39" s="10"/>
      <c r="I39" s="20"/>
      <c r="J39">
        <f t="shared" si="1"/>
        <v>4.5489869027085426E-2</v>
      </c>
      <c r="K39">
        <f t="shared" si="2"/>
        <v>7.9193407104167043E-2</v>
      </c>
      <c r="L39">
        <f t="shared" si="3"/>
        <v>5.0531493905780066E-2</v>
      </c>
      <c r="M39">
        <f t="shared" si="4"/>
        <v>7.0119167466579271E-2</v>
      </c>
      <c r="P39" s="2">
        <f t="shared" si="7"/>
        <v>6.1333484375902955E-2</v>
      </c>
      <c r="Q39">
        <f t="shared" si="8"/>
        <v>1.5956902505052703E-2</v>
      </c>
      <c r="R39" s="2">
        <f>_xlfn.CONFIDENCE.T(0.05,Q39,4)</f>
        <v>2.5390992710488669E-2</v>
      </c>
      <c r="T39">
        <f t="shared" si="10"/>
        <v>9.3247289386008361E-2</v>
      </c>
      <c r="U39">
        <f t="shared" si="11"/>
        <v>2.9419679365797549E-2</v>
      </c>
      <c r="W39" s="12"/>
      <c r="X39" s="12"/>
    </row>
    <row r="40" spans="2:24" x14ac:dyDescent="0.25">
      <c r="P40" s="12"/>
      <c r="Q40" s="12"/>
      <c r="R40" s="12"/>
    </row>
    <row r="41" spans="2:24" x14ac:dyDescent="0.25">
      <c r="P41" s="12"/>
      <c r="Q41" s="12"/>
      <c r="R41" s="12"/>
    </row>
    <row r="42" spans="2:24" x14ac:dyDescent="0.25">
      <c r="P42" s="12"/>
      <c r="Q42" s="12"/>
      <c r="R42" s="12"/>
    </row>
    <row r="43" spans="2:24" x14ac:dyDescent="0.25">
      <c r="P43" s="12"/>
      <c r="Q43" s="12"/>
      <c r="R43" s="12"/>
    </row>
    <row r="44" spans="2:24" x14ac:dyDescent="0.25">
      <c r="P44" s="12"/>
      <c r="Q44" s="12"/>
      <c r="R44" s="12"/>
    </row>
    <row r="45" spans="2:24" x14ac:dyDescent="0.25">
      <c r="P45" s="12"/>
      <c r="Q45" s="12"/>
      <c r="R45" s="12"/>
    </row>
    <row r="46" spans="2:24" x14ac:dyDescent="0.25">
      <c r="P46" s="12"/>
      <c r="Q46" s="12"/>
      <c r="R46" s="12"/>
    </row>
    <row r="47" spans="2:24" x14ac:dyDescent="0.25">
      <c r="P47" s="12"/>
      <c r="Q47" s="12"/>
      <c r="R47" s="12"/>
    </row>
    <row r="48" spans="2:24" x14ac:dyDescent="0.25">
      <c r="P48" s="12"/>
      <c r="Q48" s="12"/>
      <c r="R48" s="12"/>
    </row>
    <row r="49" spans="16:18" x14ac:dyDescent="0.25">
      <c r="P49" s="12"/>
      <c r="Q49" s="12"/>
      <c r="R49" s="12"/>
    </row>
    <row r="50" spans="16:18" x14ac:dyDescent="0.25">
      <c r="P50" s="12"/>
      <c r="Q50" s="12"/>
      <c r="R50" s="12"/>
    </row>
    <row r="51" spans="16:18" x14ac:dyDescent="0.25">
      <c r="P51" s="12"/>
      <c r="Q51" s="12"/>
      <c r="R51" s="12"/>
    </row>
    <row r="52" spans="16:18" x14ac:dyDescent="0.25">
      <c r="P52" s="12"/>
      <c r="Q52" s="12"/>
      <c r="R52" s="12"/>
    </row>
    <row r="53" spans="16:18" x14ac:dyDescent="0.25">
      <c r="P53" s="12"/>
      <c r="Q53" s="12"/>
      <c r="R53" s="12"/>
    </row>
    <row r="54" spans="16:18" x14ac:dyDescent="0.25">
      <c r="P54" s="12"/>
      <c r="Q54" s="12"/>
      <c r="R54" s="12"/>
    </row>
    <row r="55" spans="16:18" x14ac:dyDescent="0.25">
      <c r="P55" s="12"/>
      <c r="Q55" s="12"/>
      <c r="R55" s="12"/>
    </row>
    <row r="56" spans="16:18" x14ac:dyDescent="0.25">
      <c r="P56" s="12"/>
      <c r="Q56" s="12"/>
      <c r="R5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rPrP-A4M</vt:lpstr>
      <vt:lpstr>rPrP-A2M</vt:lpstr>
      <vt:lpstr>0,2% 300s</vt:lpstr>
      <vt:lpstr>1% 300s </vt:lpstr>
      <vt:lpstr>5%_300s</vt:lpstr>
      <vt:lpstr>5% 30s</vt:lpstr>
      <vt:lpstr>5% 0s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Sneidis</dc:creator>
  <cp:lastModifiedBy>Filas</cp:lastModifiedBy>
  <dcterms:created xsi:type="dcterms:W3CDTF">2015-07-17T06:20:42Z</dcterms:created>
  <dcterms:modified xsi:type="dcterms:W3CDTF">2015-07-31T06:32:14Z</dcterms:modified>
</cp:coreProperties>
</file>