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24"/>
  <workbookPr autoCompressPictures="0"/>
  <bookViews>
    <workbookView xWindow="0" yWindow="0" windowWidth="24700" windowHeight="15560" activeTab="3"/>
  </bookViews>
  <sheets>
    <sheet name="Session1" sheetId="1" r:id="rId1"/>
    <sheet name="Session2" sheetId="2" r:id="rId2"/>
    <sheet name="Session3" sheetId="3" r:id="rId3"/>
    <sheet name="Agreement per AU" sheetId="4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4" l="1"/>
  <c r="B21" i="4"/>
  <c r="B19" i="4"/>
  <c r="P53" i="1"/>
  <c r="R50" i="2"/>
  <c r="R54" i="2"/>
  <c r="S50" i="2"/>
  <c r="S54" i="2"/>
  <c r="M50" i="2"/>
  <c r="M54" i="2"/>
  <c r="N50" i="2"/>
  <c r="N54" i="2"/>
  <c r="D50" i="2"/>
  <c r="E50" i="2"/>
  <c r="F50" i="2"/>
  <c r="G50" i="2"/>
  <c r="H50" i="2"/>
  <c r="I50" i="2"/>
  <c r="J50" i="2"/>
  <c r="K50" i="2"/>
  <c r="L50" i="2"/>
  <c r="L54" i="2"/>
  <c r="O50" i="2"/>
  <c r="P50" i="2"/>
  <c r="Q50" i="2"/>
  <c r="T50" i="2"/>
  <c r="T54" i="2"/>
  <c r="C50" i="2"/>
  <c r="C54" i="2"/>
  <c r="R49" i="1"/>
  <c r="R53" i="1"/>
  <c r="M49" i="1"/>
  <c r="M53" i="1"/>
  <c r="D49" i="1"/>
  <c r="E49" i="1"/>
  <c r="F49" i="1"/>
  <c r="G49" i="1"/>
  <c r="G53" i="1"/>
  <c r="H49" i="1"/>
  <c r="I49" i="1"/>
  <c r="J49" i="1"/>
  <c r="K49" i="1"/>
  <c r="L49" i="1"/>
  <c r="N49" i="1"/>
  <c r="O49" i="1"/>
  <c r="O53" i="1"/>
  <c r="P49" i="1"/>
  <c r="Q49" i="1"/>
  <c r="S49" i="1"/>
  <c r="S53" i="1"/>
  <c r="T49" i="1"/>
  <c r="C49" i="1"/>
  <c r="K53" i="1"/>
  <c r="J53" i="1"/>
  <c r="F53" i="1"/>
  <c r="C53" i="1"/>
  <c r="T53" i="1"/>
  <c r="Q53" i="1"/>
  <c r="N53" i="1"/>
  <c r="L53" i="1"/>
  <c r="I53" i="1"/>
  <c r="H53" i="1"/>
  <c r="E53" i="1"/>
  <c r="D53" i="1"/>
  <c r="W22" i="3"/>
  <c r="V2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X22" i="3"/>
  <c r="W23" i="3"/>
  <c r="P54" i="2"/>
  <c r="F54" i="2"/>
  <c r="H54" i="2"/>
  <c r="D54" i="2"/>
  <c r="K54" i="2"/>
  <c r="J54" i="2"/>
  <c r="I54" i="2"/>
  <c r="D29" i="3"/>
  <c r="D33" i="3"/>
  <c r="E29" i="3"/>
  <c r="E33" i="3"/>
  <c r="F29" i="3"/>
  <c r="F33" i="3"/>
  <c r="G29" i="3"/>
  <c r="G33" i="3"/>
  <c r="H29" i="3"/>
  <c r="H33" i="3"/>
  <c r="I29" i="3"/>
  <c r="I33" i="3"/>
  <c r="J29" i="3"/>
  <c r="J33" i="3"/>
  <c r="K29" i="3"/>
  <c r="K33" i="3"/>
  <c r="L29" i="3"/>
  <c r="L33" i="3"/>
  <c r="N29" i="3"/>
  <c r="N33" i="3"/>
  <c r="O29" i="3"/>
  <c r="O33" i="3"/>
  <c r="P29" i="3"/>
  <c r="P33" i="3"/>
  <c r="Q29" i="3"/>
  <c r="Q33" i="3"/>
  <c r="S29" i="3"/>
  <c r="S33" i="3"/>
  <c r="T29" i="3"/>
  <c r="T33" i="3"/>
  <c r="C29" i="3"/>
  <c r="C33" i="3"/>
  <c r="M29" i="3"/>
  <c r="R29" i="3"/>
  <c r="Q54" i="2"/>
  <c r="E54" i="2"/>
  <c r="O54" i="2"/>
  <c r="G54" i="2"/>
  <c r="Y41" i="2"/>
  <c r="Z41" i="2"/>
  <c r="X2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1" i="1"/>
  <c r="Y41" i="1"/>
  <c r="W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</calcChain>
</file>

<file path=xl/sharedStrings.xml><?xml version="1.0" encoding="utf-8"?>
<sst xmlns="http://schemas.openxmlformats.org/spreadsheetml/2006/main" count="349" uniqueCount="135">
  <si>
    <t>clip</t>
  </si>
  <si>
    <t>Apex time (if needed)</t>
  </si>
  <si>
    <t>AU1+2</t>
  </si>
  <si>
    <t>AU41</t>
  </si>
  <si>
    <t>AU6</t>
  </si>
  <si>
    <t>AU8</t>
  </si>
  <si>
    <t>AU9+10</t>
  </si>
  <si>
    <t>AU10</t>
  </si>
  <si>
    <t>AU12</t>
  </si>
  <si>
    <t>AU16</t>
  </si>
  <si>
    <t>AU17</t>
  </si>
  <si>
    <t>AU18i</t>
  </si>
  <si>
    <t>AU18ii</t>
  </si>
  <si>
    <t>AU25</t>
  </si>
  <si>
    <t>AU26</t>
  </si>
  <si>
    <t>AU27</t>
  </si>
  <si>
    <t>EAU1</t>
  </si>
  <si>
    <t>EAU2</t>
  </si>
  <si>
    <t>EAU3</t>
  </si>
  <si>
    <t>AD181</t>
  </si>
  <si>
    <t>Notes</t>
  </si>
  <si>
    <t>BarbFACS_clip01</t>
  </si>
  <si>
    <t>BarbFACS_clip02</t>
  </si>
  <si>
    <t>BarbFACS_clip03</t>
  </si>
  <si>
    <t>BarbFACS_clip04</t>
  </si>
  <si>
    <t>BarbFACS_clip05</t>
  </si>
  <si>
    <t>BarbFACS_clip06</t>
  </si>
  <si>
    <t>BarbFACS_clip07</t>
  </si>
  <si>
    <t>BarbFACS_clip08</t>
  </si>
  <si>
    <t>BarbFACS_clip09</t>
  </si>
  <si>
    <t>BarbFACS_clip10</t>
  </si>
  <si>
    <t>BarbFACS_clip11</t>
  </si>
  <si>
    <t>BarbFACS_clip12</t>
  </si>
  <si>
    <t>BarbFACS_clip13</t>
  </si>
  <si>
    <t>BarbFACS_clip14</t>
  </si>
  <si>
    <t>BarbFACS_clip15</t>
  </si>
  <si>
    <t>BarbFACS_clip16</t>
  </si>
  <si>
    <t>BarbFACS_clip17</t>
  </si>
  <si>
    <t>BarbFACS_clip18</t>
  </si>
  <si>
    <t>BarbFACS_clip19</t>
  </si>
  <si>
    <t>BarbFACS_clip20</t>
  </si>
  <si>
    <t>BarbFACS_clip21</t>
  </si>
  <si>
    <t>BarbFACS_clip22</t>
  </si>
  <si>
    <t>BarbFACS_clip23</t>
  </si>
  <si>
    <t>BarbFACS_clip24</t>
  </si>
  <si>
    <t>00:03+00:06</t>
  </si>
  <si>
    <t>BarbFACS_clip25</t>
  </si>
  <si>
    <t>2 apexes: 00:03+00:06</t>
  </si>
  <si>
    <t>BarbFACS_clip26</t>
  </si>
  <si>
    <t>BarbFACS_clip27</t>
  </si>
  <si>
    <t>BarbFACS_clip28</t>
  </si>
  <si>
    <t>BarbFACS_clip29</t>
  </si>
  <si>
    <t>BarbFACS_clip30</t>
  </si>
  <si>
    <t>BarbFACS_clip31</t>
  </si>
  <si>
    <t>BarbFACS_clip32</t>
  </si>
  <si>
    <t>BarbFACS_clip33</t>
  </si>
  <si>
    <t>BarbFACS_clip34</t>
  </si>
  <si>
    <t>BarbFACS_clip35</t>
  </si>
  <si>
    <t>BarbFACS_clip36</t>
  </si>
  <si>
    <t>BarbFACS_clip37</t>
  </si>
  <si>
    <t>BarbFACS_clip38</t>
  </si>
  <si>
    <t>BarbFACS_clip39</t>
  </si>
  <si>
    <t># of participant A codes</t>
  </si>
  <si>
    <t># of agreements between test and participant A</t>
  </si>
  <si>
    <t># of master test codes</t>
  </si>
  <si>
    <t>Wexler's test/coder A</t>
  </si>
  <si>
    <t>2 times R10 (unilateral)</t>
  </si>
  <si>
    <t>unilateral R10</t>
  </si>
  <si>
    <t>R10 unilateral</t>
  </si>
  <si>
    <t>unilateral L12</t>
  </si>
  <si>
    <t>1+2 and L1+2 unialteral</t>
  </si>
  <si>
    <t>17 and 18i later</t>
  </si>
  <si>
    <t>26 at the beginning then 27</t>
  </si>
  <si>
    <t>there is ear movement but not sure which one</t>
  </si>
  <si>
    <t>181 very short</t>
  </si>
  <si>
    <t>18i at the end</t>
  </si>
  <si>
    <t>R12 unilateral</t>
  </si>
  <si>
    <t>movements of ears not visible here</t>
  </si>
  <si>
    <t>R10</t>
  </si>
  <si>
    <t>R10 (end of M011)</t>
  </si>
  <si>
    <t>R10,L12; blink or AU4</t>
  </si>
  <si>
    <t>subtle</t>
  </si>
  <si>
    <t>L1+2</t>
  </si>
  <si>
    <t>L10</t>
  </si>
  <si>
    <t>R1+2 more pronounced</t>
  </si>
  <si>
    <t>scream</t>
  </si>
  <si>
    <t>uni+bilateral 1+2</t>
  </si>
  <si>
    <t>quick scream</t>
  </si>
  <si>
    <t>TH then lip-smacking</t>
  </si>
  <si>
    <t>TH then yawn</t>
  </si>
  <si>
    <t>98 or 99 not both</t>
  </si>
  <si>
    <t>chewing</t>
  </si>
  <si>
    <t>00:06=scream</t>
  </si>
  <si>
    <t>slow 181</t>
  </si>
  <si>
    <t>R12</t>
  </si>
  <si>
    <t>2x R10</t>
  </si>
  <si>
    <t xml:space="preserve">first 27+16+10 then 27+8 </t>
  </si>
  <si>
    <t xml:space="preserve">L12 </t>
  </si>
  <si>
    <t>at one point L1+2 else only 1+2</t>
  </si>
  <si>
    <t>at the end 18i</t>
  </si>
  <si>
    <t>8+26 at the beginning, later 27+10+16</t>
  </si>
  <si>
    <t>first 18ii turns then into a 27</t>
  </si>
  <si>
    <t>ear movement but hard to identify which</t>
  </si>
  <si>
    <t># of participant A codes Session1</t>
  </si>
  <si>
    <t># of participant A codes Session2</t>
  </si>
  <si>
    <t>M004</t>
  </si>
  <si>
    <t>M011</t>
  </si>
  <si>
    <t>M019</t>
  </si>
  <si>
    <t>M026</t>
  </si>
  <si>
    <t>M032</t>
  </si>
  <si>
    <t>M040</t>
  </si>
  <si>
    <t>M043</t>
  </si>
  <si>
    <t>M050</t>
  </si>
  <si>
    <t>M057</t>
  </si>
  <si>
    <t>10 during yawn + R10 later</t>
  </si>
  <si>
    <t>M064</t>
  </si>
  <si>
    <t>M073</t>
  </si>
  <si>
    <t>M094</t>
  </si>
  <si>
    <t>M102</t>
  </si>
  <si>
    <t>M111</t>
  </si>
  <si>
    <t>M125</t>
  </si>
  <si>
    <t>M146</t>
  </si>
  <si>
    <t>M158</t>
  </si>
  <si>
    <t>M175</t>
  </si>
  <si>
    <t>M182</t>
  </si>
  <si>
    <t>M186</t>
  </si>
  <si>
    <t>Wexler's test/coder A per AUs</t>
  </si>
  <si>
    <t>Session1</t>
  </si>
  <si>
    <t>Session1.2</t>
  </si>
  <si>
    <t>Session2</t>
  </si>
  <si>
    <t>General Agreement</t>
  </si>
  <si>
    <t>Agreemen per AU</t>
  </si>
  <si>
    <t>0.84</t>
  </si>
  <si>
    <t>0.75</t>
  </si>
  <si>
    <t>mean Wexler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</si>
</sst>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1"/>
      <name val="Calibri"/>
      <scheme val="minor"/>
    </font>
    <font>
      <b/>
      <sz val="13"/>
      <color theme="1"/>
      <name val="Calibri"/>
      <scheme val="minor"/>
    </font>
    <font>
      <b/>
      <i/>
      <sz val="13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Fill="1" applyBorder="1" applyProtection="1">
      <protection locked="0"/>
    </xf>
    <xf numFmtId="0" fontId="0" fillId="2" borderId="5" xfId="0" applyFill="1" applyBorder="1"/>
    <xf numFmtId="20" fontId="0" fillId="0" borderId="5" xfId="0" applyNumberFormat="1" applyBorder="1"/>
    <xf numFmtId="0" fontId="0" fillId="0" borderId="5" xfId="0" applyBorder="1"/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4" borderId="0" xfId="0" applyFill="1" applyAlignment="1"/>
    <xf numFmtId="0" fontId="0" fillId="0" borderId="9" xfId="0" applyBorder="1" applyAlignment="1">
      <alignment horizontal="center"/>
    </xf>
    <xf numFmtId="0" fontId="0" fillId="0" borderId="0" xfId="0" applyFill="1" applyAlignment="1"/>
    <xf numFmtId="0" fontId="0" fillId="0" borderId="10" xfId="0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2" fillId="0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2" fontId="0" fillId="0" borderId="10" xfId="0" applyNumberFormat="1" applyBorder="1" applyAlignment="1"/>
    <xf numFmtId="0" fontId="1" fillId="0" borderId="11" xfId="0" applyFont="1" applyBorder="1" applyAlignment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2" borderId="15" xfId="0" applyFill="1" applyBorder="1"/>
    <xf numFmtId="0" fontId="0" fillId="0" borderId="7" xfId="0" applyBorder="1" applyAlignment="1"/>
    <xf numFmtId="0" fontId="0" fillId="0" borderId="16" xfId="0" applyBorder="1" applyAlignment="1"/>
    <xf numFmtId="0" fontId="0" fillId="0" borderId="16" xfId="0" applyBorder="1"/>
    <xf numFmtId="0" fontId="4" fillId="0" borderId="16" xfId="0" applyFont="1" applyBorder="1" applyAlignment="1"/>
    <xf numFmtId="0" fontId="0" fillId="0" borderId="9" xfId="0" applyFill="1" applyBorder="1" applyAlignment="1">
      <alignment horizontal="center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5" borderId="5" xfId="0" applyFill="1" applyBorder="1" applyAlignment="1"/>
    <xf numFmtId="164" fontId="0" fillId="0" borderId="5" xfId="0" applyNumberFormat="1" applyBorder="1" applyAlignment="1"/>
    <xf numFmtId="0" fontId="0" fillId="0" borderId="5" xfId="0" applyBorder="1" applyAlignment="1"/>
    <xf numFmtId="0" fontId="0" fillId="0" borderId="0" xfId="0" applyAlignment="1">
      <alignment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6" borderId="18" xfId="0" applyFill="1" applyBorder="1"/>
    <xf numFmtId="20" fontId="0" fillId="0" borderId="19" xfId="0" applyNumberFormat="1" applyFill="1" applyBorder="1"/>
    <xf numFmtId="0" fontId="0" fillId="0" borderId="10" xfId="0" applyFill="1" applyBorder="1"/>
    <xf numFmtId="0" fontId="0" fillId="0" borderId="10" xfId="0" applyBorder="1"/>
    <xf numFmtId="0" fontId="0" fillId="0" borderId="20" xfId="0" applyFill="1" applyBorder="1"/>
    <xf numFmtId="0" fontId="0" fillId="6" borderId="5" xfId="0" applyFill="1" applyBorder="1"/>
    <xf numFmtId="0" fontId="0" fillId="0" borderId="21" xfId="0" applyFill="1" applyBorder="1"/>
    <xf numFmtId="0" fontId="0" fillId="0" borderId="7" xfId="0" applyFill="1" applyBorder="1"/>
    <xf numFmtId="0" fontId="0" fillId="0" borderId="7" xfId="0" applyBorder="1"/>
    <xf numFmtId="0" fontId="0" fillId="0" borderId="16" xfId="0" applyFill="1" applyBorder="1"/>
    <xf numFmtId="20" fontId="0" fillId="0" borderId="21" xfId="0" applyNumberFormat="1" applyFill="1" applyBorder="1"/>
    <xf numFmtId="2" fontId="0" fillId="0" borderId="0" xfId="0" applyNumberFormat="1" applyBorder="1" applyAlignment="1"/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7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/>
    </xf>
    <xf numFmtId="2" fontId="0" fillId="0" borderId="0" xfId="0" applyNumberFormat="1"/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textRotation="45"/>
    </xf>
    <xf numFmtId="0" fontId="1" fillId="0" borderId="23" xfId="0" applyFont="1" applyBorder="1" applyAlignment="1">
      <alignment horizontal="center" textRotation="45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</cellXfs>
  <cellStyles count="3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opLeftCell="A10" zoomScale="80" zoomScaleNormal="80" zoomScalePageLayoutView="80" workbookViewId="0">
      <selection activeCell="P50" sqref="P50"/>
    </sheetView>
  </sheetViews>
  <sheetFormatPr baseColWidth="10" defaultColWidth="8.83203125" defaultRowHeight="14" x14ac:dyDescent="0"/>
  <cols>
    <col min="1" max="1" width="17.1640625" bestFit="1" customWidth="1"/>
    <col min="2" max="2" width="20.83203125" bestFit="1" customWidth="1"/>
    <col min="21" max="21" width="47.5" bestFit="1" customWidth="1"/>
    <col min="22" max="22" width="34.5" bestFit="1" customWidth="1"/>
    <col min="23" max="23" width="8.83203125" style="14" customWidth="1"/>
    <col min="24" max="24" width="15.33203125" style="14" customWidth="1"/>
    <col min="25" max="25" width="8.83203125" style="14"/>
  </cols>
  <sheetData>
    <row r="1" spans="1:25" ht="57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4" t="s">
        <v>20</v>
      </c>
      <c r="W1" s="16" t="s">
        <v>62</v>
      </c>
      <c r="X1" s="17" t="s">
        <v>63</v>
      </c>
      <c r="Y1" s="8" t="s">
        <v>64</v>
      </c>
    </row>
    <row r="2" spans="1:25">
      <c r="A2" s="5" t="s">
        <v>21</v>
      </c>
      <c r="B2" s="6">
        <v>2.0833333333333333E-3</v>
      </c>
      <c r="C2" s="15"/>
      <c r="D2" s="25"/>
      <c r="E2" s="25"/>
      <c r="F2" s="25"/>
      <c r="G2" s="25">
        <v>1</v>
      </c>
      <c r="H2" s="25"/>
      <c r="I2" s="25">
        <v>1</v>
      </c>
      <c r="J2" s="25">
        <v>1</v>
      </c>
      <c r="K2" s="25"/>
      <c r="L2" s="25"/>
      <c r="M2" s="25"/>
      <c r="N2" s="25">
        <v>1</v>
      </c>
      <c r="O2" s="25"/>
      <c r="P2" s="25">
        <v>1</v>
      </c>
      <c r="Q2" s="25"/>
      <c r="R2" s="25"/>
      <c r="S2" s="25"/>
      <c r="T2" s="25"/>
      <c r="U2" s="26"/>
      <c r="V2" s="27" t="s">
        <v>77</v>
      </c>
      <c r="W2" s="9">
        <f t="shared" ref="W2:W39" si="0">COUNTIF(C2:T2,1)</f>
        <v>5</v>
      </c>
      <c r="X2" s="20">
        <v>5</v>
      </c>
      <c r="Y2" s="10">
        <v>6</v>
      </c>
    </row>
    <row r="3" spans="1:25">
      <c r="A3" s="5" t="s">
        <v>22</v>
      </c>
      <c r="B3" s="6">
        <v>2.0833333333333333E-3</v>
      </c>
      <c r="C3" s="15"/>
      <c r="D3" s="25"/>
      <c r="E3" s="25"/>
      <c r="F3" s="25"/>
      <c r="G3" s="25"/>
      <c r="H3" s="25">
        <v>1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8" t="s">
        <v>66</v>
      </c>
      <c r="V3" s="27" t="s">
        <v>78</v>
      </c>
      <c r="W3" s="11">
        <f t="shared" si="0"/>
        <v>1</v>
      </c>
      <c r="X3" s="21">
        <v>1</v>
      </c>
      <c r="Y3" s="12">
        <v>2</v>
      </c>
    </row>
    <row r="4" spans="1:25">
      <c r="A4" s="5" t="s">
        <v>23</v>
      </c>
      <c r="B4" s="7"/>
      <c r="C4" s="15"/>
      <c r="D4" s="25"/>
      <c r="E4" s="25"/>
      <c r="F4" s="25"/>
      <c r="G4" s="25"/>
      <c r="H4" s="25">
        <v>1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>
        <v>1</v>
      </c>
      <c r="T4" s="25"/>
      <c r="U4" s="28" t="s">
        <v>67</v>
      </c>
      <c r="V4" s="27" t="s">
        <v>79</v>
      </c>
      <c r="W4" s="11">
        <f t="shared" si="0"/>
        <v>2</v>
      </c>
      <c r="X4" s="22">
        <v>1</v>
      </c>
      <c r="Y4" s="10">
        <v>2</v>
      </c>
    </row>
    <row r="5" spans="1:25">
      <c r="A5" s="5" t="s">
        <v>24</v>
      </c>
      <c r="B5" s="7"/>
      <c r="C5" s="15"/>
      <c r="D5" s="25"/>
      <c r="E5" s="25"/>
      <c r="F5" s="25"/>
      <c r="G5" s="25"/>
      <c r="H5" s="25">
        <v>1</v>
      </c>
      <c r="I5" s="25">
        <v>1</v>
      </c>
      <c r="J5" s="25"/>
      <c r="K5" s="25"/>
      <c r="L5" s="25">
        <v>1</v>
      </c>
      <c r="M5" s="25"/>
      <c r="N5" s="25">
        <v>1</v>
      </c>
      <c r="O5" s="25">
        <v>1</v>
      </c>
      <c r="P5" s="25"/>
      <c r="Q5" s="25"/>
      <c r="R5" s="25"/>
      <c r="S5" s="25"/>
      <c r="T5" s="25"/>
      <c r="U5" s="28" t="s">
        <v>68</v>
      </c>
      <c r="V5" s="27" t="s">
        <v>80</v>
      </c>
      <c r="W5" s="11">
        <f t="shared" si="0"/>
        <v>5</v>
      </c>
      <c r="X5" s="21">
        <v>4</v>
      </c>
      <c r="Y5" s="12">
        <v>6</v>
      </c>
    </row>
    <row r="6" spans="1:25">
      <c r="A6" s="5" t="s">
        <v>25</v>
      </c>
      <c r="B6" s="7"/>
      <c r="C6" s="15">
        <v>1</v>
      </c>
      <c r="D6" s="25">
        <v>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7" t="s">
        <v>81</v>
      </c>
      <c r="W6" s="11">
        <f t="shared" si="0"/>
        <v>2</v>
      </c>
      <c r="X6" s="21">
        <v>2</v>
      </c>
      <c r="Y6" s="10">
        <v>2</v>
      </c>
    </row>
    <row r="7" spans="1:25">
      <c r="A7" s="5" t="s">
        <v>26</v>
      </c>
      <c r="B7" s="7"/>
      <c r="C7" s="15"/>
      <c r="D7" s="25">
        <v>1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7" t="s">
        <v>82</v>
      </c>
      <c r="W7" s="11">
        <f t="shared" si="0"/>
        <v>1</v>
      </c>
      <c r="X7" s="21">
        <v>0</v>
      </c>
      <c r="Y7" s="12">
        <v>1</v>
      </c>
    </row>
    <row r="8" spans="1:25">
      <c r="A8" s="5" t="s">
        <v>27</v>
      </c>
      <c r="B8" s="7"/>
      <c r="C8" s="1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5"/>
      <c r="R8" s="15"/>
      <c r="S8" s="25">
        <v>1</v>
      </c>
      <c r="T8" s="25"/>
      <c r="U8" s="26"/>
      <c r="V8" s="27"/>
      <c r="W8" s="11">
        <f t="shared" si="0"/>
        <v>1</v>
      </c>
      <c r="X8" s="21">
        <v>0</v>
      </c>
      <c r="Y8" s="10">
        <v>3</v>
      </c>
    </row>
    <row r="9" spans="1:25">
      <c r="A9" s="5" t="s">
        <v>28</v>
      </c>
      <c r="B9" s="7"/>
      <c r="C9" s="15"/>
      <c r="D9" s="15">
        <v>1</v>
      </c>
      <c r="E9" s="25"/>
      <c r="F9" s="15"/>
      <c r="G9" s="25"/>
      <c r="H9" s="15">
        <v>1</v>
      </c>
      <c r="I9" s="25"/>
      <c r="J9" s="25"/>
      <c r="K9" s="25"/>
      <c r="L9" s="25"/>
      <c r="M9" s="25"/>
      <c r="N9" s="15">
        <v>1</v>
      </c>
      <c r="O9" s="15"/>
      <c r="P9" s="25">
        <v>1</v>
      </c>
      <c r="Q9" s="25"/>
      <c r="R9" s="25"/>
      <c r="S9" s="25"/>
      <c r="T9" s="25"/>
      <c r="U9" s="26"/>
      <c r="V9" s="27" t="s">
        <v>83</v>
      </c>
      <c r="W9" s="11">
        <f t="shared" si="0"/>
        <v>4</v>
      </c>
      <c r="X9" s="21">
        <v>4</v>
      </c>
      <c r="Y9" s="12">
        <v>5</v>
      </c>
    </row>
    <row r="10" spans="1:25">
      <c r="A10" s="5" t="s">
        <v>29</v>
      </c>
      <c r="B10" s="6">
        <v>6.2499999999999995E-3</v>
      </c>
      <c r="C10" s="15"/>
      <c r="D10" s="25"/>
      <c r="E10" s="25"/>
      <c r="F10" s="15"/>
      <c r="G10" s="25"/>
      <c r="H10" s="25"/>
      <c r="I10" s="25"/>
      <c r="J10" s="25"/>
      <c r="K10" s="25"/>
      <c r="L10" s="25"/>
      <c r="M10" s="15">
        <v>1</v>
      </c>
      <c r="N10" s="15">
        <v>1</v>
      </c>
      <c r="O10" s="15">
        <v>1</v>
      </c>
      <c r="P10" s="25"/>
      <c r="Q10" s="25"/>
      <c r="R10" s="25"/>
      <c r="S10" s="25"/>
      <c r="T10" s="25"/>
      <c r="U10" s="26"/>
      <c r="V10" s="27"/>
      <c r="W10" s="11">
        <f t="shared" si="0"/>
        <v>3</v>
      </c>
      <c r="X10" s="21">
        <v>3</v>
      </c>
      <c r="Y10" s="10">
        <v>4</v>
      </c>
    </row>
    <row r="11" spans="1:25">
      <c r="A11" s="5" t="s">
        <v>30</v>
      </c>
      <c r="B11" s="6">
        <v>6.2499999999999995E-3</v>
      </c>
      <c r="C11" s="15"/>
      <c r="D11" s="25"/>
      <c r="E11" s="25"/>
      <c r="F11" s="25"/>
      <c r="G11" s="25"/>
      <c r="H11" s="25"/>
      <c r="I11" s="25">
        <v>1</v>
      </c>
      <c r="J11" s="25"/>
      <c r="K11" s="25"/>
      <c r="L11" s="25"/>
      <c r="M11" s="25"/>
      <c r="N11" s="15">
        <v>1</v>
      </c>
      <c r="O11" s="15">
        <v>1</v>
      </c>
      <c r="P11" s="25"/>
      <c r="Q11" s="25"/>
      <c r="R11" s="25"/>
      <c r="S11" s="25"/>
      <c r="T11" s="25"/>
      <c r="U11" s="26" t="s">
        <v>69</v>
      </c>
      <c r="V11" s="27" t="s">
        <v>84</v>
      </c>
      <c r="W11" s="11">
        <f t="shared" si="0"/>
        <v>3</v>
      </c>
      <c r="X11" s="21">
        <v>2</v>
      </c>
      <c r="Y11" s="12">
        <v>3</v>
      </c>
    </row>
    <row r="12" spans="1:25">
      <c r="A12" s="5" t="s">
        <v>31</v>
      </c>
      <c r="B12" s="7"/>
      <c r="C12" s="15">
        <v>1</v>
      </c>
      <c r="D12" s="25"/>
      <c r="E12" s="25"/>
      <c r="F12" s="25"/>
      <c r="G12" s="25"/>
      <c r="H12" s="25"/>
      <c r="I12" s="25"/>
      <c r="J12" s="25"/>
      <c r="K12" s="15"/>
      <c r="L12" s="15">
        <v>1</v>
      </c>
      <c r="M12" s="25"/>
      <c r="N12" s="25"/>
      <c r="O12" s="25"/>
      <c r="P12" s="25"/>
      <c r="Q12" s="25"/>
      <c r="R12" s="25"/>
      <c r="S12" s="25"/>
      <c r="T12" s="25"/>
      <c r="U12" s="26"/>
      <c r="V12" s="27"/>
      <c r="W12" s="11">
        <f t="shared" si="0"/>
        <v>2</v>
      </c>
      <c r="X12" s="21">
        <v>2</v>
      </c>
      <c r="Y12" s="10">
        <v>2</v>
      </c>
    </row>
    <row r="13" spans="1:25">
      <c r="A13" s="5" t="s">
        <v>32</v>
      </c>
      <c r="B13" s="6">
        <v>5.5555555555555558E-3</v>
      </c>
      <c r="C13" s="15"/>
      <c r="D13" s="25"/>
      <c r="E13" s="25"/>
      <c r="F13" s="25"/>
      <c r="G13" s="15">
        <v>1</v>
      </c>
      <c r="H13" s="25"/>
      <c r="I13" s="15">
        <v>1</v>
      </c>
      <c r="J13" s="15">
        <v>1</v>
      </c>
      <c r="K13" s="15"/>
      <c r="L13" s="25"/>
      <c r="M13" s="25"/>
      <c r="N13" s="15">
        <v>1</v>
      </c>
      <c r="O13" s="15"/>
      <c r="P13" s="25">
        <v>1</v>
      </c>
      <c r="Q13" s="25"/>
      <c r="R13" s="25"/>
      <c r="S13" s="25"/>
      <c r="T13" s="25"/>
      <c r="U13" s="26"/>
      <c r="V13" s="27" t="s">
        <v>85</v>
      </c>
      <c r="W13" s="11">
        <f t="shared" si="0"/>
        <v>5</v>
      </c>
      <c r="X13" s="21">
        <v>5</v>
      </c>
      <c r="Y13" s="12">
        <v>6</v>
      </c>
    </row>
    <row r="14" spans="1:25">
      <c r="A14" s="5" t="s">
        <v>33</v>
      </c>
      <c r="B14" s="7"/>
      <c r="C14" s="15">
        <v>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8" t="s">
        <v>70</v>
      </c>
      <c r="V14" s="27" t="s">
        <v>86</v>
      </c>
      <c r="W14" s="11">
        <f t="shared" si="0"/>
        <v>1</v>
      </c>
      <c r="X14" s="21">
        <v>1</v>
      </c>
      <c r="Y14" s="10">
        <v>1</v>
      </c>
    </row>
    <row r="15" spans="1:25">
      <c r="A15" s="5" t="s">
        <v>34</v>
      </c>
      <c r="B15" s="7"/>
      <c r="C15" s="15"/>
      <c r="D15" s="25"/>
      <c r="E15" s="25"/>
      <c r="F15" s="25"/>
      <c r="G15" s="15"/>
      <c r="H15" s="25">
        <v>1</v>
      </c>
      <c r="I15" s="15"/>
      <c r="J15" s="15">
        <v>1</v>
      </c>
      <c r="K15" s="15"/>
      <c r="L15" s="25">
        <v>1</v>
      </c>
      <c r="M15" s="25"/>
      <c r="N15" s="15">
        <v>1</v>
      </c>
      <c r="O15" s="15"/>
      <c r="P15" s="25">
        <v>1</v>
      </c>
      <c r="Q15" s="25"/>
      <c r="R15" s="25"/>
      <c r="S15" s="25"/>
      <c r="T15" s="25"/>
      <c r="U15" s="26" t="s">
        <v>71</v>
      </c>
      <c r="V15" s="27"/>
      <c r="W15" s="11">
        <f t="shared" si="0"/>
        <v>5</v>
      </c>
      <c r="X15" s="21">
        <v>3</v>
      </c>
      <c r="Y15" s="12">
        <v>6</v>
      </c>
    </row>
    <row r="16" spans="1:25">
      <c r="A16" s="5" t="s">
        <v>35</v>
      </c>
      <c r="B16" s="7"/>
      <c r="C16" s="15">
        <v>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15"/>
      <c r="S16" s="25"/>
      <c r="T16" s="25"/>
      <c r="U16" s="26"/>
      <c r="V16" s="27"/>
      <c r="W16" s="11">
        <f t="shared" si="0"/>
        <v>1</v>
      </c>
      <c r="X16" s="21">
        <v>1</v>
      </c>
      <c r="Y16" s="10">
        <v>2</v>
      </c>
    </row>
    <row r="17" spans="1:25">
      <c r="A17" s="5" t="s">
        <v>36</v>
      </c>
      <c r="B17" s="7"/>
      <c r="C17" s="1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5">
        <v>1</v>
      </c>
      <c r="O17" s="15">
        <v>1</v>
      </c>
      <c r="P17" s="25"/>
      <c r="Q17" s="25"/>
      <c r="R17" s="25"/>
      <c r="S17" s="25"/>
      <c r="T17" s="25"/>
      <c r="U17" s="26"/>
      <c r="V17" s="27" t="s">
        <v>87</v>
      </c>
      <c r="W17" s="11">
        <f t="shared" si="0"/>
        <v>2</v>
      </c>
      <c r="X17" s="22">
        <v>2</v>
      </c>
      <c r="Y17" s="12">
        <v>3</v>
      </c>
    </row>
    <row r="18" spans="1:25">
      <c r="A18" s="5" t="s">
        <v>37</v>
      </c>
      <c r="B18" s="6">
        <v>3.472222222222222E-3</v>
      </c>
      <c r="C18" s="15">
        <v>1</v>
      </c>
      <c r="D18" s="25"/>
      <c r="E18" s="25"/>
      <c r="F18" s="25"/>
      <c r="G18" s="25"/>
      <c r="H18" s="25"/>
      <c r="I18" s="25"/>
      <c r="J18" s="25"/>
      <c r="K18" s="15"/>
      <c r="L18" s="15"/>
      <c r="M18" s="15">
        <v>1</v>
      </c>
      <c r="N18" s="15">
        <v>1</v>
      </c>
      <c r="O18" s="25">
        <v>1</v>
      </c>
      <c r="P18" s="15"/>
      <c r="Q18" s="15"/>
      <c r="R18" s="25"/>
      <c r="S18" s="25"/>
      <c r="T18" s="25"/>
      <c r="U18" s="26"/>
      <c r="V18" s="27"/>
      <c r="W18" s="11">
        <f t="shared" si="0"/>
        <v>4</v>
      </c>
      <c r="X18" s="21">
        <v>3</v>
      </c>
      <c r="Y18" s="10">
        <v>4</v>
      </c>
    </row>
    <row r="19" spans="1:25">
      <c r="A19" s="5" t="s">
        <v>38</v>
      </c>
      <c r="B19" s="7"/>
      <c r="C19" s="15"/>
      <c r="D19" s="25"/>
      <c r="E19" s="25"/>
      <c r="F19" s="25"/>
      <c r="G19" s="25"/>
      <c r="H19" s="15">
        <v>1</v>
      </c>
      <c r="I19" s="15">
        <v>1</v>
      </c>
      <c r="J19" s="15"/>
      <c r="K19" s="15"/>
      <c r="L19" s="15"/>
      <c r="M19" s="25">
        <v>1</v>
      </c>
      <c r="N19" s="15">
        <v>1</v>
      </c>
      <c r="O19" s="25">
        <v>1</v>
      </c>
      <c r="P19" s="25"/>
      <c r="Q19" s="25"/>
      <c r="R19" s="25"/>
      <c r="S19" s="25"/>
      <c r="T19" s="15">
        <v>1</v>
      </c>
      <c r="U19" s="26"/>
      <c r="V19" s="27" t="s">
        <v>88</v>
      </c>
      <c r="W19" s="11">
        <f t="shared" si="0"/>
        <v>6</v>
      </c>
      <c r="X19" s="21">
        <v>4</v>
      </c>
      <c r="Y19" s="12">
        <v>7</v>
      </c>
    </row>
    <row r="20" spans="1:25">
      <c r="A20" s="5" t="s">
        <v>39</v>
      </c>
      <c r="B20" s="7"/>
      <c r="C20" s="15"/>
      <c r="D20" s="15"/>
      <c r="E20" s="15"/>
      <c r="F20" s="25"/>
      <c r="G20" s="25"/>
      <c r="H20" s="15">
        <v>1</v>
      </c>
      <c r="I20" s="25"/>
      <c r="J20" s="15">
        <v>1</v>
      </c>
      <c r="K20" s="15"/>
      <c r="L20" s="15"/>
      <c r="M20" s="25"/>
      <c r="N20" s="15">
        <v>1</v>
      </c>
      <c r="O20" s="15">
        <v>1</v>
      </c>
      <c r="P20" s="15">
        <v>1</v>
      </c>
      <c r="Q20" s="25"/>
      <c r="R20" s="25"/>
      <c r="S20" s="25"/>
      <c r="T20" s="25"/>
      <c r="U20" s="26" t="s">
        <v>72</v>
      </c>
      <c r="V20" s="27" t="s">
        <v>89</v>
      </c>
      <c r="W20" s="11">
        <f t="shared" si="0"/>
        <v>5</v>
      </c>
      <c r="X20" s="21">
        <v>5</v>
      </c>
      <c r="Y20" s="10">
        <v>8</v>
      </c>
    </row>
    <row r="21" spans="1:25">
      <c r="A21" s="5" t="s">
        <v>40</v>
      </c>
      <c r="B21" s="6">
        <v>3.472222222222222E-3</v>
      </c>
      <c r="C21" s="15"/>
      <c r="D21" s="15"/>
      <c r="E21" s="25"/>
      <c r="F21" s="15"/>
      <c r="G21" s="25"/>
      <c r="H21" s="25"/>
      <c r="I21" s="25"/>
      <c r="J21" s="25"/>
      <c r="K21" s="25"/>
      <c r="L21" s="25"/>
      <c r="M21" s="25"/>
      <c r="N21" s="15">
        <v>1</v>
      </c>
      <c r="O21" s="15"/>
      <c r="P21" s="25">
        <v>1</v>
      </c>
      <c r="Q21" s="25"/>
      <c r="R21" s="25"/>
      <c r="S21" s="25"/>
      <c r="T21" s="25"/>
      <c r="U21" s="26"/>
      <c r="V21" s="27"/>
      <c r="W21" s="11">
        <f t="shared" si="0"/>
        <v>2</v>
      </c>
      <c r="X21" s="21">
        <v>1</v>
      </c>
      <c r="Y21" s="12">
        <v>4</v>
      </c>
    </row>
    <row r="22" spans="1:25">
      <c r="A22" s="5" t="s">
        <v>41</v>
      </c>
      <c r="B22" s="7"/>
      <c r="C22" s="15">
        <v>1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27" t="s">
        <v>91</v>
      </c>
      <c r="W22" s="11">
        <f t="shared" si="0"/>
        <v>1</v>
      </c>
      <c r="X22" s="21">
        <v>1</v>
      </c>
      <c r="Y22" s="10">
        <v>1</v>
      </c>
    </row>
    <row r="23" spans="1:25">
      <c r="A23" s="5" t="s">
        <v>42</v>
      </c>
      <c r="B23" s="6">
        <v>2.0833333333333333E-3</v>
      </c>
      <c r="C23" s="15">
        <v>1</v>
      </c>
      <c r="D23" s="25"/>
      <c r="E23" s="25"/>
      <c r="F23" s="25"/>
      <c r="G23" s="25"/>
      <c r="H23" s="25"/>
      <c r="I23" s="25"/>
      <c r="J23" s="25"/>
      <c r="K23" s="25"/>
      <c r="L23" s="15">
        <v>1</v>
      </c>
      <c r="M23" s="25"/>
      <c r="N23" s="15">
        <v>1</v>
      </c>
      <c r="O23" s="15">
        <v>1</v>
      </c>
      <c r="P23" s="25"/>
      <c r="Q23" s="25"/>
      <c r="R23" s="25"/>
      <c r="S23" s="25"/>
      <c r="T23" s="25"/>
      <c r="U23" s="26"/>
      <c r="V23" s="27"/>
      <c r="W23" s="11">
        <f t="shared" si="0"/>
        <v>4</v>
      </c>
      <c r="X23" s="21">
        <v>4</v>
      </c>
      <c r="Y23" s="12">
        <v>4</v>
      </c>
    </row>
    <row r="24" spans="1:25">
      <c r="A24" s="5" t="s">
        <v>43</v>
      </c>
      <c r="B24" s="6">
        <v>1.3888888888888889E-3</v>
      </c>
      <c r="C24" s="15">
        <v>1</v>
      </c>
      <c r="D24" s="25"/>
      <c r="E24" s="25"/>
      <c r="F24" s="25"/>
      <c r="G24" s="25"/>
      <c r="H24" s="25"/>
      <c r="I24" s="25"/>
      <c r="J24" s="25"/>
      <c r="K24" s="15"/>
      <c r="L24" s="25"/>
      <c r="M24" s="25"/>
      <c r="N24" s="15"/>
      <c r="O24" s="15"/>
      <c r="P24" s="25"/>
      <c r="Q24" s="25"/>
      <c r="R24" s="25"/>
      <c r="S24" s="25"/>
      <c r="T24" s="25"/>
      <c r="U24" s="26"/>
      <c r="V24" s="27"/>
      <c r="W24" s="11">
        <f t="shared" si="0"/>
        <v>1</v>
      </c>
      <c r="X24" s="21">
        <v>1</v>
      </c>
      <c r="Y24" s="10">
        <v>4</v>
      </c>
    </row>
    <row r="25" spans="1:25">
      <c r="A25" s="5" t="s">
        <v>44</v>
      </c>
      <c r="B25" s="7" t="s">
        <v>45</v>
      </c>
      <c r="C25" s="15">
        <v>1</v>
      </c>
      <c r="D25" s="25"/>
      <c r="E25" s="25"/>
      <c r="F25" s="15"/>
      <c r="G25" s="25"/>
      <c r="H25" s="15">
        <v>1</v>
      </c>
      <c r="I25" s="25"/>
      <c r="J25" s="25">
        <v>1</v>
      </c>
      <c r="K25" s="25"/>
      <c r="L25" s="25"/>
      <c r="M25" s="25"/>
      <c r="N25" s="15">
        <v>1</v>
      </c>
      <c r="O25" s="15"/>
      <c r="P25" s="25">
        <v>1</v>
      </c>
      <c r="Q25" s="25"/>
      <c r="R25" s="25"/>
      <c r="S25" s="25"/>
      <c r="T25" s="25"/>
      <c r="U25" s="26"/>
      <c r="V25" s="27" t="s">
        <v>92</v>
      </c>
      <c r="W25" s="11">
        <f t="shared" si="0"/>
        <v>5</v>
      </c>
      <c r="X25" s="21">
        <v>4</v>
      </c>
      <c r="Y25" s="10">
        <v>5</v>
      </c>
    </row>
    <row r="26" spans="1:25">
      <c r="A26" s="5" t="s">
        <v>46</v>
      </c>
      <c r="B26" s="7" t="s">
        <v>47</v>
      </c>
      <c r="C26" s="15"/>
      <c r="D26" s="15">
        <v>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5">
        <v>1</v>
      </c>
      <c r="R26" s="25"/>
      <c r="S26" s="15">
        <v>1</v>
      </c>
      <c r="T26" s="25"/>
      <c r="U26" s="26"/>
      <c r="V26" s="27"/>
      <c r="W26" s="11">
        <f t="shared" si="0"/>
        <v>3</v>
      </c>
      <c r="X26" s="21">
        <v>3</v>
      </c>
      <c r="Y26" s="12">
        <v>4</v>
      </c>
    </row>
    <row r="27" spans="1:25">
      <c r="A27" s="5" t="s">
        <v>48</v>
      </c>
      <c r="B27" s="7"/>
      <c r="C27" s="15">
        <v>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5"/>
      <c r="O27" s="15"/>
      <c r="P27" s="25"/>
      <c r="Q27" s="25"/>
      <c r="R27" s="25"/>
      <c r="S27" s="25"/>
      <c r="T27" s="15"/>
      <c r="U27" s="26"/>
      <c r="V27" s="27" t="s">
        <v>93</v>
      </c>
      <c r="W27" s="11">
        <f t="shared" si="0"/>
        <v>1</v>
      </c>
      <c r="X27" s="22">
        <v>1</v>
      </c>
      <c r="Y27" s="10">
        <v>4</v>
      </c>
    </row>
    <row r="28" spans="1:25">
      <c r="A28" s="5" t="s">
        <v>49</v>
      </c>
      <c r="B28" s="7"/>
      <c r="C28" s="15">
        <v>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5"/>
      <c r="R28" s="15"/>
      <c r="S28" s="25"/>
      <c r="T28" s="25"/>
      <c r="U28" s="26" t="s">
        <v>73</v>
      </c>
      <c r="V28" s="27"/>
      <c r="W28" s="11">
        <f t="shared" si="0"/>
        <v>1</v>
      </c>
      <c r="X28" s="21">
        <v>1</v>
      </c>
      <c r="Y28" s="12">
        <v>3</v>
      </c>
    </row>
    <row r="29" spans="1:25">
      <c r="A29" s="5" t="s">
        <v>50</v>
      </c>
      <c r="B29" s="7"/>
      <c r="C29" s="15"/>
      <c r="D29" s="15"/>
      <c r="E29" s="15">
        <v>1</v>
      </c>
      <c r="F29" s="15"/>
      <c r="G29" s="25"/>
      <c r="H29" s="15">
        <v>1</v>
      </c>
      <c r="I29" s="25"/>
      <c r="J29" s="15">
        <v>1</v>
      </c>
      <c r="K29" s="25"/>
      <c r="L29" s="25"/>
      <c r="M29" s="25"/>
      <c r="N29" s="15">
        <v>1</v>
      </c>
      <c r="O29" s="25"/>
      <c r="P29" s="15">
        <v>1</v>
      </c>
      <c r="Q29" s="25"/>
      <c r="R29" s="25"/>
      <c r="S29" s="25"/>
      <c r="T29" s="25"/>
      <c r="U29" s="26"/>
      <c r="V29" s="27"/>
      <c r="W29" s="11">
        <f t="shared" si="0"/>
        <v>5</v>
      </c>
      <c r="X29" s="21">
        <v>5</v>
      </c>
      <c r="Y29" s="10">
        <v>8</v>
      </c>
    </row>
    <row r="30" spans="1:25">
      <c r="A30" s="5" t="s">
        <v>51</v>
      </c>
      <c r="B30" s="7"/>
      <c r="C30" s="15">
        <v>1</v>
      </c>
      <c r="D30" s="25"/>
      <c r="E30" s="25"/>
      <c r="F30" s="25"/>
      <c r="G30" s="25"/>
      <c r="H30" s="25"/>
      <c r="I30" s="25"/>
      <c r="J30" s="25"/>
      <c r="K30" s="25"/>
      <c r="L30" s="15">
        <v>1</v>
      </c>
      <c r="M30" s="25"/>
      <c r="N30" s="15">
        <v>1</v>
      </c>
      <c r="O30" s="15">
        <v>1</v>
      </c>
      <c r="P30" s="25"/>
      <c r="Q30" s="25"/>
      <c r="R30" s="25"/>
      <c r="S30" s="25"/>
      <c r="T30" s="25">
        <v>1</v>
      </c>
      <c r="U30" s="26" t="s">
        <v>74</v>
      </c>
      <c r="V30" s="27"/>
      <c r="W30" s="11">
        <f t="shared" si="0"/>
        <v>5</v>
      </c>
      <c r="X30" s="21">
        <v>4</v>
      </c>
      <c r="Y30" s="12">
        <v>4</v>
      </c>
    </row>
    <row r="31" spans="1:25">
      <c r="A31" s="5" t="s">
        <v>52</v>
      </c>
      <c r="B31" s="7"/>
      <c r="C31" s="1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5">
        <v>1</v>
      </c>
      <c r="R31" s="25"/>
      <c r="S31" s="25"/>
      <c r="T31" s="25"/>
      <c r="U31" s="26"/>
      <c r="V31" s="27"/>
      <c r="W31" s="11">
        <f t="shared" si="0"/>
        <v>1</v>
      </c>
      <c r="X31" s="21">
        <v>1</v>
      </c>
      <c r="Y31" s="10">
        <v>2</v>
      </c>
    </row>
    <row r="32" spans="1:25">
      <c r="A32" s="5" t="s">
        <v>53</v>
      </c>
      <c r="B32" s="7"/>
      <c r="C32" s="15">
        <v>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15"/>
      <c r="S32" s="25"/>
      <c r="T32" s="25"/>
      <c r="U32" s="26"/>
      <c r="V32" s="27"/>
      <c r="W32" s="11">
        <f t="shared" si="0"/>
        <v>1</v>
      </c>
      <c r="X32" s="21">
        <v>1</v>
      </c>
      <c r="Y32" s="12">
        <v>2</v>
      </c>
    </row>
    <row r="33" spans="1:25">
      <c r="A33" s="5" t="s">
        <v>54</v>
      </c>
      <c r="B33" s="7"/>
      <c r="C33" s="15"/>
      <c r="D33" s="25"/>
      <c r="E33" s="25"/>
      <c r="F33" s="25"/>
      <c r="G33" s="25"/>
      <c r="H33" s="25"/>
      <c r="I33" s="25"/>
      <c r="J33" s="25"/>
      <c r="K33" s="15"/>
      <c r="L33" s="25"/>
      <c r="M33" s="25"/>
      <c r="N33" s="15">
        <v>1</v>
      </c>
      <c r="O33" s="15">
        <v>1</v>
      </c>
      <c r="P33" s="25"/>
      <c r="Q33" s="15"/>
      <c r="R33" s="25"/>
      <c r="S33" s="25"/>
      <c r="T33" s="25"/>
      <c r="U33" s="26"/>
      <c r="V33" s="27"/>
      <c r="W33" s="11">
        <f t="shared" si="0"/>
        <v>2</v>
      </c>
      <c r="X33" s="21">
        <v>2</v>
      </c>
      <c r="Y33" s="10">
        <v>5</v>
      </c>
    </row>
    <row r="34" spans="1:25">
      <c r="A34" s="5" t="s">
        <v>55</v>
      </c>
      <c r="B34" s="7"/>
      <c r="C34" s="15"/>
      <c r="D34" s="25">
        <v>1</v>
      </c>
      <c r="E34" s="25"/>
      <c r="F34" s="25"/>
      <c r="G34" s="25"/>
      <c r="H34" s="15">
        <v>1</v>
      </c>
      <c r="I34" s="15"/>
      <c r="J34" s="15">
        <v>1</v>
      </c>
      <c r="K34" s="25"/>
      <c r="L34" s="25">
        <v>1</v>
      </c>
      <c r="M34" s="25"/>
      <c r="N34" s="15">
        <v>1</v>
      </c>
      <c r="O34" s="25">
        <v>1</v>
      </c>
      <c r="P34" s="25"/>
      <c r="Q34" s="25"/>
      <c r="R34" s="25"/>
      <c r="S34" s="25"/>
      <c r="T34" s="15">
        <v>1</v>
      </c>
      <c r="U34" s="26" t="s">
        <v>75</v>
      </c>
      <c r="V34" s="27"/>
      <c r="W34" s="11">
        <f t="shared" si="0"/>
        <v>7</v>
      </c>
      <c r="X34" s="21">
        <v>3</v>
      </c>
      <c r="Y34" s="12">
        <v>6</v>
      </c>
    </row>
    <row r="35" spans="1:25">
      <c r="A35" s="5" t="s">
        <v>56</v>
      </c>
      <c r="B35" s="7"/>
      <c r="C35" s="15"/>
      <c r="D35" s="15"/>
      <c r="E35" s="15">
        <v>1</v>
      </c>
      <c r="F35" s="25"/>
      <c r="G35" s="25"/>
      <c r="H35" s="15">
        <v>1</v>
      </c>
      <c r="I35" s="25"/>
      <c r="J35" s="15">
        <v>1</v>
      </c>
      <c r="K35" s="25"/>
      <c r="L35" s="25"/>
      <c r="M35" s="25"/>
      <c r="N35" s="15">
        <v>1</v>
      </c>
      <c r="O35" s="25"/>
      <c r="P35" s="15">
        <v>1</v>
      </c>
      <c r="Q35" s="25"/>
      <c r="R35" s="25"/>
      <c r="S35" s="25"/>
      <c r="T35" s="25"/>
      <c r="U35" s="26"/>
      <c r="V35" s="27"/>
      <c r="W35" s="11">
        <f t="shared" si="0"/>
        <v>5</v>
      </c>
      <c r="X35" s="21">
        <v>5</v>
      </c>
      <c r="Y35" s="10">
        <v>6</v>
      </c>
    </row>
    <row r="36" spans="1:25">
      <c r="A36" s="5" t="s">
        <v>57</v>
      </c>
      <c r="B36" s="7"/>
      <c r="C36" s="15"/>
      <c r="D36" s="25"/>
      <c r="E36" s="25"/>
      <c r="F36" s="25"/>
      <c r="G36" s="25"/>
      <c r="H36" s="25"/>
      <c r="I36" s="25"/>
      <c r="J36" s="25"/>
      <c r="K36" s="25"/>
      <c r="L36" s="15">
        <v>1</v>
      </c>
      <c r="M36" s="25"/>
      <c r="N36" s="15">
        <v>1</v>
      </c>
      <c r="O36" s="15">
        <v>1</v>
      </c>
      <c r="P36" s="25"/>
      <c r="Q36" s="25">
        <v>1</v>
      </c>
      <c r="R36" s="25"/>
      <c r="S36" s="25"/>
      <c r="T36" s="25"/>
      <c r="U36" s="26"/>
      <c r="V36" s="27"/>
      <c r="W36" s="11">
        <f t="shared" si="0"/>
        <v>4</v>
      </c>
      <c r="X36" s="21">
        <v>4</v>
      </c>
      <c r="Y36" s="12">
        <v>5</v>
      </c>
    </row>
    <row r="37" spans="1:25">
      <c r="A37" s="5" t="s">
        <v>58</v>
      </c>
      <c r="B37" s="7"/>
      <c r="C37" s="15"/>
      <c r="D37" s="15"/>
      <c r="E37" s="15"/>
      <c r="F37" s="25"/>
      <c r="G37" s="25"/>
      <c r="H37" s="15">
        <v>1</v>
      </c>
      <c r="I37" s="25"/>
      <c r="J37" s="15">
        <v>1</v>
      </c>
      <c r="K37" s="25"/>
      <c r="L37" s="25"/>
      <c r="M37" s="25"/>
      <c r="N37" s="15">
        <v>1</v>
      </c>
      <c r="O37" s="25"/>
      <c r="P37" s="15">
        <v>1</v>
      </c>
      <c r="Q37" s="25"/>
      <c r="R37" s="25"/>
      <c r="S37" s="25"/>
      <c r="T37" s="25"/>
      <c r="U37" s="26"/>
      <c r="V37" s="27"/>
      <c r="W37" s="11">
        <f t="shared" si="0"/>
        <v>4</v>
      </c>
      <c r="X37" s="21">
        <v>4</v>
      </c>
      <c r="Y37" s="10">
        <v>6</v>
      </c>
    </row>
    <row r="38" spans="1:25">
      <c r="A38" s="5" t="s">
        <v>59</v>
      </c>
      <c r="B38" s="7"/>
      <c r="C38" s="15"/>
      <c r="D38" s="25"/>
      <c r="E38" s="25"/>
      <c r="F38" s="25"/>
      <c r="G38" s="25"/>
      <c r="H38" s="25"/>
      <c r="I38" s="15">
        <v>1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8" t="s">
        <v>76</v>
      </c>
      <c r="V38" s="27" t="s">
        <v>94</v>
      </c>
      <c r="W38" s="11">
        <f t="shared" si="0"/>
        <v>1</v>
      </c>
      <c r="X38" s="21">
        <v>1</v>
      </c>
      <c r="Y38" s="12">
        <v>2</v>
      </c>
    </row>
    <row r="39" spans="1:25">
      <c r="A39" s="5" t="s">
        <v>60</v>
      </c>
      <c r="B39" s="7"/>
      <c r="C39" s="15">
        <v>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7"/>
      <c r="W39" s="11">
        <f t="shared" si="0"/>
        <v>1</v>
      </c>
      <c r="X39" s="21">
        <v>1</v>
      </c>
      <c r="Y39" s="10">
        <v>1</v>
      </c>
    </row>
    <row r="40" spans="1:25" ht="15" thickBot="1">
      <c r="A40" s="24" t="s">
        <v>61</v>
      </c>
      <c r="B40" s="7"/>
      <c r="C40" s="15">
        <v>1</v>
      </c>
      <c r="D40" s="25"/>
      <c r="E40" s="25"/>
      <c r="F40" s="25"/>
      <c r="G40" s="25"/>
      <c r="H40" s="25"/>
      <c r="I40" s="25"/>
      <c r="J40" s="25"/>
      <c r="K40" s="25"/>
      <c r="L40" s="25">
        <v>1</v>
      </c>
      <c r="M40" s="15"/>
      <c r="N40" s="15">
        <v>1</v>
      </c>
      <c r="O40" s="15">
        <v>1</v>
      </c>
      <c r="P40" s="25"/>
      <c r="Q40" s="15"/>
      <c r="R40" s="25"/>
      <c r="S40" s="25"/>
      <c r="T40" s="25"/>
      <c r="U40" s="26"/>
      <c r="V40" s="27"/>
      <c r="W40" s="13">
        <f t="shared" ref="W40" si="1">COUNTIF(C40:T40,1)</f>
        <v>4</v>
      </c>
      <c r="X40" s="23">
        <v>3</v>
      </c>
      <c r="Y40" s="12">
        <v>5</v>
      </c>
    </row>
    <row r="41" spans="1:25">
      <c r="W41" s="29">
        <f>SUM(W2:W40)</f>
        <v>116</v>
      </c>
      <c r="X41" s="29">
        <f>SUM(X2:X40)</f>
        <v>98</v>
      </c>
      <c r="Y41" s="14">
        <f>SUM(Y2:Y40)</f>
        <v>154</v>
      </c>
    </row>
    <row r="42" spans="1:25">
      <c r="W42" s="18">
        <f>(2*X41)/(Y41+W41)</f>
        <v>0.72592592592592597</v>
      </c>
      <c r="X42" s="19" t="s">
        <v>65</v>
      </c>
      <c r="Y42" s="15"/>
    </row>
    <row r="47" spans="1:25" ht="15" thickBot="1"/>
    <row r="48" spans="1:25" ht="15" thickBot="1">
      <c r="C48" s="2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10</v>
      </c>
      <c r="L48" s="3" t="s">
        <v>11</v>
      </c>
      <c r="M48" s="3" t="s">
        <v>12</v>
      </c>
      <c r="N48" s="3" t="s">
        <v>13</v>
      </c>
      <c r="O48" s="3" t="s">
        <v>14</v>
      </c>
      <c r="P48" s="3" t="s">
        <v>15</v>
      </c>
      <c r="Q48" s="3" t="s">
        <v>16</v>
      </c>
      <c r="R48" s="3" t="s">
        <v>17</v>
      </c>
      <c r="S48" s="3" t="s">
        <v>18</v>
      </c>
      <c r="T48" s="3" t="s">
        <v>19</v>
      </c>
    </row>
    <row r="49" spans="2:20" ht="28">
      <c r="B49" s="52" t="s">
        <v>104</v>
      </c>
      <c r="C49" s="48">
        <f t="shared" ref="C49:T49" si="2">COUNT(C2:C40)</f>
        <v>15</v>
      </c>
      <c r="D49" s="48">
        <f t="shared" si="2"/>
        <v>5</v>
      </c>
      <c r="E49" s="48">
        <f t="shared" si="2"/>
        <v>2</v>
      </c>
      <c r="F49" s="48">
        <f t="shared" si="2"/>
        <v>0</v>
      </c>
      <c r="G49" s="48">
        <f t="shared" si="2"/>
        <v>2</v>
      </c>
      <c r="H49" s="48">
        <f t="shared" si="2"/>
        <v>12</v>
      </c>
      <c r="I49" s="48">
        <f t="shared" si="2"/>
        <v>6</v>
      </c>
      <c r="J49" s="48">
        <f t="shared" si="2"/>
        <v>9</v>
      </c>
      <c r="K49" s="48">
        <f t="shared" si="2"/>
        <v>0</v>
      </c>
      <c r="L49" s="48">
        <f t="shared" si="2"/>
        <v>8</v>
      </c>
      <c r="M49" s="48">
        <f t="shared" si="2"/>
        <v>3</v>
      </c>
      <c r="N49" s="48">
        <f t="shared" si="2"/>
        <v>22</v>
      </c>
      <c r="O49" s="48">
        <f t="shared" si="2"/>
        <v>13</v>
      </c>
      <c r="P49" s="48">
        <f t="shared" si="2"/>
        <v>10</v>
      </c>
      <c r="Q49" s="48">
        <f t="shared" si="2"/>
        <v>3</v>
      </c>
      <c r="R49" s="48">
        <f t="shared" si="2"/>
        <v>0</v>
      </c>
      <c r="S49" s="48">
        <f t="shared" si="2"/>
        <v>3</v>
      </c>
      <c r="T49" s="48">
        <f t="shared" si="2"/>
        <v>3</v>
      </c>
    </row>
    <row r="50" spans="2:20">
      <c r="B50" s="48"/>
      <c r="C50" s="48">
        <v>15</v>
      </c>
      <c r="D50" s="48">
        <v>3</v>
      </c>
      <c r="E50" s="48">
        <v>2</v>
      </c>
      <c r="F50" s="48">
        <v>0</v>
      </c>
      <c r="G50" s="48">
        <v>2</v>
      </c>
      <c r="H50" s="48">
        <v>11</v>
      </c>
      <c r="I50" s="48">
        <v>5</v>
      </c>
      <c r="J50" s="48">
        <v>8</v>
      </c>
      <c r="K50" s="48">
        <v>0</v>
      </c>
      <c r="L50" s="48">
        <v>4</v>
      </c>
      <c r="M50" s="48">
        <v>1</v>
      </c>
      <c r="N50" s="48">
        <v>22</v>
      </c>
      <c r="O50" s="48">
        <v>12</v>
      </c>
      <c r="P50" s="48">
        <v>6</v>
      </c>
      <c r="Q50" s="48">
        <v>3</v>
      </c>
      <c r="R50" s="48">
        <v>0</v>
      </c>
      <c r="S50" s="48">
        <v>1</v>
      </c>
      <c r="T50" s="48">
        <v>2</v>
      </c>
    </row>
    <row r="51" spans="2:20">
      <c r="B51" s="8" t="s">
        <v>64</v>
      </c>
      <c r="C51" s="10">
        <v>32</v>
      </c>
      <c r="D51" s="12">
        <v>7</v>
      </c>
      <c r="E51" s="10">
        <v>4</v>
      </c>
      <c r="F51" s="12">
        <v>5</v>
      </c>
      <c r="G51" s="10">
        <v>3</v>
      </c>
      <c r="H51" s="12">
        <v>11</v>
      </c>
      <c r="I51" s="10">
        <v>7</v>
      </c>
      <c r="J51" s="12">
        <v>8</v>
      </c>
      <c r="K51" s="10">
        <v>2</v>
      </c>
      <c r="L51" s="12">
        <v>7</v>
      </c>
      <c r="M51" s="10">
        <v>2</v>
      </c>
      <c r="N51" s="12">
        <v>24</v>
      </c>
      <c r="O51" s="10">
        <v>18</v>
      </c>
      <c r="P51" s="12">
        <v>6</v>
      </c>
      <c r="Q51" s="10">
        <v>6</v>
      </c>
      <c r="R51" s="12">
        <v>5</v>
      </c>
      <c r="S51" s="10">
        <v>0</v>
      </c>
      <c r="T51" s="12">
        <v>3</v>
      </c>
    </row>
    <row r="53" spans="2:20">
      <c r="B53" s="19" t="s">
        <v>126</v>
      </c>
      <c r="C53" s="51">
        <f>(2*C50)/(C49+C51)</f>
        <v>0.63829787234042556</v>
      </c>
      <c r="D53" s="51">
        <f t="shared" ref="D53:T53" si="3">(2*D50)/(D49+D51)</f>
        <v>0.5</v>
      </c>
      <c r="E53" s="51">
        <f t="shared" si="3"/>
        <v>0.66666666666666663</v>
      </c>
      <c r="F53" s="51">
        <f t="shared" si="3"/>
        <v>0</v>
      </c>
      <c r="G53" s="51">
        <f t="shared" si="3"/>
        <v>0.8</v>
      </c>
      <c r="H53" s="51">
        <f t="shared" si="3"/>
        <v>0.95652173913043481</v>
      </c>
      <c r="I53" s="51">
        <f t="shared" si="3"/>
        <v>0.76923076923076927</v>
      </c>
      <c r="J53" s="51">
        <f t="shared" si="3"/>
        <v>0.94117647058823528</v>
      </c>
      <c r="K53" s="51">
        <f t="shared" si="3"/>
        <v>0</v>
      </c>
      <c r="L53" s="51">
        <f t="shared" si="3"/>
        <v>0.53333333333333333</v>
      </c>
      <c r="M53" s="51">
        <f t="shared" si="3"/>
        <v>0.4</v>
      </c>
      <c r="N53" s="51">
        <f t="shared" si="3"/>
        <v>0.95652173913043481</v>
      </c>
      <c r="O53" s="51">
        <f t="shared" si="3"/>
        <v>0.77419354838709675</v>
      </c>
      <c r="P53" s="51">
        <f>(2*P50)/(10+P51)</f>
        <v>0.75</v>
      </c>
      <c r="Q53" s="51">
        <f t="shared" si="3"/>
        <v>0.66666666666666663</v>
      </c>
      <c r="R53" s="51">
        <f t="shared" si="3"/>
        <v>0</v>
      </c>
      <c r="S53" s="51">
        <f t="shared" si="3"/>
        <v>0.66666666666666663</v>
      </c>
      <c r="T53" s="51">
        <f t="shared" si="3"/>
        <v>0.66666666666666663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10" zoomScale="80" zoomScaleNormal="80" zoomScalePageLayoutView="80" workbookViewId="0">
      <selection activeCell="O54" sqref="O54"/>
    </sheetView>
  </sheetViews>
  <sheetFormatPr baseColWidth="10" defaultColWidth="8.83203125" defaultRowHeight="14" x14ac:dyDescent="0"/>
  <cols>
    <col min="1" max="1" width="17.1640625" bestFit="1" customWidth="1"/>
    <col min="2" max="2" width="21.33203125" bestFit="1" customWidth="1"/>
    <col min="21" max="21" width="39.5" bestFit="1" customWidth="1"/>
    <col min="22" max="22" width="34.5" bestFit="1" customWidth="1"/>
    <col min="23" max="23" width="10.6640625" style="39" customWidth="1"/>
    <col min="24" max="24" width="8.83203125" style="14" customWidth="1"/>
    <col min="25" max="25" width="15.33203125" style="14" customWidth="1"/>
    <col min="26" max="26" width="8.83203125" style="14"/>
  </cols>
  <sheetData>
    <row r="1" spans="1:26" ht="71" thickBot="1">
      <c r="A1" s="30" t="s">
        <v>0</v>
      </c>
      <c r="B1" s="30" t="s">
        <v>1</v>
      </c>
      <c r="C1" s="31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32" t="s">
        <v>14</v>
      </c>
      <c r="P1" s="32" t="s">
        <v>15</v>
      </c>
      <c r="Q1" s="32" t="s">
        <v>16</v>
      </c>
      <c r="R1" s="32" t="s">
        <v>17</v>
      </c>
      <c r="S1" s="32" t="s">
        <v>18</v>
      </c>
      <c r="T1" s="32" t="s">
        <v>19</v>
      </c>
      <c r="U1" s="33" t="s">
        <v>20</v>
      </c>
      <c r="V1" s="4" t="s">
        <v>20</v>
      </c>
      <c r="W1" s="16" t="s">
        <v>103</v>
      </c>
      <c r="X1" s="16" t="s">
        <v>104</v>
      </c>
      <c r="Y1" s="17" t="s">
        <v>63</v>
      </c>
      <c r="Z1" s="8" t="s">
        <v>64</v>
      </c>
    </row>
    <row r="2" spans="1:26">
      <c r="A2" s="34" t="s">
        <v>21</v>
      </c>
      <c r="B2" s="35">
        <v>2.0833333333333298E-3</v>
      </c>
      <c r="C2" s="15"/>
      <c r="D2" s="25"/>
      <c r="E2" s="25"/>
      <c r="F2" s="25"/>
      <c r="G2" s="25">
        <v>1</v>
      </c>
      <c r="H2" s="25"/>
      <c r="I2" s="25">
        <v>1</v>
      </c>
      <c r="J2" s="25">
        <v>1</v>
      </c>
      <c r="K2" s="25"/>
      <c r="L2" s="25"/>
      <c r="M2" s="25"/>
      <c r="N2" s="25">
        <v>1</v>
      </c>
      <c r="O2" s="25"/>
      <c r="P2" s="25">
        <v>1</v>
      </c>
      <c r="Q2" s="25"/>
      <c r="R2" s="25"/>
      <c r="S2" s="25"/>
      <c r="T2" s="25"/>
      <c r="U2" s="26"/>
      <c r="V2" s="27" t="s">
        <v>77</v>
      </c>
      <c r="W2" s="38">
        <v>5</v>
      </c>
      <c r="X2" s="9">
        <f>COUNTIF(C2:T2,1)</f>
        <v>5</v>
      </c>
      <c r="Y2" s="20">
        <v>5</v>
      </c>
      <c r="Z2" s="10">
        <v>6</v>
      </c>
    </row>
    <row r="3" spans="1:26">
      <c r="A3" s="34" t="s">
        <v>22</v>
      </c>
      <c r="B3" s="35">
        <v>2.0833333333333298E-3</v>
      </c>
      <c r="C3" s="15">
        <v>1</v>
      </c>
      <c r="D3" s="25"/>
      <c r="E3" s="25"/>
      <c r="F3" s="25"/>
      <c r="G3" s="25"/>
      <c r="H3" s="25">
        <v>1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 t="s">
        <v>95</v>
      </c>
      <c r="V3" s="27" t="s">
        <v>78</v>
      </c>
      <c r="W3" s="38">
        <v>1</v>
      </c>
      <c r="X3" s="9">
        <f t="shared" ref="X3:X40" si="0">COUNTIF(C3:T3,1)</f>
        <v>2</v>
      </c>
      <c r="Y3" s="21">
        <v>2</v>
      </c>
      <c r="Z3" s="12">
        <v>2</v>
      </c>
    </row>
    <row r="4" spans="1:26">
      <c r="A4" s="34" t="s">
        <v>23</v>
      </c>
      <c r="B4" s="36"/>
      <c r="C4" s="15"/>
      <c r="D4" s="25"/>
      <c r="E4" s="25"/>
      <c r="F4" s="25"/>
      <c r="G4" s="25"/>
      <c r="H4" s="25">
        <v>1</v>
      </c>
      <c r="I4" s="25"/>
      <c r="J4" s="25"/>
      <c r="K4" s="25"/>
      <c r="L4" s="25"/>
      <c r="M4" s="25"/>
      <c r="N4" s="25"/>
      <c r="O4" s="25"/>
      <c r="P4" s="25"/>
      <c r="Q4" s="25">
        <v>1</v>
      </c>
      <c r="R4" s="25"/>
      <c r="S4" s="25"/>
      <c r="T4" s="25"/>
      <c r="U4" s="26" t="s">
        <v>78</v>
      </c>
      <c r="V4" s="27" t="s">
        <v>79</v>
      </c>
      <c r="W4" s="38">
        <v>2</v>
      </c>
      <c r="X4" s="9">
        <f t="shared" si="0"/>
        <v>2</v>
      </c>
      <c r="Y4" s="22">
        <v>2</v>
      </c>
      <c r="Z4" s="10">
        <v>2</v>
      </c>
    </row>
    <row r="5" spans="1:26">
      <c r="A5" s="34" t="s">
        <v>24</v>
      </c>
      <c r="B5" s="36"/>
      <c r="C5" s="15"/>
      <c r="D5" s="25">
        <v>1</v>
      </c>
      <c r="E5" s="25"/>
      <c r="F5" s="37">
        <v>1</v>
      </c>
      <c r="G5" s="25"/>
      <c r="H5" s="25">
        <v>1</v>
      </c>
      <c r="I5" s="25">
        <v>1</v>
      </c>
      <c r="J5" s="25"/>
      <c r="K5" s="25"/>
      <c r="L5" s="37"/>
      <c r="M5" s="25"/>
      <c r="N5" s="25">
        <v>1</v>
      </c>
      <c r="O5" s="25">
        <v>1</v>
      </c>
      <c r="P5" s="25"/>
      <c r="Q5" s="25"/>
      <c r="R5" s="25"/>
      <c r="S5" s="25"/>
      <c r="T5" s="25"/>
      <c r="U5" s="26" t="s">
        <v>78</v>
      </c>
      <c r="V5" s="27" t="s">
        <v>80</v>
      </c>
      <c r="W5" s="38">
        <v>5</v>
      </c>
      <c r="X5" s="9">
        <f t="shared" si="0"/>
        <v>6</v>
      </c>
      <c r="Y5" s="21">
        <v>6</v>
      </c>
      <c r="Z5" s="12">
        <v>6</v>
      </c>
    </row>
    <row r="6" spans="1:26">
      <c r="A6" s="34" t="s">
        <v>25</v>
      </c>
      <c r="B6" s="36"/>
      <c r="C6" s="15">
        <v>1</v>
      </c>
      <c r="D6" s="37">
        <v>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7" t="s">
        <v>81</v>
      </c>
      <c r="W6" s="38">
        <v>2</v>
      </c>
      <c r="X6" s="9">
        <f t="shared" si="0"/>
        <v>2</v>
      </c>
      <c r="Y6" s="21">
        <v>2</v>
      </c>
      <c r="Z6" s="10">
        <v>2</v>
      </c>
    </row>
    <row r="7" spans="1:26">
      <c r="A7" s="34" t="s">
        <v>26</v>
      </c>
      <c r="B7" s="36"/>
      <c r="C7" s="15">
        <v>1</v>
      </c>
      <c r="D7" s="37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37">
        <v>1</v>
      </c>
      <c r="T7" s="25"/>
      <c r="U7" s="26"/>
      <c r="V7" s="27" t="s">
        <v>82</v>
      </c>
      <c r="W7" s="38">
        <v>1</v>
      </c>
      <c r="X7" s="9">
        <f t="shared" si="0"/>
        <v>2</v>
      </c>
      <c r="Y7" s="21">
        <v>1</v>
      </c>
      <c r="Z7" s="12">
        <v>1</v>
      </c>
    </row>
    <row r="8" spans="1:26">
      <c r="A8" s="34" t="s">
        <v>27</v>
      </c>
      <c r="B8" s="36"/>
      <c r="C8" s="1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5"/>
      <c r="R8" s="15"/>
      <c r="S8" s="25">
        <v>1</v>
      </c>
      <c r="T8" s="25"/>
      <c r="U8" s="26"/>
      <c r="V8" s="27"/>
      <c r="W8" s="38">
        <v>1</v>
      </c>
      <c r="X8" s="9">
        <f t="shared" si="0"/>
        <v>1</v>
      </c>
      <c r="Y8" s="21">
        <v>0</v>
      </c>
      <c r="Z8" s="10">
        <v>3</v>
      </c>
    </row>
    <row r="9" spans="1:26">
      <c r="A9" s="34" t="s">
        <v>28</v>
      </c>
      <c r="B9" s="36"/>
      <c r="C9" s="15"/>
      <c r="D9" s="15">
        <v>1</v>
      </c>
      <c r="E9" s="25"/>
      <c r="F9" s="37">
        <v>1</v>
      </c>
      <c r="G9" s="25"/>
      <c r="H9" s="15">
        <v>1</v>
      </c>
      <c r="I9" s="25"/>
      <c r="J9" s="25">
        <v>1</v>
      </c>
      <c r="K9" s="25"/>
      <c r="L9" s="25"/>
      <c r="M9" s="25"/>
      <c r="N9" s="15">
        <v>1</v>
      </c>
      <c r="O9" s="15"/>
      <c r="P9" s="25">
        <v>1</v>
      </c>
      <c r="Q9" s="25"/>
      <c r="R9" s="25"/>
      <c r="S9" s="25"/>
      <c r="T9" s="25"/>
      <c r="U9" s="26" t="s">
        <v>96</v>
      </c>
      <c r="V9" s="27" t="s">
        <v>83</v>
      </c>
      <c r="W9" s="38">
        <v>4</v>
      </c>
      <c r="X9" s="9">
        <f t="shared" si="0"/>
        <v>6</v>
      </c>
      <c r="Y9" s="21">
        <v>5</v>
      </c>
      <c r="Z9" s="12">
        <v>5</v>
      </c>
    </row>
    <row r="10" spans="1:26">
      <c r="A10" s="34" t="s">
        <v>29</v>
      </c>
      <c r="B10" s="35">
        <v>6.2500000000000003E-3</v>
      </c>
      <c r="C10" s="15"/>
      <c r="D10" s="25"/>
      <c r="E10" s="25"/>
      <c r="F10" s="15"/>
      <c r="G10" s="25"/>
      <c r="H10" s="25"/>
      <c r="I10" s="25"/>
      <c r="J10" s="25"/>
      <c r="K10" s="25"/>
      <c r="L10" s="25"/>
      <c r="M10" s="15">
        <v>1</v>
      </c>
      <c r="N10" s="15">
        <v>1</v>
      </c>
      <c r="O10" s="15">
        <v>1</v>
      </c>
      <c r="P10" s="25"/>
      <c r="Q10" s="25"/>
      <c r="R10" s="25"/>
      <c r="S10" s="25"/>
      <c r="T10" s="25"/>
      <c r="U10" s="26"/>
      <c r="V10" s="27"/>
      <c r="W10" s="38">
        <v>3</v>
      </c>
      <c r="X10" s="9">
        <f t="shared" si="0"/>
        <v>3</v>
      </c>
      <c r="Y10" s="21">
        <v>3</v>
      </c>
      <c r="Z10" s="10">
        <v>4</v>
      </c>
    </row>
    <row r="11" spans="1:26">
      <c r="A11" s="34" t="s">
        <v>30</v>
      </c>
      <c r="B11" s="35">
        <v>6.2500000000000003E-3</v>
      </c>
      <c r="C11" s="15"/>
      <c r="D11" s="37">
        <v>1</v>
      </c>
      <c r="E11" s="25"/>
      <c r="F11" s="25"/>
      <c r="G11" s="25"/>
      <c r="H11" s="25"/>
      <c r="I11" s="25">
        <v>1</v>
      </c>
      <c r="J11" s="25"/>
      <c r="K11" s="25"/>
      <c r="L11" s="25"/>
      <c r="M11" s="25"/>
      <c r="N11" s="15">
        <v>1</v>
      </c>
      <c r="O11" s="15">
        <v>1</v>
      </c>
      <c r="P11" s="25"/>
      <c r="Q11" s="25"/>
      <c r="R11" s="25"/>
      <c r="S11" s="25"/>
      <c r="T11" s="25"/>
      <c r="U11" s="26" t="s">
        <v>97</v>
      </c>
      <c r="V11" s="27" t="s">
        <v>84</v>
      </c>
      <c r="W11" s="38">
        <v>3</v>
      </c>
      <c r="X11" s="9">
        <f t="shared" si="0"/>
        <v>4</v>
      </c>
      <c r="Y11" s="21">
        <v>2</v>
      </c>
      <c r="Z11" s="12">
        <v>3</v>
      </c>
    </row>
    <row r="12" spans="1:26">
      <c r="A12" s="34" t="s">
        <v>31</v>
      </c>
      <c r="B12" s="36"/>
      <c r="C12" s="15">
        <v>1</v>
      </c>
      <c r="D12" s="25"/>
      <c r="E12" s="25"/>
      <c r="F12" s="25"/>
      <c r="G12" s="25"/>
      <c r="H12" s="25"/>
      <c r="I12" s="25"/>
      <c r="J12" s="25"/>
      <c r="K12" s="15"/>
      <c r="L12" s="15">
        <v>1</v>
      </c>
      <c r="M12" s="25"/>
      <c r="N12" s="25"/>
      <c r="O12" s="25"/>
      <c r="P12" s="25"/>
      <c r="Q12" s="25"/>
      <c r="R12" s="25"/>
      <c r="S12" s="25"/>
      <c r="T12" s="25"/>
      <c r="U12" s="26"/>
      <c r="V12" s="27"/>
      <c r="W12" s="38">
        <v>2</v>
      </c>
      <c r="X12" s="9">
        <f t="shared" si="0"/>
        <v>2</v>
      </c>
      <c r="Y12" s="21">
        <v>2</v>
      </c>
      <c r="Z12" s="10">
        <v>2</v>
      </c>
    </row>
    <row r="13" spans="1:26">
      <c r="A13" s="34" t="s">
        <v>32</v>
      </c>
      <c r="B13" s="35">
        <v>5.5555555555555601E-3</v>
      </c>
      <c r="C13" s="15"/>
      <c r="D13" s="37"/>
      <c r="E13" s="25"/>
      <c r="F13" s="25"/>
      <c r="G13" s="15">
        <v>1</v>
      </c>
      <c r="H13" s="37"/>
      <c r="I13" s="15">
        <v>1</v>
      </c>
      <c r="J13" s="15">
        <v>1</v>
      </c>
      <c r="K13" s="15"/>
      <c r="L13" s="25"/>
      <c r="M13" s="25"/>
      <c r="N13" s="15">
        <v>1</v>
      </c>
      <c r="O13" s="15"/>
      <c r="P13" s="25">
        <v>1</v>
      </c>
      <c r="Q13" s="25"/>
      <c r="R13" s="25"/>
      <c r="S13" s="25"/>
      <c r="T13" s="25"/>
      <c r="U13" s="26"/>
      <c r="V13" s="27" t="s">
        <v>85</v>
      </c>
      <c r="W13" s="38">
        <v>5</v>
      </c>
      <c r="X13" s="9">
        <f t="shared" si="0"/>
        <v>5</v>
      </c>
      <c r="Y13" s="21">
        <v>5</v>
      </c>
      <c r="Z13" s="12">
        <v>6</v>
      </c>
    </row>
    <row r="14" spans="1:26">
      <c r="A14" s="34" t="s">
        <v>33</v>
      </c>
      <c r="B14" s="36"/>
      <c r="C14" s="15">
        <v>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 t="s">
        <v>98</v>
      </c>
      <c r="V14" s="27" t="s">
        <v>86</v>
      </c>
      <c r="W14" s="38">
        <v>1</v>
      </c>
      <c r="X14" s="9">
        <f t="shared" si="0"/>
        <v>1</v>
      </c>
      <c r="Y14" s="21">
        <v>1</v>
      </c>
      <c r="Z14" s="10">
        <v>1</v>
      </c>
    </row>
    <row r="15" spans="1:26">
      <c r="A15" s="34" t="s">
        <v>34</v>
      </c>
      <c r="B15" s="36"/>
      <c r="C15" s="15"/>
      <c r="D15" s="25">
        <v>1</v>
      </c>
      <c r="E15" s="25">
        <v>1</v>
      </c>
      <c r="F15" s="25"/>
      <c r="G15" s="15">
        <v>1</v>
      </c>
      <c r="H15" s="37"/>
      <c r="I15" s="15"/>
      <c r="J15" s="15">
        <v>1</v>
      </c>
      <c r="K15" s="15"/>
      <c r="L15" s="25">
        <v>1</v>
      </c>
      <c r="M15" s="25"/>
      <c r="N15" s="15">
        <v>1</v>
      </c>
      <c r="O15" s="15"/>
      <c r="P15" s="25">
        <v>1</v>
      </c>
      <c r="Q15" s="25"/>
      <c r="R15" s="25"/>
      <c r="S15" s="25"/>
      <c r="T15" s="25"/>
      <c r="U15" s="26" t="s">
        <v>99</v>
      </c>
      <c r="V15" s="27"/>
      <c r="W15" s="38">
        <v>5</v>
      </c>
      <c r="X15" s="9">
        <f t="shared" si="0"/>
        <v>7</v>
      </c>
      <c r="Y15" s="21">
        <v>4</v>
      </c>
      <c r="Z15" s="12">
        <v>6</v>
      </c>
    </row>
    <row r="16" spans="1:26">
      <c r="A16" s="34" t="s">
        <v>35</v>
      </c>
      <c r="B16" s="36"/>
      <c r="C16" s="15">
        <v>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15"/>
      <c r="S16" s="25"/>
      <c r="T16" s="25"/>
      <c r="U16" s="26" t="s">
        <v>91</v>
      </c>
      <c r="V16" s="27"/>
      <c r="W16" s="38">
        <v>1</v>
      </c>
      <c r="X16" s="9">
        <f t="shared" si="0"/>
        <v>1</v>
      </c>
      <c r="Y16" s="21">
        <v>1</v>
      </c>
      <c r="Z16" s="10">
        <v>2</v>
      </c>
    </row>
    <row r="17" spans="1:26">
      <c r="A17" s="34" t="s">
        <v>36</v>
      </c>
      <c r="B17" s="36"/>
      <c r="C17" s="1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5">
        <v>1</v>
      </c>
      <c r="O17" s="15">
        <v>1</v>
      </c>
      <c r="P17" s="25"/>
      <c r="Q17" s="25"/>
      <c r="R17" s="25"/>
      <c r="S17" s="37"/>
      <c r="T17" s="25"/>
      <c r="U17" s="26"/>
      <c r="V17" s="27" t="s">
        <v>87</v>
      </c>
      <c r="W17" s="38">
        <v>2</v>
      </c>
      <c r="X17" s="9">
        <f t="shared" si="0"/>
        <v>2</v>
      </c>
      <c r="Y17" s="22">
        <v>2</v>
      </c>
      <c r="Z17" s="12">
        <v>3</v>
      </c>
    </row>
    <row r="18" spans="1:26">
      <c r="A18" s="34" t="s">
        <v>37</v>
      </c>
      <c r="B18" s="35">
        <v>3.4722222222222199E-3</v>
      </c>
      <c r="C18" s="15">
        <v>1</v>
      </c>
      <c r="D18" s="25"/>
      <c r="E18" s="25"/>
      <c r="F18" s="25"/>
      <c r="G18" s="25"/>
      <c r="H18" s="25"/>
      <c r="I18" s="25"/>
      <c r="J18" s="25"/>
      <c r="K18" s="15"/>
      <c r="L18" s="15"/>
      <c r="M18" s="15">
        <v>1</v>
      </c>
      <c r="N18" s="15">
        <v>1</v>
      </c>
      <c r="O18" s="25">
        <v>1</v>
      </c>
      <c r="P18" s="15"/>
      <c r="Q18" s="15"/>
      <c r="R18" s="25"/>
      <c r="S18" s="25"/>
      <c r="T18" s="25"/>
      <c r="U18" s="26"/>
      <c r="V18" s="27"/>
      <c r="W18" s="38">
        <v>4</v>
      </c>
      <c r="X18" s="9">
        <f t="shared" si="0"/>
        <v>4</v>
      </c>
      <c r="Y18" s="21">
        <v>3</v>
      </c>
      <c r="Z18" s="10">
        <v>4</v>
      </c>
    </row>
    <row r="19" spans="1:26">
      <c r="A19" s="34" t="s">
        <v>38</v>
      </c>
      <c r="B19" s="36"/>
      <c r="C19" s="15">
        <v>1</v>
      </c>
      <c r="D19" s="25"/>
      <c r="E19" s="25"/>
      <c r="F19" s="25"/>
      <c r="G19" s="25"/>
      <c r="H19" s="15">
        <v>1</v>
      </c>
      <c r="I19" s="15"/>
      <c r="J19" s="15"/>
      <c r="K19" s="15"/>
      <c r="L19" s="15">
        <v>1</v>
      </c>
      <c r="M19" s="37"/>
      <c r="N19" s="15">
        <v>1</v>
      </c>
      <c r="O19" s="25">
        <v>1</v>
      </c>
      <c r="P19" s="25"/>
      <c r="Q19" s="25"/>
      <c r="R19" s="25"/>
      <c r="S19" s="25"/>
      <c r="T19" s="15">
        <v>1</v>
      </c>
      <c r="U19" s="37"/>
      <c r="V19" s="27" t="s">
        <v>88</v>
      </c>
      <c r="W19" s="38">
        <v>6</v>
      </c>
      <c r="X19" s="9">
        <f t="shared" si="0"/>
        <v>6</v>
      </c>
      <c r="Y19" s="21">
        <v>6</v>
      </c>
      <c r="Z19" s="12">
        <v>7</v>
      </c>
    </row>
    <row r="20" spans="1:26">
      <c r="A20" s="34" t="s">
        <v>39</v>
      </c>
      <c r="B20" s="36"/>
      <c r="C20" s="15"/>
      <c r="D20" s="15">
        <v>1</v>
      </c>
      <c r="E20" s="15">
        <v>1</v>
      </c>
      <c r="F20" s="25">
        <v>1</v>
      </c>
      <c r="G20" s="25"/>
      <c r="H20" s="15">
        <v>1</v>
      </c>
      <c r="I20" s="25"/>
      <c r="J20" s="15">
        <v>1</v>
      </c>
      <c r="K20" s="15"/>
      <c r="L20" s="15"/>
      <c r="M20" s="25"/>
      <c r="N20" s="15">
        <v>1</v>
      </c>
      <c r="O20" s="15">
        <v>1</v>
      </c>
      <c r="P20" s="15">
        <v>1</v>
      </c>
      <c r="Q20" s="25"/>
      <c r="R20" s="25"/>
      <c r="S20" s="25"/>
      <c r="T20" s="25"/>
      <c r="U20" s="26" t="s">
        <v>100</v>
      </c>
      <c r="V20" s="27" t="s">
        <v>89</v>
      </c>
      <c r="W20" s="38">
        <v>5</v>
      </c>
      <c r="X20" s="9">
        <f t="shared" si="0"/>
        <v>8</v>
      </c>
      <c r="Y20" s="21">
        <v>7</v>
      </c>
      <c r="Z20" s="10">
        <v>8</v>
      </c>
    </row>
    <row r="21" spans="1:26">
      <c r="A21" s="34" t="s">
        <v>40</v>
      </c>
      <c r="B21" s="35">
        <v>3.4722222222222199E-3</v>
      </c>
      <c r="C21" s="15">
        <v>1</v>
      </c>
      <c r="D21" s="15"/>
      <c r="E21" s="25"/>
      <c r="F21" s="15"/>
      <c r="G21" s="25"/>
      <c r="H21" s="25"/>
      <c r="I21" s="25"/>
      <c r="J21" s="25"/>
      <c r="K21" s="25"/>
      <c r="L21" s="25"/>
      <c r="M21" s="25"/>
      <c r="N21" s="15">
        <v>1</v>
      </c>
      <c r="O21" s="15">
        <v>1</v>
      </c>
      <c r="P21" s="25"/>
      <c r="Q21" s="25"/>
      <c r="R21" s="25"/>
      <c r="S21" s="25"/>
      <c r="T21" s="25"/>
      <c r="U21" s="26"/>
      <c r="V21" s="27" t="s">
        <v>90</v>
      </c>
      <c r="W21" s="38">
        <v>2</v>
      </c>
      <c r="X21" s="9">
        <f t="shared" si="0"/>
        <v>3</v>
      </c>
      <c r="Y21" s="21">
        <v>3</v>
      </c>
      <c r="Z21" s="12">
        <v>4</v>
      </c>
    </row>
    <row r="22" spans="1:26">
      <c r="A22" s="34" t="s">
        <v>41</v>
      </c>
      <c r="B22" s="36"/>
      <c r="C22" s="15">
        <v>1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27" t="s">
        <v>91</v>
      </c>
      <c r="W22" s="38">
        <v>1</v>
      </c>
      <c r="X22" s="9">
        <f t="shared" si="0"/>
        <v>1</v>
      </c>
      <c r="Y22" s="21">
        <v>1</v>
      </c>
      <c r="Z22" s="10">
        <v>1</v>
      </c>
    </row>
    <row r="23" spans="1:26">
      <c r="A23" s="34" t="s">
        <v>42</v>
      </c>
      <c r="B23" s="35">
        <v>2.0833333333333298E-3</v>
      </c>
      <c r="C23" s="15">
        <v>1</v>
      </c>
      <c r="D23" s="25"/>
      <c r="E23" s="25"/>
      <c r="F23" s="25"/>
      <c r="G23" s="25"/>
      <c r="H23" s="25"/>
      <c r="I23" s="25"/>
      <c r="J23" s="25"/>
      <c r="K23" s="25"/>
      <c r="L23" s="15">
        <v>1</v>
      </c>
      <c r="M23" s="25"/>
      <c r="N23" s="15">
        <v>1</v>
      </c>
      <c r="O23" s="15">
        <v>1</v>
      </c>
      <c r="P23" s="25"/>
      <c r="Q23" s="25"/>
      <c r="R23" s="25"/>
      <c r="S23" s="25"/>
      <c r="T23" s="25"/>
      <c r="U23" s="26"/>
      <c r="V23" s="27"/>
      <c r="W23" s="38">
        <v>4</v>
      </c>
      <c r="X23" s="9">
        <f t="shared" si="0"/>
        <v>4</v>
      </c>
      <c r="Y23" s="21">
        <v>4</v>
      </c>
      <c r="Z23" s="12">
        <v>4</v>
      </c>
    </row>
    <row r="24" spans="1:26">
      <c r="A24" s="34" t="s">
        <v>43</v>
      </c>
      <c r="B24" s="35">
        <v>1.38888888888889E-3</v>
      </c>
      <c r="C24" s="15">
        <v>1</v>
      </c>
      <c r="D24" s="25"/>
      <c r="E24" s="25"/>
      <c r="F24" s="25"/>
      <c r="G24" s="25"/>
      <c r="H24" s="25"/>
      <c r="I24" s="25"/>
      <c r="J24" s="25"/>
      <c r="K24" s="15"/>
      <c r="L24" s="25"/>
      <c r="M24" s="25"/>
      <c r="N24" s="15"/>
      <c r="O24" s="15"/>
      <c r="P24" s="25"/>
      <c r="Q24" s="25"/>
      <c r="R24" s="25"/>
      <c r="S24" s="25"/>
      <c r="T24" s="25"/>
      <c r="U24" s="26"/>
      <c r="V24" s="27"/>
      <c r="W24" s="38">
        <v>1</v>
      </c>
      <c r="X24" s="9">
        <f t="shared" si="0"/>
        <v>1</v>
      </c>
      <c r="Y24" s="21">
        <v>1</v>
      </c>
      <c r="Z24" s="10">
        <v>4</v>
      </c>
    </row>
    <row r="25" spans="1:26">
      <c r="A25" s="34" t="s">
        <v>44</v>
      </c>
      <c r="B25" s="36" t="s">
        <v>45</v>
      </c>
      <c r="C25" s="15">
        <v>1</v>
      </c>
      <c r="D25" s="25"/>
      <c r="E25" s="25"/>
      <c r="F25" s="15"/>
      <c r="G25" s="25"/>
      <c r="H25" s="15">
        <v>1</v>
      </c>
      <c r="I25" s="25"/>
      <c r="J25" s="25">
        <v>1</v>
      </c>
      <c r="K25" s="25"/>
      <c r="L25" s="25"/>
      <c r="M25" s="25">
        <v>1</v>
      </c>
      <c r="N25" s="15">
        <v>1</v>
      </c>
      <c r="O25" s="15"/>
      <c r="P25" s="25">
        <v>1</v>
      </c>
      <c r="Q25" s="25"/>
      <c r="R25" s="25"/>
      <c r="S25" s="25"/>
      <c r="T25" s="25"/>
      <c r="U25" s="26" t="s">
        <v>101</v>
      </c>
      <c r="V25" s="27" t="s">
        <v>92</v>
      </c>
      <c r="W25" s="38">
        <v>5</v>
      </c>
      <c r="X25" s="9">
        <f t="shared" si="0"/>
        <v>6</v>
      </c>
      <c r="Y25" s="21">
        <v>4</v>
      </c>
      <c r="Z25" s="10">
        <v>5</v>
      </c>
    </row>
    <row r="26" spans="1:26">
      <c r="A26" s="34" t="s">
        <v>46</v>
      </c>
      <c r="B26" s="36" t="s">
        <v>47</v>
      </c>
      <c r="C26" s="15">
        <v>1</v>
      </c>
      <c r="D26" s="37">
        <v>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5">
        <v>1</v>
      </c>
      <c r="R26" s="25"/>
      <c r="S26" s="15"/>
      <c r="T26" s="25">
        <v>1</v>
      </c>
      <c r="U26" s="26"/>
      <c r="V26" s="27"/>
      <c r="W26" s="38">
        <v>3</v>
      </c>
      <c r="X26" s="9">
        <f t="shared" si="0"/>
        <v>4</v>
      </c>
      <c r="Y26" s="21">
        <v>3</v>
      </c>
      <c r="Z26" s="12">
        <v>4</v>
      </c>
    </row>
    <row r="27" spans="1:26">
      <c r="A27" s="34" t="s">
        <v>48</v>
      </c>
      <c r="B27" s="36"/>
      <c r="C27" s="15">
        <v>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5"/>
      <c r="O27" s="15"/>
      <c r="P27" s="25"/>
      <c r="Q27" s="25"/>
      <c r="R27" s="25"/>
      <c r="S27" s="25"/>
      <c r="T27" s="15"/>
      <c r="U27" s="26"/>
      <c r="V27" s="27" t="s">
        <v>93</v>
      </c>
      <c r="W27" s="38">
        <v>1</v>
      </c>
      <c r="X27" s="9">
        <f t="shared" si="0"/>
        <v>1</v>
      </c>
      <c r="Y27" s="22">
        <v>1</v>
      </c>
      <c r="Z27" s="10">
        <v>4</v>
      </c>
    </row>
    <row r="28" spans="1:26">
      <c r="A28" s="34" t="s">
        <v>49</v>
      </c>
      <c r="B28" s="36"/>
      <c r="C28" s="15">
        <v>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5"/>
      <c r="R28" s="15"/>
      <c r="S28" s="25"/>
      <c r="T28" s="25"/>
      <c r="U28" s="26" t="s">
        <v>102</v>
      </c>
      <c r="V28" s="27"/>
      <c r="W28" s="38">
        <v>1</v>
      </c>
      <c r="X28" s="9">
        <f t="shared" si="0"/>
        <v>1</v>
      </c>
      <c r="Y28" s="21">
        <v>1</v>
      </c>
      <c r="Z28" s="12">
        <v>3</v>
      </c>
    </row>
    <row r="29" spans="1:26">
      <c r="A29" s="34" t="s">
        <v>50</v>
      </c>
      <c r="B29" s="36"/>
      <c r="C29" s="15"/>
      <c r="D29" s="15">
        <v>1</v>
      </c>
      <c r="E29" s="15">
        <v>1</v>
      </c>
      <c r="F29" s="15"/>
      <c r="G29" s="25"/>
      <c r="H29" s="15">
        <v>1</v>
      </c>
      <c r="I29" s="25"/>
      <c r="J29" s="15">
        <v>1</v>
      </c>
      <c r="K29" s="25"/>
      <c r="L29" s="25"/>
      <c r="M29" s="25"/>
      <c r="N29" s="15">
        <v>1</v>
      </c>
      <c r="O29" s="25"/>
      <c r="P29" s="15">
        <v>1</v>
      </c>
      <c r="Q29" s="25"/>
      <c r="R29" s="25"/>
      <c r="S29" s="25"/>
      <c r="T29" s="25"/>
      <c r="U29" s="26"/>
      <c r="V29" s="27"/>
      <c r="W29" s="38">
        <v>5</v>
      </c>
      <c r="X29" s="9">
        <f t="shared" si="0"/>
        <v>6</v>
      </c>
      <c r="Y29" s="21">
        <v>6</v>
      </c>
      <c r="Z29" s="10">
        <v>8</v>
      </c>
    </row>
    <row r="30" spans="1:26">
      <c r="A30" s="34" t="s">
        <v>51</v>
      </c>
      <c r="B30" s="36"/>
      <c r="C30" s="15">
        <v>1</v>
      </c>
      <c r="D30" s="25"/>
      <c r="E30" s="25"/>
      <c r="F30" s="25"/>
      <c r="G30" s="25"/>
      <c r="H30" s="25"/>
      <c r="I30" s="25"/>
      <c r="J30" s="25"/>
      <c r="K30" s="25"/>
      <c r="L30" s="15">
        <v>1</v>
      </c>
      <c r="M30" s="25"/>
      <c r="N30" s="15">
        <v>1</v>
      </c>
      <c r="O30" s="15">
        <v>1</v>
      </c>
      <c r="P30" s="25"/>
      <c r="Q30" s="25"/>
      <c r="R30" s="25"/>
      <c r="S30" s="25"/>
      <c r="T30" s="25"/>
      <c r="U30" s="26"/>
      <c r="V30" s="27"/>
      <c r="W30" s="38">
        <v>5</v>
      </c>
      <c r="X30" s="9">
        <f t="shared" si="0"/>
        <v>4</v>
      </c>
      <c r="Y30" s="21">
        <v>4</v>
      </c>
      <c r="Z30" s="12">
        <v>4</v>
      </c>
    </row>
    <row r="31" spans="1:26">
      <c r="A31" s="34" t="s">
        <v>52</v>
      </c>
      <c r="B31" s="36"/>
      <c r="C31" s="15">
        <v>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5">
        <v>1</v>
      </c>
      <c r="R31" s="25"/>
      <c r="S31" s="25"/>
      <c r="T31" s="25"/>
      <c r="U31" s="26"/>
      <c r="V31" s="27"/>
      <c r="W31" s="38">
        <v>1</v>
      </c>
      <c r="X31" s="9">
        <f t="shared" si="0"/>
        <v>2</v>
      </c>
      <c r="Y31" s="21">
        <v>2</v>
      </c>
      <c r="Z31" s="10">
        <v>2</v>
      </c>
    </row>
    <row r="32" spans="1:26">
      <c r="A32" s="34" t="s">
        <v>53</v>
      </c>
      <c r="B32" s="36"/>
      <c r="C32" s="15">
        <v>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15"/>
      <c r="S32" s="25">
        <v>1</v>
      </c>
      <c r="T32" s="25"/>
      <c r="U32" s="26"/>
      <c r="V32" s="27"/>
      <c r="W32" s="38">
        <v>1</v>
      </c>
      <c r="X32" s="9">
        <f t="shared" si="0"/>
        <v>2</v>
      </c>
      <c r="Y32" s="21">
        <v>1</v>
      </c>
      <c r="Z32" s="12">
        <v>2</v>
      </c>
    </row>
    <row r="33" spans="1:26">
      <c r="A33" s="34" t="s">
        <v>54</v>
      </c>
      <c r="B33" s="36"/>
      <c r="C33" s="37">
        <v>1</v>
      </c>
      <c r="D33" s="25"/>
      <c r="E33" s="25"/>
      <c r="F33" s="37"/>
      <c r="G33" s="25"/>
      <c r="H33" s="25"/>
      <c r="I33" s="25"/>
      <c r="J33" s="25"/>
      <c r="K33" s="15"/>
      <c r="L33" s="25"/>
      <c r="M33" s="25"/>
      <c r="N33" s="15">
        <v>1</v>
      </c>
      <c r="O33" s="15">
        <v>1</v>
      </c>
      <c r="P33" s="25"/>
      <c r="Q33" s="15"/>
      <c r="R33" s="25"/>
      <c r="S33" s="25"/>
      <c r="T33" s="25"/>
      <c r="U33" s="26"/>
      <c r="V33" s="27"/>
      <c r="W33" s="38">
        <v>2</v>
      </c>
      <c r="X33" s="9">
        <f t="shared" si="0"/>
        <v>3</v>
      </c>
      <c r="Y33" s="21">
        <v>3</v>
      </c>
      <c r="Z33" s="10">
        <v>5</v>
      </c>
    </row>
    <row r="34" spans="1:26">
      <c r="A34" s="34" t="s">
        <v>55</v>
      </c>
      <c r="B34" s="36"/>
      <c r="C34" s="15">
        <v>1</v>
      </c>
      <c r="D34" s="25"/>
      <c r="E34" s="25"/>
      <c r="F34" s="25"/>
      <c r="G34" s="25"/>
      <c r="H34" s="15">
        <v>1</v>
      </c>
      <c r="I34" s="15"/>
      <c r="J34" s="15"/>
      <c r="K34" s="25"/>
      <c r="L34" s="25">
        <v>1</v>
      </c>
      <c r="M34" s="25"/>
      <c r="N34" s="15">
        <v>1</v>
      </c>
      <c r="O34" s="25"/>
      <c r="P34" s="25"/>
      <c r="Q34" s="25"/>
      <c r="R34" s="25"/>
      <c r="S34" s="25">
        <v>1</v>
      </c>
      <c r="T34" s="15">
        <v>1</v>
      </c>
      <c r="U34" s="26"/>
      <c r="V34" s="27"/>
      <c r="W34" s="38">
        <v>7</v>
      </c>
      <c r="X34" s="9">
        <f t="shared" si="0"/>
        <v>6</v>
      </c>
      <c r="Y34" s="21">
        <v>4</v>
      </c>
      <c r="Z34" s="12">
        <v>6</v>
      </c>
    </row>
    <row r="35" spans="1:26">
      <c r="A35" s="34" t="s">
        <v>56</v>
      </c>
      <c r="B35" s="36"/>
      <c r="C35" s="15"/>
      <c r="D35" s="15">
        <v>1</v>
      </c>
      <c r="E35" s="15"/>
      <c r="F35" s="25">
        <v>1</v>
      </c>
      <c r="G35" s="25"/>
      <c r="H35" s="15">
        <v>1</v>
      </c>
      <c r="I35" s="25"/>
      <c r="J35" s="15">
        <v>1</v>
      </c>
      <c r="K35" s="25"/>
      <c r="L35" s="25"/>
      <c r="M35" s="25"/>
      <c r="N35" s="15">
        <v>1</v>
      </c>
      <c r="O35" s="25"/>
      <c r="P35" s="15">
        <v>1</v>
      </c>
      <c r="Q35" s="25"/>
      <c r="R35" s="25"/>
      <c r="S35" s="25"/>
      <c r="T35" s="25"/>
      <c r="U35" s="26"/>
      <c r="V35" s="27"/>
      <c r="W35" s="38">
        <v>5</v>
      </c>
      <c r="X35" s="9">
        <f t="shared" si="0"/>
        <v>6</v>
      </c>
      <c r="Y35" s="21">
        <v>5</v>
      </c>
      <c r="Z35" s="10">
        <v>6</v>
      </c>
    </row>
    <row r="36" spans="1:26">
      <c r="A36" s="34" t="s">
        <v>57</v>
      </c>
      <c r="B36" s="36"/>
      <c r="C36" s="15">
        <v>1</v>
      </c>
      <c r="D36" s="25"/>
      <c r="E36" s="25"/>
      <c r="F36" s="25"/>
      <c r="G36" s="25"/>
      <c r="H36" s="25"/>
      <c r="I36" s="25"/>
      <c r="J36" s="25"/>
      <c r="K36" s="25"/>
      <c r="L36" s="15">
        <v>1</v>
      </c>
      <c r="M36" s="25"/>
      <c r="N36" s="15">
        <v>1</v>
      </c>
      <c r="O36" s="15">
        <v>1</v>
      </c>
      <c r="P36" s="25"/>
      <c r="Q36" s="25">
        <v>1</v>
      </c>
      <c r="R36" s="25"/>
      <c r="S36" s="25"/>
      <c r="T36" s="25"/>
      <c r="U36" s="26"/>
      <c r="V36" s="27"/>
      <c r="W36" s="38">
        <v>4</v>
      </c>
      <c r="X36" s="9">
        <f t="shared" si="0"/>
        <v>5</v>
      </c>
      <c r="Y36" s="21">
        <v>4</v>
      </c>
      <c r="Z36" s="12">
        <v>5</v>
      </c>
    </row>
    <row r="37" spans="1:26">
      <c r="A37" s="34" t="s">
        <v>58</v>
      </c>
      <c r="B37" s="36"/>
      <c r="C37" s="15"/>
      <c r="D37" s="37"/>
      <c r="E37" s="37">
        <v>1</v>
      </c>
      <c r="F37" s="25"/>
      <c r="G37" s="25"/>
      <c r="H37" s="15">
        <v>1</v>
      </c>
      <c r="I37" s="25"/>
      <c r="J37" s="15">
        <v>1</v>
      </c>
      <c r="K37" s="25"/>
      <c r="L37" s="25"/>
      <c r="M37" s="25"/>
      <c r="N37" s="15">
        <v>1</v>
      </c>
      <c r="O37" s="25"/>
      <c r="P37" s="15">
        <v>1</v>
      </c>
      <c r="Q37" s="25"/>
      <c r="R37" s="25"/>
      <c r="S37" s="25"/>
      <c r="T37" s="25"/>
      <c r="U37" s="26"/>
      <c r="V37" s="27"/>
      <c r="W37" s="38">
        <v>4</v>
      </c>
      <c r="X37" s="9">
        <f t="shared" si="0"/>
        <v>5</v>
      </c>
      <c r="Y37" s="21">
        <v>5</v>
      </c>
      <c r="Z37" s="10">
        <v>6</v>
      </c>
    </row>
    <row r="38" spans="1:26">
      <c r="A38" s="34" t="s">
        <v>59</v>
      </c>
      <c r="B38" s="36"/>
      <c r="C38" s="15"/>
      <c r="D38" s="25"/>
      <c r="E38" s="25"/>
      <c r="F38" s="25"/>
      <c r="G38" s="25"/>
      <c r="H38" s="25"/>
      <c r="I38" s="15">
        <v>1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 t="s">
        <v>94</v>
      </c>
      <c r="V38" s="27" t="s">
        <v>94</v>
      </c>
      <c r="W38" s="38">
        <v>1</v>
      </c>
      <c r="X38" s="9">
        <f t="shared" si="0"/>
        <v>1</v>
      </c>
      <c r="Y38" s="21">
        <v>1</v>
      </c>
      <c r="Z38" s="12">
        <v>2</v>
      </c>
    </row>
    <row r="39" spans="1:26">
      <c r="A39" s="34" t="s">
        <v>60</v>
      </c>
      <c r="B39" s="36"/>
      <c r="C39" s="15">
        <v>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7"/>
      <c r="W39" s="38">
        <v>1</v>
      </c>
      <c r="X39" s="9">
        <f t="shared" si="0"/>
        <v>1</v>
      </c>
      <c r="Y39" s="21">
        <v>2</v>
      </c>
      <c r="Z39" s="10">
        <v>1</v>
      </c>
    </row>
    <row r="40" spans="1:26">
      <c r="A40" s="34" t="s">
        <v>61</v>
      </c>
      <c r="B40" s="36"/>
      <c r="C40" s="15">
        <v>1</v>
      </c>
      <c r="D40" s="37">
        <v>1</v>
      </c>
      <c r="E40" s="25"/>
      <c r="F40" s="25"/>
      <c r="G40" s="25"/>
      <c r="H40" s="25"/>
      <c r="I40" s="25"/>
      <c r="J40" s="25"/>
      <c r="K40" s="25"/>
      <c r="L40" s="25">
        <v>1</v>
      </c>
      <c r="M40" s="15"/>
      <c r="N40" s="15">
        <v>1</v>
      </c>
      <c r="O40" s="15">
        <v>1</v>
      </c>
      <c r="P40" s="25"/>
      <c r="Q40" s="15"/>
      <c r="R40" s="25"/>
      <c r="S40" s="25"/>
      <c r="T40" s="25"/>
      <c r="U40" s="26"/>
      <c r="V40" s="27"/>
      <c r="W40" s="38">
        <v>4</v>
      </c>
      <c r="X40" s="9">
        <f t="shared" si="0"/>
        <v>5</v>
      </c>
      <c r="Y40" s="23">
        <v>3</v>
      </c>
      <c r="Z40" s="12">
        <v>5</v>
      </c>
    </row>
    <row r="41" spans="1:26">
      <c r="W41" s="39">
        <v>116</v>
      </c>
      <c r="X41" s="29">
        <f>SUM(X2:X40)</f>
        <v>136</v>
      </c>
      <c r="Y41" s="29">
        <f>SUM(Y2:Y40)</f>
        <v>117</v>
      </c>
      <c r="Z41" s="14">
        <f>SUM(Z2:Z40)</f>
        <v>154</v>
      </c>
    </row>
    <row r="42" spans="1:26">
      <c r="X42" s="18">
        <f>(2*Y41)/(Z41+X41)</f>
        <v>0.80689655172413788</v>
      </c>
      <c r="Y42" s="19" t="s">
        <v>65</v>
      </c>
      <c r="Z42" s="15"/>
    </row>
    <row r="48" spans="1:26" ht="15" thickBot="1"/>
    <row r="49" spans="2:20" ht="15" thickBot="1">
      <c r="C49" s="31" t="s">
        <v>2</v>
      </c>
      <c r="D49" s="32" t="s">
        <v>3</v>
      </c>
      <c r="E49" s="32" t="s">
        <v>4</v>
      </c>
      <c r="F49" s="32" t="s">
        <v>5</v>
      </c>
      <c r="G49" s="32" t="s">
        <v>6</v>
      </c>
      <c r="H49" s="32" t="s">
        <v>7</v>
      </c>
      <c r="I49" s="32" t="s">
        <v>8</v>
      </c>
      <c r="J49" s="32" t="s">
        <v>9</v>
      </c>
      <c r="K49" s="32" t="s">
        <v>10</v>
      </c>
      <c r="L49" s="32" t="s">
        <v>11</v>
      </c>
      <c r="M49" s="32" t="s">
        <v>12</v>
      </c>
      <c r="N49" s="32" t="s">
        <v>13</v>
      </c>
      <c r="O49" s="32" t="s">
        <v>14</v>
      </c>
      <c r="P49" s="32" t="s">
        <v>15</v>
      </c>
      <c r="Q49" s="32" t="s">
        <v>16</v>
      </c>
      <c r="R49" s="32" t="s">
        <v>17</v>
      </c>
      <c r="S49" s="32" t="s">
        <v>18</v>
      </c>
      <c r="T49" s="32" t="s">
        <v>19</v>
      </c>
    </row>
    <row r="50" spans="2:20" ht="28">
      <c r="B50" s="52" t="s">
        <v>104</v>
      </c>
      <c r="C50" s="48">
        <f t="shared" ref="C50:T50" si="1">COUNT(C2:C40)</f>
        <v>24</v>
      </c>
      <c r="D50" s="48">
        <f t="shared" si="1"/>
        <v>10</v>
      </c>
      <c r="E50" s="48">
        <f t="shared" si="1"/>
        <v>4</v>
      </c>
      <c r="F50" s="48">
        <f t="shared" si="1"/>
        <v>4</v>
      </c>
      <c r="G50" s="48">
        <f t="shared" si="1"/>
        <v>3</v>
      </c>
      <c r="H50" s="48">
        <f t="shared" si="1"/>
        <v>11</v>
      </c>
      <c r="I50" s="48">
        <f t="shared" si="1"/>
        <v>5</v>
      </c>
      <c r="J50" s="48">
        <f t="shared" si="1"/>
        <v>9</v>
      </c>
      <c r="K50" s="48">
        <f t="shared" si="1"/>
        <v>0</v>
      </c>
      <c r="L50" s="48">
        <f t="shared" si="1"/>
        <v>8</v>
      </c>
      <c r="M50" s="48">
        <f t="shared" si="1"/>
        <v>3</v>
      </c>
      <c r="N50" s="48">
        <f t="shared" si="1"/>
        <v>22</v>
      </c>
      <c r="O50" s="48">
        <f t="shared" si="1"/>
        <v>13</v>
      </c>
      <c r="P50" s="48">
        <f t="shared" si="1"/>
        <v>9</v>
      </c>
      <c r="Q50" s="48">
        <f t="shared" si="1"/>
        <v>4</v>
      </c>
      <c r="R50" s="48">
        <f t="shared" si="1"/>
        <v>0</v>
      </c>
      <c r="S50" s="48">
        <f t="shared" si="1"/>
        <v>4</v>
      </c>
      <c r="T50" s="48">
        <f t="shared" si="1"/>
        <v>3</v>
      </c>
    </row>
    <row r="51" spans="2:20">
      <c r="B51" s="48"/>
      <c r="C51" s="48">
        <v>24</v>
      </c>
      <c r="D51" s="48">
        <v>7</v>
      </c>
      <c r="E51" s="48">
        <v>3</v>
      </c>
      <c r="F51" s="48">
        <v>2</v>
      </c>
      <c r="G51" s="48">
        <v>3</v>
      </c>
      <c r="H51" s="48">
        <v>11</v>
      </c>
      <c r="I51" s="48">
        <v>4</v>
      </c>
      <c r="J51" s="48">
        <v>7</v>
      </c>
      <c r="K51" s="48">
        <v>0</v>
      </c>
      <c r="L51" s="48">
        <v>5</v>
      </c>
      <c r="M51" s="48">
        <v>1</v>
      </c>
      <c r="N51" s="48">
        <v>22</v>
      </c>
      <c r="O51" s="48">
        <v>13</v>
      </c>
      <c r="P51" s="48">
        <v>6</v>
      </c>
      <c r="Q51" s="48">
        <v>3</v>
      </c>
      <c r="R51" s="48">
        <v>0</v>
      </c>
      <c r="S51" s="48">
        <v>0</v>
      </c>
      <c r="T51" s="48">
        <v>2</v>
      </c>
    </row>
    <row r="52" spans="2:20">
      <c r="B52" s="8" t="s">
        <v>64</v>
      </c>
      <c r="C52" s="10">
        <v>32</v>
      </c>
      <c r="D52" s="12">
        <v>7</v>
      </c>
      <c r="E52" s="10">
        <v>4</v>
      </c>
      <c r="F52" s="12">
        <v>5</v>
      </c>
      <c r="G52" s="10">
        <v>3</v>
      </c>
      <c r="H52" s="12">
        <v>11</v>
      </c>
      <c r="I52" s="10">
        <v>7</v>
      </c>
      <c r="J52" s="12">
        <v>8</v>
      </c>
      <c r="K52" s="10">
        <v>2</v>
      </c>
      <c r="L52" s="12">
        <v>7</v>
      </c>
      <c r="M52" s="10">
        <v>2</v>
      </c>
      <c r="N52" s="12">
        <v>24</v>
      </c>
      <c r="O52" s="10">
        <v>18</v>
      </c>
      <c r="P52" s="12">
        <v>6</v>
      </c>
      <c r="Q52" s="10">
        <v>6</v>
      </c>
      <c r="R52" s="12">
        <v>5</v>
      </c>
      <c r="S52" s="10">
        <v>1</v>
      </c>
      <c r="T52" s="12">
        <v>3</v>
      </c>
    </row>
    <row r="54" spans="2:20">
      <c r="B54" s="19" t="s">
        <v>126</v>
      </c>
      <c r="C54" s="51">
        <f>(2*C51)/(C50+C52)</f>
        <v>0.8571428571428571</v>
      </c>
      <c r="D54" s="51">
        <f t="shared" ref="D54:T54" si="2">(2*D51)/(D50+D52)</f>
        <v>0.82352941176470584</v>
      </c>
      <c r="E54" s="51">
        <f t="shared" si="2"/>
        <v>0.75</v>
      </c>
      <c r="F54" s="51">
        <f t="shared" si="2"/>
        <v>0.44444444444444442</v>
      </c>
      <c r="G54" s="51">
        <f t="shared" si="2"/>
        <v>1</v>
      </c>
      <c r="H54" s="51">
        <f t="shared" si="2"/>
        <v>1</v>
      </c>
      <c r="I54" s="51">
        <f t="shared" si="2"/>
        <v>0.66666666666666663</v>
      </c>
      <c r="J54" s="51">
        <f t="shared" si="2"/>
        <v>0.82352941176470584</v>
      </c>
      <c r="K54" s="51">
        <f t="shared" si="2"/>
        <v>0</v>
      </c>
      <c r="L54" s="51">
        <f t="shared" si="2"/>
        <v>0.66666666666666663</v>
      </c>
      <c r="M54" s="51">
        <f t="shared" si="2"/>
        <v>0.4</v>
      </c>
      <c r="N54" s="51">
        <f t="shared" si="2"/>
        <v>0.95652173913043481</v>
      </c>
      <c r="O54" s="51">
        <f t="shared" si="2"/>
        <v>0.83870967741935487</v>
      </c>
      <c r="P54" s="51">
        <f t="shared" si="2"/>
        <v>0.8</v>
      </c>
      <c r="Q54" s="51">
        <f t="shared" si="2"/>
        <v>0.6</v>
      </c>
      <c r="R54" s="51">
        <f t="shared" si="2"/>
        <v>0</v>
      </c>
      <c r="S54" s="51">
        <f t="shared" si="2"/>
        <v>0</v>
      </c>
      <c r="T54" s="51">
        <f t="shared" si="2"/>
        <v>0.66666666666666663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U26" sqref="U26"/>
    </sheetView>
  </sheetViews>
  <sheetFormatPr baseColWidth="10" defaultColWidth="8.83203125" defaultRowHeight="14" x14ac:dyDescent="0"/>
  <cols>
    <col min="2" max="2" width="28.5" bestFit="1" customWidth="1"/>
    <col min="21" max="21" width="24.33203125" bestFit="1" customWidth="1"/>
    <col min="22" max="22" width="10.6640625" style="39" customWidth="1"/>
    <col min="23" max="23" width="8.83203125" style="14" customWidth="1"/>
    <col min="24" max="24" width="15.33203125" style="14" customWidth="1"/>
    <col min="25" max="25" width="8.83203125" style="14"/>
  </cols>
  <sheetData>
    <row r="1" spans="1:25" ht="99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16" t="s">
        <v>104</v>
      </c>
      <c r="W1" s="17" t="s">
        <v>63</v>
      </c>
      <c r="X1" s="8" t="s">
        <v>64</v>
      </c>
      <c r="Y1"/>
    </row>
    <row r="2" spans="1:25">
      <c r="A2" s="40" t="s">
        <v>105</v>
      </c>
      <c r="B2" s="41">
        <v>4.1666666666666666E-3</v>
      </c>
      <c r="C2" s="42">
        <v>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>
        <v>1</v>
      </c>
      <c r="R2" s="42"/>
      <c r="S2" s="43"/>
      <c r="T2" s="42"/>
      <c r="U2" s="44"/>
      <c r="V2" s="38">
        <f>COUNT(C2:T2)</f>
        <v>2</v>
      </c>
      <c r="W2" s="20">
        <v>2</v>
      </c>
      <c r="X2" s="10">
        <v>2</v>
      </c>
      <c r="Y2"/>
    </row>
    <row r="3" spans="1:25">
      <c r="A3" s="45" t="s">
        <v>106</v>
      </c>
      <c r="B3" s="46"/>
      <c r="C3" s="47"/>
      <c r="D3" s="47"/>
      <c r="E3" s="47"/>
      <c r="F3" s="48"/>
      <c r="G3" s="47"/>
      <c r="H3" s="47">
        <v>1</v>
      </c>
      <c r="I3" s="47"/>
      <c r="J3" s="47"/>
      <c r="K3" s="48">
        <v>1</v>
      </c>
      <c r="L3" s="47"/>
      <c r="M3" s="47"/>
      <c r="N3" s="47"/>
      <c r="O3" s="47">
        <v>1</v>
      </c>
      <c r="P3" s="47"/>
      <c r="Q3" s="47"/>
      <c r="R3" s="47"/>
      <c r="S3" s="47"/>
      <c r="T3" s="47"/>
      <c r="U3" s="49" t="s">
        <v>78</v>
      </c>
      <c r="V3" s="38">
        <f t="shared" ref="V3:V21" si="0">COUNT(C3:T3)</f>
        <v>3</v>
      </c>
      <c r="W3" s="21">
        <v>3</v>
      </c>
      <c r="X3" s="12">
        <v>3</v>
      </c>
      <c r="Y3"/>
    </row>
    <row r="4" spans="1:25">
      <c r="A4" s="45" t="s">
        <v>107</v>
      </c>
      <c r="B4" s="46"/>
      <c r="C4" s="47">
        <v>1</v>
      </c>
      <c r="D4" s="48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>
        <v>1</v>
      </c>
      <c r="R4" s="47"/>
      <c r="S4" s="47"/>
      <c r="T4" s="47"/>
      <c r="U4" s="49"/>
      <c r="V4" s="38">
        <f t="shared" si="0"/>
        <v>2</v>
      </c>
      <c r="W4" s="22">
        <v>1</v>
      </c>
      <c r="X4" s="10">
        <v>2</v>
      </c>
      <c r="Y4"/>
    </row>
    <row r="5" spans="1:25">
      <c r="A5" s="45" t="s">
        <v>108</v>
      </c>
      <c r="B5" s="46"/>
      <c r="C5" s="47">
        <v>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9"/>
      <c r="V5" s="38">
        <f t="shared" si="0"/>
        <v>1</v>
      </c>
      <c r="W5" s="21">
        <v>1</v>
      </c>
      <c r="X5" s="12">
        <v>2</v>
      </c>
      <c r="Y5"/>
    </row>
    <row r="6" spans="1:25">
      <c r="A6" s="45" t="s">
        <v>109</v>
      </c>
      <c r="B6" s="50">
        <v>6.9444444444444447E-4</v>
      </c>
      <c r="C6" s="47"/>
      <c r="D6" s="47"/>
      <c r="E6" s="47"/>
      <c r="F6" s="47"/>
      <c r="G6" s="47"/>
      <c r="H6" s="47">
        <v>1</v>
      </c>
      <c r="I6" s="47">
        <v>1</v>
      </c>
      <c r="J6" s="47"/>
      <c r="K6" s="47"/>
      <c r="L6" s="47"/>
      <c r="M6" s="47"/>
      <c r="N6" s="47">
        <v>1</v>
      </c>
      <c r="O6" s="48">
        <v>1</v>
      </c>
      <c r="P6" s="47"/>
      <c r="Q6" s="47"/>
      <c r="R6" s="47"/>
      <c r="S6" s="47"/>
      <c r="T6" s="47"/>
      <c r="U6" s="49"/>
      <c r="V6" s="38">
        <f t="shared" si="0"/>
        <v>4</v>
      </c>
      <c r="W6" s="21">
        <v>4</v>
      </c>
      <c r="X6" s="10">
        <v>5</v>
      </c>
      <c r="Y6"/>
    </row>
    <row r="7" spans="1:25">
      <c r="A7" s="45" t="s">
        <v>110</v>
      </c>
      <c r="B7" s="46"/>
      <c r="C7" s="47">
        <v>1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9"/>
      <c r="V7" s="38">
        <f t="shared" si="0"/>
        <v>1</v>
      </c>
      <c r="W7" s="21">
        <v>1</v>
      </c>
      <c r="X7" s="12">
        <v>1</v>
      </c>
      <c r="Y7"/>
    </row>
    <row r="8" spans="1:25">
      <c r="A8" s="45" t="s">
        <v>111</v>
      </c>
      <c r="B8" s="46"/>
      <c r="C8" s="47">
        <v>1</v>
      </c>
      <c r="D8" s="47"/>
      <c r="E8" s="47"/>
      <c r="F8" s="47"/>
      <c r="G8" s="47"/>
      <c r="H8" s="47"/>
      <c r="I8" s="48"/>
      <c r="J8" s="47">
        <v>1</v>
      </c>
      <c r="K8" s="47"/>
      <c r="L8" s="47"/>
      <c r="M8" s="47"/>
      <c r="N8" s="47">
        <v>1</v>
      </c>
      <c r="O8" s="47"/>
      <c r="P8" s="47">
        <v>1</v>
      </c>
      <c r="Q8" s="47">
        <v>1</v>
      </c>
      <c r="R8" s="47"/>
      <c r="S8" s="47"/>
      <c r="T8" s="47"/>
      <c r="U8" s="49"/>
      <c r="V8" s="38">
        <f t="shared" si="0"/>
        <v>5</v>
      </c>
      <c r="W8" s="21">
        <v>5</v>
      </c>
      <c r="X8" s="10">
        <v>6</v>
      </c>
      <c r="Y8"/>
    </row>
    <row r="9" spans="1:25">
      <c r="A9" s="45" t="s">
        <v>112</v>
      </c>
      <c r="B9" s="46"/>
      <c r="C9" s="47">
        <v>1</v>
      </c>
      <c r="D9" s="48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>
        <v>1</v>
      </c>
      <c r="T9" s="47"/>
      <c r="U9" s="49"/>
      <c r="V9" s="38">
        <f t="shared" si="0"/>
        <v>2</v>
      </c>
      <c r="W9" s="21">
        <v>1</v>
      </c>
      <c r="X9" s="12">
        <v>2</v>
      </c>
      <c r="Y9"/>
    </row>
    <row r="10" spans="1:25">
      <c r="A10" s="45" t="s">
        <v>113</v>
      </c>
      <c r="B10" s="46"/>
      <c r="C10" s="48">
        <v>1</v>
      </c>
      <c r="D10" s="47">
        <v>1</v>
      </c>
      <c r="E10" s="48">
        <v>1</v>
      </c>
      <c r="F10" s="47"/>
      <c r="G10" s="47"/>
      <c r="H10" s="47">
        <v>1</v>
      </c>
      <c r="I10" s="48"/>
      <c r="J10" s="47">
        <v>1</v>
      </c>
      <c r="K10" s="47"/>
      <c r="L10" s="47"/>
      <c r="M10" s="47"/>
      <c r="N10" s="47">
        <v>1</v>
      </c>
      <c r="O10" s="47"/>
      <c r="P10" s="47">
        <v>1</v>
      </c>
      <c r="Q10" s="47"/>
      <c r="R10" s="47"/>
      <c r="S10" s="47"/>
      <c r="T10" s="47"/>
      <c r="U10" s="49" t="s">
        <v>114</v>
      </c>
      <c r="V10" s="38">
        <f t="shared" si="0"/>
        <v>7</v>
      </c>
      <c r="W10" s="21">
        <v>6</v>
      </c>
      <c r="X10" s="10">
        <v>6</v>
      </c>
      <c r="Y10"/>
    </row>
    <row r="11" spans="1:25">
      <c r="A11" s="45" t="s">
        <v>115</v>
      </c>
      <c r="B11" s="46"/>
      <c r="C11" s="47">
        <v>1</v>
      </c>
      <c r="D11" s="47">
        <v>1</v>
      </c>
      <c r="E11" s="47">
        <v>1</v>
      </c>
      <c r="F11" s="47"/>
      <c r="G11" s="47"/>
      <c r="H11" s="47">
        <v>1</v>
      </c>
      <c r="I11" s="48"/>
      <c r="J11" s="47">
        <v>1</v>
      </c>
      <c r="K11" s="47"/>
      <c r="L11" s="47"/>
      <c r="M11" s="47"/>
      <c r="N11" s="47">
        <v>1</v>
      </c>
      <c r="O11" s="47"/>
      <c r="P11" s="47">
        <v>1</v>
      </c>
      <c r="Q11" s="47"/>
      <c r="R11" s="47"/>
      <c r="S11" s="47"/>
      <c r="T11" s="47"/>
      <c r="U11" s="49"/>
      <c r="V11" s="38">
        <f t="shared" si="0"/>
        <v>7</v>
      </c>
      <c r="W11" s="21">
        <v>6</v>
      </c>
      <c r="X11" s="12">
        <v>6</v>
      </c>
      <c r="Y11"/>
    </row>
    <row r="12" spans="1:25">
      <c r="A12" s="45" t="s">
        <v>116</v>
      </c>
      <c r="B12" s="46"/>
      <c r="C12" s="48"/>
      <c r="D12" s="47"/>
      <c r="E12" s="47"/>
      <c r="F12" s="47"/>
      <c r="G12" s="47"/>
      <c r="H12" s="47"/>
      <c r="I12" s="47"/>
      <c r="J12" s="47"/>
      <c r="K12" s="47"/>
      <c r="L12" s="48">
        <v>1</v>
      </c>
      <c r="M12" s="47"/>
      <c r="N12" s="47">
        <v>1</v>
      </c>
      <c r="O12" s="47">
        <v>1</v>
      </c>
      <c r="P12" s="47"/>
      <c r="Q12" s="47"/>
      <c r="R12" s="47"/>
      <c r="S12" s="47"/>
      <c r="T12" s="47">
        <v>1</v>
      </c>
      <c r="U12" s="49"/>
      <c r="V12" s="38">
        <f t="shared" si="0"/>
        <v>4</v>
      </c>
      <c r="W12" s="21">
        <v>3</v>
      </c>
      <c r="X12" s="10">
        <v>4</v>
      </c>
      <c r="Y12"/>
    </row>
    <row r="13" spans="1:25">
      <c r="A13" s="45" t="s">
        <v>117</v>
      </c>
      <c r="B13" s="46"/>
      <c r="C13" s="47">
        <v>1</v>
      </c>
      <c r="D13" s="47">
        <v>1</v>
      </c>
      <c r="E13" s="47">
        <v>1</v>
      </c>
      <c r="F13" s="47"/>
      <c r="G13" s="47"/>
      <c r="H13" s="47">
        <v>1</v>
      </c>
      <c r="I13" s="47"/>
      <c r="J13" s="47">
        <v>1</v>
      </c>
      <c r="K13" s="47"/>
      <c r="L13" s="47"/>
      <c r="M13" s="47"/>
      <c r="N13" s="47">
        <v>1</v>
      </c>
      <c r="O13" s="47"/>
      <c r="P13" s="47">
        <v>1</v>
      </c>
      <c r="Q13" s="47"/>
      <c r="R13" s="47"/>
      <c r="S13" s="47"/>
      <c r="T13" s="47"/>
      <c r="U13" s="49"/>
      <c r="V13" s="38">
        <f t="shared" si="0"/>
        <v>7</v>
      </c>
      <c r="W13" s="21">
        <v>6</v>
      </c>
      <c r="X13" s="12">
        <v>6</v>
      </c>
      <c r="Y13"/>
    </row>
    <row r="14" spans="1:25">
      <c r="A14" s="45" t="s">
        <v>118</v>
      </c>
      <c r="B14" s="50">
        <v>1.3888888888888889E-3</v>
      </c>
      <c r="C14" s="47">
        <v>1</v>
      </c>
      <c r="D14" s="47"/>
      <c r="E14" s="47"/>
      <c r="F14" s="47"/>
      <c r="G14" s="47"/>
      <c r="H14" s="47"/>
      <c r="I14" s="47"/>
      <c r="J14" s="47"/>
      <c r="K14" s="47"/>
      <c r="L14" s="47">
        <v>1</v>
      </c>
      <c r="M14" s="47"/>
      <c r="N14" s="47">
        <v>1</v>
      </c>
      <c r="O14" s="47">
        <v>1</v>
      </c>
      <c r="P14" s="47"/>
      <c r="Q14" s="47"/>
      <c r="R14" s="47"/>
      <c r="S14" s="47"/>
      <c r="T14" s="47"/>
      <c r="U14" s="49"/>
      <c r="V14" s="38">
        <f t="shared" si="0"/>
        <v>4</v>
      </c>
      <c r="W14" s="21">
        <v>4</v>
      </c>
      <c r="X14" s="10">
        <v>4</v>
      </c>
      <c r="Y14"/>
    </row>
    <row r="15" spans="1:25">
      <c r="A15" s="45" t="s">
        <v>119</v>
      </c>
      <c r="B15" s="50">
        <v>2.0833333333333333E-3</v>
      </c>
      <c r="C15" s="48">
        <v>1</v>
      </c>
      <c r="D15" s="47"/>
      <c r="E15" s="47"/>
      <c r="F15" s="47"/>
      <c r="G15" s="47"/>
      <c r="H15" s="47">
        <v>1</v>
      </c>
      <c r="I15" s="47">
        <v>1</v>
      </c>
      <c r="J15" s="47">
        <v>1</v>
      </c>
      <c r="K15" s="47"/>
      <c r="L15" s="47"/>
      <c r="M15" s="47"/>
      <c r="N15" s="47">
        <v>1</v>
      </c>
      <c r="O15" s="47"/>
      <c r="P15" s="47">
        <v>1</v>
      </c>
      <c r="Q15" s="47"/>
      <c r="R15" s="47"/>
      <c r="S15" s="47"/>
      <c r="T15" s="47"/>
      <c r="U15" s="49"/>
      <c r="V15" s="38">
        <f t="shared" si="0"/>
        <v>6</v>
      </c>
      <c r="W15" s="21">
        <v>5</v>
      </c>
      <c r="X15" s="12">
        <v>5</v>
      </c>
      <c r="Y15"/>
    </row>
    <row r="16" spans="1:25">
      <c r="A16" s="45" t="s">
        <v>120</v>
      </c>
      <c r="B16" s="46"/>
      <c r="C16" s="47">
        <v>1</v>
      </c>
      <c r="D16" s="4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>
        <v>1</v>
      </c>
      <c r="R16" s="47"/>
      <c r="S16" s="47"/>
      <c r="T16" s="47"/>
      <c r="U16" s="49"/>
      <c r="V16" s="38">
        <f t="shared" si="0"/>
        <v>2</v>
      </c>
      <c r="W16" s="21">
        <v>2</v>
      </c>
      <c r="X16" s="10">
        <v>3</v>
      </c>
      <c r="Y16"/>
    </row>
    <row r="17" spans="1:25">
      <c r="A17" s="45" t="s">
        <v>121</v>
      </c>
      <c r="B17" s="46"/>
      <c r="C17" s="47"/>
      <c r="D17" s="48">
        <v>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>
        <v>1</v>
      </c>
      <c r="T17" s="47"/>
      <c r="U17" s="49"/>
      <c r="V17" s="38">
        <f t="shared" si="0"/>
        <v>2</v>
      </c>
      <c r="W17" s="22">
        <v>1</v>
      </c>
      <c r="X17" s="12">
        <v>1</v>
      </c>
      <c r="Y17"/>
    </row>
    <row r="18" spans="1:25">
      <c r="A18" s="45" t="s">
        <v>122</v>
      </c>
      <c r="B18" s="46"/>
      <c r="C18" s="47">
        <v>1</v>
      </c>
      <c r="D18" s="47">
        <v>1</v>
      </c>
      <c r="E18" s="47">
        <v>1</v>
      </c>
      <c r="F18" s="47"/>
      <c r="G18" s="47"/>
      <c r="H18" s="47">
        <v>1</v>
      </c>
      <c r="I18" s="47"/>
      <c r="J18" s="47">
        <v>1</v>
      </c>
      <c r="K18" s="47"/>
      <c r="L18" s="47"/>
      <c r="M18" s="47"/>
      <c r="N18" s="47">
        <v>1</v>
      </c>
      <c r="O18" s="47"/>
      <c r="P18" s="47">
        <v>1</v>
      </c>
      <c r="Q18" s="47"/>
      <c r="R18" s="47"/>
      <c r="S18" s="47"/>
      <c r="T18" s="47"/>
      <c r="U18" s="49"/>
      <c r="V18" s="38">
        <f t="shared" si="0"/>
        <v>7</v>
      </c>
      <c r="W18" s="21">
        <v>7</v>
      </c>
      <c r="X18" s="10">
        <v>7</v>
      </c>
      <c r="Y18"/>
    </row>
    <row r="19" spans="1:25">
      <c r="A19" s="45" t="s">
        <v>123</v>
      </c>
      <c r="B19" s="46"/>
      <c r="C19" s="47"/>
      <c r="D19" s="47">
        <v>1</v>
      </c>
      <c r="E19" s="47">
        <v>1</v>
      </c>
      <c r="F19" s="47"/>
      <c r="G19" s="47"/>
      <c r="H19" s="47">
        <v>1</v>
      </c>
      <c r="I19" s="48">
        <v>1</v>
      </c>
      <c r="J19" s="47">
        <v>1</v>
      </c>
      <c r="K19" s="47"/>
      <c r="L19" s="47"/>
      <c r="M19" s="47"/>
      <c r="N19" s="47">
        <v>1</v>
      </c>
      <c r="O19" s="47"/>
      <c r="P19" s="47">
        <v>1</v>
      </c>
      <c r="Q19" s="47"/>
      <c r="R19" s="47"/>
      <c r="S19" s="47"/>
      <c r="T19" s="47"/>
      <c r="U19" s="49"/>
      <c r="V19" s="38">
        <f t="shared" si="0"/>
        <v>7</v>
      </c>
      <c r="W19" s="21">
        <v>6</v>
      </c>
      <c r="X19" s="12">
        <v>6</v>
      </c>
      <c r="Y19"/>
    </row>
    <row r="20" spans="1:25">
      <c r="A20" s="45" t="s">
        <v>124</v>
      </c>
      <c r="B20" s="46"/>
      <c r="C20" s="47">
        <v>1</v>
      </c>
      <c r="D20" s="47"/>
      <c r="E20" s="47"/>
      <c r="F20" s="47"/>
      <c r="G20" s="47"/>
      <c r="H20" s="47">
        <v>1</v>
      </c>
      <c r="I20" s="47"/>
      <c r="J20" s="47">
        <v>1</v>
      </c>
      <c r="K20" s="47"/>
      <c r="L20" s="47"/>
      <c r="M20" s="47"/>
      <c r="N20" s="47">
        <v>1</v>
      </c>
      <c r="O20" s="47"/>
      <c r="P20" s="47">
        <v>1</v>
      </c>
      <c r="Q20" s="47"/>
      <c r="R20" s="47"/>
      <c r="S20" s="47"/>
      <c r="T20" s="47"/>
      <c r="U20" s="49"/>
      <c r="V20" s="38">
        <f t="shared" si="0"/>
        <v>5</v>
      </c>
      <c r="W20" s="21">
        <v>3</v>
      </c>
      <c r="X20" s="10">
        <v>4</v>
      </c>
      <c r="Y20"/>
    </row>
    <row r="21" spans="1:25">
      <c r="A21" s="45" t="s">
        <v>125</v>
      </c>
      <c r="B21" s="50">
        <v>1.3888888888888889E-3</v>
      </c>
      <c r="C21" s="47"/>
      <c r="D21" s="47"/>
      <c r="E21" s="47">
        <v>1</v>
      </c>
      <c r="F21" s="47"/>
      <c r="G21" s="47">
        <v>1</v>
      </c>
      <c r="H21" s="47"/>
      <c r="I21" s="47"/>
      <c r="J21" s="47">
        <v>1</v>
      </c>
      <c r="K21" s="47"/>
      <c r="L21" s="47"/>
      <c r="M21" s="47"/>
      <c r="N21" s="47">
        <v>1</v>
      </c>
      <c r="O21" s="47"/>
      <c r="P21" s="47">
        <v>1</v>
      </c>
      <c r="Q21" s="47"/>
      <c r="R21" s="47"/>
      <c r="S21" s="47"/>
      <c r="T21" s="47"/>
      <c r="U21" s="49"/>
      <c r="V21" s="38">
        <f t="shared" si="0"/>
        <v>5</v>
      </c>
      <c r="W21" s="21">
        <v>5</v>
      </c>
      <c r="X21" s="12">
        <v>6</v>
      </c>
      <c r="Y21"/>
    </row>
    <row r="22" spans="1:25">
      <c r="V22" s="39">
        <f>SUM(V2:V21)</f>
        <v>83</v>
      </c>
      <c r="W22" s="29">
        <f>SUM(W2:W21)</f>
        <v>72</v>
      </c>
      <c r="X22" s="14">
        <f>SUM(X2:X21)</f>
        <v>81</v>
      </c>
      <c r="Y22"/>
    </row>
    <row r="23" spans="1:25">
      <c r="W23" s="51">
        <f>(2*W22)/(V22+X22)</f>
        <v>0.87804878048780488</v>
      </c>
      <c r="X23" s="19" t="s">
        <v>65</v>
      </c>
      <c r="Y23"/>
    </row>
    <row r="24" spans="1:25">
      <c r="Y24"/>
    </row>
    <row r="25" spans="1:25">
      <c r="Y25"/>
    </row>
    <row r="26" spans="1:25">
      <c r="Y26"/>
    </row>
    <row r="27" spans="1:25" ht="15" thickBot="1">
      <c r="Y27"/>
    </row>
    <row r="28" spans="1:25" ht="15" thickBot="1">
      <c r="C28" s="2" t="s">
        <v>2</v>
      </c>
      <c r="D28" s="3" t="s">
        <v>3</v>
      </c>
      <c r="E28" s="3" t="s">
        <v>4</v>
      </c>
      <c r="F28" s="3" t="s">
        <v>5</v>
      </c>
      <c r="G28" s="3" t="s">
        <v>6</v>
      </c>
      <c r="H28" s="3" t="s">
        <v>7</v>
      </c>
      <c r="I28" s="3" t="s">
        <v>8</v>
      </c>
      <c r="J28" s="3" t="s">
        <v>9</v>
      </c>
      <c r="K28" s="3" t="s">
        <v>10</v>
      </c>
      <c r="L28" s="3" t="s">
        <v>11</v>
      </c>
      <c r="M28" s="3" t="s">
        <v>12</v>
      </c>
      <c r="N28" s="3" t="s">
        <v>13</v>
      </c>
      <c r="O28" s="3" t="s">
        <v>14</v>
      </c>
      <c r="P28" s="3" t="s">
        <v>15</v>
      </c>
      <c r="Q28" s="3" t="s">
        <v>16</v>
      </c>
      <c r="R28" s="3" t="s">
        <v>17</v>
      </c>
      <c r="S28" s="3" t="s">
        <v>18</v>
      </c>
      <c r="T28" s="3" t="s">
        <v>19</v>
      </c>
      <c r="Y28"/>
    </row>
    <row r="29" spans="1:25">
      <c r="B29" s="52" t="s">
        <v>104</v>
      </c>
      <c r="C29" s="48">
        <f t="shared" ref="C29:T29" si="1">COUNT(C2:C21)</f>
        <v>14</v>
      </c>
      <c r="D29" s="48">
        <f t="shared" si="1"/>
        <v>6</v>
      </c>
      <c r="E29" s="48">
        <f t="shared" si="1"/>
        <v>6</v>
      </c>
      <c r="F29" s="48">
        <f t="shared" si="1"/>
        <v>0</v>
      </c>
      <c r="G29" s="48">
        <f t="shared" si="1"/>
        <v>1</v>
      </c>
      <c r="H29" s="48">
        <f t="shared" si="1"/>
        <v>9</v>
      </c>
      <c r="I29" s="48">
        <f t="shared" si="1"/>
        <v>3</v>
      </c>
      <c r="J29" s="48">
        <f t="shared" si="1"/>
        <v>9</v>
      </c>
      <c r="K29" s="48">
        <f t="shared" si="1"/>
        <v>1</v>
      </c>
      <c r="L29" s="48">
        <f t="shared" si="1"/>
        <v>2</v>
      </c>
      <c r="M29" s="48">
        <f t="shared" si="1"/>
        <v>0</v>
      </c>
      <c r="N29" s="48">
        <f t="shared" si="1"/>
        <v>12</v>
      </c>
      <c r="O29" s="48">
        <f t="shared" si="1"/>
        <v>4</v>
      </c>
      <c r="P29" s="48">
        <f t="shared" si="1"/>
        <v>9</v>
      </c>
      <c r="Q29" s="48">
        <f t="shared" si="1"/>
        <v>4</v>
      </c>
      <c r="R29" s="48">
        <f t="shared" si="1"/>
        <v>0</v>
      </c>
      <c r="S29" s="48">
        <f t="shared" si="1"/>
        <v>2</v>
      </c>
      <c r="T29" s="48">
        <f t="shared" si="1"/>
        <v>1</v>
      </c>
      <c r="Y29"/>
    </row>
    <row r="30" spans="1:25">
      <c r="B30" s="48"/>
      <c r="C30" s="48">
        <v>8</v>
      </c>
      <c r="D30" s="48">
        <v>5</v>
      </c>
      <c r="E30" s="48">
        <v>6</v>
      </c>
      <c r="F30" s="48">
        <v>0</v>
      </c>
      <c r="G30" s="48">
        <v>1</v>
      </c>
      <c r="H30" s="48">
        <v>8</v>
      </c>
      <c r="I30" s="48">
        <v>2</v>
      </c>
      <c r="J30" s="48">
        <v>9</v>
      </c>
      <c r="K30" s="48">
        <v>1</v>
      </c>
      <c r="L30" s="48">
        <v>1</v>
      </c>
      <c r="M30" s="48">
        <v>0</v>
      </c>
      <c r="N30" s="48">
        <v>12</v>
      </c>
      <c r="O30" s="48">
        <v>4</v>
      </c>
      <c r="P30" s="48">
        <v>8</v>
      </c>
      <c r="Q30" s="48">
        <v>4</v>
      </c>
      <c r="R30" s="48">
        <v>0</v>
      </c>
      <c r="S30" s="48">
        <v>1</v>
      </c>
      <c r="T30" s="48">
        <v>1</v>
      </c>
      <c r="Y30"/>
    </row>
    <row r="31" spans="1:25">
      <c r="B31" s="8" t="s">
        <v>64</v>
      </c>
      <c r="C31" s="10">
        <v>8</v>
      </c>
      <c r="D31" s="12">
        <v>9</v>
      </c>
      <c r="E31" s="10">
        <v>7</v>
      </c>
      <c r="F31" s="12">
        <v>1</v>
      </c>
      <c r="G31" s="10">
        <v>1</v>
      </c>
      <c r="H31" s="12">
        <v>8</v>
      </c>
      <c r="I31" s="10">
        <v>3</v>
      </c>
      <c r="J31" s="12">
        <v>9</v>
      </c>
      <c r="K31" s="10">
        <v>1</v>
      </c>
      <c r="L31" s="12">
        <v>1</v>
      </c>
      <c r="M31" s="10">
        <v>0</v>
      </c>
      <c r="N31" s="12">
        <v>12</v>
      </c>
      <c r="O31" s="10">
        <v>5</v>
      </c>
      <c r="P31" s="12">
        <v>8</v>
      </c>
      <c r="Q31" s="10">
        <v>5</v>
      </c>
      <c r="R31" s="12">
        <v>0</v>
      </c>
      <c r="S31" s="10">
        <v>1</v>
      </c>
      <c r="T31" s="12">
        <v>2</v>
      </c>
      <c r="Y31"/>
    </row>
    <row r="32" spans="1:25">
      <c r="Y32"/>
    </row>
    <row r="33" spans="2:25">
      <c r="B33" s="19" t="s">
        <v>126</v>
      </c>
      <c r="C33" s="51">
        <f>(2*C30)/(C29+C31)</f>
        <v>0.72727272727272729</v>
      </c>
      <c r="D33" s="51">
        <f t="shared" ref="D33:T33" si="2">(2*D30)/(D29+D31)</f>
        <v>0.66666666666666663</v>
      </c>
      <c r="E33" s="51">
        <f t="shared" si="2"/>
        <v>0.92307692307692313</v>
      </c>
      <c r="F33" s="51">
        <f t="shared" si="2"/>
        <v>0</v>
      </c>
      <c r="G33" s="51">
        <f t="shared" si="2"/>
        <v>1</v>
      </c>
      <c r="H33" s="51">
        <f t="shared" si="2"/>
        <v>0.94117647058823528</v>
      </c>
      <c r="I33" s="51">
        <f t="shared" si="2"/>
        <v>0.66666666666666663</v>
      </c>
      <c r="J33" s="51">
        <f t="shared" si="2"/>
        <v>1</v>
      </c>
      <c r="K33" s="51">
        <f t="shared" si="2"/>
        <v>1</v>
      </c>
      <c r="L33" s="51">
        <f t="shared" si="2"/>
        <v>0.66666666666666663</v>
      </c>
      <c r="M33" s="51">
        <v>1</v>
      </c>
      <c r="N33" s="51">
        <f t="shared" si="2"/>
        <v>1</v>
      </c>
      <c r="O33" s="51">
        <f t="shared" si="2"/>
        <v>0.88888888888888884</v>
      </c>
      <c r="P33" s="51">
        <f t="shared" si="2"/>
        <v>0.94117647058823528</v>
      </c>
      <c r="Q33" s="51">
        <f t="shared" si="2"/>
        <v>0.88888888888888884</v>
      </c>
      <c r="R33" s="51">
        <v>1</v>
      </c>
      <c r="S33" s="51">
        <f t="shared" si="2"/>
        <v>0.66666666666666663</v>
      </c>
      <c r="T33" s="51">
        <f t="shared" si="2"/>
        <v>0.66666666666666663</v>
      </c>
      <c r="Y33"/>
    </row>
    <row r="34" spans="2:25">
      <c r="Y34"/>
    </row>
    <row r="35" spans="2:25">
      <c r="Y35"/>
    </row>
    <row r="36" spans="2:25">
      <c r="Y36"/>
    </row>
    <row r="37" spans="2:25">
      <c r="Y37"/>
    </row>
    <row r="38" spans="2:25">
      <c r="Y38"/>
    </row>
    <row r="39" spans="2:25">
      <c r="Y39"/>
    </row>
    <row r="40" spans="2:25">
      <c r="Y40"/>
    </row>
    <row r="41" spans="2:25">
      <c r="Y41"/>
    </row>
    <row r="42" spans="2:25">
      <c r="Y42" s="15"/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B19" sqref="B19"/>
    </sheetView>
  </sheetViews>
  <sheetFormatPr baseColWidth="10" defaultColWidth="8.83203125" defaultRowHeight="14" x14ac:dyDescent="0"/>
  <cols>
    <col min="1" max="1" width="20.1640625" customWidth="1"/>
    <col min="2" max="2" width="21" customWidth="1"/>
  </cols>
  <sheetData>
    <row r="1" spans="1:11" ht="16">
      <c r="A1" s="61"/>
      <c r="B1" s="59" t="s">
        <v>130</v>
      </c>
      <c r="C1" s="63" t="s">
        <v>131</v>
      </c>
      <c r="D1" s="64"/>
      <c r="E1" s="64"/>
      <c r="F1" s="64"/>
      <c r="G1" s="64"/>
      <c r="H1" s="64"/>
      <c r="I1" s="64"/>
      <c r="J1" s="64"/>
      <c r="K1" s="65"/>
    </row>
    <row r="2" spans="1:11">
      <c r="A2" s="62"/>
      <c r="B2" s="60"/>
      <c r="C2" s="56" t="s">
        <v>2</v>
      </c>
      <c r="D2" s="56" t="s">
        <v>3</v>
      </c>
      <c r="E2" s="56" t="s">
        <v>4</v>
      </c>
      <c r="F2" s="56" t="s">
        <v>5</v>
      </c>
      <c r="G2" s="56" t="s">
        <v>6</v>
      </c>
      <c r="H2" s="56" t="s">
        <v>7</v>
      </c>
      <c r="I2" s="56" t="s">
        <v>8</v>
      </c>
      <c r="J2" s="56" t="s">
        <v>9</v>
      </c>
      <c r="K2" s="56" t="s">
        <v>10</v>
      </c>
    </row>
    <row r="3" spans="1:11" ht="16">
      <c r="A3" s="57" t="s">
        <v>127</v>
      </c>
      <c r="B3" s="55">
        <v>0.72592592592592597</v>
      </c>
      <c r="C3" s="55">
        <v>0.63829787234042556</v>
      </c>
      <c r="D3" s="55">
        <v>0.5</v>
      </c>
      <c r="E3" s="55">
        <v>0.66666666666666663</v>
      </c>
      <c r="F3" s="55">
        <v>0</v>
      </c>
      <c r="G3" s="55">
        <v>0.8</v>
      </c>
      <c r="H3" s="55">
        <v>0.95652173913043481</v>
      </c>
      <c r="I3" s="55">
        <v>0.76923076923076927</v>
      </c>
      <c r="J3" s="55">
        <v>0.94117647058823528</v>
      </c>
      <c r="K3" s="55">
        <v>0</v>
      </c>
    </row>
    <row r="4" spans="1:11" ht="16">
      <c r="A4" s="57" t="s">
        <v>128</v>
      </c>
      <c r="B4" s="54">
        <v>0.81</v>
      </c>
      <c r="C4" s="55">
        <v>0.8571428571428571</v>
      </c>
      <c r="D4" s="55">
        <v>0.82352941176470584</v>
      </c>
      <c r="E4" s="55">
        <v>0.75</v>
      </c>
      <c r="F4" s="55">
        <v>0.44444444444444442</v>
      </c>
      <c r="G4" s="55">
        <v>1</v>
      </c>
      <c r="H4" s="55">
        <v>1</v>
      </c>
      <c r="I4" s="55">
        <v>0.66666666666666663</v>
      </c>
      <c r="J4" s="55">
        <v>0.82352941176470584</v>
      </c>
      <c r="K4" s="55">
        <v>0</v>
      </c>
    </row>
    <row r="5" spans="1:11" ht="16">
      <c r="A5" s="57" t="s">
        <v>129</v>
      </c>
      <c r="B5" s="54">
        <v>0.88</v>
      </c>
      <c r="C5" s="55">
        <v>0.72727272727272729</v>
      </c>
      <c r="D5" s="55">
        <v>0.66666666666666663</v>
      </c>
      <c r="E5" s="55">
        <v>0.92307692307692313</v>
      </c>
      <c r="F5" s="55">
        <v>0</v>
      </c>
      <c r="G5" s="55">
        <v>1</v>
      </c>
      <c r="H5" s="55">
        <v>0.94117647058823528</v>
      </c>
      <c r="I5" s="55">
        <v>0.66666666666666663</v>
      </c>
      <c r="J5" s="55">
        <v>1</v>
      </c>
      <c r="K5" s="55">
        <v>1</v>
      </c>
    </row>
    <row r="7" spans="1:11">
      <c r="C7" s="56" t="s">
        <v>11</v>
      </c>
      <c r="D7" s="56" t="s">
        <v>12</v>
      </c>
      <c r="E7" s="56" t="s">
        <v>13</v>
      </c>
      <c r="F7" s="56" t="s">
        <v>14</v>
      </c>
      <c r="G7" s="56" t="s">
        <v>15</v>
      </c>
      <c r="H7" s="56" t="s">
        <v>16</v>
      </c>
      <c r="I7" s="56" t="s">
        <v>17</v>
      </c>
      <c r="J7" s="56" t="s">
        <v>18</v>
      </c>
      <c r="K7" s="56" t="s">
        <v>19</v>
      </c>
    </row>
    <row r="8" spans="1:11">
      <c r="A8" s="53"/>
      <c r="B8" s="53"/>
      <c r="C8" s="55">
        <v>0.53333333333333333</v>
      </c>
      <c r="D8" s="55">
        <v>0.4</v>
      </c>
      <c r="E8" s="55">
        <v>0.95652173913043481</v>
      </c>
      <c r="F8" s="55">
        <v>0.77419354838709675</v>
      </c>
      <c r="G8" s="55" t="s">
        <v>133</v>
      </c>
      <c r="H8" s="55">
        <v>0.66666666666666663</v>
      </c>
      <c r="I8" s="55">
        <v>0</v>
      </c>
      <c r="J8" s="55">
        <v>0.66666666666666663</v>
      </c>
      <c r="K8" s="55">
        <v>0.66666666666666663</v>
      </c>
    </row>
    <row r="9" spans="1:11">
      <c r="C9" s="55">
        <v>0.66666666666666663</v>
      </c>
      <c r="D9" s="55">
        <v>0.4</v>
      </c>
      <c r="E9" s="55">
        <v>0.95652173913043481</v>
      </c>
      <c r="F9" s="55" t="s">
        <v>132</v>
      </c>
      <c r="G9" s="55">
        <v>0.8</v>
      </c>
      <c r="H9" s="55">
        <v>0.6</v>
      </c>
      <c r="I9" s="55">
        <v>0</v>
      </c>
      <c r="J9" s="55">
        <v>0</v>
      </c>
      <c r="K9" s="55">
        <v>0.66666666666666663</v>
      </c>
    </row>
    <row r="10" spans="1:11">
      <c r="C10" s="55">
        <v>0.66666666666666663</v>
      </c>
      <c r="D10" s="55">
        <v>1</v>
      </c>
      <c r="E10" s="55">
        <v>1</v>
      </c>
      <c r="F10" s="55">
        <v>0.88888888888888884</v>
      </c>
      <c r="G10" s="55">
        <v>0.94117647058823528</v>
      </c>
      <c r="H10" s="55">
        <v>0.88888888888888884</v>
      </c>
      <c r="I10" s="55">
        <v>1</v>
      </c>
      <c r="J10" s="55">
        <v>0.66666666666666663</v>
      </c>
      <c r="K10" s="55">
        <v>0.66666666666666663</v>
      </c>
    </row>
    <row r="18" spans="2:20">
      <c r="B18" t="s">
        <v>134</v>
      </c>
      <c r="C18" s="56" t="s">
        <v>2</v>
      </c>
      <c r="D18" s="56" t="s">
        <v>3</v>
      </c>
      <c r="E18" s="56" t="s">
        <v>4</v>
      </c>
      <c r="F18" s="56" t="s">
        <v>5</v>
      </c>
      <c r="G18" s="56" t="s">
        <v>6</v>
      </c>
      <c r="H18" s="56" t="s">
        <v>7</v>
      </c>
      <c r="I18" s="56" t="s">
        <v>8</v>
      </c>
      <c r="J18" s="56" t="s">
        <v>9</v>
      </c>
      <c r="K18" s="56" t="s">
        <v>10</v>
      </c>
      <c r="L18" s="56" t="s">
        <v>11</v>
      </c>
      <c r="M18" s="56" t="s">
        <v>12</v>
      </c>
      <c r="N18" s="56" t="s">
        <v>13</v>
      </c>
      <c r="O18" s="56" t="s">
        <v>14</v>
      </c>
      <c r="P18" s="56" t="s">
        <v>15</v>
      </c>
      <c r="Q18" s="56" t="s">
        <v>16</v>
      </c>
      <c r="R18" s="56" t="s">
        <v>17</v>
      </c>
      <c r="S18" s="56" t="s">
        <v>18</v>
      </c>
      <c r="T18" s="56" t="s">
        <v>19</v>
      </c>
    </row>
    <row r="19" spans="2:20">
      <c r="B19" s="58">
        <f>AVERAGE(C19:T19)</f>
        <v>0.58446718463572911</v>
      </c>
      <c r="C19" s="55">
        <v>0.63829787234042556</v>
      </c>
      <c r="D19" s="55">
        <v>0.5</v>
      </c>
      <c r="E19" s="55">
        <v>0.66666666666666663</v>
      </c>
      <c r="F19" s="55">
        <v>0</v>
      </c>
      <c r="G19" s="55">
        <v>0.8</v>
      </c>
      <c r="H19" s="55">
        <v>0.95652173913043481</v>
      </c>
      <c r="I19" s="55">
        <v>0.76923076923076927</v>
      </c>
      <c r="J19" s="55">
        <v>0.94117647058823528</v>
      </c>
      <c r="K19" s="55">
        <v>0</v>
      </c>
      <c r="L19" s="55">
        <v>0.53333333333333333</v>
      </c>
      <c r="M19" s="55">
        <v>0.4</v>
      </c>
      <c r="N19" s="55">
        <v>0.95652173913043481</v>
      </c>
      <c r="O19" s="55">
        <v>0.77419354838709675</v>
      </c>
      <c r="P19" s="55" t="s">
        <v>133</v>
      </c>
      <c r="Q19" s="55">
        <v>0.66666666666666663</v>
      </c>
      <c r="R19" s="55">
        <v>0</v>
      </c>
      <c r="S19" s="55">
        <v>0.66666666666666663</v>
      </c>
      <c r="T19" s="55">
        <v>0.66666666666666663</v>
      </c>
    </row>
    <row r="20" spans="2:20">
      <c r="B20" s="58">
        <f t="shared" ref="B20:B21" si="0">AVERAGE(C20:T20)</f>
        <v>0.61500987436747934</v>
      </c>
      <c r="C20" s="55">
        <v>0.8571428571428571</v>
      </c>
      <c r="D20" s="55">
        <v>0.82352941176470584</v>
      </c>
      <c r="E20" s="55">
        <v>0.75</v>
      </c>
      <c r="F20" s="55">
        <v>0.44444444444444442</v>
      </c>
      <c r="G20" s="55">
        <v>1</v>
      </c>
      <c r="H20" s="55">
        <v>1</v>
      </c>
      <c r="I20" s="55">
        <v>0.66666666666666663</v>
      </c>
      <c r="J20" s="55">
        <v>0.82352941176470584</v>
      </c>
      <c r="K20" s="55">
        <v>0</v>
      </c>
      <c r="L20" s="55">
        <v>0.66666666666666663</v>
      </c>
      <c r="M20" s="55">
        <v>0.4</v>
      </c>
      <c r="N20" s="55">
        <v>0.95652173913043481</v>
      </c>
      <c r="O20" s="55" t="s">
        <v>132</v>
      </c>
      <c r="P20" s="55">
        <v>0.8</v>
      </c>
      <c r="Q20" s="55">
        <v>0.6</v>
      </c>
      <c r="R20" s="55">
        <v>0</v>
      </c>
      <c r="S20" s="55">
        <v>0</v>
      </c>
      <c r="T20" s="55">
        <v>0.66666666666666663</v>
      </c>
    </row>
    <row r="21" spans="2:20">
      <c r="B21" s="58">
        <f t="shared" si="0"/>
        <v>0.81354520570206845</v>
      </c>
      <c r="C21" s="55">
        <v>0.72727272727272729</v>
      </c>
      <c r="D21" s="55">
        <v>0.66666666666666663</v>
      </c>
      <c r="E21" s="55">
        <v>0.92307692307692313</v>
      </c>
      <c r="F21" s="55">
        <v>0</v>
      </c>
      <c r="G21" s="55">
        <v>1</v>
      </c>
      <c r="H21" s="55">
        <v>0.94117647058823528</v>
      </c>
      <c r="I21" s="55">
        <v>0.66666666666666663</v>
      </c>
      <c r="J21" s="55">
        <v>1</v>
      </c>
      <c r="K21" s="55">
        <v>1</v>
      </c>
      <c r="L21" s="55">
        <v>0.66666666666666663</v>
      </c>
      <c r="M21" s="55">
        <v>1</v>
      </c>
      <c r="N21" s="55">
        <v>1</v>
      </c>
      <c r="O21" s="55">
        <v>0.88888888888888884</v>
      </c>
      <c r="P21" s="55">
        <v>0.94117647058823528</v>
      </c>
      <c r="Q21" s="55">
        <v>0.88888888888888884</v>
      </c>
      <c r="R21" s="55">
        <v>1</v>
      </c>
      <c r="S21" s="55">
        <v>0.66666666666666663</v>
      </c>
      <c r="T21" s="55">
        <v>0.66666666666666663</v>
      </c>
    </row>
  </sheetData>
  <mergeCells count="3">
    <mergeCell ref="B1:B2"/>
    <mergeCell ref="A1:A2"/>
    <mergeCell ref="C1:K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Session1</vt:lpstr>
      <vt:lpstr>Session2</vt:lpstr>
      <vt:lpstr>Session3</vt:lpstr>
      <vt:lpstr>Agreement per AU</vt:lpstr>
    </vt:vector>
  </TitlesOfParts>
  <Company>University of Portsmouth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Eglantine Julle-Daniere</dc:creator>
  <cp:lastModifiedBy>Eglantine Julle-Danière</cp:lastModifiedBy>
  <dcterms:created xsi:type="dcterms:W3CDTF">2015-05-18T09:37:42Z</dcterms:created>
  <dcterms:modified xsi:type="dcterms:W3CDTF">2015-08-11T15:22:34Z</dcterms:modified>
</cp:coreProperties>
</file>