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 activeTab="2"/>
  </bookViews>
  <sheets>
    <sheet name="C-N figure" sheetId="6" r:id="rId1"/>
    <sheet name="CN" sheetId="1" r:id="rId2"/>
    <sheet name="Biomass" sheetId="2" r:id="rId3"/>
    <sheet name="Height" sheetId="3" r:id="rId4"/>
    <sheet name="Final Result height" sheetId="4" r:id="rId5"/>
    <sheet name="Sheet5" sheetId="5" r:id="rId6"/>
  </sheets>
  <calcPr calcId="145621"/>
</workbook>
</file>

<file path=xl/calcChain.xml><?xml version="1.0" encoding="utf-8"?>
<calcChain xmlns="http://schemas.openxmlformats.org/spreadsheetml/2006/main">
  <c r="J13" i="2" l="1"/>
  <c r="M13" i="2"/>
  <c r="D13" i="2"/>
  <c r="D4" i="2"/>
  <c r="D5" i="2"/>
  <c r="D6" i="2"/>
  <c r="D7" i="2"/>
  <c r="D8" i="2"/>
  <c r="D9" i="2"/>
  <c r="D10" i="2"/>
  <c r="D11" i="2"/>
  <c r="D12" i="2"/>
  <c r="D3" i="2"/>
  <c r="J4" i="2"/>
  <c r="J5" i="2"/>
  <c r="J6" i="2"/>
  <c r="J7" i="2"/>
  <c r="J3" i="2"/>
  <c r="M4" i="2"/>
  <c r="M5" i="2"/>
  <c r="M6" i="2"/>
  <c r="M7" i="2"/>
  <c r="M8" i="2"/>
  <c r="M9" i="2"/>
  <c r="M10" i="2"/>
  <c r="M11" i="2"/>
  <c r="M3" i="2"/>
  <c r="H31" i="5" l="1"/>
  <c r="G31" i="5"/>
  <c r="F31" i="5"/>
  <c r="E31" i="5"/>
  <c r="D31" i="5"/>
  <c r="C31" i="5"/>
  <c r="B31" i="5"/>
  <c r="H29" i="5"/>
  <c r="H30" i="5" s="1"/>
  <c r="G29" i="5"/>
  <c r="G30" i="5" s="1"/>
  <c r="F29" i="5"/>
  <c r="F30" i="5" s="1"/>
  <c r="E29" i="5"/>
  <c r="E30" i="5" s="1"/>
  <c r="D29" i="5"/>
  <c r="D30" i="5" s="1"/>
  <c r="C29" i="5"/>
  <c r="C30" i="5" s="1"/>
  <c r="B29" i="5"/>
  <c r="B30" i="5" s="1"/>
  <c r="H28" i="5"/>
  <c r="G28" i="5"/>
  <c r="F28" i="5"/>
  <c r="E28" i="5"/>
  <c r="D28" i="5"/>
  <c r="C28" i="5"/>
  <c r="B28" i="5"/>
  <c r="K88" i="4"/>
  <c r="J88" i="4"/>
  <c r="I88" i="4"/>
  <c r="H88" i="4"/>
  <c r="G88" i="4"/>
  <c r="F88" i="4"/>
  <c r="E88" i="4"/>
  <c r="D88" i="4"/>
  <c r="C88" i="4"/>
  <c r="B88" i="4"/>
  <c r="K86" i="4"/>
  <c r="K87" i="4" s="1"/>
  <c r="J86" i="4"/>
  <c r="J87" i="4" s="1"/>
  <c r="I86" i="4"/>
  <c r="I87" i="4" s="1"/>
  <c r="H86" i="4"/>
  <c r="H87" i="4" s="1"/>
  <c r="G86" i="4"/>
  <c r="G87" i="4" s="1"/>
  <c r="F86" i="4"/>
  <c r="F87" i="4" s="1"/>
  <c r="E86" i="4"/>
  <c r="E87" i="4" s="1"/>
  <c r="D86" i="4"/>
  <c r="D87" i="4" s="1"/>
  <c r="C86" i="4"/>
  <c r="C87" i="4" s="1"/>
  <c r="B86" i="4"/>
  <c r="B87" i="4" s="1"/>
  <c r="K85" i="4"/>
  <c r="J85" i="4"/>
  <c r="I85" i="4"/>
  <c r="H85" i="4"/>
  <c r="G85" i="4"/>
  <c r="F85" i="4"/>
  <c r="E85" i="4"/>
  <c r="D85" i="4"/>
  <c r="C85" i="4"/>
  <c r="B85" i="4"/>
  <c r="G75" i="4"/>
  <c r="G69" i="4"/>
  <c r="L62" i="4"/>
  <c r="K62" i="4"/>
  <c r="J62" i="4"/>
  <c r="I62" i="4"/>
  <c r="H62" i="4"/>
  <c r="G62" i="4"/>
  <c r="F62" i="4"/>
  <c r="E62" i="4"/>
  <c r="D62" i="4"/>
  <c r="C62" i="4"/>
  <c r="B62" i="4"/>
  <c r="L60" i="4"/>
  <c r="L61" i="4" s="1"/>
  <c r="K60" i="4"/>
  <c r="K61" i="4" s="1"/>
  <c r="J60" i="4"/>
  <c r="J61" i="4" s="1"/>
  <c r="I60" i="4"/>
  <c r="I61" i="4" s="1"/>
  <c r="H60" i="4"/>
  <c r="H61" i="4" s="1"/>
  <c r="G60" i="4"/>
  <c r="G61" i="4" s="1"/>
  <c r="F60" i="4"/>
  <c r="F61" i="4" s="1"/>
  <c r="E60" i="4"/>
  <c r="E61" i="4" s="1"/>
  <c r="D60" i="4"/>
  <c r="D61" i="4" s="1"/>
  <c r="C60" i="4"/>
  <c r="C61" i="4" s="1"/>
  <c r="B60" i="4"/>
  <c r="B61" i="4" s="1"/>
  <c r="L59" i="4"/>
  <c r="K59" i="4"/>
  <c r="J59" i="4"/>
  <c r="I59" i="4"/>
  <c r="H59" i="4"/>
  <c r="G59" i="4"/>
  <c r="F59" i="4"/>
  <c r="E59" i="4"/>
  <c r="D59" i="4"/>
  <c r="C59" i="4"/>
  <c r="B59" i="4"/>
  <c r="L49" i="4"/>
  <c r="K49" i="4"/>
  <c r="J49" i="4"/>
  <c r="I49" i="4"/>
  <c r="H49" i="4"/>
  <c r="G49" i="4"/>
  <c r="F49" i="4"/>
  <c r="E49" i="4"/>
  <c r="D49" i="4"/>
  <c r="C49" i="4"/>
  <c r="B49" i="4"/>
  <c r="I48" i="4"/>
  <c r="L47" i="4"/>
  <c r="L48" i="4" s="1"/>
  <c r="K47" i="4"/>
  <c r="K48" i="4" s="1"/>
  <c r="J47" i="4"/>
  <c r="J48" i="4" s="1"/>
  <c r="I47" i="4"/>
  <c r="H47" i="4"/>
  <c r="H48" i="4" s="1"/>
  <c r="G47" i="4"/>
  <c r="G48" i="4" s="1"/>
  <c r="F47" i="4"/>
  <c r="F48" i="4" s="1"/>
  <c r="E47" i="4"/>
  <c r="E48" i="4" s="1"/>
  <c r="D47" i="4"/>
  <c r="D48" i="4" s="1"/>
  <c r="C47" i="4"/>
  <c r="C48" i="4" s="1"/>
  <c r="B47" i="4"/>
  <c r="B48" i="4" s="1"/>
  <c r="L46" i="4"/>
  <c r="K46" i="4"/>
  <c r="J46" i="4"/>
  <c r="I46" i="4"/>
  <c r="H46" i="4"/>
  <c r="G46" i="4"/>
  <c r="F46" i="4"/>
  <c r="E46" i="4"/>
  <c r="D46" i="4"/>
  <c r="C46" i="4"/>
  <c r="B46" i="4"/>
  <c r="L36" i="4"/>
  <c r="K36" i="4"/>
  <c r="J36" i="4"/>
  <c r="I36" i="4"/>
  <c r="H36" i="4"/>
  <c r="G36" i="4"/>
  <c r="F36" i="4"/>
  <c r="E36" i="4"/>
  <c r="D36" i="4"/>
  <c r="C36" i="4"/>
  <c r="B36" i="4"/>
  <c r="L34" i="4"/>
  <c r="L35" i="4" s="1"/>
  <c r="K34" i="4"/>
  <c r="K35" i="4" s="1"/>
  <c r="J34" i="4"/>
  <c r="J35" i="4" s="1"/>
  <c r="I34" i="4"/>
  <c r="I35" i="4" s="1"/>
  <c r="H34" i="4"/>
  <c r="H35" i="4" s="1"/>
  <c r="G34" i="4"/>
  <c r="G35" i="4" s="1"/>
  <c r="F34" i="4"/>
  <c r="F35" i="4" s="1"/>
  <c r="E34" i="4"/>
  <c r="E35" i="4" s="1"/>
  <c r="D34" i="4"/>
  <c r="D35" i="4" s="1"/>
  <c r="C34" i="4"/>
  <c r="C35" i="4" s="1"/>
  <c r="B34" i="4"/>
  <c r="B35" i="4" s="1"/>
  <c r="L33" i="4"/>
  <c r="K33" i="4"/>
  <c r="J33" i="4"/>
  <c r="I33" i="4"/>
  <c r="H33" i="4"/>
  <c r="G33" i="4"/>
  <c r="F33" i="4"/>
  <c r="E33" i="4"/>
  <c r="D33" i="4"/>
  <c r="C33" i="4"/>
  <c r="B33" i="4"/>
  <c r="L18" i="4"/>
  <c r="K18" i="4"/>
  <c r="J18" i="4"/>
  <c r="I18" i="4"/>
  <c r="H18" i="4"/>
  <c r="G18" i="4"/>
  <c r="F18" i="4"/>
  <c r="E18" i="4"/>
  <c r="D18" i="4"/>
  <c r="C18" i="4"/>
  <c r="B18" i="4"/>
  <c r="I17" i="4"/>
  <c r="L16" i="4"/>
  <c r="L17" i="4" s="1"/>
  <c r="K16" i="4"/>
  <c r="K17" i="4" s="1"/>
  <c r="J16" i="4"/>
  <c r="J17" i="4" s="1"/>
  <c r="I16" i="4"/>
  <c r="H16" i="4"/>
  <c r="H17" i="4" s="1"/>
  <c r="G16" i="4"/>
  <c r="G17" i="4" s="1"/>
  <c r="F16" i="4"/>
  <c r="F17" i="4" s="1"/>
  <c r="E16" i="4"/>
  <c r="E17" i="4" s="1"/>
  <c r="D16" i="4"/>
  <c r="D17" i="4" s="1"/>
  <c r="C16" i="4"/>
  <c r="C17" i="4" s="1"/>
  <c r="B16" i="4"/>
  <c r="B17" i="4" s="1"/>
  <c r="L15" i="4"/>
  <c r="K15" i="4"/>
  <c r="J15" i="4"/>
  <c r="I15" i="4"/>
  <c r="H15" i="4"/>
  <c r="G15" i="4"/>
  <c r="F15" i="4"/>
  <c r="E15" i="4"/>
  <c r="D15" i="4"/>
  <c r="C15" i="4"/>
  <c r="B15" i="4"/>
  <c r="J792" i="3"/>
  <c r="I792" i="3"/>
  <c r="H792" i="3"/>
  <c r="I791" i="3"/>
  <c r="J791" i="3" s="1"/>
  <c r="H791" i="3"/>
  <c r="I790" i="3"/>
  <c r="J790" i="3" s="1"/>
  <c r="H790" i="3"/>
  <c r="I789" i="3"/>
  <c r="J789" i="3" s="1"/>
  <c r="H789" i="3"/>
  <c r="J788" i="3"/>
  <c r="I788" i="3"/>
  <c r="H788" i="3"/>
  <c r="F782" i="3"/>
  <c r="F783" i="3" s="1"/>
  <c r="C782" i="3"/>
  <c r="C783" i="3" s="1"/>
  <c r="F781" i="3"/>
  <c r="C781" i="3"/>
  <c r="I772" i="3"/>
  <c r="J772" i="3" s="1"/>
  <c r="H772" i="3"/>
  <c r="J771" i="3"/>
  <c r="I771" i="3"/>
  <c r="H771" i="3"/>
  <c r="I770" i="3"/>
  <c r="J770" i="3" s="1"/>
  <c r="H770" i="3"/>
  <c r="I769" i="3"/>
  <c r="J769" i="3" s="1"/>
  <c r="H769" i="3"/>
  <c r="I768" i="3"/>
  <c r="J768" i="3" s="1"/>
  <c r="H768" i="3"/>
  <c r="J763" i="3"/>
  <c r="I763" i="3"/>
  <c r="H763" i="3"/>
  <c r="I762" i="3"/>
  <c r="J762" i="3" s="1"/>
  <c r="H762" i="3"/>
  <c r="I761" i="3"/>
  <c r="J761" i="3" s="1"/>
  <c r="H761" i="3"/>
  <c r="I760" i="3"/>
  <c r="J760" i="3" s="1"/>
  <c r="H760" i="3"/>
  <c r="J759" i="3"/>
  <c r="I759" i="3"/>
  <c r="H759" i="3"/>
  <c r="I755" i="3"/>
  <c r="J755" i="3" s="1"/>
  <c r="H755" i="3"/>
  <c r="I754" i="3"/>
  <c r="J754" i="3" s="1"/>
  <c r="H754" i="3"/>
  <c r="H752" i="3"/>
  <c r="I751" i="3"/>
  <c r="J751" i="3" s="1"/>
  <c r="H751" i="3"/>
  <c r="I750" i="3"/>
  <c r="J750" i="3" s="1"/>
  <c r="H750" i="3"/>
  <c r="J749" i="3"/>
  <c r="I749" i="3"/>
  <c r="H749" i="3"/>
  <c r="I748" i="3"/>
  <c r="J748" i="3" s="1"/>
  <c r="H748" i="3"/>
  <c r="I747" i="3"/>
  <c r="J747" i="3" s="1"/>
  <c r="H747" i="3"/>
  <c r="I746" i="3"/>
  <c r="J746" i="3" s="1"/>
  <c r="H746" i="3"/>
  <c r="J742" i="3"/>
  <c r="I742" i="3"/>
  <c r="H742" i="3"/>
  <c r="I741" i="3"/>
  <c r="J741" i="3" s="1"/>
  <c r="H741" i="3"/>
  <c r="I740" i="3"/>
  <c r="J740" i="3" s="1"/>
  <c r="H740" i="3"/>
  <c r="I739" i="3"/>
  <c r="J739" i="3" s="1"/>
  <c r="H739" i="3"/>
  <c r="J738" i="3"/>
  <c r="I738" i="3"/>
  <c r="H738" i="3"/>
  <c r="I737" i="3"/>
  <c r="J737" i="3" s="1"/>
  <c r="H737" i="3"/>
  <c r="I736" i="3"/>
  <c r="J736" i="3" s="1"/>
  <c r="H736" i="3"/>
  <c r="I735" i="3"/>
  <c r="J735" i="3" s="1"/>
  <c r="H735" i="3"/>
  <c r="J734" i="3"/>
  <c r="I734" i="3"/>
  <c r="H734" i="3"/>
  <c r="I733" i="3"/>
  <c r="J733" i="3" s="1"/>
  <c r="H733" i="3"/>
  <c r="I725" i="3"/>
  <c r="J725" i="3" s="1"/>
  <c r="H725" i="3"/>
  <c r="I724" i="3"/>
  <c r="J724" i="3" s="1"/>
  <c r="H724" i="3"/>
  <c r="J723" i="3"/>
  <c r="I723" i="3"/>
  <c r="H723" i="3"/>
  <c r="I722" i="3"/>
  <c r="J722" i="3" s="1"/>
  <c r="H722" i="3"/>
  <c r="I721" i="3"/>
  <c r="J721" i="3" s="1"/>
  <c r="H721" i="3"/>
  <c r="F715" i="3"/>
  <c r="F716" i="3" s="1"/>
  <c r="C715" i="3"/>
  <c r="C716" i="3" s="1"/>
  <c r="F714" i="3"/>
  <c r="C714" i="3"/>
  <c r="I705" i="3"/>
  <c r="J705" i="3" s="1"/>
  <c r="H705" i="3"/>
  <c r="J704" i="3"/>
  <c r="I704" i="3"/>
  <c r="H704" i="3"/>
  <c r="I703" i="3"/>
  <c r="J703" i="3" s="1"/>
  <c r="H703" i="3"/>
  <c r="I702" i="3"/>
  <c r="J702" i="3" s="1"/>
  <c r="H702" i="3"/>
  <c r="I701" i="3"/>
  <c r="J701" i="3" s="1"/>
  <c r="H701" i="3"/>
  <c r="J696" i="3"/>
  <c r="I696" i="3"/>
  <c r="H696" i="3"/>
  <c r="I695" i="3"/>
  <c r="J695" i="3" s="1"/>
  <c r="H695" i="3"/>
  <c r="I694" i="3"/>
  <c r="J694" i="3" s="1"/>
  <c r="H694" i="3"/>
  <c r="I693" i="3"/>
  <c r="J693" i="3" s="1"/>
  <c r="H693" i="3"/>
  <c r="J692" i="3"/>
  <c r="I692" i="3"/>
  <c r="H692" i="3"/>
  <c r="I688" i="3"/>
  <c r="J688" i="3" s="1"/>
  <c r="H688" i="3"/>
  <c r="I687" i="3"/>
  <c r="J687" i="3" s="1"/>
  <c r="H687" i="3"/>
  <c r="H685" i="3"/>
  <c r="I684" i="3"/>
  <c r="J684" i="3" s="1"/>
  <c r="H684" i="3"/>
  <c r="I683" i="3"/>
  <c r="J683" i="3" s="1"/>
  <c r="H683" i="3"/>
  <c r="J682" i="3"/>
  <c r="I682" i="3"/>
  <c r="H682" i="3"/>
  <c r="I681" i="3"/>
  <c r="J681" i="3" s="1"/>
  <c r="H681" i="3"/>
  <c r="I680" i="3"/>
  <c r="J680" i="3" s="1"/>
  <c r="H680" i="3"/>
  <c r="I679" i="3"/>
  <c r="J679" i="3" s="1"/>
  <c r="H679" i="3"/>
  <c r="J675" i="3"/>
  <c r="I675" i="3"/>
  <c r="H675" i="3"/>
  <c r="I674" i="3"/>
  <c r="J674" i="3" s="1"/>
  <c r="H674" i="3"/>
  <c r="I673" i="3"/>
  <c r="J673" i="3" s="1"/>
  <c r="H673" i="3"/>
  <c r="I672" i="3"/>
  <c r="J672" i="3" s="1"/>
  <c r="H672" i="3"/>
  <c r="J671" i="3"/>
  <c r="I671" i="3"/>
  <c r="H671" i="3"/>
  <c r="I670" i="3"/>
  <c r="J670" i="3" s="1"/>
  <c r="H670" i="3"/>
  <c r="I669" i="3"/>
  <c r="J669" i="3" s="1"/>
  <c r="H669" i="3"/>
  <c r="I668" i="3"/>
  <c r="J668" i="3" s="1"/>
  <c r="H668" i="3"/>
  <c r="J667" i="3"/>
  <c r="I667" i="3"/>
  <c r="H667" i="3"/>
  <c r="I666" i="3"/>
  <c r="J666" i="3" s="1"/>
  <c r="H666" i="3"/>
  <c r="I656" i="3"/>
  <c r="J656" i="3" s="1"/>
  <c r="H656" i="3"/>
  <c r="I655" i="3"/>
  <c r="J655" i="3" s="1"/>
  <c r="H655" i="3"/>
  <c r="J654" i="3"/>
  <c r="I654" i="3"/>
  <c r="H654" i="3"/>
  <c r="I653" i="3"/>
  <c r="J653" i="3" s="1"/>
  <c r="H653" i="3"/>
  <c r="I652" i="3"/>
  <c r="J652" i="3" s="1"/>
  <c r="H652" i="3"/>
  <c r="F646" i="3"/>
  <c r="F647" i="3" s="1"/>
  <c r="C646" i="3"/>
  <c r="C647" i="3" s="1"/>
  <c r="F645" i="3"/>
  <c r="C645" i="3"/>
  <c r="I636" i="3"/>
  <c r="J636" i="3" s="1"/>
  <c r="H636" i="3"/>
  <c r="J635" i="3"/>
  <c r="I635" i="3"/>
  <c r="H635" i="3"/>
  <c r="I634" i="3"/>
  <c r="J634" i="3" s="1"/>
  <c r="H634" i="3"/>
  <c r="I633" i="3"/>
  <c r="J633" i="3" s="1"/>
  <c r="H633" i="3"/>
  <c r="I632" i="3"/>
  <c r="J632" i="3" s="1"/>
  <c r="H632" i="3"/>
  <c r="J627" i="3"/>
  <c r="I627" i="3"/>
  <c r="H627" i="3"/>
  <c r="I626" i="3"/>
  <c r="J626" i="3" s="1"/>
  <c r="H626" i="3"/>
  <c r="I625" i="3"/>
  <c r="J625" i="3" s="1"/>
  <c r="H625" i="3"/>
  <c r="I624" i="3"/>
  <c r="J624" i="3" s="1"/>
  <c r="H624" i="3"/>
  <c r="J623" i="3"/>
  <c r="I623" i="3"/>
  <c r="H623" i="3"/>
  <c r="I619" i="3"/>
  <c r="J619" i="3" s="1"/>
  <c r="H619" i="3"/>
  <c r="I618" i="3"/>
  <c r="J618" i="3" s="1"/>
  <c r="H618" i="3"/>
  <c r="H616" i="3"/>
  <c r="I615" i="3"/>
  <c r="J615" i="3" s="1"/>
  <c r="H615" i="3"/>
  <c r="I614" i="3"/>
  <c r="J614" i="3" s="1"/>
  <c r="H614" i="3"/>
  <c r="J613" i="3"/>
  <c r="I613" i="3"/>
  <c r="H613" i="3"/>
  <c r="I612" i="3"/>
  <c r="J612" i="3" s="1"/>
  <c r="H612" i="3"/>
  <c r="I611" i="3"/>
  <c r="J611" i="3" s="1"/>
  <c r="H611" i="3"/>
  <c r="I610" i="3"/>
  <c r="J610" i="3" s="1"/>
  <c r="H610" i="3"/>
  <c r="J606" i="3"/>
  <c r="I606" i="3"/>
  <c r="H606" i="3"/>
  <c r="I605" i="3"/>
  <c r="J605" i="3" s="1"/>
  <c r="H605" i="3"/>
  <c r="I604" i="3"/>
  <c r="J604" i="3" s="1"/>
  <c r="H604" i="3"/>
  <c r="I603" i="3"/>
  <c r="J603" i="3" s="1"/>
  <c r="H603" i="3"/>
  <c r="J602" i="3"/>
  <c r="I602" i="3"/>
  <c r="H602" i="3"/>
  <c r="I601" i="3"/>
  <c r="J601" i="3" s="1"/>
  <c r="H601" i="3"/>
  <c r="I600" i="3"/>
  <c r="J600" i="3" s="1"/>
  <c r="H600" i="3"/>
  <c r="I599" i="3"/>
  <c r="J599" i="3" s="1"/>
  <c r="H599" i="3"/>
  <c r="J598" i="3"/>
  <c r="I598" i="3"/>
  <c r="H598" i="3"/>
  <c r="I597" i="3"/>
  <c r="J597" i="3" s="1"/>
  <c r="H597" i="3"/>
  <c r="I587" i="3"/>
  <c r="J587" i="3" s="1"/>
  <c r="H587" i="3"/>
  <c r="I586" i="3"/>
  <c r="J586" i="3" s="1"/>
  <c r="H586" i="3"/>
  <c r="J585" i="3"/>
  <c r="I585" i="3"/>
  <c r="H585" i="3"/>
  <c r="I584" i="3"/>
  <c r="J584" i="3" s="1"/>
  <c r="H584" i="3"/>
  <c r="I583" i="3"/>
  <c r="J583" i="3" s="1"/>
  <c r="H583" i="3"/>
  <c r="F578" i="3"/>
  <c r="F577" i="3"/>
  <c r="C577" i="3"/>
  <c r="C578" i="3" s="1"/>
  <c r="F576" i="3"/>
  <c r="C576" i="3"/>
  <c r="I567" i="3"/>
  <c r="J567" i="3" s="1"/>
  <c r="H567" i="3"/>
  <c r="J566" i="3"/>
  <c r="I566" i="3"/>
  <c r="H566" i="3"/>
  <c r="I565" i="3"/>
  <c r="J565" i="3" s="1"/>
  <c r="H565" i="3"/>
  <c r="I564" i="3"/>
  <c r="J564" i="3" s="1"/>
  <c r="H564" i="3"/>
  <c r="I563" i="3"/>
  <c r="J563" i="3" s="1"/>
  <c r="H563" i="3"/>
  <c r="J558" i="3"/>
  <c r="I558" i="3"/>
  <c r="H558" i="3"/>
  <c r="I557" i="3"/>
  <c r="J557" i="3" s="1"/>
  <c r="H557" i="3"/>
  <c r="I556" i="3"/>
  <c r="J556" i="3" s="1"/>
  <c r="H556" i="3"/>
  <c r="I555" i="3"/>
  <c r="J555" i="3" s="1"/>
  <c r="H555" i="3"/>
  <c r="J554" i="3"/>
  <c r="I554" i="3"/>
  <c r="H554" i="3"/>
  <c r="I550" i="3"/>
  <c r="J550" i="3" s="1"/>
  <c r="H550" i="3"/>
  <c r="I549" i="3"/>
  <c r="J549" i="3" s="1"/>
  <c r="H549" i="3"/>
  <c r="H547" i="3"/>
  <c r="I546" i="3"/>
  <c r="J546" i="3" s="1"/>
  <c r="H546" i="3"/>
  <c r="I545" i="3"/>
  <c r="J545" i="3" s="1"/>
  <c r="H545" i="3"/>
  <c r="J544" i="3"/>
  <c r="I544" i="3"/>
  <c r="H544" i="3"/>
  <c r="I543" i="3"/>
  <c r="J543" i="3" s="1"/>
  <c r="H543" i="3"/>
  <c r="I542" i="3"/>
  <c r="J542" i="3" s="1"/>
  <c r="H542" i="3"/>
  <c r="I541" i="3"/>
  <c r="J541" i="3" s="1"/>
  <c r="H541" i="3"/>
  <c r="J537" i="3"/>
  <c r="I537" i="3"/>
  <c r="H537" i="3"/>
  <c r="I536" i="3"/>
  <c r="J536" i="3" s="1"/>
  <c r="H536" i="3"/>
  <c r="I535" i="3"/>
  <c r="J535" i="3" s="1"/>
  <c r="H535" i="3"/>
  <c r="I534" i="3"/>
  <c r="J534" i="3" s="1"/>
  <c r="H534" i="3"/>
  <c r="J533" i="3"/>
  <c r="I533" i="3"/>
  <c r="H533" i="3"/>
  <c r="I532" i="3"/>
  <c r="J532" i="3" s="1"/>
  <c r="H532" i="3"/>
  <c r="I531" i="3"/>
  <c r="J531" i="3" s="1"/>
  <c r="H531" i="3"/>
  <c r="I530" i="3"/>
  <c r="J530" i="3" s="1"/>
  <c r="H530" i="3"/>
  <c r="J529" i="3"/>
  <c r="I529" i="3"/>
  <c r="H529" i="3"/>
  <c r="I528" i="3"/>
  <c r="J528" i="3" s="1"/>
  <c r="H528" i="3"/>
  <c r="I517" i="3"/>
  <c r="J517" i="3" s="1"/>
  <c r="H517" i="3"/>
  <c r="I516" i="3"/>
  <c r="J516" i="3" s="1"/>
  <c r="H516" i="3"/>
  <c r="J515" i="3"/>
  <c r="I515" i="3"/>
  <c r="H515" i="3"/>
  <c r="I514" i="3"/>
  <c r="J514" i="3" s="1"/>
  <c r="H514" i="3"/>
  <c r="I513" i="3"/>
  <c r="J513" i="3" s="1"/>
  <c r="H513" i="3"/>
  <c r="I512" i="3"/>
  <c r="J512" i="3" s="1"/>
  <c r="H512" i="3"/>
  <c r="F507" i="3"/>
  <c r="F508" i="3" s="1"/>
  <c r="C507" i="3"/>
  <c r="C508" i="3" s="1"/>
  <c r="F506" i="3"/>
  <c r="C506" i="3"/>
  <c r="J497" i="3"/>
  <c r="I497" i="3"/>
  <c r="H497" i="3"/>
  <c r="I496" i="3"/>
  <c r="J496" i="3" s="1"/>
  <c r="H496" i="3"/>
  <c r="I495" i="3"/>
  <c r="J495" i="3" s="1"/>
  <c r="H495" i="3"/>
  <c r="I494" i="3"/>
  <c r="J494" i="3" s="1"/>
  <c r="H494" i="3"/>
  <c r="J493" i="3"/>
  <c r="I493" i="3"/>
  <c r="H493" i="3"/>
  <c r="I488" i="3"/>
  <c r="J488" i="3" s="1"/>
  <c r="H488" i="3"/>
  <c r="I487" i="3"/>
  <c r="J487" i="3" s="1"/>
  <c r="H487" i="3"/>
  <c r="I486" i="3"/>
  <c r="J486" i="3" s="1"/>
  <c r="H486" i="3"/>
  <c r="J485" i="3"/>
  <c r="I485" i="3"/>
  <c r="H485" i="3"/>
  <c r="I484" i="3"/>
  <c r="J484" i="3" s="1"/>
  <c r="H484" i="3"/>
  <c r="I480" i="3"/>
  <c r="J480" i="3" s="1"/>
  <c r="H480" i="3"/>
  <c r="I479" i="3"/>
  <c r="J479" i="3" s="1"/>
  <c r="H479" i="3"/>
  <c r="H477" i="3"/>
  <c r="I476" i="3"/>
  <c r="J476" i="3" s="1"/>
  <c r="H476" i="3"/>
  <c r="I475" i="3"/>
  <c r="J475" i="3" s="1"/>
  <c r="H475" i="3"/>
  <c r="I474" i="3"/>
  <c r="J474" i="3" s="1"/>
  <c r="H474" i="3"/>
  <c r="J473" i="3"/>
  <c r="I473" i="3"/>
  <c r="H473" i="3"/>
  <c r="I472" i="3"/>
  <c r="J472" i="3" s="1"/>
  <c r="H472" i="3"/>
  <c r="I471" i="3"/>
  <c r="J471" i="3" s="1"/>
  <c r="H471" i="3"/>
  <c r="I467" i="3"/>
  <c r="J467" i="3" s="1"/>
  <c r="H467" i="3"/>
  <c r="J466" i="3"/>
  <c r="I466" i="3"/>
  <c r="H466" i="3"/>
  <c r="I465" i="3"/>
  <c r="J465" i="3" s="1"/>
  <c r="H465" i="3"/>
  <c r="I464" i="3"/>
  <c r="J464" i="3" s="1"/>
  <c r="H464" i="3"/>
  <c r="I463" i="3"/>
  <c r="J463" i="3" s="1"/>
  <c r="H463" i="3"/>
  <c r="J462" i="3"/>
  <c r="I462" i="3"/>
  <c r="H462" i="3"/>
  <c r="I461" i="3"/>
  <c r="J461" i="3" s="1"/>
  <c r="H461" i="3"/>
  <c r="I460" i="3"/>
  <c r="J460" i="3" s="1"/>
  <c r="H460" i="3"/>
  <c r="I459" i="3"/>
  <c r="J459" i="3" s="1"/>
  <c r="H459" i="3"/>
  <c r="J458" i="3"/>
  <c r="I458" i="3"/>
  <c r="H458" i="3"/>
  <c r="I445" i="3"/>
  <c r="J445" i="3" s="1"/>
  <c r="H445" i="3"/>
  <c r="I444" i="3"/>
  <c r="J444" i="3" s="1"/>
  <c r="H444" i="3"/>
  <c r="I443" i="3"/>
  <c r="J443" i="3" s="1"/>
  <c r="H443" i="3"/>
  <c r="J442" i="3"/>
  <c r="I442" i="3"/>
  <c r="H442" i="3"/>
  <c r="I441" i="3"/>
  <c r="J441" i="3" s="1"/>
  <c r="H441" i="3"/>
  <c r="I440" i="3"/>
  <c r="J440" i="3" s="1"/>
  <c r="H440" i="3"/>
  <c r="F435" i="3"/>
  <c r="F436" i="3" s="1"/>
  <c r="C435" i="3"/>
  <c r="C436" i="3" s="1"/>
  <c r="F434" i="3"/>
  <c r="C434" i="3"/>
  <c r="I425" i="3"/>
  <c r="J425" i="3" s="1"/>
  <c r="H425" i="3"/>
  <c r="J424" i="3"/>
  <c r="I424" i="3"/>
  <c r="H424" i="3"/>
  <c r="I423" i="3"/>
  <c r="J423" i="3" s="1"/>
  <c r="H423" i="3"/>
  <c r="I422" i="3"/>
  <c r="J422" i="3" s="1"/>
  <c r="H422" i="3"/>
  <c r="I421" i="3"/>
  <c r="J421" i="3" s="1"/>
  <c r="H421" i="3"/>
  <c r="J416" i="3"/>
  <c r="I416" i="3"/>
  <c r="H416" i="3"/>
  <c r="I415" i="3"/>
  <c r="J415" i="3" s="1"/>
  <c r="H415" i="3"/>
  <c r="I414" i="3"/>
  <c r="J414" i="3" s="1"/>
  <c r="H414" i="3"/>
  <c r="I413" i="3"/>
  <c r="J413" i="3" s="1"/>
  <c r="H413" i="3"/>
  <c r="J412" i="3"/>
  <c r="I412" i="3"/>
  <c r="H412" i="3"/>
  <c r="I408" i="3"/>
  <c r="J408" i="3" s="1"/>
  <c r="H408" i="3"/>
  <c r="I407" i="3"/>
  <c r="J407" i="3" s="1"/>
  <c r="H407" i="3"/>
  <c r="H405" i="3"/>
  <c r="I404" i="3"/>
  <c r="J404" i="3" s="1"/>
  <c r="H404" i="3"/>
  <c r="I403" i="3"/>
  <c r="J403" i="3" s="1"/>
  <c r="H403" i="3"/>
  <c r="J402" i="3"/>
  <c r="I402" i="3"/>
  <c r="H402" i="3"/>
  <c r="I401" i="3"/>
  <c r="J401" i="3" s="1"/>
  <c r="H401" i="3"/>
  <c r="I400" i="3"/>
  <c r="J400" i="3" s="1"/>
  <c r="H400" i="3"/>
  <c r="I399" i="3"/>
  <c r="J399" i="3" s="1"/>
  <c r="H399" i="3"/>
  <c r="J395" i="3"/>
  <c r="I395" i="3"/>
  <c r="H395" i="3"/>
  <c r="I394" i="3"/>
  <c r="J394" i="3" s="1"/>
  <c r="H394" i="3"/>
  <c r="I393" i="3"/>
  <c r="J393" i="3" s="1"/>
  <c r="H393" i="3"/>
  <c r="I392" i="3"/>
  <c r="J392" i="3" s="1"/>
  <c r="H392" i="3"/>
  <c r="J391" i="3"/>
  <c r="I391" i="3"/>
  <c r="H391" i="3"/>
  <c r="I390" i="3"/>
  <c r="J390" i="3" s="1"/>
  <c r="H390" i="3"/>
  <c r="I389" i="3"/>
  <c r="J389" i="3" s="1"/>
  <c r="H389" i="3"/>
  <c r="I388" i="3"/>
  <c r="J388" i="3" s="1"/>
  <c r="H388" i="3"/>
  <c r="J387" i="3"/>
  <c r="I387" i="3"/>
  <c r="H387" i="3"/>
  <c r="I386" i="3"/>
  <c r="J386" i="3" s="1"/>
  <c r="H386" i="3"/>
  <c r="I371" i="3"/>
  <c r="J371" i="3" s="1"/>
  <c r="H371" i="3"/>
  <c r="I370" i="3"/>
  <c r="J370" i="3" s="1"/>
  <c r="H370" i="3"/>
  <c r="J369" i="3"/>
  <c r="I369" i="3"/>
  <c r="H369" i="3"/>
  <c r="I368" i="3"/>
  <c r="J368" i="3" s="1"/>
  <c r="H368" i="3"/>
  <c r="I367" i="3"/>
  <c r="J367" i="3" s="1"/>
  <c r="H367" i="3"/>
  <c r="I366" i="3"/>
  <c r="J366" i="3" s="1"/>
  <c r="H366" i="3"/>
  <c r="F357" i="3"/>
  <c r="F358" i="3" s="1"/>
  <c r="C357" i="3"/>
  <c r="C358" i="3" s="1"/>
  <c r="F356" i="3"/>
  <c r="C356" i="3"/>
  <c r="I347" i="3"/>
  <c r="J347" i="3" s="1"/>
  <c r="H347" i="3"/>
  <c r="I346" i="3"/>
  <c r="J346" i="3" s="1"/>
  <c r="H346" i="3"/>
  <c r="J345" i="3"/>
  <c r="I345" i="3"/>
  <c r="H345" i="3"/>
  <c r="I344" i="3"/>
  <c r="J344" i="3" s="1"/>
  <c r="H344" i="3"/>
  <c r="I343" i="3"/>
  <c r="J343" i="3" s="1"/>
  <c r="H343" i="3"/>
  <c r="I338" i="3"/>
  <c r="J338" i="3" s="1"/>
  <c r="H338" i="3"/>
  <c r="J337" i="3"/>
  <c r="I337" i="3"/>
  <c r="H337" i="3"/>
  <c r="I336" i="3"/>
  <c r="J336" i="3" s="1"/>
  <c r="H336" i="3"/>
  <c r="I335" i="3"/>
  <c r="J335" i="3" s="1"/>
  <c r="H335" i="3"/>
  <c r="I334" i="3"/>
  <c r="J334" i="3" s="1"/>
  <c r="H334" i="3"/>
  <c r="J330" i="3"/>
  <c r="I330" i="3"/>
  <c r="H330" i="3"/>
  <c r="I329" i="3"/>
  <c r="J329" i="3" s="1"/>
  <c r="H329" i="3"/>
  <c r="H327" i="3"/>
  <c r="I326" i="3"/>
  <c r="J326" i="3" s="1"/>
  <c r="H326" i="3"/>
  <c r="J325" i="3"/>
  <c r="I325" i="3"/>
  <c r="H325" i="3"/>
  <c r="I324" i="3"/>
  <c r="J324" i="3" s="1"/>
  <c r="H324" i="3"/>
  <c r="I323" i="3"/>
  <c r="J323" i="3" s="1"/>
  <c r="H323" i="3"/>
  <c r="I322" i="3"/>
  <c r="J322" i="3" s="1"/>
  <c r="H322" i="3"/>
  <c r="J321" i="3"/>
  <c r="I321" i="3"/>
  <c r="H321" i="3"/>
  <c r="I317" i="3"/>
  <c r="J317" i="3" s="1"/>
  <c r="H317" i="3"/>
  <c r="I316" i="3"/>
  <c r="J316" i="3" s="1"/>
  <c r="H316" i="3"/>
  <c r="I315" i="3"/>
  <c r="J315" i="3" s="1"/>
  <c r="H315" i="3"/>
  <c r="J314" i="3"/>
  <c r="I314" i="3"/>
  <c r="H314" i="3"/>
  <c r="I313" i="3"/>
  <c r="J313" i="3" s="1"/>
  <c r="H313" i="3"/>
  <c r="I312" i="3"/>
  <c r="J312" i="3" s="1"/>
  <c r="H312" i="3"/>
  <c r="I311" i="3"/>
  <c r="J311" i="3" s="1"/>
  <c r="H311" i="3"/>
  <c r="J310" i="3"/>
  <c r="I310" i="3"/>
  <c r="H310" i="3"/>
  <c r="I309" i="3"/>
  <c r="J309" i="3" s="1"/>
  <c r="H309" i="3"/>
  <c r="I308" i="3"/>
  <c r="J308" i="3" s="1"/>
  <c r="I292" i="3"/>
  <c r="J292" i="3" s="1"/>
  <c r="H292" i="3"/>
  <c r="I291" i="3"/>
  <c r="J291" i="3" s="1"/>
  <c r="H291" i="3"/>
  <c r="J290" i="3"/>
  <c r="I290" i="3"/>
  <c r="H290" i="3"/>
  <c r="I289" i="3"/>
  <c r="J289" i="3" s="1"/>
  <c r="H289" i="3"/>
  <c r="I288" i="3"/>
  <c r="J288" i="3" s="1"/>
  <c r="H288" i="3"/>
  <c r="I287" i="3"/>
  <c r="J287" i="3" s="1"/>
  <c r="H287" i="3"/>
  <c r="C283" i="3"/>
  <c r="F282" i="3"/>
  <c r="F283" i="3" s="1"/>
  <c r="C282" i="3"/>
  <c r="F281" i="3"/>
  <c r="C281" i="3"/>
  <c r="I272" i="3"/>
  <c r="J272" i="3" s="1"/>
  <c r="H272" i="3"/>
  <c r="I271" i="3"/>
  <c r="J271" i="3" s="1"/>
  <c r="H271" i="3"/>
  <c r="J270" i="3"/>
  <c r="I270" i="3"/>
  <c r="H270" i="3"/>
  <c r="I269" i="3"/>
  <c r="J269" i="3" s="1"/>
  <c r="H269" i="3"/>
  <c r="I268" i="3"/>
  <c r="J268" i="3" s="1"/>
  <c r="H268" i="3"/>
  <c r="I263" i="3"/>
  <c r="J263" i="3" s="1"/>
  <c r="H263" i="3"/>
  <c r="J262" i="3"/>
  <c r="I262" i="3"/>
  <c r="H262" i="3"/>
  <c r="I261" i="3"/>
  <c r="J261" i="3" s="1"/>
  <c r="H261" i="3"/>
  <c r="I260" i="3"/>
  <c r="J260" i="3" s="1"/>
  <c r="H260" i="3"/>
  <c r="I259" i="3"/>
  <c r="J259" i="3" s="1"/>
  <c r="H259" i="3"/>
  <c r="J255" i="3"/>
  <c r="I255" i="3"/>
  <c r="H255" i="3"/>
  <c r="I254" i="3"/>
  <c r="J254" i="3" s="1"/>
  <c r="H254" i="3"/>
  <c r="H252" i="3"/>
  <c r="I251" i="3"/>
  <c r="J251" i="3" s="1"/>
  <c r="H251" i="3"/>
  <c r="J250" i="3"/>
  <c r="I250" i="3"/>
  <c r="H250" i="3"/>
  <c r="I249" i="3"/>
  <c r="J249" i="3" s="1"/>
  <c r="H249" i="3"/>
  <c r="I248" i="3"/>
  <c r="J248" i="3" s="1"/>
  <c r="H248" i="3"/>
  <c r="I247" i="3"/>
  <c r="J247" i="3" s="1"/>
  <c r="H247" i="3"/>
  <c r="J246" i="3"/>
  <c r="I246" i="3"/>
  <c r="H246" i="3"/>
  <c r="I242" i="3"/>
  <c r="J242" i="3" s="1"/>
  <c r="H242" i="3"/>
  <c r="I241" i="3"/>
  <c r="J241" i="3" s="1"/>
  <c r="H241" i="3"/>
  <c r="I240" i="3"/>
  <c r="J240" i="3" s="1"/>
  <c r="H240" i="3"/>
  <c r="J239" i="3"/>
  <c r="I239" i="3"/>
  <c r="H239" i="3"/>
  <c r="I238" i="3"/>
  <c r="J238" i="3" s="1"/>
  <c r="H238" i="3"/>
  <c r="I237" i="3"/>
  <c r="J237" i="3" s="1"/>
  <c r="H237" i="3"/>
  <c r="I236" i="3"/>
  <c r="J236" i="3" s="1"/>
  <c r="H236" i="3"/>
  <c r="J235" i="3"/>
  <c r="I235" i="3"/>
  <c r="H235" i="3"/>
  <c r="I234" i="3"/>
  <c r="J234" i="3" s="1"/>
  <c r="H234" i="3"/>
  <c r="I233" i="3"/>
  <c r="J233" i="3" s="1"/>
  <c r="H233" i="3"/>
  <c r="I219" i="3"/>
  <c r="J219" i="3" s="1"/>
  <c r="H219" i="3"/>
  <c r="J218" i="3"/>
  <c r="I218" i="3"/>
  <c r="H218" i="3"/>
  <c r="I217" i="3"/>
  <c r="J217" i="3" s="1"/>
  <c r="H217" i="3"/>
  <c r="I216" i="3"/>
  <c r="J216" i="3" s="1"/>
  <c r="H216" i="3"/>
  <c r="I215" i="3"/>
  <c r="J215" i="3" s="1"/>
  <c r="H215" i="3"/>
  <c r="J214" i="3"/>
  <c r="I214" i="3"/>
  <c r="H214" i="3"/>
  <c r="F209" i="3"/>
  <c r="F210" i="3" s="1"/>
  <c r="C209" i="3"/>
  <c r="C210" i="3" s="1"/>
  <c r="F208" i="3"/>
  <c r="C208" i="3"/>
  <c r="I199" i="3"/>
  <c r="J199" i="3" s="1"/>
  <c r="H199" i="3"/>
  <c r="J198" i="3"/>
  <c r="I198" i="3"/>
  <c r="H198" i="3"/>
  <c r="I197" i="3"/>
  <c r="J197" i="3" s="1"/>
  <c r="H197" i="3"/>
  <c r="I196" i="3"/>
  <c r="J196" i="3" s="1"/>
  <c r="H196" i="3"/>
  <c r="I195" i="3"/>
  <c r="J195" i="3" s="1"/>
  <c r="H195" i="3"/>
  <c r="J190" i="3"/>
  <c r="I190" i="3"/>
  <c r="H190" i="3"/>
  <c r="I189" i="3"/>
  <c r="J189" i="3" s="1"/>
  <c r="H189" i="3"/>
  <c r="I188" i="3"/>
  <c r="J188" i="3" s="1"/>
  <c r="H188" i="3"/>
  <c r="I187" i="3"/>
  <c r="J187" i="3" s="1"/>
  <c r="H187" i="3"/>
  <c r="J186" i="3"/>
  <c r="I186" i="3"/>
  <c r="H186" i="3"/>
  <c r="I182" i="3"/>
  <c r="J182" i="3" s="1"/>
  <c r="H182" i="3"/>
  <c r="I181" i="3"/>
  <c r="J181" i="3" s="1"/>
  <c r="H181" i="3"/>
  <c r="I180" i="3"/>
  <c r="J180" i="3" s="1"/>
  <c r="H180" i="3"/>
  <c r="J179" i="3"/>
  <c r="I179" i="3"/>
  <c r="H179" i="3"/>
  <c r="I178" i="3"/>
  <c r="J178" i="3" s="1"/>
  <c r="H178" i="3"/>
  <c r="I177" i="3"/>
  <c r="J177" i="3" s="1"/>
  <c r="H177" i="3"/>
  <c r="I176" i="3"/>
  <c r="J176" i="3" s="1"/>
  <c r="H176" i="3"/>
  <c r="J175" i="3"/>
  <c r="I175" i="3"/>
  <c r="H175" i="3"/>
  <c r="I174" i="3"/>
  <c r="J174" i="3" s="1"/>
  <c r="H174" i="3"/>
  <c r="I173" i="3"/>
  <c r="J173" i="3" s="1"/>
  <c r="H173" i="3"/>
  <c r="I169" i="3"/>
  <c r="J169" i="3" s="1"/>
  <c r="H169" i="3"/>
  <c r="J168" i="3"/>
  <c r="I168" i="3"/>
  <c r="H168" i="3"/>
  <c r="I167" i="3"/>
  <c r="J167" i="3" s="1"/>
  <c r="H167" i="3"/>
  <c r="I166" i="3"/>
  <c r="J166" i="3" s="1"/>
  <c r="H166" i="3"/>
  <c r="I165" i="3"/>
  <c r="J165" i="3" s="1"/>
  <c r="H165" i="3"/>
  <c r="J164" i="3"/>
  <c r="I164" i="3"/>
  <c r="H164" i="3"/>
  <c r="I163" i="3"/>
  <c r="J163" i="3" s="1"/>
  <c r="H163" i="3"/>
  <c r="J162" i="3"/>
  <c r="I162" i="3"/>
  <c r="H162" i="3"/>
  <c r="I161" i="3"/>
  <c r="J161" i="3" s="1"/>
  <c r="H161" i="3"/>
  <c r="I160" i="3"/>
  <c r="J160" i="3" s="1"/>
  <c r="H160" i="3"/>
  <c r="J147" i="3"/>
  <c r="I147" i="3"/>
  <c r="H147" i="3"/>
  <c r="I146" i="3"/>
  <c r="J146" i="3" s="1"/>
  <c r="H146" i="3"/>
  <c r="I145" i="3"/>
  <c r="J145" i="3" s="1"/>
  <c r="H145" i="3"/>
  <c r="I144" i="3"/>
  <c r="J144" i="3" s="1"/>
  <c r="H144" i="3"/>
  <c r="I143" i="3"/>
  <c r="J143" i="3" s="1"/>
  <c r="H143" i="3"/>
  <c r="I142" i="3"/>
  <c r="J142" i="3" s="1"/>
  <c r="H142" i="3"/>
  <c r="F137" i="3"/>
  <c r="F138" i="3" s="1"/>
  <c r="C137" i="3"/>
  <c r="C138" i="3" s="1"/>
  <c r="F136" i="3"/>
  <c r="C136" i="3"/>
  <c r="I127" i="3"/>
  <c r="J127" i="3" s="1"/>
  <c r="H127" i="3"/>
  <c r="I126" i="3"/>
  <c r="J126" i="3" s="1"/>
  <c r="H126" i="3"/>
  <c r="I125" i="3"/>
  <c r="J125" i="3" s="1"/>
  <c r="H125" i="3"/>
  <c r="J124" i="3"/>
  <c r="I124" i="3"/>
  <c r="H124" i="3"/>
  <c r="I123" i="3"/>
  <c r="J123" i="3" s="1"/>
  <c r="H123" i="3"/>
  <c r="I118" i="3"/>
  <c r="J118" i="3" s="1"/>
  <c r="H118" i="3"/>
  <c r="I117" i="3"/>
  <c r="J117" i="3" s="1"/>
  <c r="H117" i="3"/>
  <c r="J116" i="3"/>
  <c r="I116" i="3"/>
  <c r="H116" i="3"/>
  <c r="I115" i="3"/>
  <c r="J115" i="3" s="1"/>
  <c r="H115" i="3"/>
  <c r="I114" i="3"/>
  <c r="J114" i="3" s="1"/>
  <c r="H114" i="3"/>
  <c r="I110" i="3"/>
  <c r="J110" i="3" s="1"/>
  <c r="H110" i="3"/>
  <c r="I109" i="3"/>
  <c r="J109" i="3" s="1"/>
  <c r="H109" i="3"/>
  <c r="I108" i="3"/>
  <c r="J108" i="3" s="1"/>
  <c r="H108" i="3"/>
  <c r="I107" i="3"/>
  <c r="J107" i="3" s="1"/>
  <c r="H107" i="3"/>
  <c r="I106" i="3"/>
  <c r="J106" i="3" s="1"/>
  <c r="H106" i="3"/>
  <c r="I105" i="3"/>
  <c r="J105" i="3" s="1"/>
  <c r="H105" i="3"/>
  <c r="I104" i="3"/>
  <c r="J104" i="3" s="1"/>
  <c r="H104" i="3"/>
  <c r="J103" i="3"/>
  <c r="I103" i="3"/>
  <c r="H103" i="3"/>
  <c r="I102" i="3"/>
  <c r="J102" i="3" s="1"/>
  <c r="H102" i="3"/>
  <c r="I101" i="3"/>
  <c r="J101" i="3" s="1"/>
  <c r="H101" i="3"/>
  <c r="I97" i="3"/>
  <c r="J97" i="3" s="1"/>
  <c r="H97" i="3"/>
  <c r="J96" i="3"/>
  <c r="I96" i="3"/>
  <c r="H96" i="3"/>
  <c r="I95" i="3"/>
  <c r="J95" i="3" s="1"/>
  <c r="H95" i="3"/>
  <c r="I94" i="3"/>
  <c r="J94" i="3" s="1"/>
  <c r="H94" i="3"/>
  <c r="I93" i="3"/>
  <c r="J93" i="3" s="1"/>
  <c r="H93" i="3"/>
  <c r="J92" i="3"/>
  <c r="I92" i="3"/>
  <c r="H92" i="3"/>
  <c r="I91" i="3"/>
  <c r="J91" i="3" s="1"/>
  <c r="H91" i="3"/>
  <c r="I90" i="3"/>
  <c r="J90" i="3" s="1"/>
  <c r="H90" i="3"/>
  <c r="I89" i="3"/>
  <c r="J89" i="3" s="1"/>
  <c r="H89" i="3"/>
  <c r="J88" i="3"/>
  <c r="I88" i="3"/>
  <c r="H88" i="3"/>
  <c r="I76" i="3"/>
  <c r="J76" i="3" s="1"/>
  <c r="H76" i="3"/>
  <c r="I75" i="3"/>
  <c r="J75" i="3" s="1"/>
  <c r="H75" i="3"/>
  <c r="I74" i="3"/>
  <c r="J74" i="3" s="1"/>
  <c r="H74" i="3"/>
  <c r="J73" i="3"/>
  <c r="I73" i="3"/>
  <c r="H73" i="3"/>
  <c r="I72" i="3"/>
  <c r="J72" i="3" s="1"/>
  <c r="H72" i="3"/>
  <c r="I71" i="3"/>
  <c r="J71" i="3" s="1"/>
  <c r="H71" i="3"/>
  <c r="G66" i="3"/>
  <c r="G67" i="3" s="1"/>
  <c r="C66" i="3"/>
  <c r="C67" i="3" s="1"/>
  <c r="G65" i="3"/>
  <c r="C65" i="3"/>
  <c r="J53" i="3"/>
  <c r="I53" i="3"/>
  <c r="H53" i="3"/>
  <c r="I52" i="3"/>
  <c r="J52" i="3" s="1"/>
  <c r="H52" i="3"/>
  <c r="I51" i="3"/>
  <c r="J51" i="3" s="1"/>
  <c r="H51" i="3"/>
  <c r="I50" i="3"/>
  <c r="J50" i="3" s="1"/>
  <c r="H50" i="3"/>
  <c r="J49" i="3"/>
  <c r="I49" i="3"/>
  <c r="H49" i="3"/>
  <c r="I41" i="3"/>
  <c r="J41" i="3" s="1"/>
  <c r="H41" i="3"/>
  <c r="I40" i="3"/>
  <c r="J40" i="3" s="1"/>
  <c r="H40" i="3"/>
  <c r="I39" i="3"/>
  <c r="J39" i="3" s="1"/>
  <c r="H39" i="3"/>
  <c r="I38" i="3"/>
  <c r="J38" i="3" s="1"/>
  <c r="H38" i="3"/>
  <c r="I37" i="3"/>
  <c r="J37" i="3" s="1"/>
  <c r="H37" i="3"/>
  <c r="I30" i="3"/>
  <c r="J30" i="3" s="1"/>
  <c r="H30" i="3"/>
  <c r="J29" i="3"/>
  <c r="I29" i="3"/>
  <c r="H29" i="3"/>
  <c r="I28" i="3"/>
  <c r="J28" i="3" s="1"/>
  <c r="H28" i="3"/>
  <c r="I27" i="3"/>
  <c r="J27" i="3" s="1"/>
  <c r="H27" i="3"/>
  <c r="I26" i="3"/>
  <c r="J26" i="3" s="1"/>
  <c r="H26" i="3"/>
  <c r="I25" i="3"/>
  <c r="J25" i="3" s="1"/>
  <c r="H25" i="3"/>
  <c r="I24" i="3"/>
  <c r="J24" i="3" s="1"/>
  <c r="H24" i="3"/>
  <c r="I23" i="3"/>
  <c r="J23" i="3" s="1"/>
  <c r="H23" i="3"/>
  <c r="I22" i="3"/>
  <c r="J22" i="3" s="1"/>
  <c r="H22" i="3"/>
  <c r="J21" i="3"/>
  <c r="I21" i="3"/>
  <c r="H21" i="3"/>
  <c r="I15" i="3"/>
  <c r="J15" i="3" s="1"/>
  <c r="H15" i="3"/>
  <c r="I14" i="3"/>
  <c r="J14" i="3" s="1"/>
  <c r="H14" i="3"/>
  <c r="I13" i="3"/>
  <c r="J13" i="3" s="1"/>
  <c r="H13" i="3"/>
  <c r="I12" i="3"/>
  <c r="J12" i="3" s="1"/>
  <c r="H12" i="3"/>
  <c r="I11" i="3"/>
  <c r="J11" i="3" s="1"/>
  <c r="H11" i="3"/>
  <c r="I10" i="3"/>
  <c r="J10" i="3" s="1"/>
  <c r="H10" i="3"/>
  <c r="I9" i="3"/>
  <c r="J9" i="3" s="1"/>
  <c r="H9" i="3"/>
  <c r="J8" i="3"/>
  <c r="I8" i="3"/>
  <c r="H8" i="3"/>
  <c r="I7" i="3"/>
  <c r="J7" i="3" s="1"/>
  <c r="H7" i="3"/>
  <c r="I6" i="3"/>
  <c r="J6" i="3" s="1"/>
  <c r="H6" i="3"/>
  <c r="L16" i="2"/>
  <c r="K16" i="2"/>
  <c r="I16" i="2"/>
  <c r="H16" i="2"/>
  <c r="C16" i="2"/>
  <c r="B16" i="2"/>
  <c r="L14" i="2"/>
  <c r="K14" i="2"/>
  <c r="I14" i="2"/>
  <c r="I15" i="2" s="1"/>
  <c r="H14" i="2"/>
  <c r="C14" i="2"/>
  <c r="B14" i="2"/>
  <c r="B15" i="2" s="1"/>
  <c r="L13" i="2"/>
  <c r="K13" i="2"/>
  <c r="I13" i="2"/>
  <c r="H13" i="2"/>
  <c r="C13" i="2"/>
  <c r="B13" i="2"/>
  <c r="K15" i="2" l="1"/>
  <c r="C15" i="2"/>
  <c r="L15" i="2"/>
  <c r="H15" i="2"/>
</calcChain>
</file>

<file path=xl/sharedStrings.xml><?xml version="1.0" encoding="utf-8"?>
<sst xmlns="http://schemas.openxmlformats.org/spreadsheetml/2006/main" count="1203" uniqueCount="83">
  <si>
    <t>C/N</t>
  </si>
  <si>
    <t>todos macetas grandes</t>
  </si>
  <si>
    <t xml:space="preserve">Control </t>
  </si>
  <si>
    <t>Intraspecific</t>
  </si>
  <si>
    <t>Sd.V Typha</t>
  </si>
  <si>
    <t>Sd.V P.australis</t>
  </si>
  <si>
    <t>Typha</t>
  </si>
  <si>
    <t>P.australis</t>
  </si>
  <si>
    <t>Media</t>
  </si>
  <si>
    <t>Desv</t>
  </si>
  <si>
    <t>SEM</t>
  </si>
  <si>
    <t>n</t>
  </si>
  <si>
    <t>Sd vs P.australis</t>
  </si>
  <si>
    <t>Control</t>
  </si>
  <si>
    <t>Interspecific</t>
  </si>
  <si>
    <r>
      <t>S.desiflora</t>
    </r>
    <r>
      <rPr>
        <sz val="10"/>
        <rFont val="Arial"/>
        <family val="2"/>
      </rPr>
      <t xml:space="preserve"> vs </t>
    </r>
    <r>
      <rPr>
        <i/>
        <sz val="10"/>
        <rFont val="Arial"/>
        <family val="2"/>
      </rPr>
      <t>T.dominguensis</t>
    </r>
  </si>
  <si>
    <t>T.dominguensis</t>
  </si>
  <si>
    <t>AG biomass</t>
  </si>
  <si>
    <t>BG biomass</t>
  </si>
  <si>
    <t>Height of S. densiflora - Growth</t>
  </si>
  <si>
    <t xml:space="preserve">25/3/08 Cm </t>
  </si>
  <si>
    <t>PHRAMITES AUSTRALIS VS SPARTINA DENSIFLORA</t>
  </si>
  <si>
    <t>Pot</t>
  </si>
  <si>
    <t>BLUE</t>
  </si>
  <si>
    <t>RED</t>
  </si>
  <si>
    <t>WHITE</t>
  </si>
  <si>
    <t>YELLOW</t>
  </si>
  <si>
    <t>Green</t>
  </si>
  <si>
    <t>promedio</t>
  </si>
  <si>
    <t>Desv.Est</t>
  </si>
  <si>
    <t>Sem</t>
  </si>
  <si>
    <t>-</t>
  </si>
  <si>
    <t>Typha VS Spartina densiflora</t>
  </si>
  <si>
    <t>pot</t>
  </si>
  <si>
    <t>Blue</t>
  </si>
  <si>
    <t>Red</t>
  </si>
  <si>
    <t>White</t>
  </si>
  <si>
    <t>Yellow</t>
  </si>
  <si>
    <t>Spartina (5) big size</t>
  </si>
  <si>
    <t>Spartina(5) small size</t>
  </si>
  <si>
    <t>Spartina (1)Big size</t>
  </si>
  <si>
    <t>Spartia(1) Small size</t>
  </si>
  <si>
    <t>Spartina VS 2 Phragmites</t>
  </si>
  <si>
    <t>Cm</t>
  </si>
  <si>
    <t xml:space="preserve">                                PHRAMITES AUSTRALIS VS SPARTINA DENSIFLORA</t>
  </si>
  <si>
    <t>Spartina VS Phragmites</t>
  </si>
  <si>
    <t xml:space="preserve">            Spartina (1)Big size</t>
  </si>
  <si>
    <t>PHRAMITES AUSTRALIS 1 VS SPARTINA DENSIFLORA</t>
  </si>
  <si>
    <t>Height cm</t>
  </si>
  <si>
    <t xml:space="preserve"> POT 1 TO 5</t>
  </si>
  <si>
    <t>Spartina VS Phragmites 2</t>
  </si>
  <si>
    <t>leaf growth 5/8/2008</t>
  </si>
  <si>
    <t>Sd con Phragmites1</t>
  </si>
  <si>
    <t>Sd intraespecífica maceta pequeña</t>
  </si>
  <si>
    <t>Sd sola maceta pequeña</t>
  </si>
  <si>
    <t>Sd intraespecífica maceta grande</t>
  </si>
  <si>
    <t>Sd sola maceta grande</t>
  </si>
  <si>
    <t xml:space="preserve">Sd con Typha </t>
  </si>
  <si>
    <t xml:space="preserve">Sd con Phragmites2 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</si>
  <si>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</si>
  <si>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</si>
  <si>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</si>
  <si>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</si>
  <si>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</si>
  <si>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</si>
  <si>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</si>
  <si>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</si>
  <si>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</si>
  <si>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</si>
  <si>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</si>
  <si>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</si>
  <si>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</si>
  <si>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</si>
  <si>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</si>
  <si>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</si>
  <si>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</si>
  <si>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</si>
  <si>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P. australis</t>
  </si>
  <si>
    <t>T. domingensis</t>
  </si>
  <si>
    <r>
      <t xml:space="preserve">5 </t>
    </r>
    <r>
      <rPr>
        <b/>
        <i/>
        <sz val="10"/>
        <rFont val="Arial"/>
        <family val="2"/>
      </rPr>
      <t>S. densiflora + P.australis</t>
    </r>
  </si>
  <si>
    <r>
      <t xml:space="preserve">5 </t>
    </r>
    <r>
      <rPr>
        <b/>
        <i/>
        <sz val="10"/>
        <rFont val="Arial"/>
        <family val="2"/>
      </rPr>
      <t>S. densiflora</t>
    </r>
  </si>
  <si>
    <r>
      <t xml:space="preserve">5 </t>
    </r>
    <r>
      <rPr>
        <b/>
        <i/>
        <sz val="10"/>
        <rFont val="Arial"/>
        <family val="2"/>
      </rPr>
      <t>S. densiflora + T. domingensis</t>
    </r>
  </si>
  <si>
    <r>
      <t xml:space="preserve">1 </t>
    </r>
    <r>
      <rPr>
        <b/>
        <i/>
        <sz val="10"/>
        <rFont val="Arial"/>
        <family val="2"/>
      </rPr>
      <t>S. densiflora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</si>
</sst>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charset val="178"/>
      <scheme val="minor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7" xfId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1" fillId="0" borderId="0" xfId="1" applyNumberForma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5" fillId="0" borderId="0" xfId="0" applyFont="1" applyBorder="1"/>
    <xf numFmtId="0" fontId="8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5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4" xfId="0" applyBorder="1"/>
    <xf numFmtId="164" fontId="2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0" fillId="0" borderId="7" xfId="0" applyBorder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2" fillId="0" borderId="19" xfId="0" applyFont="1" applyBorder="1"/>
    <xf numFmtId="0" fontId="5" fillId="0" borderId="4" xfId="0" applyFont="1" applyBorder="1"/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0" fillId="0" borderId="0" xfId="0" applyNumberFormat="1" applyBorder="1"/>
    <xf numFmtId="2" fontId="3" fillId="0" borderId="19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4" fontId="2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1" xfId="0" applyBorder="1"/>
    <xf numFmtId="0" fontId="2" fillId="0" borderId="3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10" fillId="0" borderId="28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2" fillId="0" borderId="0" xfId="0" applyNumberFormat="1" applyFont="1" applyBorder="1"/>
    <xf numFmtId="0" fontId="2" fillId="0" borderId="36" xfId="0" applyFont="1" applyBorder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5" fillId="0" borderId="0" xfId="0" applyFont="1"/>
    <xf numFmtId="0" fontId="2" fillId="0" borderId="47" xfId="0" applyFont="1" applyBorder="1" applyAlignment="1">
      <alignment horizontal="center"/>
    </xf>
    <xf numFmtId="14" fontId="2" fillId="0" borderId="39" xfId="0" applyNumberFormat="1" applyFont="1" applyBorder="1" applyAlignment="1">
      <alignment horizontal="center"/>
    </xf>
    <xf numFmtId="14" fontId="2" fillId="0" borderId="39" xfId="0" applyNumberFormat="1" applyFont="1" applyBorder="1"/>
    <xf numFmtId="0" fontId="0" fillId="0" borderId="40" xfId="0" applyBorder="1"/>
    <xf numFmtId="0" fontId="0" fillId="0" borderId="39" xfId="0" applyBorder="1"/>
    <xf numFmtId="0" fontId="2" fillId="0" borderId="48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50" xfId="0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17" xfId="0" applyNumberFormat="1" applyFont="1" applyBorder="1"/>
    <xf numFmtId="0" fontId="0" fillId="0" borderId="17" xfId="0" applyBorder="1"/>
    <xf numFmtId="0" fontId="2" fillId="0" borderId="51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44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4" fillId="0" borderId="44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3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53" xfId="0" applyFill="1" applyBorder="1" applyAlignment="1"/>
    <xf numFmtId="0" fontId="14" fillId="0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2" fontId="9" fillId="3" borderId="14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CN!$B$3:$G$3</c:f>
              <c:strCache>
                <c:ptCount val="1"/>
                <c:pt idx="0">
                  <c:v>1 S. densiflora 5 S. densiflora 5 S. densiflora + T. domingensis 5 S. densiflora + P.australis T. domingensis P. australis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CN!$B$21:$G$21</c:f>
                <c:numCache>
                  <c:formatCode>General</c:formatCode>
                  <c:ptCount val="6"/>
                  <c:pt idx="0">
                    <c:v>0.84864827354966987</c:v>
                  </c:pt>
                  <c:pt idx="1">
                    <c:v>0.45593136606723789</c:v>
                  </c:pt>
                  <c:pt idx="2">
                    <c:v>0.83799049536013404</c:v>
                  </c:pt>
                  <c:pt idx="3">
                    <c:v>0.92123574782105377</c:v>
                  </c:pt>
                  <c:pt idx="4">
                    <c:v>1.947474353470767</c:v>
                  </c:pt>
                  <c:pt idx="5">
                    <c:v>0.25498667344445436</c:v>
                  </c:pt>
                </c:numCache>
              </c:numRef>
            </c:plus>
            <c:minus>
              <c:numRef>
                <c:f>CN!$B$21:$G$21</c:f>
                <c:numCache>
                  <c:formatCode>General</c:formatCode>
                  <c:ptCount val="6"/>
                  <c:pt idx="0">
                    <c:v>0.84864827354966987</c:v>
                  </c:pt>
                  <c:pt idx="1">
                    <c:v>0.45593136606723789</c:v>
                  </c:pt>
                  <c:pt idx="2">
                    <c:v>0.83799049536013404</c:v>
                  </c:pt>
                  <c:pt idx="3">
                    <c:v>0.92123574782105377</c:v>
                  </c:pt>
                  <c:pt idx="4">
                    <c:v>1.947474353470767</c:v>
                  </c:pt>
                  <c:pt idx="5">
                    <c:v>0.25498667344445436</c:v>
                  </c:pt>
                </c:numCache>
              </c:numRef>
            </c:minus>
          </c:errBars>
          <c:cat>
            <c:strRef>
              <c:f>CN!$B$3:$G$3</c:f>
              <c:strCache>
                <c:ptCount val="6"/>
                <c:pt idx="0">
                  <c:v>1 S. densiflora</c:v>
                </c:pt>
                <c:pt idx="1">
                  <c:v>5 S. densiflora</c:v>
                </c:pt>
                <c:pt idx="2">
                  <c:v>5 S. densiflora + T. domingensis</c:v>
                </c:pt>
                <c:pt idx="3">
                  <c:v>5 S. densiflora + P.australis</c:v>
                </c:pt>
                <c:pt idx="4">
                  <c:v>T. domingensis</c:v>
                </c:pt>
                <c:pt idx="5">
                  <c:v>P. australis</c:v>
                </c:pt>
              </c:strCache>
            </c:strRef>
          </c:cat>
          <c:val>
            <c:numRef>
              <c:f>CN!$B$19:$G$19</c:f>
              <c:numCache>
                <c:formatCode>0.00</c:formatCode>
                <c:ptCount val="6"/>
                <c:pt idx="0">
                  <c:v>38.963905542163303</c:v>
                </c:pt>
                <c:pt idx="1">
                  <c:v>42.004058707034005</c:v>
                </c:pt>
                <c:pt idx="2">
                  <c:v>37.09298956155147</c:v>
                </c:pt>
                <c:pt idx="3">
                  <c:v>38.793848039809291</c:v>
                </c:pt>
                <c:pt idx="4">
                  <c:v>38.3727547865454</c:v>
                </c:pt>
                <c:pt idx="5">
                  <c:v>35.564712942747811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64672"/>
        <c:axId val="121061376"/>
      </c:barChart>
      <c:catAx>
        <c:axId val="120764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400000" anchor="ctr" anchorCtr="0"/>
          <a:lstStyle/>
          <a:p>
            <a:pPr>
              <a:defRPr/>
            </a:pPr>
            <a:endParaRPr lang="en-US"/>
          </a:p>
        </c:txPr>
        <c:crossAx val="121061376"/>
        <c:crosses val="autoZero"/>
        <c:auto val="1"/>
        <c:lblAlgn val="ctr"/>
        <c:lblOffset val="100"/>
        <c:noMultiLvlLbl val="0"/>
      </c:catAx>
      <c:valAx>
        <c:axId val="12106137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crossAx val="12076467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60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rightToLeft="1" topLeftCell="A2" zoomScaleNormal="100" workbookViewId="0">
      <selection activeCell="C8" sqref="C8"/>
    </sheetView>
  </sheetViews>
  <sheetFormatPr defaultRowHeight="15"/>
  <cols>
    <col min="2" max="2" width="11.5703125" customWidth="1"/>
    <col min="3" max="3" width="17.85546875" customWidth="1"/>
    <col min="4" max="4" width="14.5703125" customWidth="1"/>
    <col min="5" max="5" width="15.85546875" customWidth="1"/>
    <col min="6" max="6" width="17.42578125" customWidth="1"/>
    <col min="7" max="7" width="10.85546875" customWidth="1"/>
    <col min="9" max="10" width="3.140625" customWidth="1"/>
    <col min="11" max="11" width="9.140625" hidden="1" customWidth="1"/>
    <col min="12" max="12" width="3.5703125" hidden="1" customWidth="1"/>
    <col min="13" max="14" width="9.140625" hidden="1" customWidth="1"/>
    <col min="15" max="15" width="18.5703125" customWidth="1"/>
    <col min="19" max="19" width="5" customWidth="1"/>
    <col min="20" max="20" width="13.28515625" customWidth="1"/>
  </cols>
  <sheetData>
    <row r="1" spans="1:21">
      <c r="A1" s="2"/>
      <c r="B1" s="2"/>
      <c r="C1" s="2"/>
      <c r="D1" s="10" t="s">
        <v>0</v>
      </c>
      <c r="E1" s="2"/>
      <c r="F1" s="2"/>
      <c r="G1" s="2"/>
      <c r="H1" s="2"/>
    </row>
    <row r="2" spans="1:21">
      <c r="A2" s="3"/>
      <c r="B2" s="3"/>
      <c r="C2" s="3"/>
      <c r="D2" s="15"/>
      <c r="E2" s="16" t="s">
        <v>1</v>
      </c>
      <c r="F2" s="3"/>
      <c r="G2" s="3"/>
      <c r="H2" s="3"/>
    </row>
    <row r="3" spans="1:21">
      <c r="A3" s="3"/>
      <c r="B3" s="10" t="s">
        <v>82</v>
      </c>
      <c r="C3" s="10" t="s">
        <v>80</v>
      </c>
      <c r="D3" s="10" t="s">
        <v>81</v>
      </c>
      <c r="E3" s="10" t="s">
        <v>79</v>
      </c>
      <c r="F3" s="14" t="s">
        <v>78</v>
      </c>
      <c r="G3" s="14" t="s">
        <v>77</v>
      </c>
      <c r="H3" s="3"/>
      <c r="O3" t="s">
        <v>59</v>
      </c>
    </row>
    <row r="4" spans="1:21">
      <c r="A4" s="3"/>
      <c r="B4" s="12">
        <v>36.172734970364097</v>
      </c>
      <c r="C4" s="12">
        <v>41.467444120505348</v>
      </c>
      <c r="D4" s="12">
        <v>38.951310861423217</v>
      </c>
      <c r="E4" s="12">
        <v>38.735632183908045</v>
      </c>
      <c r="F4" s="13">
        <v>47.309594460929773</v>
      </c>
      <c r="G4" s="13">
        <v>34.434108527131784</v>
      </c>
      <c r="H4" s="3"/>
    </row>
    <row r="5" spans="1:21" ht="15.75" thickBot="1">
      <c r="A5" s="3"/>
      <c r="B5" s="12">
        <v>35.810243492863137</v>
      </c>
      <c r="C5" s="12">
        <v>41.767578125</v>
      </c>
      <c r="D5" s="12">
        <v>37.651376146788991</v>
      </c>
      <c r="E5" s="12">
        <v>38.713656387665196</v>
      </c>
      <c r="F5" s="13">
        <v>47.238658777120314</v>
      </c>
      <c r="G5" s="13">
        <v>34.544753086419753</v>
      </c>
      <c r="H5" s="3"/>
      <c r="O5" t="s">
        <v>60</v>
      </c>
    </row>
    <row r="6" spans="1:21">
      <c r="A6" s="3"/>
      <c r="B6" s="12">
        <v>35.644481887110359</v>
      </c>
      <c r="C6" s="12">
        <v>41.632653061224495</v>
      </c>
      <c r="D6" s="12">
        <v>38.202554744525543</v>
      </c>
      <c r="E6" s="12">
        <v>39.534467323187108</v>
      </c>
      <c r="F6" s="13">
        <v>46.959526159921033</v>
      </c>
      <c r="G6" s="13">
        <v>34.519600307455804</v>
      </c>
      <c r="H6" s="3"/>
      <c r="O6" s="198" t="s">
        <v>61</v>
      </c>
      <c r="P6" s="198" t="s">
        <v>62</v>
      </c>
      <c r="Q6" s="198" t="s">
        <v>63</v>
      </c>
      <c r="R6" s="198" t="s">
        <v>64</v>
      </c>
      <c r="S6" s="198" t="s">
        <v>65</v>
      </c>
    </row>
    <row r="7" spans="1:21">
      <c r="A7" s="3"/>
      <c r="B7" s="12">
        <v>36.81347150259068</v>
      </c>
      <c r="C7" s="12">
        <v>42.698724239450442</v>
      </c>
      <c r="D7" s="12">
        <v>36.510962821734985</v>
      </c>
      <c r="E7" s="12">
        <v>35.299684542586746</v>
      </c>
      <c r="F7" s="13">
        <v>31.187279151943464</v>
      </c>
      <c r="G7" s="13">
        <v>36.704453441295541</v>
      </c>
      <c r="H7" s="3"/>
      <c r="O7" s="196" t="s">
        <v>2</v>
      </c>
      <c r="P7" s="196">
        <v>15</v>
      </c>
      <c r="Q7" s="196">
        <v>584.45858313244946</v>
      </c>
      <c r="R7" s="196">
        <v>38.963905542163296</v>
      </c>
      <c r="S7" s="196">
        <v>10.803058382982529</v>
      </c>
    </row>
    <row r="8" spans="1:21">
      <c r="A8" s="3"/>
      <c r="B8" s="12">
        <v>36.262711864406782</v>
      </c>
      <c r="C8" s="12">
        <v>42.926108374384242</v>
      </c>
      <c r="D8" s="12">
        <v>36.776061776061773</v>
      </c>
      <c r="E8" s="12">
        <v>34.621389539422331</v>
      </c>
      <c r="F8" s="13">
        <v>31.302193913658879</v>
      </c>
      <c r="G8" s="13">
        <v>36.55367231638418</v>
      </c>
      <c r="H8" s="3"/>
      <c r="O8" s="196" t="s">
        <v>3</v>
      </c>
      <c r="P8" s="196">
        <v>15</v>
      </c>
      <c r="Q8" s="196">
        <v>630.06088060551008</v>
      </c>
      <c r="R8" s="196">
        <v>42.004058707034005</v>
      </c>
      <c r="S8" s="196">
        <v>3.1181011584590652</v>
      </c>
    </row>
    <row r="9" spans="1:21">
      <c r="A9" s="3"/>
      <c r="B9" s="12">
        <v>36.459044368600679</v>
      </c>
      <c r="C9" s="12">
        <v>42.573673870333991</v>
      </c>
      <c r="D9" s="12">
        <v>36.806883365200761</v>
      </c>
      <c r="E9" s="12">
        <v>41.64179104477612</v>
      </c>
      <c r="F9" s="13">
        <v>31.142454160789843</v>
      </c>
      <c r="G9" s="13">
        <v>36.564516129032263</v>
      </c>
      <c r="H9" s="3"/>
      <c r="O9" s="196" t="s">
        <v>4</v>
      </c>
      <c r="P9" s="196">
        <v>15</v>
      </c>
      <c r="Q9" s="196">
        <v>556.39484342327205</v>
      </c>
      <c r="R9" s="196">
        <v>37.09298956155147</v>
      </c>
      <c r="S9" s="196">
        <v>10.533421054708844</v>
      </c>
    </row>
    <row r="10" spans="1:21">
      <c r="A10" s="3"/>
      <c r="B10" s="12">
        <v>38.48540145985401</v>
      </c>
      <c r="C10" s="12">
        <v>44.585020242914979</v>
      </c>
      <c r="D10" s="12">
        <v>32.769953051643192</v>
      </c>
      <c r="E10" s="12">
        <v>41.319702602230478</v>
      </c>
      <c r="F10" s="13">
        <v>35.694006309148264</v>
      </c>
      <c r="G10" s="13">
        <v>35.86017282010998</v>
      </c>
      <c r="H10" s="3"/>
      <c r="O10" s="196" t="s">
        <v>5</v>
      </c>
      <c r="P10" s="196">
        <v>8</v>
      </c>
      <c r="Q10" s="196">
        <v>310.35078431847433</v>
      </c>
      <c r="R10" s="196">
        <v>38.793848039809291</v>
      </c>
      <c r="S10" s="196">
        <v>6.7894024245073306</v>
      </c>
    </row>
    <row r="11" spans="1:21">
      <c r="A11" s="3"/>
      <c r="B11" s="12">
        <v>38.477666362807661</v>
      </c>
      <c r="C11" s="12">
        <v>45.210256410256413</v>
      </c>
      <c r="D11" s="12">
        <v>32.646370023419209</v>
      </c>
      <c r="E11" s="12">
        <v>40.484460694698349</v>
      </c>
      <c r="F11" s="13">
        <v>36.148325358851672</v>
      </c>
      <c r="G11" s="13">
        <v>35.33642691415313</v>
      </c>
      <c r="H11" s="3"/>
      <c r="O11" s="196" t="s">
        <v>6</v>
      </c>
      <c r="P11" s="196">
        <v>15</v>
      </c>
      <c r="Q11" s="196">
        <v>561.8875496751167</v>
      </c>
      <c r="R11" s="196">
        <v>37.459169978341116</v>
      </c>
      <c r="S11" s="196">
        <v>30.778775942997008</v>
      </c>
    </row>
    <row r="12" spans="1:21" ht="15.75" thickBot="1">
      <c r="A12" s="3"/>
      <c r="B12" s="12">
        <v>39.293680297397771</v>
      </c>
      <c r="C12" s="12">
        <v>44.74111675126904</v>
      </c>
      <c r="D12" s="12">
        <v>32.981904012588515</v>
      </c>
      <c r="E12" s="3"/>
      <c r="F12" s="13">
        <v>35.676100628930818</v>
      </c>
      <c r="G12" s="13">
        <v>35.927672955974842</v>
      </c>
      <c r="H12" s="2"/>
      <c r="O12" s="197" t="s">
        <v>7</v>
      </c>
      <c r="P12" s="197">
        <v>15</v>
      </c>
      <c r="Q12" s="197">
        <v>536.9484825284045</v>
      </c>
      <c r="R12" s="197">
        <v>35.796565501893632</v>
      </c>
      <c r="S12" s="197">
        <v>1.0734526739221566</v>
      </c>
    </row>
    <row r="13" spans="1:21">
      <c r="A13" s="3"/>
      <c r="B13" s="12">
        <v>44.934277047522748</v>
      </c>
      <c r="C13" s="12">
        <v>41.059044048734776</v>
      </c>
      <c r="D13" s="12">
        <v>35.146198830409354</v>
      </c>
      <c r="E13" s="3"/>
      <c r="F13" s="13">
        <v>35.040953090096799</v>
      </c>
      <c r="G13" s="13">
        <v>36.792144026186584</v>
      </c>
      <c r="H13" s="2"/>
    </row>
    <row r="14" spans="1:21">
      <c r="A14" s="3"/>
      <c r="B14" s="12">
        <v>44.7623862487361</v>
      </c>
      <c r="C14" s="12">
        <v>40.937207122774133</v>
      </c>
      <c r="D14" s="12">
        <v>35.783645655877343</v>
      </c>
      <c r="E14" s="3"/>
      <c r="F14" s="13">
        <v>34.936614466815811</v>
      </c>
      <c r="G14" s="13">
        <v>37.678868552412645</v>
      </c>
      <c r="H14" s="2"/>
    </row>
    <row r="15" spans="1:21" ht="15.75" thickBot="1">
      <c r="A15" s="3"/>
      <c r="B15" s="12">
        <v>44.797979797979799</v>
      </c>
      <c r="C15" s="12">
        <v>40.230840258541093</v>
      </c>
      <c r="D15" s="12">
        <v>35.529411764705884</v>
      </c>
      <c r="E15" s="3"/>
      <c r="F15" s="13">
        <v>34.505576208178439</v>
      </c>
      <c r="G15" s="13">
        <v>36.969446738232868</v>
      </c>
      <c r="H15" s="11"/>
      <c r="O15" t="s">
        <v>66</v>
      </c>
    </row>
    <row r="16" spans="1:21">
      <c r="A16" s="3"/>
      <c r="B16" s="12">
        <v>38.630377524143988</v>
      </c>
      <c r="C16" s="12">
        <v>39.94535519125683</v>
      </c>
      <c r="D16" s="12">
        <v>42.182539682539684</v>
      </c>
      <c r="E16" s="3"/>
      <c r="F16" s="13">
        <v>38.2510460251046</v>
      </c>
      <c r="G16" s="13">
        <v>35.109375</v>
      </c>
      <c r="H16" s="3"/>
      <c r="O16" s="198" t="s">
        <v>67</v>
      </c>
      <c r="P16" s="198" t="s">
        <v>68</v>
      </c>
      <c r="Q16" s="198" t="s">
        <v>69</v>
      </c>
      <c r="R16" s="198" t="s">
        <v>70</v>
      </c>
      <c r="S16" s="198" t="s">
        <v>71</v>
      </c>
      <c r="T16" s="198" t="s">
        <v>72</v>
      </c>
      <c r="U16" s="198" t="s">
        <v>73</v>
      </c>
    </row>
    <row r="17" spans="1:21">
      <c r="A17" s="3"/>
      <c r="B17" s="12">
        <v>39.34646374216652</v>
      </c>
      <c r="C17" s="12">
        <v>40.75139146567718</v>
      </c>
      <c r="D17" s="12">
        <v>42.192460317460316</v>
      </c>
      <c r="E17" s="3"/>
      <c r="F17" s="13">
        <v>38.168896321070235</v>
      </c>
      <c r="G17" s="13">
        <v>34.859375</v>
      </c>
      <c r="H17" s="3"/>
      <c r="I17" s="2"/>
      <c r="J17" s="2"/>
      <c r="O17" s="196" t="s">
        <v>74</v>
      </c>
      <c r="P17" s="196">
        <v>340.81183144991917</v>
      </c>
      <c r="Q17" s="196">
        <v>5</v>
      </c>
      <c r="R17" s="196">
        <v>68.162366289983837</v>
      </c>
      <c r="S17" s="196">
        <v>6.2794561129879609</v>
      </c>
      <c r="T17" s="196">
        <v>6.160329317040222E-5</v>
      </c>
      <c r="U17" s="196">
        <v>2.3333078973249228</v>
      </c>
    </row>
    <row r="18" spans="1:21">
      <c r="A18" s="3"/>
      <c r="B18" s="12">
        <v>38.567662565905103</v>
      </c>
      <c r="C18" s="12">
        <v>39.534467323187108</v>
      </c>
      <c r="D18" s="12">
        <v>42.263210368893326</v>
      </c>
      <c r="E18" s="3"/>
      <c r="F18" s="13">
        <v>38.32632464255677</v>
      </c>
      <c r="G18" s="13">
        <v>35.093896713615024</v>
      </c>
      <c r="H18" s="3"/>
      <c r="I18" s="2"/>
      <c r="J18" s="2"/>
      <c r="O18" s="196" t="s">
        <v>75</v>
      </c>
      <c r="P18" s="196">
        <v>835.82114595452674</v>
      </c>
      <c r="Q18" s="196">
        <v>77</v>
      </c>
      <c r="R18" s="196">
        <v>10.854820077331516</v>
      </c>
      <c r="S18" s="196"/>
      <c r="T18" s="196"/>
      <c r="U18" s="196"/>
    </row>
    <row r="19" spans="1:21">
      <c r="A19" s="5" t="s">
        <v>8</v>
      </c>
      <c r="B19" s="9">
        <v>38.963905542163303</v>
      </c>
      <c r="C19" s="9">
        <v>42.004058707034005</v>
      </c>
      <c r="D19" s="9">
        <v>37.09298956155147</v>
      </c>
      <c r="E19" s="9">
        <v>38.793848039809291</v>
      </c>
      <c r="F19" s="9">
        <v>38.3727547865454</v>
      </c>
      <c r="G19" s="9">
        <v>35.564712942747811</v>
      </c>
      <c r="H19" s="3"/>
      <c r="I19" s="3"/>
      <c r="J19" s="3"/>
      <c r="O19" s="196"/>
      <c r="P19" s="196"/>
      <c r="Q19" s="196"/>
      <c r="R19" s="196"/>
      <c r="S19" s="196"/>
      <c r="T19" s="196"/>
      <c r="U19" s="196"/>
    </row>
    <row r="20" spans="1:21" ht="15.75" thickBot="1">
      <c r="A20" s="6" t="s">
        <v>9</v>
      </c>
      <c r="B20" s="8">
        <v>3.2868006302455477</v>
      </c>
      <c r="C20" s="8">
        <v>1.7658145877920097</v>
      </c>
      <c r="D20" s="8">
        <v>3.2455232328099028</v>
      </c>
      <c r="E20" s="8">
        <v>2.6056481774229097</v>
      </c>
      <c r="F20" s="8">
        <v>7.5425357381583371</v>
      </c>
      <c r="G20" s="8">
        <v>0.98755913975520082</v>
      </c>
      <c r="H20" s="3"/>
      <c r="I20" s="3"/>
      <c r="J20" s="3"/>
      <c r="O20" s="197" t="s">
        <v>76</v>
      </c>
      <c r="P20" s="197">
        <v>1176.6329774044459</v>
      </c>
      <c r="Q20" s="197">
        <v>82</v>
      </c>
      <c r="R20" s="197"/>
      <c r="S20" s="197"/>
      <c r="T20" s="197"/>
      <c r="U20" s="197"/>
    </row>
    <row r="21" spans="1:21">
      <c r="A21" s="5" t="s">
        <v>10</v>
      </c>
      <c r="B21" s="9">
        <v>0.84864827354966987</v>
      </c>
      <c r="C21" s="9">
        <v>0.45593136606723789</v>
      </c>
      <c r="D21" s="9">
        <v>0.83799049536013404</v>
      </c>
      <c r="E21" s="9">
        <v>0.92123574782105377</v>
      </c>
      <c r="F21" s="9">
        <v>1.947474353470767</v>
      </c>
      <c r="G21" s="9">
        <v>0.25498667344445436</v>
      </c>
      <c r="H21" s="3"/>
      <c r="I21" s="3"/>
      <c r="J21" s="3"/>
    </row>
    <row r="22" spans="1:21">
      <c r="A22" s="7" t="s">
        <v>11</v>
      </c>
      <c r="B22" s="4">
        <v>15</v>
      </c>
      <c r="C22" s="4">
        <v>15</v>
      </c>
      <c r="D22" s="4">
        <v>15</v>
      </c>
      <c r="E22" s="4">
        <v>8</v>
      </c>
      <c r="F22" s="4">
        <v>15</v>
      </c>
      <c r="G22" s="4">
        <v>15</v>
      </c>
      <c r="H22" s="3"/>
      <c r="I22" s="3"/>
      <c r="J22" s="3"/>
    </row>
    <row r="23" spans="1:21">
      <c r="A23" s="3"/>
      <c r="B23" s="3"/>
      <c r="C23" s="3"/>
      <c r="D23" s="3"/>
      <c r="E23" s="3"/>
      <c r="F23" s="3"/>
      <c r="G23" s="3"/>
      <c r="H23" s="3"/>
      <c r="I23" s="2"/>
      <c r="J23" s="2"/>
    </row>
    <row r="24" spans="1:21">
      <c r="A24" s="3"/>
      <c r="B24" s="3"/>
      <c r="C24" s="3"/>
      <c r="D24" s="3"/>
      <c r="E24" s="3"/>
      <c r="F24" s="3"/>
      <c r="G24" s="3"/>
      <c r="H24" s="3"/>
      <c r="I24" s="2"/>
      <c r="J24" s="2"/>
    </row>
    <row r="25" spans="1:21">
      <c r="A25" s="3"/>
      <c r="B25" s="3"/>
      <c r="C25" s="3"/>
      <c r="D25" s="3"/>
      <c r="E25" s="3"/>
      <c r="F25" s="3"/>
      <c r="G25" s="3"/>
      <c r="H25" s="3"/>
      <c r="I25" s="2"/>
      <c r="J25" s="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rightToLeft="1" tabSelected="1" workbookViewId="0">
      <selection activeCell="G13" sqref="G13"/>
    </sheetView>
  </sheetViews>
  <sheetFormatPr defaultColWidth="10" defaultRowHeight="15"/>
  <cols>
    <col min="1" max="1" width="10" style="1"/>
    <col min="2" max="3" width="11.7109375" style="1" bestFit="1" customWidth="1"/>
    <col min="4" max="4" width="11.7109375" style="195" customWidth="1"/>
    <col min="5" max="5" width="10" style="1"/>
    <col min="6" max="6" width="11.7109375" style="1" bestFit="1" customWidth="1"/>
    <col min="7" max="7" width="11.7109375" style="195" customWidth="1"/>
    <col min="8" max="9" width="11.7109375" style="1" bestFit="1" customWidth="1"/>
    <col min="10" max="10" width="11.7109375" style="195" customWidth="1"/>
    <col min="11" max="12" width="11.7109375" style="1" bestFit="1" customWidth="1"/>
    <col min="13" max="13" width="11.7109375" style="195" customWidth="1"/>
    <col min="14" max="16" width="11.7109375" style="1" bestFit="1" customWidth="1"/>
    <col min="17" max="261" width="10" style="1"/>
    <col min="262" max="262" width="11.85546875" style="1" bestFit="1" customWidth="1"/>
    <col min="263" max="266" width="10" style="1"/>
    <col min="267" max="267" width="9.5703125" style="1" customWidth="1"/>
    <col min="268" max="268" width="10" style="1"/>
    <col min="269" max="269" width="12.140625" style="1" customWidth="1"/>
    <col min="270" max="517" width="10" style="1"/>
    <col min="518" max="518" width="11.85546875" style="1" bestFit="1" customWidth="1"/>
    <col min="519" max="522" width="10" style="1"/>
    <col min="523" max="523" width="9.5703125" style="1" customWidth="1"/>
    <col min="524" max="524" width="10" style="1"/>
    <col min="525" max="525" width="12.140625" style="1" customWidth="1"/>
    <col min="526" max="773" width="10" style="1"/>
    <col min="774" max="774" width="11.85546875" style="1" bestFit="1" customWidth="1"/>
    <col min="775" max="778" width="10" style="1"/>
    <col min="779" max="779" width="9.5703125" style="1" customWidth="1"/>
    <col min="780" max="780" width="10" style="1"/>
    <col min="781" max="781" width="12.140625" style="1" customWidth="1"/>
    <col min="782" max="1029" width="10" style="1"/>
    <col min="1030" max="1030" width="11.85546875" style="1" bestFit="1" customWidth="1"/>
    <col min="1031" max="1034" width="10" style="1"/>
    <col min="1035" max="1035" width="9.5703125" style="1" customWidth="1"/>
    <col min="1036" max="1036" width="10" style="1"/>
    <col min="1037" max="1037" width="12.140625" style="1" customWidth="1"/>
    <col min="1038" max="1285" width="10" style="1"/>
    <col min="1286" max="1286" width="11.85546875" style="1" bestFit="1" customWidth="1"/>
    <col min="1287" max="1290" width="10" style="1"/>
    <col min="1291" max="1291" width="9.5703125" style="1" customWidth="1"/>
    <col min="1292" max="1292" width="10" style="1"/>
    <col min="1293" max="1293" width="12.140625" style="1" customWidth="1"/>
    <col min="1294" max="1541" width="10" style="1"/>
    <col min="1542" max="1542" width="11.85546875" style="1" bestFit="1" customWidth="1"/>
    <col min="1543" max="1546" width="10" style="1"/>
    <col min="1547" max="1547" width="9.5703125" style="1" customWidth="1"/>
    <col min="1548" max="1548" width="10" style="1"/>
    <col min="1549" max="1549" width="12.140625" style="1" customWidth="1"/>
    <col min="1550" max="1797" width="10" style="1"/>
    <col min="1798" max="1798" width="11.85546875" style="1" bestFit="1" customWidth="1"/>
    <col min="1799" max="1802" width="10" style="1"/>
    <col min="1803" max="1803" width="9.5703125" style="1" customWidth="1"/>
    <col min="1804" max="1804" width="10" style="1"/>
    <col min="1805" max="1805" width="12.140625" style="1" customWidth="1"/>
    <col min="1806" max="2053" width="10" style="1"/>
    <col min="2054" max="2054" width="11.85546875" style="1" bestFit="1" customWidth="1"/>
    <col min="2055" max="2058" width="10" style="1"/>
    <col min="2059" max="2059" width="9.5703125" style="1" customWidth="1"/>
    <col min="2060" max="2060" width="10" style="1"/>
    <col min="2061" max="2061" width="12.140625" style="1" customWidth="1"/>
    <col min="2062" max="2309" width="10" style="1"/>
    <col min="2310" max="2310" width="11.85546875" style="1" bestFit="1" customWidth="1"/>
    <col min="2311" max="2314" width="10" style="1"/>
    <col min="2315" max="2315" width="9.5703125" style="1" customWidth="1"/>
    <col min="2316" max="2316" width="10" style="1"/>
    <col min="2317" max="2317" width="12.140625" style="1" customWidth="1"/>
    <col min="2318" max="2565" width="10" style="1"/>
    <col min="2566" max="2566" width="11.85546875" style="1" bestFit="1" customWidth="1"/>
    <col min="2567" max="2570" width="10" style="1"/>
    <col min="2571" max="2571" width="9.5703125" style="1" customWidth="1"/>
    <col min="2572" max="2572" width="10" style="1"/>
    <col min="2573" max="2573" width="12.140625" style="1" customWidth="1"/>
    <col min="2574" max="2821" width="10" style="1"/>
    <col min="2822" max="2822" width="11.85546875" style="1" bestFit="1" customWidth="1"/>
    <col min="2823" max="2826" width="10" style="1"/>
    <col min="2827" max="2827" width="9.5703125" style="1" customWidth="1"/>
    <col min="2828" max="2828" width="10" style="1"/>
    <col min="2829" max="2829" width="12.140625" style="1" customWidth="1"/>
    <col min="2830" max="3077" width="10" style="1"/>
    <col min="3078" max="3078" width="11.85546875" style="1" bestFit="1" customWidth="1"/>
    <col min="3079" max="3082" width="10" style="1"/>
    <col min="3083" max="3083" width="9.5703125" style="1" customWidth="1"/>
    <col min="3084" max="3084" width="10" style="1"/>
    <col min="3085" max="3085" width="12.140625" style="1" customWidth="1"/>
    <col min="3086" max="3333" width="10" style="1"/>
    <col min="3334" max="3334" width="11.85546875" style="1" bestFit="1" customWidth="1"/>
    <col min="3335" max="3338" width="10" style="1"/>
    <col min="3339" max="3339" width="9.5703125" style="1" customWidth="1"/>
    <col min="3340" max="3340" width="10" style="1"/>
    <col min="3341" max="3341" width="12.140625" style="1" customWidth="1"/>
    <col min="3342" max="3589" width="10" style="1"/>
    <col min="3590" max="3590" width="11.85546875" style="1" bestFit="1" customWidth="1"/>
    <col min="3591" max="3594" width="10" style="1"/>
    <col min="3595" max="3595" width="9.5703125" style="1" customWidth="1"/>
    <col min="3596" max="3596" width="10" style="1"/>
    <col min="3597" max="3597" width="12.140625" style="1" customWidth="1"/>
    <col min="3598" max="3845" width="10" style="1"/>
    <col min="3846" max="3846" width="11.85546875" style="1" bestFit="1" customWidth="1"/>
    <col min="3847" max="3850" width="10" style="1"/>
    <col min="3851" max="3851" width="9.5703125" style="1" customWidth="1"/>
    <col min="3852" max="3852" width="10" style="1"/>
    <col min="3853" max="3853" width="12.140625" style="1" customWidth="1"/>
    <col min="3854" max="4101" width="10" style="1"/>
    <col min="4102" max="4102" width="11.85546875" style="1" bestFit="1" customWidth="1"/>
    <col min="4103" max="4106" width="10" style="1"/>
    <col min="4107" max="4107" width="9.5703125" style="1" customWidth="1"/>
    <col min="4108" max="4108" width="10" style="1"/>
    <col min="4109" max="4109" width="12.140625" style="1" customWidth="1"/>
    <col min="4110" max="4357" width="10" style="1"/>
    <col min="4358" max="4358" width="11.85546875" style="1" bestFit="1" customWidth="1"/>
    <col min="4359" max="4362" width="10" style="1"/>
    <col min="4363" max="4363" width="9.5703125" style="1" customWidth="1"/>
    <col min="4364" max="4364" width="10" style="1"/>
    <col min="4365" max="4365" width="12.140625" style="1" customWidth="1"/>
    <col min="4366" max="4613" width="10" style="1"/>
    <col min="4614" max="4614" width="11.85546875" style="1" bestFit="1" customWidth="1"/>
    <col min="4615" max="4618" width="10" style="1"/>
    <col min="4619" max="4619" width="9.5703125" style="1" customWidth="1"/>
    <col min="4620" max="4620" width="10" style="1"/>
    <col min="4621" max="4621" width="12.140625" style="1" customWidth="1"/>
    <col min="4622" max="4869" width="10" style="1"/>
    <col min="4870" max="4870" width="11.85546875" style="1" bestFit="1" customWidth="1"/>
    <col min="4871" max="4874" width="10" style="1"/>
    <col min="4875" max="4875" width="9.5703125" style="1" customWidth="1"/>
    <col min="4876" max="4876" width="10" style="1"/>
    <col min="4877" max="4877" width="12.140625" style="1" customWidth="1"/>
    <col min="4878" max="5125" width="10" style="1"/>
    <col min="5126" max="5126" width="11.85546875" style="1" bestFit="1" customWidth="1"/>
    <col min="5127" max="5130" width="10" style="1"/>
    <col min="5131" max="5131" width="9.5703125" style="1" customWidth="1"/>
    <col min="5132" max="5132" width="10" style="1"/>
    <col min="5133" max="5133" width="12.140625" style="1" customWidth="1"/>
    <col min="5134" max="5381" width="10" style="1"/>
    <col min="5382" max="5382" width="11.85546875" style="1" bestFit="1" customWidth="1"/>
    <col min="5383" max="5386" width="10" style="1"/>
    <col min="5387" max="5387" width="9.5703125" style="1" customWidth="1"/>
    <col min="5388" max="5388" width="10" style="1"/>
    <col min="5389" max="5389" width="12.140625" style="1" customWidth="1"/>
    <col min="5390" max="5637" width="10" style="1"/>
    <col min="5638" max="5638" width="11.85546875" style="1" bestFit="1" customWidth="1"/>
    <col min="5639" max="5642" width="10" style="1"/>
    <col min="5643" max="5643" width="9.5703125" style="1" customWidth="1"/>
    <col min="5644" max="5644" width="10" style="1"/>
    <col min="5645" max="5645" width="12.140625" style="1" customWidth="1"/>
    <col min="5646" max="5893" width="10" style="1"/>
    <col min="5894" max="5894" width="11.85546875" style="1" bestFit="1" customWidth="1"/>
    <col min="5895" max="5898" width="10" style="1"/>
    <col min="5899" max="5899" width="9.5703125" style="1" customWidth="1"/>
    <col min="5900" max="5900" width="10" style="1"/>
    <col min="5901" max="5901" width="12.140625" style="1" customWidth="1"/>
    <col min="5902" max="6149" width="10" style="1"/>
    <col min="6150" max="6150" width="11.85546875" style="1" bestFit="1" customWidth="1"/>
    <col min="6151" max="6154" width="10" style="1"/>
    <col min="6155" max="6155" width="9.5703125" style="1" customWidth="1"/>
    <col min="6156" max="6156" width="10" style="1"/>
    <col min="6157" max="6157" width="12.140625" style="1" customWidth="1"/>
    <col min="6158" max="6405" width="10" style="1"/>
    <col min="6406" max="6406" width="11.85546875" style="1" bestFit="1" customWidth="1"/>
    <col min="6407" max="6410" width="10" style="1"/>
    <col min="6411" max="6411" width="9.5703125" style="1" customWidth="1"/>
    <col min="6412" max="6412" width="10" style="1"/>
    <col min="6413" max="6413" width="12.140625" style="1" customWidth="1"/>
    <col min="6414" max="6661" width="10" style="1"/>
    <col min="6662" max="6662" width="11.85546875" style="1" bestFit="1" customWidth="1"/>
    <col min="6663" max="6666" width="10" style="1"/>
    <col min="6667" max="6667" width="9.5703125" style="1" customWidth="1"/>
    <col min="6668" max="6668" width="10" style="1"/>
    <col min="6669" max="6669" width="12.140625" style="1" customWidth="1"/>
    <col min="6670" max="6917" width="10" style="1"/>
    <col min="6918" max="6918" width="11.85546875" style="1" bestFit="1" customWidth="1"/>
    <col min="6919" max="6922" width="10" style="1"/>
    <col min="6923" max="6923" width="9.5703125" style="1" customWidth="1"/>
    <col min="6924" max="6924" width="10" style="1"/>
    <col min="6925" max="6925" width="12.140625" style="1" customWidth="1"/>
    <col min="6926" max="7173" width="10" style="1"/>
    <col min="7174" max="7174" width="11.85546875" style="1" bestFit="1" customWidth="1"/>
    <col min="7175" max="7178" width="10" style="1"/>
    <col min="7179" max="7179" width="9.5703125" style="1" customWidth="1"/>
    <col min="7180" max="7180" width="10" style="1"/>
    <col min="7181" max="7181" width="12.140625" style="1" customWidth="1"/>
    <col min="7182" max="7429" width="10" style="1"/>
    <col min="7430" max="7430" width="11.85546875" style="1" bestFit="1" customWidth="1"/>
    <col min="7431" max="7434" width="10" style="1"/>
    <col min="7435" max="7435" width="9.5703125" style="1" customWidth="1"/>
    <col min="7436" max="7436" width="10" style="1"/>
    <col min="7437" max="7437" width="12.140625" style="1" customWidth="1"/>
    <col min="7438" max="7685" width="10" style="1"/>
    <col min="7686" max="7686" width="11.85546875" style="1" bestFit="1" customWidth="1"/>
    <col min="7687" max="7690" width="10" style="1"/>
    <col min="7691" max="7691" width="9.5703125" style="1" customWidth="1"/>
    <col min="7692" max="7692" width="10" style="1"/>
    <col min="7693" max="7693" width="12.140625" style="1" customWidth="1"/>
    <col min="7694" max="7941" width="10" style="1"/>
    <col min="7942" max="7942" width="11.85546875" style="1" bestFit="1" customWidth="1"/>
    <col min="7943" max="7946" width="10" style="1"/>
    <col min="7947" max="7947" width="9.5703125" style="1" customWidth="1"/>
    <col min="7948" max="7948" width="10" style="1"/>
    <col min="7949" max="7949" width="12.140625" style="1" customWidth="1"/>
    <col min="7950" max="8197" width="10" style="1"/>
    <col min="8198" max="8198" width="11.85546875" style="1" bestFit="1" customWidth="1"/>
    <col min="8199" max="8202" width="10" style="1"/>
    <col min="8203" max="8203" width="9.5703125" style="1" customWidth="1"/>
    <col min="8204" max="8204" width="10" style="1"/>
    <col min="8205" max="8205" width="12.140625" style="1" customWidth="1"/>
    <col min="8206" max="8453" width="10" style="1"/>
    <col min="8454" max="8454" width="11.85546875" style="1" bestFit="1" customWidth="1"/>
    <col min="8455" max="8458" width="10" style="1"/>
    <col min="8459" max="8459" width="9.5703125" style="1" customWidth="1"/>
    <col min="8460" max="8460" width="10" style="1"/>
    <col min="8461" max="8461" width="12.140625" style="1" customWidth="1"/>
    <col min="8462" max="8709" width="10" style="1"/>
    <col min="8710" max="8710" width="11.85546875" style="1" bestFit="1" customWidth="1"/>
    <col min="8711" max="8714" width="10" style="1"/>
    <col min="8715" max="8715" width="9.5703125" style="1" customWidth="1"/>
    <col min="8716" max="8716" width="10" style="1"/>
    <col min="8717" max="8717" width="12.140625" style="1" customWidth="1"/>
    <col min="8718" max="8965" width="10" style="1"/>
    <col min="8966" max="8966" width="11.85546875" style="1" bestFit="1" customWidth="1"/>
    <col min="8967" max="8970" width="10" style="1"/>
    <col min="8971" max="8971" width="9.5703125" style="1" customWidth="1"/>
    <col min="8972" max="8972" width="10" style="1"/>
    <col min="8973" max="8973" width="12.140625" style="1" customWidth="1"/>
    <col min="8974" max="9221" width="10" style="1"/>
    <col min="9222" max="9222" width="11.85546875" style="1" bestFit="1" customWidth="1"/>
    <col min="9223" max="9226" width="10" style="1"/>
    <col min="9227" max="9227" width="9.5703125" style="1" customWidth="1"/>
    <col min="9228" max="9228" width="10" style="1"/>
    <col min="9229" max="9229" width="12.140625" style="1" customWidth="1"/>
    <col min="9230" max="9477" width="10" style="1"/>
    <col min="9478" max="9478" width="11.85546875" style="1" bestFit="1" customWidth="1"/>
    <col min="9479" max="9482" width="10" style="1"/>
    <col min="9483" max="9483" width="9.5703125" style="1" customWidth="1"/>
    <col min="9484" max="9484" width="10" style="1"/>
    <col min="9485" max="9485" width="12.140625" style="1" customWidth="1"/>
    <col min="9486" max="9733" width="10" style="1"/>
    <col min="9734" max="9734" width="11.85546875" style="1" bestFit="1" customWidth="1"/>
    <col min="9735" max="9738" width="10" style="1"/>
    <col min="9739" max="9739" width="9.5703125" style="1" customWidth="1"/>
    <col min="9740" max="9740" width="10" style="1"/>
    <col min="9741" max="9741" width="12.140625" style="1" customWidth="1"/>
    <col min="9742" max="9989" width="10" style="1"/>
    <col min="9990" max="9990" width="11.85546875" style="1" bestFit="1" customWidth="1"/>
    <col min="9991" max="9994" width="10" style="1"/>
    <col min="9995" max="9995" width="9.5703125" style="1" customWidth="1"/>
    <col min="9996" max="9996" width="10" style="1"/>
    <col min="9997" max="9997" width="12.140625" style="1" customWidth="1"/>
    <col min="9998" max="10245" width="10" style="1"/>
    <col min="10246" max="10246" width="11.85546875" style="1" bestFit="1" customWidth="1"/>
    <col min="10247" max="10250" width="10" style="1"/>
    <col min="10251" max="10251" width="9.5703125" style="1" customWidth="1"/>
    <col min="10252" max="10252" width="10" style="1"/>
    <col min="10253" max="10253" width="12.140625" style="1" customWidth="1"/>
    <col min="10254" max="10501" width="10" style="1"/>
    <col min="10502" max="10502" width="11.85546875" style="1" bestFit="1" customWidth="1"/>
    <col min="10503" max="10506" width="10" style="1"/>
    <col min="10507" max="10507" width="9.5703125" style="1" customWidth="1"/>
    <col min="10508" max="10508" width="10" style="1"/>
    <col min="10509" max="10509" width="12.140625" style="1" customWidth="1"/>
    <col min="10510" max="10757" width="10" style="1"/>
    <col min="10758" max="10758" width="11.85546875" style="1" bestFit="1" customWidth="1"/>
    <col min="10759" max="10762" width="10" style="1"/>
    <col min="10763" max="10763" width="9.5703125" style="1" customWidth="1"/>
    <col min="10764" max="10764" width="10" style="1"/>
    <col min="10765" max="10765" width="12.140625" style="1" customWidth="1"/>
    <col min="10766" max="11013" width="10" style="1"/>
    <col min="11014" max="11014" width="11.85546875" style="1" bestFit="1" customWidth="1"/>
    <col min="11015" max="11018" width="10" style="1"/>
    <col min="11019" max="11019" width="9.5703125" style="1" customWidth="1"/>
    <col min="11020" max="11020" width="10" style="1"/>
    <col min="11021" max="11021" width="12.140625" style="1" customWidth="1"/>
    <col min="11022" max="11269" width="10" style="1"/>
    <col min="11270" max="11270" width="11.85546875" style="1" bestFit="1" customWidth="1"/>
    <col min="11271" max="11274" width="10" style="1"/>
    <col min="11275" max="11275" width="9.5703125" style="1" customWidth="1"/>
    <col min="11276" max="11276" width="10" style="1"/>
    <col min="11277" max="11277" width="12.140625" style="1" customWidth="1"/>
    <col min="11278" max="11525" width="10" style="1"/>
    <col min="11526" max="11526" width="11.85546875" style="1" bestFit="1" customWidth="1"/>
    <col min="11527" max="11530" width="10" style="1"/>
    <col min="11531" max="11531" width="9.5703125" style="1" customWidth="1"/>
    <col min="11532" max="11532" width="10" style="1"/>
    <col min="11533" max="11533" width="12.140625" style="1" customWidth="1"/>
    <col min="11534" max="11781" width="10" style="1"/>
    <col min="11782" max="11782" width="11.85546875" style="1" bestFit="1" customWidth="1"/>
    <col min="11783" max="11786" width="10" style="1"/>
    <col min="11787" max="11787" width="9.5703125" style="1" customWidth="1"/>
    <col min="11788" max="11788" width="10" style="1"/>
    <col min="11789" max="11789" width="12.140625" style="1" customWidth="1"/>
    <col min="11790" max="12037" width="10" style="1"/>
    <col min="12038" max="12038" width="11.85546875" style="1" bestFit="1" customWidth="1"/>
    <col min="12039" max="12042" width="10" style="1"/>
    <col min="12043" max="12043" width="9.5703125" style="1" customWidth="1"/>
    <col min="12044" max="12044" width="10" style="1"/>
    <col min="12045" max="12045" width="12.140625" style="1" customWidth="1"/>
    <col min="12046" max="12293" width="10" style="1"/>
    <col min="12294" max="12294" width="11.85546875" style="1" bestFit="1" customWidth="1"/>
    <col min="12295" max="12298" width="10" style="1"/>
    <col min="12299" max="12299" width="9.5703125" style="1" customWidth="1"/>
    <col min="12300" max="12300" width="10" style="1"/>
    <col min="12301" max="12301" width="12.140625" style="1" customWidth="1"/>
    <col min="12302" max="12549" width="10" style="1"/>
    <col min="12550" max="12550" width="11.85546875" style="1" bestFit="1" customWidth="1"/>
    <col min="12551" max="12554" width="10" style="1"/>
    <col min="12555" max="12555" width="9.5703125" style="1" customWidth="1"/>
    <col min="12556" max="12556" width="10" style="1"/>
    <col min="12557" max="12557" width="12.140625" style="1" customWidth="1"/>
    <col min="12558" max="12805" width="10" style="1"/>
    <col min="12806" max="12806" width="11.85546875" style="1" bestFit="1" customWidth="1"/>
    <col min="12807" max="12810" width="10" style="1"/>
    <col min="12811" max="12811" width="9.5703125" style="1" customWidth="1"/>
    <col min="12812" max="12812" width="10" style="1"/>
    <col min="12813" max="12813" width="12.140625" style="1" customWidth="1"/>
    <col min="12814" max="13061" width="10" style="1"/>
    <col min="13062" max="13062" width="11.85546875" style="1" bestFit="1" customWidth="1"/>
    <col min="13063" max="13066" width="10" style="1"/>
    <col min="13067" max="13067" width="9.5703125" style="1" customWidth="1"/>
    <col min="13068" max="13068" width="10" style="1"/>
    <col min="13069" max="13069" width="12.140625" style="1" customWidth="1"/>
    <col min="13070" max="13317" width="10" style="1"/>
    <col min="13318" max="13318" width="11.85546875" style="1" bestFit="1" customWidth="1"/>
    <col min="13319" max="13322" width="10" style="1"/>
    <col min="13323" max="13323" width="9.5703125" style="1" customWidth="1"/>
    <col min="13324" max="13324" width="10" style="1"/>
    <col min="13325" max="13325" width="12.140625" style="1" customWidth="1"/>
    <col min="13326" max="13573" width="10" style="1"/>
    <col min="13574" max="13574" width="11.85546875" style="1" bestFit="1" customWidth="1"/>
    <col min="13575" max="13578" width="10" style="1"/>
    <col min="13579" max="13579" width="9.5703125" style="1" customWidth="1"/>
    <col min="13580" max="13580" width="10" style="1"/>
    <col min="13581" max="13581" width="12.140625" style="1" customWidth="1"/>
    <col min="13582" max="13829" width="10" style="1"/>
    <col min="13830" max="13830" width="11.85546875" style="1" bestFit="1" customWidth="1"/>
    <col min="13831" max="13834" width="10" style="1"/>
    <col min="13835" max="13835" width="9.5703125" style="1" customWidth="1"/>
    <col min="13836" max="13836" width="10" style="1"/>
    <col min="13837" max="13837" width="12.140625" style="1" customWidth="1"/>
    <col min="13838" max="14085" width="10" style="1"/>
    <col min="14086" max="14086" width="11.85546875" style="1" bestFit="1" customWidth="1"/>
    <col min="14087" max="14090" width="10" style="1"/>
    <col min="14091" max="14091" width="9.5703125" style="1" customWidth="1"/>
    <col min="14092" max="14092" width="10" style="1"/>
    <col min="14093" max="14093" width="12.140625" style="1" customWidth="1"/>
    <col min="14094" max="14341" width="10" style="1"/>
    <col min="14342" max="14342" width="11.85546875" style="1" bestFit="1" customWidth="1"/>
    <col min="14343" max="14346" width="10" style="1"/>
    <col min="14347" max="14347" width="9.5703125" style="1" customWidth="1"/>
    <col min="14348" max="14348" width="10" style="1"/>
    <col min="14349" max="14349" width="12.140625" style="1" customWidth="1"/>
    <col min="14350" max="14597" width="10" style="1"/>
    <col min="14598" max="14598" width="11.85546875" style="1" bestFit="1" customWidth="1"/>
    <col min="14599" max="14602" width="10" style="1"/>
    <col min="14603" max="14603" width="9.5703125" style="1" customWidth="1"/>
    <col min="14604" max="14604" width="10" style="1"/>
    <col min="14605" max="14605" width="12.140625" style="1" customWidth="1"/>
    <col min="14606" max="14853" width="10" style="1"/>
    <col min="14854" max="14854" width="11.85546875" style="1" bestFit="1" customWidth="1"/>
    <col min="14855" max="14858" width="10" style="1"/>
    <col min="14859" max="14859" width="9.5703125" style="1" customWidth="1"/>
    <col min="14860" max="14860" width="10" style="1"/>
    <col min="14861" max="14861" width="12.140625" style="1" customWidth="1"/>
    <col min="14862" max="15109" width="10" style="1"/>
    <col min="15110" max="15110" width="11.85546875" style="1" bestFit="1" customWidth="1"/>
    <col min="15111" max="15114" width="10" style="1"/>
    <col min="15115" max="15115" width="9.5703125" style="1" customWidth="1"/>
    <col min="15116" max="15116" width="10" style="1"/>
    <col min="15117" max="15117" width="12.140625" style="1" customWidth="1"/>
    <col min="15118" max="15365" width="10" style="1"/>
    <col min="15366" max="15366" width="11.85546875" style="1" bestFit="1" customWidth="1"/>
    <col min="15367" max="15370" width="10" style="1"/>
    <col min="15371" max="15371" width="9.5703125" style="1" customWidth="1"/>
    <col min="15372" max="15372" width="10" style="1"/>
    <col min="15373" max="15373" width="12.140625" style="1" customWidth="1"/>
    <col min="15374" max="15621" width="10" style="1"/>
    <col min="15622" max="15622" width="11.85546875" style="1" bestFit="1" customWidth="1"/>
    <col min="15623" max="15626" width="10" style="1"/>
    <col min="15627" max="15627" width="9.5703125" style="1" customWidth="1"/>
    <col min="15628" max="15628" width="10" style="1"/>
    <col min="15629" max="15629" width="12.140625" style="1" customWidth="1"/>
    <col min="15630" max="15877" width="10" style="1"/>
    <col min="15878" max="15878" width="11.85546875" style="1" bestFit="1" customWidth="1"/>
    <col min="15879" max="15882" width="10" style="1"/>
    <col min="15883" max="15883" width="9.5703125" style="1" customWidth="1"/>
    <col min="15884" max="15884" width="10" style="1"/>
    <col min="15885" max="15885" width="12.140625" style="1" customWidth="1"/>
    <col min="15886" max="16133" width="10" style="1"/>
    <col min="16134" max="16134" width="11.85546875" style="1" bestFit="1" customWidth="1"/>
    <col min="16135" max="16138" width="10" style="1"/>
    <col min="16139" max="16139" width="9.5703125" style="1" customWidth="1"/>
    <col min="16140" max="16140" width="10" style="1"/>
    <col min="16141" max="16141" width="12.140625" style="1" customWidth="1"/>
    <col min="16142" max="16384" width="10" style="1"/>
  </cols>
  <sheetData>
    <row r="1" spans="1:19">
      <c r="B1" s="206" t="s">
        <v>12</v>
      </c>
      <c r="C1" s="207"/>
      <c r="D1" s="208"/>
      <c r="E1" s="200" t="s">
        <v>13</v>
      </c>
      <c r="F1" s="199"/>
      <c r="H1" s="200" t="s">
        <v>14</v>
      </c>
      <c r="I1" s="199"/>
      <c r="K1" s="202" t="s">
        <v>15</v>
      </c>
      <c r="L1" s="202"/>
      <c r="M1" s="203"/>
      <c r="N1" s="201" t="s">
        <v>16</v>
      </c>
      <c r="O1" s="201"/>
      <c r="P1" s="201" t="s">
        <v>7</v>
      </c>
      <c r="Q1" s="201"/>
      <c r="R1" s="199"/>
      <c r="S1" s="199"/>
    </row>
    <row r="2" spans="1:19" s="17" customFormat="1" ht="12.75">
      <c r="B2" s="209" t="s">
        <v>17</v>
      </c>
      <c r="C2" s="209" t="s">
        <v>18</v>
      </c>
      <c r="D2" s="209" t="s">
        <v>76</v>
      </c>
      <c r="E2" s="17" t="s">
        <v>17</v>
      </c>
      <c r="F2" s="17" t="s">
        <v>18</v>
      </c>
      <c r="G2" s="17" t="s">
        <v>76</v>
      </c>
      <c r="H2" s="17" t="s">
        <v>17</v>
      </c>
      <c r="I2" s="17" t="s">
        <v>18</v>
      </c>
      <c r="J2" s="17" t="s">
        <v>76</v>
      </c>
      <c r="K2" s="204" t="s">
        <v>17</v>
      </c>
      <c r="L2" s="204" t="s">
        <v>18</v>
      </c>
      <c r="M2" s="204" t="s">
        <v>76</v>
      </c>
      <c r="N2" s="17" t="s">
        <v>17</v>
      </c>
      <c r="O2" s="17" t="s">
        <v>18</v>
      </c>
      <c r="P2" s="17" t="s">
        <v>17</v>
      </c>
      <c r="Q2" s="17" t="s">
        <v>18</v>
      </c>
    </row>
    <row r="3" spans="1:19">
      <c r="B3" s="208">
        <v>49.96</v>
      </c>
      <c r="C3" s="208">
        <v>44.04</v>
      </c>
      <c r="D3" s="208">
        <f>C3+B3</f>
        <v>94</v>
      </c>
      <c r="H3" s="1">
        <v>102.9</v>
      </c>
      <c r="I3" s="1">
        <v>155.80000000000001</v>
      </c>
      <c r="J3" s="195">
        <f>I3+H3</f>
        <v>258.70000000000005</v>
      </c>
      <c r="K3" s="205">
        <v>100.5</v>
      </c>
      <c r="L3" s="205">
        <v>94.6</v>
      </c>
      <c r="M3" s="205">
        <f>L3+K3</f>
        <v>195.1</v>
      </c>
    </row>
    <row r="4" spans="1:19">
      <c r="B4" s="208">
        <v>89.89</v>
      </c>
      <c r="C4" s="208">
        <v>82.02</v>
      </c>
      <c r="D4" s="208">
        <f t="shared" ref="D4:D12" si="0">C4+B4</f>
        <v>171.91</v>
      </c>
      <c r="H4" s="1">
        <v>125.3</v>
      </c>
      <c r="I4" s="1">
        <v>301.3</v>
      </c>
      <c r="J4" s="195">
        <f t="shared" ref="J4:J7" si="1">I4+H4</f>
        <v>426.6</v>
      </c>
      <c r="K4" s="205">
        <v>83.5</v>
      </c>
      <c r="L4" s="205">
        <v>160.30000000000001</v>
      </c>
      <c r="M4" s="205">
        <f t="shared" ref="M4:M11" si="2">L4+K4</f>
        <v>243.8</v>
      </c>
    </row>
    <row r="5" spans="1:19">
      <c r="B5" s="208">
        <v>16.39</v>
      </c>
      <c r="C5" s="208">
        <v>18.7</v>
      </c>
      <c r="D5" s="208">
        <f t="shared" si="0"/>
        <v>35.090000000000003</v>
      </c>
      <c r="H5" s="1">
        <v>110.3</v>
      </c>
      <c r="I5" s="1">
        <v>291.3</v>
      </c>
      <c r="J5" s="195">
        <f t="shared" si="1"/>
        <v>401.6</v>
      </c>
      <c r="K5" s="205">
        <v>252</v>
      </c>
      <c r="L5" s="205">
        <v>224.2</v>
      </c>
      <c r="M5" s="205">
        <f t="shared" si="2"/>
        <v>476.2</v>
      </c>
    </row>
    <row r="6" spans="1:19">
      <c r="B6" s="208">
        <v>16.46</v>
      </c>
      <c r="C6" s="208">
        <v>14.15</v>
      </c>
      <c r="D6" s="208">
        <f t="shared" si="0"/>
        <v>30.61</v>
      </c>
      <c r="H6" s="1">
        <v>184.9</v>
      </c>
      <c r="I6" s="1">
        <v>304.3</v>
      </c>
      <c r="J6" s="195">
        <f t="shared" si="1"/>
        <v>489.20000000000005</v>
      </c>
      <c r="K6" s="205">
        <v>160.6</v>
      </c>
      <c r="L6" s="205">
        <v>106.1</v>
      </c>
      <c r="M6" s="205">
        <f t="shared" si="2"/>
        <v>266.7</v>
      </c>
    </row>
    <row r="7" spans="1:19">
      <c r="B7" s="208">
        <v>28.52</v>
      </c>
      <c r="C7" s="208">
        <v>21.3</v>
      </c>
      <c r="D7" s="208">
        <f t="shared" si="0"/>
        <v>49.82</v>
      </c>
      <c r="H7" s="1">
        <v>103.8</v>
      </c>
      <c r="I7" s="1">
        <v>276</v>
      </c>
      <c r="J7" s="195">
        <f t="shared" si="1"/>
        <v>379.8</v>
      </c>
      <c r="K7" s="205">
        <v>43.2</v>
      </c>
      <c r="L7" s="205">
        <v>96.4</v>
      </c>
      <c r="M7" s="205">
        <f t="shared" si="2"/>
        <v>139.60000000000002</v>
      </c>
    </row>
    <row r="8" spans="1:19">
      <c r="B8" s="208">
        <v>50</v>
      </c>
      <c r="C8" s="208">
        <v>44</v>
      </c>
      <c r="D8" s="208">
        <f t="shared" si="0"/>
        <v>94</v>
      </c>
      <c r="K8" s="205">
        <v>95.2</v>
      </c>
      <c r="L8" s="205">
        <v>49.3</v>
      </c>
      <c r="M8" s="205">
        <f t="shared" si="2"/>
        <v>144.5</v>
      </c>
    </row>
    <row r="9" spans="1:19">
      <c r="B9" s="208">
        <v>89.9</v>
      </c>
      <c r="C9" s="208">
        <v>82</v>
      </c>
      <c r="D9" s="208">
        <f t="shared" si="0"/>
        <v>171.9</v>
      </c>
      <c r="K9" s="205">
        <v>185</v>
      </c>
      <c r="L9" s="205">
        <v>194</v>
      </c>
      <c r="M9" s="205">
        <f t="shared" si="2"/>
        <v>379</v>
      </c>
    </row>
    <row r="10" spans="1:19">
      <c r="B10" s="208">
        <v>16.399999999999999</v>
      </c>
      <c r="C10" s="208">
        <v>18.7</v>
      </c>
      <c r="D10" s="208">
        <f t="shared" si="0"/>
        <v>35.099999999999994</v>
      </c>
      <c r="K10" s="205">
        <v>61.7</v>
      </c>
      <c r="L10" s="205">
        <v>36.700000000000003</v>
      </c>
      <c r="M10" s="205">
        <f t="shared" si="2"/>
        <v>98.4</v>
      </c>
    </row>
    <row r="11" spans="1:19">
      <c r="B11" s="208">
        <v>16.5</v>
      </c>
      <c r="C11" s="208">
        <v>14.2</v>
      </c>
      <c r="D11" s="208">
        <f t="shared" si="0"/>
        <v>30.7</v>
      </c>
      <c r="K11" s="205">
        <v>114.7</v>
      </c>
      <c r="L11" s="205">
        <v>121.4</v>
      </c>
      <c r="M11" s="205">
        <f t="shared" si="2"/>
        <v>236.10000000000002</v>
      </c>
    </row>
    <row r="12" spans="1:19">
      <c r="B12" s="208">
        <v>28.5</v>
      </c>
      <c r="C12" s="208">
        <v>21.3</v>
      </c>
      <c r="D12" s="208">
        <f t="shared" si="0"/>
        <v>49.8</v>
      </c>
      <c r="K12" s="205"/>
      <c r="L12" s="205"/>
      <c r="M12" s="205"/>
    </row>
    <row r="13" spans="1:19" s="19" customFormat="1" ht="12.75">
      <c r="A13" s="18" t="s">
        <v>8</v>
      </c>
      <c r="B13" s="210">
        <f>AVERAGE(B3:B12)</f>
        <v>40.251999999999995</v>
      </c>
      <c r="C13" s="210">
        <f t="shared" ref="C13:L13" si="3">AVERAGE(C3:C12)</f>
        <v>36.041000000000004</v>
      </c>
      <c r="D13" s="210">
        <f>AVERAGE(D3:D12)</f>
        <v>76.293000000000006</v>
      </c>
      <c r="E13" s="27"/>
      <c r="F13" s="27"/>
      <c r="G13" s="27"/>
      <c r="H13" s="27">
        <f t="shared" si="3"/>
        <v>125.43999999999998</v>
      </c>
      <c r="I13" s="27">
        <f t="shared" si="3"/>
        <v>265.74</v>
      </c>
      <c r="J13" s="27">
        <f>AVERAGE(J3:J11)</f>
        <v>391.18</v>
      </c>
      <c r="K13" s="214">
        <f t="shared" si="3"/>
        <v>121.82222222222224</v>
      </c>
      <c r="L13" s="214">
        <f t="shared" si="3"/>
        <v>120.33333333333333</v>
      </c>
      <c r="M13" s="214">
        <f>AVERAGE(M3:M11)</f>
        <v>242.15555555555557</v>
      </c>
    </row>
    <row r="14" spans="1:19">
      <c r="A14" s="20" t="s">
        <v>9</v>
      </c>
      <c r="B14" s="211">
        <f>STDEV(B3:B12)</f>
        <v>29.178383855937678</v>
      </c>
      <c r="C14" s="211">
        <f t="shared" ref="C14:L14" si="4">STDEV(C3:C12)</f>
        <v>26.55369338194259</v>
      </c>
      <c r="D14" s="211"/>
      <c r="E14" s="21"/>
      <c r="F14" s="21"/>
      <c r="G14" s="21"/>
      <c r="H14" s="21">
        <f t="shared" si="4"/>
        <v>34.427721388439394</v>
      </c>
      <c r="I14" s="21">
        <f t="shared" si="4"/>
        <v>62.443518478702011</v>
      </c>
      <c r="J14" s="21"/>
      <c r="K14" s="215">
        <f t="shared" si="4"/>
        <v>66.068369470151481</v>
      </c>
      <c r="L14" s="215">
        <f t="shared" si="4"/>
        <v>62.5413862973951</v>
      </c>
      <c r="M14" s="215"/>
      <c r="N14" s="21"/>
      <c r="O14" s="21"/>
      <c r="P14" s="21"/>
      <c r="Q14" s="21"/>
    </row>
    <row r="15" spans="1:19" s="24" customFormat="1" ht="12.75">
      <c r="A15" s="22" t="s">
        <v>10</v>
      </c>
      <c r="B15" s="212">
        <f>B14/SQRT(B16)</f>
        <v>9.2270151427449409</v>
      </c>
      <c r="C15" s="212">
        <f t="shared" ref="C15:L15" si="5">C14/SQRT(C16)</f>
        <v>8.3970151376677986</v>
      </c>
      <c r="D15" s="212"/>
      <c r="E15" s="28"/>
      <c r="F15" s="28"/>
      <c r="G15" s="28"/>
      <c r="H15" s="28">
        <f t="shared" si="5"/>
        <v>15.396545066994785</v>
      </c>
      <c r="I15" s="28">
        <f t="shared" si="5"/>
        <v>27.92559041452839</v>
      </c>
      <c r="J15" s="28"/>
      <c r="K15" s="216">
        <f t="shared" si="5"/>
        <v>22.022789823383828</v>
      </c>
      <c r="L15" s="216">
        <f t="shared" si="5"/>
        <v>20.847128765798367</v>
      </c>
      <c r="M15" s="216"/>
      <c r="N15" s="23"/>
      <c r="O15" s="23"/>
      <c r="P15" s="23"/>
      <c r="Q15" s="23"/>
    </row>
    <row r="16" spans="1:19" s="26" customFormat="1" ht="15.75" thickBot="1">
      <c r="A16" s="25" t="s">
        <v>11</v>
      </c>
      <c r="B16" s="213">
        <f>COUNT(B3:B12)</f>
        <v>10</v>
      </c>
      <c r="C16" s="213">
        <f t="shared" ref="C16:L16" si="6">COUNT(C3:C12)</f>
        <v>10</v>
      </c>
      <c r="D16" s="213"/>
      <c r="E16" s="29"/>
      <c r="F16" s="29"/>
      <c r="G16" s="29"/>
      <c r="H16" s="29">
        <f t="shared" si="6"/>
        <v>5</v>
      </c>
      <c r="I16" s="29">
        <f t="shared" si="6"/>
        <v>5</v>
      </c>
      <c r="J16" s="29"/>
      <c r="K16" s="217">
        <f t="shared" si="6"/>
        <v>9</v>
      </c>
      <c r="L16" s="217">
        <f t="shared" si="6"/>
        <v>9</v>
      </c>
      <c r="M16" s="217"/>
    </row>
  </sheetData>
  <mergeCells count="7">
    <mergeCell ref="R1:S1"/>
    <mergeCell ref="B1:C1"/>
    <mergeCell ref="E1:F1"/>
    <mergeCell ref="H1:I1"/>
    <mergeCell ref="K1:L1"/>
    <mergeCell ref="N1:O1"/>
    <mergeCell ref="P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92"/>
  <sheetViews>
    <sheetView rightToLeft="1" workbookViewId="0">
      <selection activeCell="G13" sqref="G13"/>
    </sheetView>
  </sheetViews>
  <sheetFormatPr defaultColWidth="10" defaultRowHeight="15"/>
  <cols>
    <col min="1" max="1" width="10" customWidth="1"/>
    <col min="2" max="2" width="10" style="30" customWidth="1"/>
    <col min="3" max="3" width="10.7109375" bestFit="1" customWidth="1"/>
    <col min="4" max="5" width="10" customWidth="1"/>
    <col min="6" max="6" width="10.7109375" bestFit="1" customWidth="1"/>
    <col min="7" max="7" width="10" customWidth="1"/>
    <col min="8" max="8" width="10.7109375" style="30" bestFit="1" customWidth="1"/>
    <col min="9" max="9" width="10" customWidth="1"/>
    <col min="10" max="10" width="10" style="31" customWidth="1"/>
    <col min="257" max="258" width="10" customWidth="1"/>
    <col min="259" max="259" width="10.7109375" bestFit="1" customWidth="1"/>
    <col min="260" max="261" width="10" customWidth="1"/>
    <col min="262" max="262" width="10.7109375" bestFit="1" customWidth="1"/>
    <col min="263" max="263" width="10" customWidth="1"/>
    <col min="264" max="264" width="10.7109375" bestFit="1" customWidth="1"/>
    <col min="265" max="266" width="10" customWidth="1"/>
    <col min="513" max="514" width="10" customWidth="1"/>
    <col min="515" max="515" width="10.7109375" bestFit="1" customWidth="1"/>
    <col min="516" max="517" width="10" customWidth="1"/>
    <col min="518" max="518" width="10.7109375" bestFit="1" customWidth="1"/>
    <col min="519" max="519" width="10" customWidth="1"/>
    <col min="520" max="520" width="10.7109375" bestFit="1" customWidth="1"/>
    <col min="521" max="522" width="10" customWidth="1"/>
    <col min="769" max="770" width="10" customWidth="1"/>
    <col min="771" max="771" width="10.7109375" bestFit="1" customWidth="1"/>
    <col min="772" max="773" width="10" customWidth="1"/>
    <col min="774" max="774" width="10.7109375" bestFit="1" customWidth="1"/>
    <col min="775" max="775" width="10" customWidth="1"/>
    <col min="776" max="776" width="10.7109375" bestFit="1" customWidth="1"/>
    <col min="777" max="778" width="10" customWidth="1"/>
    <col min="1025" max="1026" width="10" customWidth="1"/>
    <col min="1027" max="1027" width="10.7109375" bestFit="1" customWidth="1"/>
    <col min="1028" max="1029" width="10" customWidth="1"/>
    <col min="1030" max="1030" width="10.7109375" bestFit="1" customWidth="1"/>
    <col min="1031" max="1031" width="10" customWidth="1"/>
    <col min="1032" max="1032" width="10.7109375" bestFit="1" customWidth="1"/>
    <col min="1033" max="1034" width="10" customWidth="1"/>
    <col min="1281" max="1282" width="10" customWidth="1"/>
    <col min="1283" max="1283" width="10.7109375" bestFit="1" customWidth="1"/>
    <col min="1284" max="1285" width="10" customWidth="1"/>
    <col min="1286" max="1286" width="10.7109375" bestFit="1" customWidth="1"/>
    <col min="1287" max="1287" width="10" customWidth="1"/>
    <col min="1288" max="1288" width="10.7109375" bestFit="1" customWidth="1"/>
    <col min="1289" max="1290" width="10" customWidth="1"/>
    <col min="1537" max="1538" width="10" customWidth="1"/>
    <col min="1539" max="1539" width="10.7109375" bestFit="1" customWidth="1"/>
    <col min="1540" max="1541" width="10" customWidth="1"/>
    <col min="1542" max="1542" width="10.7109375" bestFit="1" customWidth="1"/>
    <col min="1543" max="1543" width="10" customWidth="1"/>
    <col min="1544" max="1544" width="10.7109375" bestFit="1" customWidth="1"/>
    <col min="1545" max="1546" width="10" customWidth="1"/>
    <col min="1793" max="1794" width="10" customWidth="1"/>
    <col min="1795" max="1795" width="10.7109375" bestFit="1" customWidth="1"/>
    <col min="1796" max="1797" width="10" customWidth="1"/>
    <col min="1798" max="1798" width="10.7109375" bestFit="1" customWidth="1"/>
    <col min="1799" max="1799" width="10" customWidth="1"/>
    <col min="1800" max="1800" width="10.7109375" bestFit="1" customWidth="1"/>
    <col min="1801" max="1802" width="10" customWidth="1"/>
    <col min="2049" max="2050" width="10" customWidth="1"/>
    <col min="2051" max="2051" width="10.7109375" bestFit="1" customWidth="1"/>
    <col min="2052" max="2053" width="10" customWidth="1"/>
    <col min="2054" max="2054" width="10.7109375" bestFit="1" customWidth="1"/>
    <col min="2055" max="2055" width="10" customWidth="1"/>
    <col min="2056" max="2056" width="10.7109375" bestFit="1" customWidth="1"/>
    <col min="2057" max="2058" width="10" customWidth="1"/>
    <col min="2305" max="2306" width="10" customWidth="1"/>
    <col min="2307" max="2307" width="10.7109375" bestFit="1" customWidth="1"/>
    <col min="2308" max="2309" width="10" customWidth="1"/>
    <col min="2310" max="2310" width="10.7109375" bestFit="1" customWidth="1"/>
    <col min="2311" max="2311" width="10" customWidth="1"/>
    <col min="2312" max="2312" width="10.7109375" bestFit="1" customWidth="1"/>
    <col min="2313" max="2314" width="10" customWidth="1"/>
    <col min="2561" max="2562" width="10" customWidth="1"/>
    <col min="2563" max="2563" width="10.7109375" bestFit="1" customWidth="1"/>
    <col min="2564" max="2565" width="10" customWidth="1"/>
    <col min="2566" max="2566" width="10.7109375" bestFit="1" customWidth="1"/>
    <col min="2567" max="2567" width="10" customWidth="1"/>
    <col min="2568" max="2568" width="10.7109375" bestFit="1" customWidth="1"/>
    <col min="2569" max="2570" width="10" customWidth="1"/>
    <col min="2817" max="2818" width="10" customWidth="1"/>
    <col min="2819" max="2819" width="10.7109375" bestFit="1" customWidth="1"/>
    <col min="2820" max="2821" width="10" customWidth="1"/>
    <col min="2822" max="2822" width="10.7109375" bestFit="1" customWidth="1"/>
    <col min="2823" max="2823" width="10" customWidth="1"/>
    <col min="2824" max="2824" width="10.7109375" bestFit="1" customWidth="1"/>
    <col min="2825" max="2826" width="10" customWidth="1"/>
    <col min="3073" max="3074" width="10" customWidth="1"/>
    <col min="3075" max="3075" width="10.7109375" bestFit="1" customWidth="1"/>
    <col min="3076" max="3077" width="10" customWidth="1"/>
    <col min="3078" max="3078" width="10.7109375" bestFit="1" customWidth="1"/>
    <col min="3079" max="3079" width="10" customWidth="1"/>
    <col min="3080" max="3080" width="10.7109375" bestFit="1" customWidth="1"/>
    <col min="3081" max="3082" width="10" customWidth="1"/>
    <col min="3329" max="3330" width="10" customWidth="1"/>
    <col min="3331" max="3331" width="10.7109375" bestFit="1" customWidth="1"/>
    <col min="3332" max="3333" width="10" customWidth="1"/>
    <col min="3334" max="3334" width="10.7109375" bestFit="1" customWidth="1"/>
    <col min="3335" max="3335" width="10" customWidth="1"/>
    <col min="3336" max="3336" width="10.7109375" bestFit="1" customWidth="1"/>
    <col min="3337" max="3338" width="10" customWidth="1"/>
    <col min="3585" max="3586" width="10" customWidth="1"/>
    <col min="3587" max="3587" width="10.7109375" bestFit="1" customWidth="1"/>
    <col min="3588" max="3589" width="10" customWidth="1"/>
    <col min="3590" max="3590" width="10.7109375" bestFit="1" customWidth="1"/>
    <col min="3591" max="3591" width="10" customWidth="1"/>
    <col min="3592" max="3592" width="10.7109375" bestFit="1" customWidth="1"/>
    <col min="3593" max="3594" width="10" customWidth="1"/>
    <col min="3841" max="3842" width="10" customWidth="1"/>
    <col min="3843" max="3843" width="10.7109375" bestFit="1" customWidth="1"/>
    <col min="3844" max="3845" width="10" customWidth="1"/>
    <col min="3846" max="3846" width="10.7109375" bestFit="1" customWidth="1"/>
    <col min="3847" max="3847" width="10" customWidth="1"/>
    <col min="3848" max="3848" width="10.7109375" bestFit="1" customWidth="1"/>
    <col min="3849" max="3850" width="10" customWidth="1"/>
    <col min="4097" max="4098" width="10" customWidth="1"/>
    <col min="4099" max="4099" width="10.7109375" bestFit="1" customWidth="1"/>
    <col min="4100" max="4101" width="10" customWidth="1"/>
    <col min="4102" max="4102" width="10.7109375" bestFit="1" customWidth="1"/>
    <col min="4103" max="4103" width="10" customWidth="1"/>
    <col min="4104" max="4104" width="10.7109375" bestFit="1" customWidth="1"/>
    <col min="4105" max="4106" width="10" customWidth="1"/>
    <col min="4353" max="4354" width="10" customWidth="1"/>
    <col min="4355" max="4355" width="10.7109375" bestFit="1" customWidth="1"/>
    <col min="4356" max="4357" width="10" customWidth="1"/>
    <col min="4358" max="4358" width="10.7109375" bestFit="1" customWidth="1"/>
    <col min="4359" max="4359" width="10" customWidth="1"/>
    <col min="4360" max="4360" width="10.7109375" bestFit="1" customWidth="1"/>
    <col min="4361" max="4362" width="10" customWidth="1"/>
    <col min="4609" max="4610" width="10" customWidth="1"/>
    <col min="4611" max="4611" width="10.7109375" bestFit="1" customWidth="1"/>
    <col min="4612" max="4613" width="10" customWidth="1"/>
    <col min="4614" max="4614" width="10.7109375" bestFit="1" customWidth="1"/>
    <col min="4615" max="4615" width="10" customWidth="1"/>
    <col min="4616" max="4616" width="10.7109375" bestFit="1" customWidth="1"/>
    <col min="4617" max="4618" width="10" customWidth="1"/>
    <col min="4865" max="4866" width="10" customWidth="1"/>
    <col min="4867" max="4867" width="10.7109375" bestFit="1" customWidth="1"/>
    <col min="4868" max="4869" width="10" customWidth="1"/>
    <col min="4870" max="4870" width="10.7109375" bestFit="1" customWidth="1"/>
    <col min="4871" max="4871" width="10" customWidth="1"/>
    <col min="4872" max="4872" width="10.7109375" bestFit="1" customWidth="1"/>
    <col min="4873" max="4874" width="10" customWidth="1"/>
    <col min="5121" max="5122" width="10" customWidth="1"/>
    <col min="5123" max="5123" width="10.7109375" bestFit="1" customWidth="1"/>
    <col min="5124" max="5125" width="10" customWidth="1"/>
    <col min="5126" max="5126" width="10.7109375" bestFit="1" customWidth="1"/>
    <col min="5127" max="5127" width="10" customWidth="1"/>
    <col min="5128" max="5128" width="10.7109375" bestFit="1" customWidth="1"/>
    <col min="5129" max="5130" width="10" customWidth="1"/>
    <col min="5377" max="5378" width="10" customWidth="1"/>
    <col min="5379" max="5379" width="10.7109375" bestFit="1" customWidth="1"/>
    <col min="5380" max="5381" width="10" customWidth="1"/>
    <col min="5382" max="5382" width="10.7109375" bestFit="1" customWidth="1"/>
    <col min="5383" max="5383" width="10" customWidth="1"/>
    <col min="5384" max="5384" width="10.7109375" bestFit="1" customWidth="1"/>
    <col min="5385" max="5386" width="10" customWidth="1"/>
    <col min="5633" max="5634" width="10" customWidth="1"/>
    <col min="5635" max="5635" width="10.7109375" bestFit="1" customWidth="1"/>
    <col min="5636" max="5637" width="10" customWidth="1"/>
    <col min="5638" max="5638" width="10.7109375" bestFit="1" customWidth="1"/>
    <col min="5639" max="5639" width="10" customWidth="1"/>
    <col min="5640" max="5640" width="10.7109375" bestFit="1" customWidth="1"/>
    <col min="5641" max="5642" width="10" customWidth="1"/>
    <col min="5889" max="5890" width="10" customWidth="1"/>
    <col min="5891" max="5891" width="10.7109375" bestFit="1" customWidth="1"/>
    <col min="5892" max="5893" width="10" customWidth="1"/>
    <col min="5894" max="5894" width="10.7109375" bestFit="1" customWidth="1"/>
    <col min="5895" max="5895" width="10" customWidth="1"/>
    <col min="5896" max="5896" width="10.7109375" bestFit="1" customWidth="1"/>
    <col min="5897" max="5898" width="10" customWidth="1"/>
    <col min="6145" max="6146" width="10" customWidth="1"/>
    <col min="6147" max="6147" width="10.7109375" bestFit="1" customWidth="1"/>
    <col min="6148" max="6149" width="10" customWidth="1"/>
    <col min="6150" max="6150" width="10.7109375" bestFit="1" customWidth="1"/>
    <col min="6151" max="6151" width="10" customWidth="1"/>
    <col min="6152" max="6152" width="10.7109375" bestFit="1" customWidth="1"/>
    <col min="6153" max="6154" width="10" customWidth="1"/>
    <col min="6401" max="6402" width="10" customWidth="1"/>
    <col min="6403" max="6403" width="10.7109375" bestFit="1" customWidth="1"/>
    <col min="6404" max="6405" width="10" customWidth="1"/>
    <col min="6406" max="6406" width="10.7109375" bestFit="1" customWidth="1"/>
    <col min="6407" max="6407" width="10" customWidth="1"/>
    <col min="6408" max="6408" width="10.7109375" bestFit="1" customWidth="1"/>
    <col min="6409" max="6410" width="10" customWidth="1"/>
    <col min="6657" max="6658" width="10" customWidth="1"/>
    <col min="6659" max="6659" width="10.7109375" bestFit="1" customWidth="1"/>
    <col min="6660" max="6661" width="10" customWidth="1"/>
    <col min="6662" max="6662" width="10.7109375" bestFit="1" customWidth="1"/>
    <col min="6663" max="6663" width="10" customWidth="1"/>
    <col min="6664" max="6664" width="10.7109375" bestFit="1" customWidth="1"/>
    <col min="6665" max="6666" width="10" customWidth="1"/>
    <col min="6913" max="6914" width="10" customWidth="1"/>
    <col min="6915" max="6915" width="10.7109375" bestFit="1" customWidth="1"/>
    <col min="6916" max="6917" width="10" customWidth="1"/>
    <col min="6918" max="6918" width="10.7109375" bestFit="1" customWidth="1"/>
    <col min="6919" max="6919" width="10" customWidth="1"/>
    <col min="6920" max="6920" width="10.7109375" bestFit="1" customWidth="1"/>
    <col min="6921" max="6922" width="10" customWidth="1"/>
    <col min="7169" max="7170" width="10" customWidth="1"/>
    <col min="7171" max="7171" width="10.7109375" bestFit="1" customWidth="1"/>
    <col min="7172" max="7173" width="10" customWidth="1"/>
    <col min="7174" max="7174" width="10.7109375" bestFit="1" customWidth="1"/>
    <col min="7175" max="7175" width="10" customWidth="1"/>
    <col min="7176" max="7176" width="10.7109375" bestFit="1" customWidth="1"/>
    <col min="7177" max="7178" width="10" customWidth="1"/>
    <col min="7425" max="7426" width="10" customWidth="1"/>
    <col min="7427" max="7427" width="10.7109375" bestFit="1" customWidth="1"/>
    <col min="7428" max="7429" width="10" customWidth="1"/>
    <col min="7430" max="7430" width="10.7109375" bestFit="1" customWidth="1"/>
    <col min="7431" max="7431" width="10" customWidth="1"/>
    <col min="7432" max="7432" width="10.7109375" bestFit="1" customWidth="1"/>
    <col min="7433" max="7434" width="10" customWidth="1"/>
    <col min="7681" max="7682" width="10" customWidth="1"/>
    <col min="7683" max="7683" width="10.7109375" bestFit="1" customWidth="1"/>
    <col min="7684" max="7685" width="10" customWidth="1"/>
    <col min="7686" max="7686" width="10.7109375" bestFit="1" customWidth="1"/>
    <col min="7687" max="7687" width="10" customWidth="1"/>
    <col min="7688" max="7688" width="10.7109375" bestFit="1" customWidth="1"/>
    <col min="7689" max="7690" width="10" customWidth="1"/>
    <col min="7937" max="7938" width="10" customWidth="1"/>
    <col min="7939" max="7939" width="10.7109375" bestFit="1" customWidth="1"/>
    <col min="7940" max="7941" width="10" customWidth="1"/>
    <col min="7942" max="7942" width="10.7109375" bestFit="1" customWidth="1"/>
    <col min="7943" max="7943" width="10" customWidth="1"/>
    <col min="7944" max="7944" width="10.7109375" bestFit="1" customWidth="1"/>
    <col min="7945" max="7946" width="10" customWidth="1"/>
    <col min="8193" max="8194" width="10" customWidth="1"/>
    <col min="8195" max="8195" width="10.7109375" bestFit="1" customWidth="1"/>
    <col min="8196" max="8197" width="10" customWidth="1"/>
    <col min="8198" max="8198" width="10.7109375" bestFit="1" customWidth="1"/>
    <col min="8199" max="8199" width="10" customWidth="1"/>
    <col min="8200" max="8200" width="10.7109375" bestFit="1" customWidth="1"/>
    <col min="8201" max="8202" width="10" customWidth="1"/>
    <col min="8449" max="8450" width="10" customWidth="1"/>
    <col min="8451" max="8451" width="10.7109375" bestFit="1" customWidth="1"/>
    <col min="8452" max="8453" width="10" customWidth="1"/>
    <col min="8454" max="8454" width="10.7109375" bestFit="1" customWidth="1"/>
    <col min="8455" max="8455" width="10" customWidth="1"/>
    <col min="8456" max="8456" width="10.7109375" bestFit="1" customWidth="1"/>
    <col min="8457" max="8458" width="10" customWidth="1"/>
    <col min="8705" max="8706" width="10" customWidth="1"/>
    <col min="8707" max="8707" width="10.7109375" bestFit="1" customWidth="1"/>
    <col min="8708" max="8709" width="10" customWidth="1"/>
    <col min="8710" max="8710" width="10.7109375" bestFit="1" customWidth="1"/>
    <col min="8711" max="8711" width="10" customWidth="1"/>
    <col min="8712" max="8712" width="10.7109375" bestFit="1" customWidth="1"/>
    <col min="8713" max="8714" width="10" customWidth="1"/>
    <col min="8961" max="8962" width="10" customWidth="1"/>
    <col min="8963" max="8963" width="10.7109375" bestFit="1" customWidth="1"/>
    <col min="8964" max="8965" width="10" customWidth="1"/>
    <col min="8966" max="8966" width="10.7109375" bestFit="1" customWidth="1"/>
    <col min="8967" max="8967" width="10" customWidth="1"/>
    <col min="8968" max="8968" width="10.7109375" bestFit="1" customWidth="1"/>
    <col min="8969" max="8970" width="10" customWidth="1"/>
    <col min="9217" max="9218" width="10" customWidth="1"/>
    <col min="9219" max="9219" width="10.7109375" bestFit="1" customWidth="1"/>
    <col min="9220" max="9221" width="10" customWidth="1"/>
    <col min="9222" max="9222" width="10.7109375" bestFit="1" customWidth="1"/>
    <col min="9223" max="9223" width="10" customWidth="1"/>
    <col min="9224" max="9224" width="10.7109375" bestFit="1" customWidth="1"/>
    <col min="9225" max="9226" width="10" customWidth="1"/>
    <col min="9473" max="9474" width="10" customWidth="1"/>
    <col min="9475" max="9475" width="10.7109375" bestFit="1" customWidth="1"/>
    <col min="9476" max="9477" width="10" customWidth="1"/>
    <col min="9478" max="9478" width="10.7109375" bestFit="1" customWidth="1"/>
    <col min="9479" max="9479" width="10" customWidth="1"/>
    <col min="9480" max="9480" width="10.7109375" bestFit="1" customWidth="1"/>
    <col min="9481" max="9482" width="10" customWidth="1"/>
    <col min="9729" max="9730" width="10" customWidth="1"/>
    <col min="9731" max="9731" width="10.7109375" bestFit="1" customWidth="1"/>
    <col min="9732" max="9733" width="10" customWidth="1"/>
    <col min="9734" max="9734" width="10.7109375" bestFit="1" customWidth="1"/>
    <col min="9735" max="9735" width="10" customWidth="1"/>
    <col min="9736" max="9736" width="10.7109375" bestFit="1" customWidth="1"/>
    <col min="9737" max="9738" width="10" customWidth="1"/>
    <col min="9985" max="9986" width="10" customWidth="1"/>
    <col min="9987" max="9987" width="10.7109375" bestFit="1" customWidth="1"/>
    <col min="9988" max="9989" width="10" customWidth="1"/>
    <col min="9990" max="9990" width="10.7109375" bestFit="1" customWidth="1"/>
    <col min="9991" max="9991" width="10" customWidth="1"/>
    <col min="9992" max="9992" width="10.7109375" bestFit="1" customWidth="1"/>
    <col min="9993" max="9994" width="10" customWidth="1"/>
    <col min="10241" max="10242" width="10" customWidth="1"/>
    <col min="10243" max="10243" width="10.7109375" bestFit="1" customWidth="1"/>
    <col min="10244" max="10245" width="10" customWidth="1"/>
    <col min="10246" max="10246" width="10.7109375" bestFit="1" customWidth="1"/>
    <col min="10247" max="10247" width="10" customWidth="1"/>
    <col min="10248" max="10248" width="10.7109375" bestFit="1" customWidth="1"/>
    <col min="10249" max="10250" width="10" customWidth="1"/>
    <col min="10497" max="10498" width="10" customWidth="1"/>
    <col min="10499" max="10499" width="10.7109375" bestFit="1" customWidth="1"/>
    <col min="10500" max="10501" width="10" customWidth="1"/>
    <col min="10502" max="10502" width="10.7109375" bestFit="1" customWidth="1"/>
    <col min="10503" max="10503" width="10" customWidth="1"/>
    <col min="10504" max="10504" width="10.7109375" bestFit="1" customWidth="1"/>
    <col min="10505" max="10506" width="10" customWidth="1"/>
    <col min="10753" max="10754" width="10" customWidth="1"/>
    <col min="10755" max="10755" width="10.7109375" bestFit="1" customWidth="1"/>
    <col min="10756" max="10757" width="10" customWidth="1"/>
    <col min="10758" max="10758" width="10.7109375" bestFit="1" customWidth="1"/>
    <col min="10759" max="10759" width="10" customWidth="1"/>
    <col min="10760" max="10760" width="10.7109375" bestFit="1" customWidth="1"/>
    <col min="10761" max="10762" width="10" customWidth="1"/>
    <col min="11009" max="11010" width="10" customWidth="1"/>
    <col min="11011" max="11011" width="10.7109375" bestFit="1" customWidth="1"/>
    <col min="11012" max="11013" width="10" customWidth="1"/>
    <col min="11014" max="11014" width="10.7109375" bestFit="1" customWidth="1"/>
    <col min="11015" max="11015" width="10" customWidth="1"/>
    <col min="11016" max="11016" width="10.7109375" bestFit="1" customWidth="1"/>
    <col min="11017" max="11018" width="10" customWidth="1"/>
    <col min="11265" max="11266" width="10" customWidth="1"/>
    <col min="11267" max="11267" width="10.7109375" bestFit="1" customWidth="1"/>
    <col min="11268" max="11269" width="10" customWidth="1"/>
    <col min="11270" max="11270" width="10.7109375" bestFit="1" customWidth="1"/>
    <col min="11271" max="11271" width="10" customWidth="1"/>
    <col min="11272" max="11272" width="10.7109375" bestFit="1" customWidth="1"/>
    <col min="11273" max="11274" width="10" customWidth="1"/>
    <col min="11521" max="11522" width="10" customWidth="1"/>
    <col min="11523" max="11523" width="10.7109375" bestFit="1" customWidth="1"/>
    <col min="11524" max="11525" width="10" customWidth="1"/>
    <col min="11526" max="11526" width="10.7109375" bestFit="1" customWidth="1"/>
    <col min="11527" max="11527" width="10" customWidth="1"/>
    <col min="11528" max="11528" width="10.7109375" bestFit="1" customWidth="1"/>
    <col min="11529" max="11530" width="10" customWidth="1"/>
    <col min="11777" max="11778" width="10" customWidth="1"/>
    <col min="11779" max="11779" width="10.7109375" bestFit="1" customWidth="1"/>
    <col min="11780" max="11781" width="10" customWidth="1"/>
    <col min="11782" max="11782" width="10.7109375" bestFit="1" customWidth="1"/>
    <col min="11783" max="11783" width="10" customWidth="1"/>
    <col min="11784" max="11784" width="10.7109375" bestFit="1" customWidth="1"/>
    <col min="11785" max="11786" width="10" customWidth="1"/>
    <col min="12033" max="12034" width="10" customWidth="1"/>
    <col min="12035" max="12035" width="10.7109375" bestFit="1" customWidth="1"/>
    <col min="12036" max="12037" width="10" customWidth="1"/>
    <col min="12038" max="12038" width="10.7109375" bestFit="1" customWidth="1"/>
    <col min="12039" max="12039" width="10" customWidth="1"/>
    <col min="12040" max="12040" width="10.7109375" bestFit="1" customWidth="1"/>
    <col min="12041" max="12042" width="10" customWidth="1"/>
    <col min="12289" max="12290" width="10" customWidth="1"/>
    <col min="12291" max="12291" width="10.7109375" bestFit="1" customWidth="1"/>
    <col min="12292" max="12293" width="10" customWidth="1"/>
    <col min="12294" max="12294" width="10.7109375" bestFit="1" customWidth="1"/>
    <col min="12295" max="12295" width="10" customWidth="1"/>
    <col min="12296" max="12296" width="10.7109375" bestFit="1" customWidth="1"/>
    <col min="12297" max="12298" width="10" customWidth="1"/>
    <col min="12545" max="12546" width="10" customWidth="1"/>
    <col min="12547" max="12547" width="10.7109375" bestFit="1" customWidth="1"/>
    <col min="12548" max="12549" width="10" customWidth="1"/>
    <col min="12550" max="12550" width="10.7109375" bestFit="1" customWidth="1"/>
    <col min="12551" max="12551" width="10" customWidth="1"/>
    <col min="12552" max="12552" width="10.7109375" bestFit="1" customWidth="1"/>
    <col min="12553" max="12554" width="10" customWidth="1"/>
    <col min="12801" max="12802" width="10" customWidth="1"/>
    <col min="12803" max="12803" width="10.7109375" bestFit="1" customWidth="1"/>
    <col min="12804" max="12805" width="10" customWidth="1"/>
    <col min="12806" max="12806" width="10.7109375" bestFit="1" customWidth="1"/>
    <col min="12807" max="12807" width="10" customWidth="1"/>
    <col min="12808" max="12808" width="10.7109375" bestFit="1" customWidth="1"/>
    <col min="12809" max="12810" width="10" customWidth="1"/>
    <col min="13057" max="13058" width="10" customWidth="1"/>
    <col min="13059" max="13059" width="10.7109375" bestFit="1" customWidth="1"/>
    <col min="13060" max="13061" width="10" customWidth="1"/>
    <col min="13062" max="13062" width="10.7109375" bestFit="1" customWidth="1"/>
    <col min="13063" max="13063" width="10" customWidth="1"/>
    <col min="13064" max="13064" width="10.7109375" bestFit="1" customWidth="1"/>
    <col min="13065" max="13066" width="10" customWidth="1"/>
    <col min="13313" max="13314" width="10" customWidth="1"/>
    <col min="13315" max="13315" width="10.7109375" bestFit="1" customWidth="1"/>
    <col min="13316" max="13317" width="10" customWidth="1"/>
    <col min="13318" max="13318" width="10.7109375" bestFit="1" customWidth="1"/>
    <col min="13319" max="13319" width="10" customWidth="1"/>
    <col min="13320" max="13320" width="10.7109375" bestFit="1" customWidth="1"/>
    <col min="13321" max="13322" width="10" customWidth="1"/>
    <col min="13569" max="13570" width="10" customWidth="1"/>
    <col min="13571" max="13571" width="10.7109375" bestFit="1" customWidth="1"/>
    <col min="13572" max="13573" width="10" customWidth="1"/>
    <col min="13574" max="13574" width="10.7109375" bestFit="1" customWidth="1"/>
    <col min="13575" max="13575" width="10" customWidth="1"/>
    <col min="13576" max="13576" width="10.7109375" bestFit="1" customWidth="1"/>
    <col min="13577" max="13578" width="10" customWidth="1"/>
    <col min="13825" max="13826" width="10" customWidth="1"/>
    <col min="13827" max="13827" width="10.7109375" bestFit="1" customWidth="1"/>
    <col min="13828" max="13829" width="10" customWidth="1"/>
    <col min="13830" max="13830" width="10.7109375" bestFit="1" customWidth="1"/>
    <col min="13831" max="13831" width="10" customWidth="1"/>
    <col min="13832" max="13832" width="10.7109375" bestFit="1" customWidth="1"/>
    <col min="13833" max="13834" width="10" customWidth="1"/>
    <col min="14081" max="14082" width="10" customWidth="1"/>
    <col min="14083" max="14083" width="10.7109375" bestFit="1" customWidth="1"/>
    <col min="14084" max="14085" width="10" customWidth="1"/>
    <col min="14086" max="14086" width="10.7109375" bestFit="1" customWidth="1"/>
    <col min="14087" max="14087" width="10" customWidth="1"/>
    <col min="14088" max="14088" width="10.7109375" bestFit="1" customWidth="1"/>
    <col min="14089" max="14090" width="10" customWidth="1"/>
    <col min="14337" max="14338" width="10" customWidth="1"/>
    <col min="14339" max="14339" width="10.7109375" bestFit="1" customWidth="1"/>
    <col min="14340" max="14341" width="10" customWidth="1"/>
    <col min="14342" max="14342" width="10.7109375" bestFit="1" customWidth="1"/>
    <col min="14343" max="14343" width="10" customWidth="1"/>
    <col min="14344" max="14344" width="10.7109375" bestFit="1" customWidth="1"/>
    <col min="14345" max="14346" width="10" customWidth="1"/>
    <col min="14593" max="14594" width="10" customWidth="1"/>
    <col min="14595" max="14595" width="10.7109375" bestFit="1" customWidth="1"/>
    <col min="14596" max="14597" width="10" customWidth="1"/>
    <col min="14598" max="14598" width="10.7109375" bestFit="1" customWidth="1"/>
    <col min="14599" max="14599" width="10" customWidth="1"/>
    <col min="14600" max="14600" width="10.7109375" bestFit="1" customWidth="1"/>
    <col min="14601" max="14602" width="10" customWidth="1"/>
    <col min="14849" max="14850" width="10" customWidth="1"/>
    <col min="14851" max="14851" width="10.7109375" bestFit="1" customWidth="1"/>
    <col min="14852" max="14853" width="10" customWidth="1"/>
    <col min="14854" max="14854" width="10.7109375" bestFit="1" customWidth="1"/>
    <col min="14855" max="14855" width="10" customWidth="1"/>
    <col min="14856" max="14856" width="10.7109375" bestFit="1" customWidth="1"/>
    <col min="14857" max="14858" width="10" customWidth="1"/>
    <col min="15105" max="15106" width="10" customWidth="1"/>
    <col min="15107" max="15107" width="10.7109375" bestFit="1" customWidth="1"/>
    <col min="15108" max="15109" width="10" customWidth="1"/>
    <col min="15110" max="15110" width="10.7109375" bestFit="1" customWidth="1"/>
    <col min="15111" max="15111" width="10" customWidth="1"/>
    <col min="15112" max="15112" width="10.7109375" bestFit="1" customWidth="1"/>
    <col min="15113" max="15114" width="10" customWidth="1"/>
    <col min="15361" max="15362" width="10" customWidth="1"/>
    <col min="15363" max="15363" width="10.7109375" bestFit="1" customWidth="1"/>
    <col min="15364" max="15365" width="10" customWidth="1"/>
    <col min="15366" max="15366" width="10.7109375" bestFit="1" customWidth="1"/>
    <col min="15367" max="15367" width="10" customWidth="1"/>
    <col min="15368" max="15368" width="10.7109375" bestFit="1" customWidth="1"/>
    <col min="15369" max="15370" width="10" customWidth="1"/>
    <col min="15617" max="15618" width="10" customWidth="1"/>
    <col min="15619" max="15619" width="10.7109375" bestFit="1" customWidth="1"/>
    <col min="15620" max="15621" width="10" customWidth="1"/>
    <col min="15622" max="15622" width="10.7109375" bestFit="1" customWidth="1"/>
    <col min="15623" max="15623" width="10" customWidth="1"/>
    <col min="15624" max="15624" width="10.7109375" bestFit="1" customWidth="1"/>
    <col min="15625" max="15626" width="10" customWidth="1"/>
    <col min="15873" max="15874" width="10" customWidth="1"/>
    <col min="15875" max="15875" width="10.7109375" bestFit="1" customWidth="1"/>
    <col min="15876" max="15877" width="10" customWidth="1"/>
    <col min="15878" max="15878" width="10.7109375" bestFit="1" customWidth="1"/>
    <col min="15879" max="15879" width="10" customWidth="1"/>
    <col min="15880" max="15880" width="10.7109375" bestFit="1" customWidth="1"/>
    <col min="15881" max="15882" width="10" customWidth="1"/>
    <col min="16129" max="16130" width="10" customWidth="1"/>
    <col min="16131" max="16131" width="10.7109375" bestFit="1" customWidth="1"/>
    <col min="16132" max="16133" width="10" customWidth="1"/>
    <col min="16134" max="16134" width="10.7109375" bestFit="1" customWidth="1"/>
    <col min="16135" max="16135" width="10" customWidth="1"/>
    <col min="16136" max="16136" width="10.7109375" bestFit="1" customWidth="1"/>
    <col min="16137" max="16138" width="10" customWidth="1"/>
  </cols>
  <sheetData>
    <row r="2" spans="2:10" ht="15.75" thickBot="1">
      <c r="D2" t="s">
        <v>19</v>
      </c>
    </row>
    <row r="3" spans="2:10">
      <c r="B3" s="32"/>
      <c r="C3" s="33"/>
      <c r="D3" s="34" t="s">
        <v>20</v>
      </c>
      <c r="E3" s="33"/>
      <c r="F3" s="33"/>
      <c r="G3" s="33"/>
      <c r="H3" s="34"/>
      <c r="I3" s="33"/>
      <c r="J3" s="35"/>
    </row>
    <row r="4" spans="2:10">
      <c r="B4" s="36"/>
      <c r="C4" s="37" t="s">
        <v>21</v>
      </c>
      <c r="D4" s="38"/>
      <c r="E4" s="38"/>
      <c r="F4" s="38"/>
      <c r="G4" s="39"/>
      <c r="H4" s="40"/>
      <c r="I4" s="39"/>
      <c r="J4" s="41"/>
    </row>
    <row r="5" spans="2:10">
      <c r="B5" s="42" t="s">
        <v>22</v>
      </c>
      <c r="C5" s="43" t="s">
        <v>23</v>
      </c>
      <c r="D5" s="43" t="s">
        <v>24</v>
      </c>
      <c r="E5" s="43" t="s">
        <v>25</v>
      </c>
      <c r="F5" s="43" t="s">
        <v>26</v>
      </c>
      <c r="G5" s="43" t="s">
        <v>27</v>
      </c>
      <c r="H5" s="44" t="s">
        <v>28</v>
      </c>
      <c r="I5" s="45" t="s">
        <v>29</v>
      </c>
      <c r="J5" s="46" t="s">
        <v>30</v>
      </c>
    </row>
    <row r="6" spans="2:10">
      <c r="B6" s="42">
        <v>1</v>
      </c>
      <c r="C6" s="47">
        <v>1.9</v>
      </c>
      <c r="D6" s="47">
        <v>3.9</v>
      </c>
      <c r="E6" s="47">
        <v>3.4</v>
      </c>
      <c r="F6" s="47">
        <v>2.5</v>
      </c>
      <c r="G6" s="47">
        <v>5.3</v>
      </c>
      <c r="H6" s="48">
        <f>AVERAGE(C6:G6)</f>
        <v>3.4</v>
      </c>
      <c r="I6" s="49">
        <f>STDEV(C6:G6)</f>
        <v>1.3152946437965907</v>
      </c>
      <c r="J6" s="50">
        <f t="shared" ref="J6:J15" si="0">I6/SQRT(5)</f>
        <v>0.58821764679410971</v>
      </c>
    </row>
    <row r="7" spans="2:10">
      <c r="B7" s="42">
        <v>2</v>
      </c>
      <c r="C7" s="47">
        <v>3.5</v>
      </c>
      <c r="D7" s="47">
        <v>1.7</v>
      </c>
      <c r="E7" s="47">
        <v>3.2</v>
      </c>
      <c r="F7" s="47">
        <v>2.1</v>
      </c>
      <c r="G7" s="47">
        <v>5.0999999999999996</v>
      </c>
      <c r="H7" s="48">
        <f t="shared" ref="H7:H53" si="1">AVERAGE(C7:G7)</f>
        <v>3.12</v>
      </c>
      <c r="I7" s="49">
        <f t="shared" ref="I7:I53" si="2">STDEV(C7:G7)</f>
        <v>1.3349157276772194</v>
      </c>
      <c r="J7" s="50">
        <f t="shared" si="0"/>
        <v>0.59699246226397196</v>
      </c>
    </row>
    <row r="8" spans="2:10">
      <c r="B8" s="42">
        <v>3</v>
      </c>
      <c r="C8" s="47">
        <v>1.7</v>
      </c>
      <c r="D8" s="47">
        <v>2.8</v>
      </c>
      <c r="E8" s="47">
        <v>4.5999999999999996</v>
      </c>
      <c r="F8" s="47">
        <v>3.1</v>
      </c>
      <c r="G8" s="47">
        <v>5.0999999999999996</v>
      </c>
      <c r="H8" s="48">
        <f t="shared" si="1"/>
        <v>3.4599999999999995</v>
      </c>
      <c r="I8" s="49">
        <f t="shared" si="2"/>
        <v>1.3831124321616093</v>
      </c>
      <c r="J8" s="50">
        <f t="shared" si="0"/>
        <v>0.61854668376768496</v>
      </c>
    </row>
    <row r="9" spans="2:10">
      <c r="B9" s="42">
        <v>4</v>
      </c>
      <c r="C9" s="47">
        <v>6.9</v>
      </c>
      <c r="D9" s="47">
        <v>6.4</v>
      </c>
      <c r="E9" s="47">
        <v>4.2</v>
      </c>
      <c r="F9" s="47">
        <v>3.5</v>
      </c>
      <c r="G9" s="47">
        <v>6.7</v>
      </c>
      <c r="H9" s="48">
        <f t="shared" si="1"/>
        <v>5.54</v>
      </c>
      <c r="I9" s="49">
        <f t="shared" si="2"/>
        <v>1.5725775020646855</v>
      </c>
      <c r="J9" s="50">
        <f t="shared" si="0"/>
        <v>0.70327803890069052</v>
      </c>
    </row>
    <row r="10" spans="2:10">
      <c r="B10" s="42">
        <v>5</v>
      </c>
      <c r="C10" s="47">
        <v>3.6</v>
      </c>
      <c r="D10" s="47">
        <v>2.2000000000000002</v>
      </c>
      <c r="E10" s="47">
        <v>2.1</v>
      </c>
      <c r="F10" s="47" t="s">
        <v>31</v>
      </c>
      <c r="G10" s="47">
        <v>3.9</v>
      </c>
      <c r="H10" s="48">
        <f t="shared" si="1"/>
        <v>2.95</v>
      </c>
      <c r="I10" s="49">
        <f t="shared" si="2"/>
        <v>0.93273790530888134</v>
      </c>
      <c r="J10" s="50">
        <f t="shared" si="0"/>
        <v>0.41713307229228413</v>
      </c>
    </row>
    <row r="11" spans="2:10">
      <c r="B11" s="42">
        <v>6</v>
      </c>
      <c r="C11" s="47">
        <v>4</v>
      </c>
      <c r="D11" s="47">
        <v>1.6</v>
      </c>
      <c r="E11" s="47">
        <v>6.9</v>
      </c>
      <c r="F11" s="47">
        <v>2.8</v>
      </c>
      <c r="G11" s="47">
        <v>2.8</v>
      </c>
      <c r="H11" s="48">
        <f t="shared" si="1"/>
        <v>3.62</v>
      </c>
      <c r="I11" s="49">
        <f t="shared" si="2"/>
        <v>2.0203960007879647</v>
      </c>
      <c r="J11" s="50">
        <f t="shared" si="0"/>
        <v>0.90354855984612148</v>
      </c>
    </row>
    <row r="12" spans="2:10">
      <c r="B12" s="42">
        <v>7</v>
      </c>
      <c r="C12" s="47">
        <v>3.2</v>
      </c>
      <c r="D12" s="47">
        <v>3.3</v>
      </c>
      <c r="E12" s="47">
        <v>3.3</v>
      </c>
      <c r="F12" s="47">
        <v>6.2</v>
      </c>
      <c r="G12" s="47">
        <v>3.6</v>
      </c>
      <c r="H12" s="48">
        <f t="shared" si="1"/>
        <v>3.9200000000000004</v>
      </c>
      <c r="I12" s="49">
        <f t="shared" si="2"/>
        <v>1.2833549781724456</v>
      </c>
      <c r="J12" s="50">
        <f t="shared" si="0"/>
        <v>0.57393379409126943</v>
      </c>
    </row>
    <row r="13" spans="2:10">
      <c r="B13" s="42">
        <v>8</v>
      </c>
      <c r="C13" s="47">
        <v>3.2</v>
      </c>
      <c r="D13" s="47">
        <v>6.5</v>
      </c>
      <c r="E13" s="47">
        <v>3.1</v>
      </c>
      <c r="F13" s="47">
        <v>2.9</v>
      </c>
      <c r="G13" s="47">
        <v>3</v>
      </c>
      <c r="H13" s="48">
        <f t="shared" si="1"/>
        <v>3.7399999999999998</v>
      </c>
      <c r="I13" s="49">
        <f t="shared" si="2"/>
        <v>1.546932448428179</v>
      </c>
      <c r="J13" s="50">
        <f t="shared" si="0"/>
        <v>0.69180922225711916</v>
      </c>
    </row>
    <row r="14" spans="2:10">
      <c r="B14" s="42">
        <v>9</v>
      </c>
      <c r="C14" s="47">
        <v>4.5</v>
      </c>
      <c r="D14" s="47">
        <v>2.6</v>
      </c>
      <c r="E14" s="47">
        <v>3.7</v>
      </c>
      <c r="F14" s="47">
        <v>3.1</v>
      </c>
      <c r="G14" s="47" t="s">
        <v>31</v>
      </c>
      <c r="H14" s="48">
        <f t="shared" si="1"/>
        <v>3.4750000000000001</v>
      </c>
      <c r="I14" s="49">
        <f t="shared" si="2"/>
        <v>0.81802607945386852</v>
      </c>
      <c r="J14" s="50">
        <f t="shared" si="0"/>
        <v>0.36583238420529879</v>
      </c>
    </row>
    <row r="15" spans="2:10">
      <c r="B15" s="42">
        <v>10</v>
      </c>
      <c r="C15" s="47">
        <v>1.9</v>
      </c>
      <c r="D15" s="47">
        <v>2.1</v>
      </c>
      <c r="E15" s="47">
        <v>2.9</v>
      </c>
      <c r="F15" s="47">
        <v>3.5</v>
      </c>
      <c r="G15" s="47">
        <v>3.9</v>
      </c>
      <c r="H15" s="48">
        <f t="shared" si="1"/>
        <v>2.8600000000000003</v>
      </c>
      <c r="I15" s="49">
        <f t="shared" si="2"/>
        <v>0.8648699324175857</v>
      </c>
      <c r="J15" s="50">
        <f t="shared" si="0"/>
        <v>0.38678159211627411</v>
      </c>
    </row>
    <row r="16" spans="2:10">
      <c r="B16" s="36"/>
      <c r="C16" s="39"/>
      <c r="D16" s="39"/>
      <c r="E16" s="39"/>
      <c r="F16" s="39"/>
      <c r="G16" s="39"/>
      <c r="H16" s="51"/>
      <c r="I16" s="49"/>
      <c r="J16" s="50"/>
    </row>
    <row r="17" spans="2:11">
      <c r="B17" s="36"/>
      <c r="C17" s="39"/>
      <c r="D17" s="39"/>
      <c r="E17" s="39"/>
      <c r="F17" s="39"/>
      <c r="G17" s="39"/>
      <c r="H17" s="51"/>
      <c r="I17" s="52"/>
      <c r="J17" s="53"/>
    </row>
    <row r="18" spans="2:11">
      <c r="B18" s="36"/>
      <c r="C18" s="39"/>
      <c r="D18" s="39"/>
      <c r="E18" s="39"/>
      <c r="F18" s="39"/>
      <c r="G18" s="39"/>
      <c r="H18" s="51"/>
      <c r="I18" s="52"/>
      <c r="J18" s="53"/>
    </row>
    <row r="19" spans="2:11">
      <c r="B19" s="36"/>
      <c r="C19" s="37" t="s">
        <v>32</v>
      </c>
      <c r="D19" s="37"/>
      <c r="E19" s="39"/>
      <c r="F19" s="39"/>
      <c r="G19" s="39"/>
      <c r="H19" s="51"/>
      <c r="I19" s="52"/>
      <c r="J19" s="53"/>
    </row>
    <row r="20" spans="2:11">
      <c r="B20" s="42" t="s">
        <v>33</v>
      </c>
      <c r="C20" s="43" t="s">
        <v>34</v>
      </c>
      <c r="D20" s="43" t="s">
        <v>35</v>
      </c>
      <c r="E20" s="43" t="s">
        <v>36</v>
      </c>
      <c r="F20" s="43" t="s">
        <v>37</v>
      </c>
      <c r="G20" s="54" t="s">
        <v>27</v>
      </c>
      <c r="H20" s="44" t="s">
        <v>28</v>
      </c>
      <c r="I20" s="45" t="s">
        <v>29</v>
      </c>
      <c r="J20" s="50" t="s">
        <v>30</v>
      </c>
    </row>
    <row r="21" spans="2:11">
      <c r="B21" s="42">
        <v>1</v>
      </c>
      <c r="C21" s="47">
        <v>4.5999999999999996</v>
      </c>
      <c r="D21" s="47">
        <v>3.4</v>
      </c>
      <c r="E21" s="47">
        <v>7.1</v>
      </c>
      <c r="F21" s="47">
        <v>4.0999999999999996</v>
      </c>
      <c r="G21" s="47">
        <v>3.7</v>
      </c>
      <c r="H21" s="48">
        <f t="shared" si="1"/>
        <v>4.58</v>
      </c>
      <c r="I21" s="49">
        <f t="shared" si="2"/>
        <v>1.4788509052639489</v>
      </c>
      <c r="J21" s="50">
        <f t="shared" ref="J21:J30" si="3">I21/SQRT(5)</f>
        <v>0.66136223055145826</v>
      </c>
    </row>
    <row r="22" spans="2:11">
      <c r="B22" s="42">
        <v>2</v>
      </c>
      <c r="C22" s="47">
        <v>2.9</v>
      </c>
      <c r="D22" s="47">
        <v>3.8</v>
      </c>
      <c r="E22" s="47">
        <v>1.3</v>
      </c>
      <c r="F22" s="47">
        <v>1.9</v>
      </c>
      <c r="G22" s="47">
        <v>3.4</v>
      </c>
      <c r="H22" s="48">
        <f t="shared" si="1"/>
        <v>2.6599999999999997</v>
      </c>
      <c r="I22" s="49">
        <f t="shared" si="2"/>
        <v>1.0406728592598165</v>
      </c>
      <c r="J22" s="50">
        <f t="shared" si="3"/>
        <v>0.4654030511288042</v>
      </c>
    </row>
    <row r="23" spans="2:11">
      <c r="B23" s="42">
        <v>3</v>
      </c>
      <c r="C23" s="47">
        <v>7.5</v>
      </c>
      <c r="D23" s="47">
        <v>6</v>
      </c>
      <c r="E23" s="47">
        <v>3.4</v>
      </c>
      <c r="F23" s="47">
        <v>1.8</v>
      </c>
      <c r="G23" s="47">
        <v>7.5</v>
      </c>
      <c r="H23" s="48">
        <f t="shared" si="1"/>
        <v>5.24</v>
      </c>
      <c r="I23" s="49">
        <f t="shared" si="2"/>
        <v>2.5500980373311153</v>
      </c>
      <c r="J23" s="50">
        <f t="shared" si="3"/>
        <v>1.140438512152234</v>
      </c>
    </row>
    <row r="24" spans="2:11">
      <c r="B24" s="42">
        <v>4</v>
      </c>
      <c r="C24" s="47">
        <v>3.4</v>
      </c>
      <c r="D24" s="47">
        <v>7.3</v>
      </c>
      <c r="E24" s="47">
        <v>6.8</v>
      </c>
      <c r="F24" s="47">
        <v>2.9</v>
      </c>
      <c r="G24" s="47">
        <v>4.0999999999999996</v>
      </c>
      <c r="H24" s="48">
        <f t="shared" si="1"/>
        <v>4.9000000000000004</v>
      </c>
      <c r="I24" s="49">
        <f t="shared" si="2"/>
        <v>2.0161845153655937</v>
      </c>
      <c r="J24" s="50">
        <f t="shared" si="3"/>
        <v>0.90166512630798734</v>
      </c>
    </row>
    <row r="25" spans="2:11">
      <c r="B25" s="42">
        <v>5</v>
      </c>
      <c r="C25" s="47">
        <v>6.2</v>
      </c>
      <c r="D25" s="47">
        <v>3.6</v>
      </c>
      <c r="E25" s="47">
        <v>1.7</v>
      </c>
      <c r="F25" s="47">
        <v>3.4</v>
      </c>
      <c r="G25" s="47">
        <v>5.7</v>
      </c>
      <c r="H25" s="48">
        <f t="shared" si="1"/>
        <v>4.12</v>
      </c>
      <c r="I25" s="49">
        <f t="shared" si="2"/>
        <v>1.8349386910739001</v>
      </c>
      <c r="J25" s="50">
        <f t="shared" si="3"/>
        <v>0.82060952955714539</v>
      </c>
    </row>
    <row r="26" spans="2:11">
      <c r="B26" s="42">
        <v>6</v>
      </c>
      <c r="C26" s="47">
        <v>4.2</v>
      </c>
      <c r="D26" s="47">
        <v>2.1</v>
      </c>
      <c r="E26" s="47">
        <v>3.6</v>
      </c>
      <c r="F26" s="47">
        <v>4.9000000000000004</v>
      </c>
      <c r="G26" s="47">
        <v>8.5</v>
      </c>
      <c r="H26" s="48">
        <f t="shared" si="1"/>
        <v>4.66</v>
      </c>
      <c r="I26" s="49">
        <f t="shared" si="2"/>
        <v>2.3818060374430159</v>
      </c>
      <c r="J26" s="50">
        <f t="shared" si="3"/>
        <v>1.0651760417883984</v>
      </c>
    </row>
    <row r="27" spans="2:11">
      <c r="B27" s="42">
        <v>7</v>
      </c>
      <c r="C27" s="47">
        <v>3.9</v>
      </c>
      <c r="D27" s="47">
        <v>5.4</v>
      </c>
      <c r="E27" s="47">
        <v>3.9</v>
      </c>
      <c r="F27" s="47">
        <v>7.7</v>
      </c>
      <c r="G27" s="47">
        <v>4.3</v>
      </c>
      <c r="H27" s="48">
        <f t="shared" si="1"/>
        <v>5.0400000000000009</v>
      </c>
      <c r="I27" s="49">
        <f t="shared" si="2"/>
        <v>1.6087262041752144</v>
      </c>
      <c r="J27" s="50">
        <f t="shared" si="3"/>
        <v>0.71944422994419699</v>
      </c>
    </row>
    <row r="28" spans="2:11">
      <c r="B28" s="42">
        <v>8</v>
      </c>
      <c r="C28" s="47">
        <v>7.1</v>
      </c>
      <c r="D28" s="47">
        <v>5.0999999999999996</v>
      </c>
      <c r="E28" s="47">
        <v>4.0999999999999996</v>
      </c>
      <c r="F28" s="47">
        <v>3.4</v>
      </c>
      <c r="G28" s="47">
        <v>5.9</v>
      </c>
      <c r="H28" s="48">
        <f t="shared" si="1"/>
        <v>5.1199999999999992</v>
      </c>
      <c r="I28" s="49">
        <f t="shared" si="2"/>
        <v>1.4601369798755226</v>
      </c>
      <c r="J28" s="50">
        <f t="shared" si="3"/>
        <v>0.6529931086925822</v>
      </c>
    </row>
    <row r="29" spans="2:11">
      <c r="B29" s="42">
        <v>9</v>
      </c>
      <c r="C29" s="47">
        <v>5.6</v>
      </c>
      <c r="D29" s="47">
        <v>4</v>
      </c>
      <c r="E29" s="47">
        <v>3</v>
      </c>
      <c r="F29" s="47">
        <v>2.6</v>
      </c>
      <c r="G29" s="47">
        <v>3.4</v>
      </c>
      <c r="H29" s="48">
        <f t="shared" si="1"/>
        <v>3.7199999999999998</v>
      </c>
      <c r="I29" s="49">
        <f t="shared" si="2"/>
        <v>1.1713240371477072</v>
      </c>
      <c r="J29" s="50">
        <f t="shared" si="3"/>
        <v>0.52383203414835244</v>
      </c>
    </row>
    <row r="30" spans="2:11">
      <c r="B30" s="42">
        <v>10</v>
      </c>
      <c r="C30" s="47">
        <v>4.0999999999999996</v>
      </c>
      <c r="D30" s="47">
        <v>5.9</v>
      </c>
      <c r="E30" s="47">
        <v>6.3</v>
      </c>
      <c r="F30" s="47">
        <v>2.9</v>
      </c>
      <c r="G30" s="47">
        <v>4.9000000000000004</v>
      </c>
      <c r="H30" s="55">
        <f t="shared" si="1"/>
        <v>4.82</v>
      </c>
      <c r="I30" s="56">
        <f t="shared" si="2"/>
        <v>1.3754999091239517</v>
      </c>
      <c r="J30" s="57">
        <f t="shared" si="3"/>
        <v>0.61514225996918781</v>
      </c>
    </row>
    <row r="31" spans="2:11">
      <c r="B31" s="36"/>
      <c r="C31" s="39"/>
      <c r="D31" s="39"/>
      <c r="E31" s="39"/>
      <c r="F31" s="39"/>
      <c r="G31" s="39"/>
      <c r="H31" s="58"/>
      <c r="I31" s="59"/>
      <c r="J31" s="60"/>
      <c r="K31" s="61"/>
    </row>
    <row r="32" spans="2:11">
      <c r="B32" s="36"/>
      <c r="C32" s="39"/>
      <c r="D32" s="39"/>
      <c r="E32" s="39"/>
      <c r="F32" s="39"/>
      <c r="G32" s="39"/>
      <c r="H32" s="51"/>
      <c r="I32" s="52"/>
      <c r="J32" s="53"/>
      <c r="K32" s="39"/>
    </row>
    <row r="33" spans="2:11">
      <c r="B33" s="36"/>
      <c r="C33" s="39"/>
      <c r="D33" s="39"/>
      <c r="E33" s="39"/>
      <c r="F33" s="39"/>
      <c r="G33" s="39"/>
      <c r="H33" s="51"/>
      <c r="I33" s="52"/>
      <c r="J33" s="53"/>
      <c r="K33" s="39"/>
    </row>
    <row r="34" spans="2:11">
      <c r="B34" s="36"/>
      <c r="C34" s="39"/>
      <c r="D34" s="39"/>
      <c r="E34" s="39"/>
      <c r="F34" s="39"/>
      <c r="G34" s="39"/>
      <c r="H34" s="51"/>
      <c r="I34" s="52"/>
      <c r="J34" s="53"/>
      <c r="K34" s="39"/>
    </row>
    <row r="35" spans="2:11">
      <c r="B35" s="36"/>
      <c r="C35" s="39"/>
      <c r="D35" s="37" t="s">
        <v>38</v>
      </c>
      <c r="E35" s="37"/>
      <c r="F35" s="39"/>
      <c r="G35" s="39"/>
      <c r="H35" s="62"/>
      <c r="I35" s="63"/>
      <c r="J35" s="64"/>
      <c r="K35" s="65"/>
    </row>
    <row r="36" spans="2:11">
      <c r="B36" s="42" t="s">
        <v>22</v>
      </c>
      <c r="C36" s="66" t="s">
        <v>34</v>
      </c>
      <c r="D36" s="66" t="s">
        <v>35</v>
      </c>
      <c r="E36" s="66" t="s">
        <v>36</v>
      </c>
      <c r="F36" s="66" t="s">
        <v>37</v>
      </c>
      <c r="G36" s="67" t="s">
        <v>27</v>
      </c>
      <c r="H36" s="68" t="s">
        <v>28</v>
      </c>
      <c r="I36" s="69" t="s">
        <v>29</v>
      </c>
      <c r="J36" s="70" t="s">
        <v>30</v>
      </c>
    </row>
    <row r="37" spans="2:11">
      <c r="B37" s="42">
        <v>1</v>
      </c>
      <c r="C37" s="47">
        <v>7.2</v>
      </c>
      <c r="D37" s="47">
        <v>6.7</v>
      </c>
      <c r="E37" s="47">
        <v>5.5</v>
      </c>
      <c r="F37" s="47">
        <v>4.9000000000000004</v>
      </c>
      <c r="G37" s="47">
        <v>2.9</v>
      </c>
      <c r="H37" s="48">
        <f t="shared" si="1"/>
        <v>5.4399999999999995</v>
      </c>
      <c r="I37" s="49">
        <f t="shared" si="2"/>
        <v>1.6905620367203362</v>
      </c>
      <c r="J37" s="50">
        <f>I37/SQRT(5)</f>
        <v>0.75604232685743344</v>
      </c>
    </row>
    <row r="38" spans="2:11">
      <c r="B38" s="42">
        <v>2</v>
      </c>
      <c r="C38" s="47">
        <v>5.5</v>
      </c>
      <c r="D38" s="47">
        <v>12.1</v>
      </c>
      <c r="E38" s="47">
        <v>14.4</v>
      </c>
      <c r="F38" s="47">
        <v>5.6</v>
      </c>
      <c r="G38" s="47">
        <v>6.2</v>
      </c>
      <c r="H38" s="48">
        <f t="shared" si="1"/>
        <v>8.7600000000000016</v>
      </c>
      <c r="I38" s="49">
        <f t="shared" si="2"/>
        <v>4.1872425293980751</v>
      </c>
      <c r="J38" s="50">
        <f>I38/SQRT(5)</f>
        <v>1.8725917868024513</v>
      </c>
    </row>
    <row r="39" spans="2:11">
      <c r="B39" s="42">
        <v>3</v>
      </c>
      <c r="C39" s="47">
        <v>9.4</v>
      </c>
      <c r="D39" s="47">
        <v>3.9</v>
      </c>
      <c r="E39" s="47">
        <v>5.4</v>
      </c>
      <c r="F39" s="47">
        <v>7.4</v>
      </c>
      <c r="G39" s="47">
        <v>9.6</v>
      </c>
      <c r="H39" s="48">
        <f t="shared" si="1"/>
        <v>7.1400000000000006</v>
      </c>
      <c r="I39" s="49">
        <f t="shared" si="2"/>
        <v>2.4875690945177746</v>
      </c>
      <c r="J39" s="50">
        <f>I39/SQRT(5)</f>
        <v>1.1124747188138686</v>
      </c>
    </row>
    <row r="40" spans="2:11">
      <c r="B40" s="42">
        <v>4</v>
      </c>
      <c r="C40" s="47">
        <v>9.6</v>
      </c>
      <c r="D40" s="47">
        <v>2.9</v>
      </c>
      <c r="E40" s="47">
        <v>13.1</v>
      </c>
      <c r="F40" s="47">
        <v>6.5</v>
      </c>
      <c r="G40" s="47">
        <v>10.199999999999999</v>
      </c>
      <c r="H40" s="48">
        <f t="shared" si="1"/>
        <v>8.4599999999999991</v>
      </c>
      <c r="I40" s="49">
        <f t="shared" si="2"/>
        <v>3.8926854483762225</v>
      </c>
      <c r="J40" s="50">
        <f>I40/SQRT(5)</f>
        <v>1.7408618555186963</v>
      </c>
    </row>
    <row r="41" spans="2:11">
      <c r="B41" s="42">
        <v>5</v>
      </c>
      <c r="C41" s="47">
        <v>13.8</v>
      </c>
      <c r="D41" s="47">
        <v>3.9</v>
      </c>
      <c r="E41" s="47">
        <v>11.5</v>
      </c>
      <c r="F41" s="47">
        <v>13</v>
      </c>
      <c r="G41" s="47">
        <v>10.1</v>
      </c>
      <c r="H41" s="48">
        <f t="shared" si="1"/>
        <v>10.46</v>
      </c>
      <c r="I41" s="49">
        <f t="shared" si="2"/>
        <v>3.9323021247101542</v>
      </c>
      <c r="J41" s="50">
        <f>I41/SQRT(5)</f>
        <v>1.7585789717837519</v>
      </c>
    </row>
    <row r="42" spans="2:11">
      <c r="B42" s="36"/>
      <c r="C42" s="39"/>
      <c r="D42" s="39"/>
      <c r="E42" s="39"/>
      <c r="F42" s="39"/>
      <c r="G42" s="39"/>
      <c r="H42" s="51"/>
      <c r="I42" s="52"/>
      <c r="J42" s="53"/>
    </row>
    <row r="43" spans="2:11">
      <c r="B43" s="36"/>
      <c r="C43" s="39"/>
      <c r="D43" s="39"/>
      <c r="E43" s="39"/>
      <c r="F43" s="39"/>
      <c r="G43" s="39"/>
      <c r="H43" s="51"/>
      <c r="I43" s="52"/>
      <c r="J43" s="53"/>
    </row>
    <row r="44" spans="2:11">
      <c r="B44" s="36"/>
      <c r="C44" s="39"/>
      <c r="D44" s="39"/>
      <c r="E44" s="39"/>
      <c r="F44" s="39"/>
      <c r="G44" s="39"/>
      <c r="H44" s="51"/>
      <c r="I44" s="52"/>
      <c r="J44" s="53"/>
    </row>
    <row r="45" spans="2:11">
      <c r="B45" s="36"/>
      <c r="C45" s="39"/>
      <c r="D45" s="39"/>
      <c r="E45" s="39"/>
      <c r="F45" s="39"/>
      <c r="G45" s="39"/>
      <c r="H45" s="51"/>
      <c r="I45" s="52"/>
      <c r="J45" s="53"/>
    </row>
    <row r="46" spans="2:11">
      <c r="B46" s="36"/>
      <c r="C46" s="39"/>
      <c r="D46" s="39"/>
      <c r="E46" s="39"/>
      <c r="F46" s="39"/>
      <c r="G46" s="39"/>
      <c r="H46" s="51"/>
      <c r="I46" s="52"/>
      <c r="J46" s="53"/>
    </row>
    <row r="47" spans="2:11">
      <c r="B47" s="36"/>
      <c r="C47" s="39"/>
      <c r="D47" s="37" t="s">
        <v>39</v>
      </c>
      <c r="E47" s="37"/>
      <c r="F47" s="39"/>
      <c r="G47" s="39"/>
      <c r="H47" s="51"/>
      <c r="I47" s="52"/>
      <c r="J47" s="53"/>
    </row>
    <row r="48" spans="2:11">
      <c r="B48" s="42" t="s">
        <v>22</v>
      </c>
      <c r="C48" s="43" t="s">
        <v>34</v>
      </c>
      <c r="D48" s="43" t="s">
        <v>35</v>
      </c>
      <c r="E48" s="43" t="s">
        <v>36</v>
      </c>
      <c r="F48" s="43" t="s">
        <v>37</v>
      </c>
      <c r="G48" s="71" t="s">
        <v>27</v>
      </c>
      <c r="H48" s="44" t="s">
        <v>28</v>
      </c>
      <c r="I48" s="45" t="s">
        <v>29</v>
      </c>
      <c r="J48" s="50" t="s">
        <v>30</v>
      </c>
    </row>
    <row r="49" spans="2:10">
      <c r="B49" s="42">
        <v>1</v>
      </c>
      <c r="C49" s="47">
        <v>8.9</v>
      </c>
      <c r="D49" s="47">
        <v>8.4</v>
      </c>
      <c r="E49" s="47">
        <v>7.1</v>
      </c>
      <c r="F49" s="47">
        <v>9.1999999999999993</v>
      </c>
      <c r="G49" s="47">
        <v>7.8</v>
      </c>
      <c r="H49" s="48">
        <f t="shared" si="1"/>
        <v>8.2799999999999976</v>
      </c>
      <c r="I49" s="49">
        <f>STDEV(C49:G49)</f>
        <v>0.84675852520066197</v>
      </c>
      <c r="J49" s="50">
        <f>I49/SQRT(5)</f>
        <v>0.37868192457522976</v>
      </c>
    </row>
    <row r="50" spans="2:10">
      <c r="B50" s="42">
        <v>2</v>
      </c>
      <c r="C50" s="47">
        <v>8</v>
      </c>
      <c r="D50" s="47">
        <v>7.6</v>
      </c>
      <c r="E50" s="47">
        <v>8.5</v>
      </c>
      <c r="F50" s="47">
        <v>10.5</v>
      </c>
      <c r="G50" s="47">
        <v>8.4</v>
      </c>
      <c r="H50" s="48">
        <f t="shared" si="1"/>
        <v>8.6</v>
      </c>
      <c r="I50" s="49">
        <f t="shared" si="2"/>
        <v>1.1202678251204019</v>
      </c>
      <c r="J50" s="50">
        <f>I50/SQRT(5)</f>
        <v>0.50099900199501302</v>
      </c>
    </row>
    <row r="51" spans="2:10">
      <c r="B51" s="42">
        <v>3</v>
      </c>
      <c r="C51" s="47">
        <v>7.4</v>
      </c>
      <c r="D51" s="47">
        <v>7.9</v>
      </c>
      <c r="E51" s="47">
        <v>8.9</v>
      </c>
      <c r="F51" s="47">
        <v>8</v>
      </c>
      <c r="G51" s="47">
        <v>6.8</v>
      </c>
      <c r="H51" s="48">
        <f t="shared" si="1"/>
        <v>7.8</v>
      </c>
      <c r="I51" s="49">
        <f t="shared" si="2"/>
        <v>0.77781745930520241</v>
      </c>
      <c r="J51" s="50">
        <f>I51/SQRT(5)</f>
        <v>0.34785054261852177</v>
      </c>
    </row>
    <row r="52" spans="2:10">
      <c r="B52" s="42">
        <v>4</v>
      </c>
      <c r="C52" s="47">
        <v>9.6</v>
      </c>
      <c r="D52" s="47">
        <v>7.2</v>
      </c>
      <c r="E52" s="47">
        <v>4.2</v>
      </c>
      <c r="F52" s="47">
        <v>3.5</v>
      </c>
      <c r="G52" s="47">
        <v>8.5</v>
      </c>
      <c r="H52" s="48">
        <f t="shared" si="1"/>
        <v>6.6</v>
      </c>
      <c r="I52" s="49">
        <f t="shared" si="2"/>
        <v>2.6617663308412318</v>
      </c>
      <c r="J52" s="50">
        <f>I52/SQRT(5)</f>
        <v>1.1903780911962378</v>
      </c>
    </row>
    <row r="53" spans="2:10">
      <c r="B53" s="42">
        <v>5</v>
      </c>
      <c r="C53" s="47">
        <v>6.9</v>
      </c>
      <c r="D53" s="47">
        <v>7.1</v>
      </c>
      <c r="E53" s="47">
        <v>5</v>
      </c>
      <c r="F53" s="47">
        <v>7.7</v>
      </c>
      <c r="G53" s="47">
        <v>8.6</v>
      </c>
      <c r="H53" s="48">
        <f t="shared" si="1"/>
        <v>7.06</v>
      </c>
      <c r="I53" s="56">
        <f t="shared" si="2"/>
        <v>1.3277801022759801</v>
      </c>
      <c r="J53" s="57">
        <f>I53/SQRT(5)</f>
        <v>0.59380131357214294</v>
      </c>
    </row>
    <row r="54" spans="2:10">
      <c r="B54" s="36"/>
      <c r="C54" s="39"/>
      <c r="D54" s="39"/>
      <c r="E54" s="39"/>
      <c r="F54" s="39"/>
      <c r="G54" s="39"/>
      <c r="H54" s="51"/>
      <c r="I54" s="59"/>
      <c r="J54" s="60"/>
    </row>
    <row r="55" spans="2:10">
      <c r="B55" s="36"/>
      <c r="C55" s="39"/>
      <c r="D55" s="39"/>
      <c r="E55" s="39"/>
      <c r="F55" s="39"/>
      <c r="G55" s="39"/>
      <c r="H55" s="51"/>
      <c r="I55" s="52"/>
      <c r="J55" s="53"/>
    </row>
    <row r="56" spans="2:10">
      <c r="B56" s="36"/>
      <c r="C56" s="39"/>
      <c r="D56" s="39"/>
      <c r="E56" s="39"/>
      <c r="F56" s="39"/>
      <c r="G56" s="39"/>
      <c r="H56" s="51"/>
      <c r="I56" s="52"/>
      <c r="J56" s="53"/>
    </row>
    <row r="57" spans="2:10">
      <c r="B57" s="36"/>
      <c r="C57" s="39"/>
      <c r="D57" s="39"/>
      <c r="E57" s="39"/>
      <c r="F57" s="39"/>
      <c r="G57" s="39"/>
      <c r="H57" s="51"/>
      <c r="I57" s="52"/>
      <c r="J57" s="53"/>
    </row>
    <row r="58" spans="2:10">
      <c r="B58" s="72" t="s">
        <v>40</v>
      </c>
      <c r="C58" s="37"/>
      <c r="D58" s="39"/>
      <c r="E58" s="39"/>
      <c r="F58" s="37" t="s">
        <v>41</v>
      </c>
      <c r="G58" s="37"/>
      <c r="H58" s="51"/>
      <c r="I58" s="52"/>
      <c r="J58" s="53"/>
    </row>
    <row r="59" spans="2:10">
      <c r="B59" s="42" t="s">
        <v>22</v>
      </c>
      <c r="C59" s="43" t="s">
        <v>35</v>
      </c>
      <c r="D59" s="39"/>
      <c r="E59" s="39"/>
      <c r="F59" s="43" t="s">
        <v>22</v>
      </c>
      <c r="G59" s="43" t="s">
        <v>27</v>
      </c>
      <c r="H59" s="73"/>
      <c r="I59" s="52"/>
      <c r="J59" s="53"/>
    </row>
    <row r="60" spans="2:10">
      <c r="B60" s="42">
        <v>1</v>
      </c>
      <c r="C60" s="47">
        <v>8.6999999999999993</v>
      </c>
      <c r="D60" s="39"/>
      <c r="E60" s="39"/>
      <c r="F60" s="47">
        <v>1</v>
      </c>
      <c r="G60" s="47">
        <v>10.4</v>
      </c>
      <c r="H60" s="73"/>
      <c r="I60" s="52"/>
      <c r="J60" s="53"/>
    </row>
    <row r="61" spans="2:10">
      <c r="B61" s="42">
        <v>2</v>
      </c>
      <c r="C61" s="47">
        <v>11.4</v>
      </c>
      <c r="D61" s="39"/>
      <c r="E61" s="39"/>
      <c r="F61" s="47">
        <v>2</v>
      </c>
      <c r="G61" s="47">
        <v>2.9</v>
      </c>
      <c r="H61" s="73"/>
      <c r="I61" s="52"/>
      <c r="J61" s="53"/>
    </row>
    <row r="62" spans="2:10">
      <c r="B62" s="42">
        <v>3</v>
      </c>
      <c r="C62" s="47">
        <v>13.6</v>
      </c>
      <c r="D62" s="39"/>
      <c r="E62" s="39"/>
      <c r="F62" s="47">
        <v>3</v>
      </c>
      <c r="G62" s="47">
        <v>5.4</v>
      </c>
      <c r="H62" s="73"/>
      <c r="I62" s="52"/>
      <c r="J62" s="53"/>
    </row>
    <row r="63" spans="2:10">
      <c r="B63" s="42">
        <v>4</v>
      </c>
      <c r="C63" s="47">
        <v>8.5</v>
      </c>
      <c r="D63" s="39"/>
      <c r="E63" s="39"/>
      <c r="F63" s="47">
        <v>4</v>
      </c>
      <c r="G63" s="47">
        <v>17.899999999999999</v>
      </c>
      <c r="H63" s="73"/>
      <c r="I63" s="52"/>
      <c r="J63" s="53"/>
    </row>
    <row r="64" spans="2:10">
      <c r="B64" s="42">
        <v>5</v>
      </c>
      <c r="C64" s="74">
        <v>11.7</v>
      </c>
      <c r="D64" s="39"/>
      <c r="E64" s="39"/>
      <c r="F64" s="47">
        <v>5</v>
      </c>
      <c r="G64" s="47">
        <v>6.9</v>
      </c>
      <c r="H64" s="73"/>
      <c r="I64" s="52"/>
      <c r="J64" s="53"/>
    </row>
    <row r="65" spans="2:12">
      <c r="B65" s="75" t="s">
        <v>28</v>
      </c>
      <c r="C65" s="48">
        <f>AVERAGE(C60:C64)</f>
        <v>10.780000000000001</v>
      </c>
      <c r="D65" s="76"/>
      <c r="E65" s="76"/>
      <c r="F65" s="44" t="s">
        <v>28</v>
      </c>
      <c r="G65" s="48">
        <f>AVERAGE(G60:G64)</f>
        <v>8.6999999999999993</v>
      </c>
      <c r="H65" s="51"/>
      <c r="I65" s="52"/>
      <c r="J65" s="53"/>
    </row>
    <row r="66" spans="2:12">
      <c r="B66" s="77" t="s">
        <v>29</v>
      </c>
      <c r="C66" s="49">
        <f>STDEV(C60:C64)</f>
        <v>2.1626372788796471</v>
      </c>
      <c r="D66" s="78"/>
      <c r="E66" s="78"/>
      <c r="F66" s="45" t="s">
        <v>29</v>
      </c>
      <c r="G66" s="49">
        <f>STDEV(G60:G64)</f>
        <v>5.8159264094381387</v>
      </c>
      <c r="H66" s="51"/>
      <c r="I66" s="52"/>
      <c r="J66" s="53"/>
    </row>
    <row r="67" spans="2:12">
      <c r="B67" s="75" t="s">
        <v>30</v>
      </c>
      <c r="C67" s="79">
        <f>C66/SQRT(5)</f>
        <v>0.96716079325001214</v>
      </c>
      <c r="D67" s="78"/>
      <c r="E67" s="78"/>
      <c r="F67" s="44" t="s">
        <v>30</v>
      </c>
      <c r="G67" s="79">
        <f>G66/SQRT(5)</f>
        <v>2.6009613607279904</v>
      </c>
      <c r="H67" s="51"/>
      <c r="I67" s="52"/>
      <c r="J67" s="53"/>
      <c r="K67" s="30"/>
      <c r="L67" s="30"/>
    </row>
    <row r="68" spans="2:12">
      <c r="B68" s="36"/>
      <c r="C68" s="39"/>
      <c r="D68" s="39"/>
      <c r="E68" s="39"/>
      <c r="F68" s="39"/>
      <c r="G68" s="39"/>
      <c r="H68" s="51"/>
      <c r="I68" s="52"/>
      <c r="J68" s="53"/>
    </row>
    <row r="69" spans="2:12">
      <c r="B69" s="36"/>
      <c r="C69" s="37" t="s">
        <v>42</v>
      </c>
      <c r="D69" s="37"/>
      <c r="E69" s="37"/>
      <c r="F69" s="39"/>
      <c r="G69" s="39"/>
      <c r="H69" s="51"/>
      <c r="I69" s="63"/>
      <c r="J69" s="64"/>
      <c r="K69" s="30"/>
      <c r="L69" s="30"/>
    </row>
    <row r="70" spans="2:12">
      <c r="B70" s="42" t="s">
        <v>33</v>
      </c>
      <c r="C70" s="43" t="s">
        <v>34</v>
      </c>
      <c r="D70" s="43" t="s">
        <v>35</v>
      </c>
      <c r="E70" s="43" t="s">
        <v>36</v>
      </c>
      <c r="F70" s="43" t="s">
        <v>37</v>
      </c>
      <c r="G70" s="43" t="s">
        <v>27</v>
      </c>
      <c r="H70" s="44" t="s">
        <v>28</v>
      </c>
      <c r="I70" s="69" t="s">
        <v>29</v>
      </c>
      <c r="J70" s="70" t="s">
        <v>30</v>
      </c>
      <c r="K70" s="30"/>
      <c r="L70" s="30"/>
    </row>
    <row r="71" spans="2:12">
      <c r="B71" s="42">
        <v>1</v>
      </c>
      <c r="C71" s="47" t="s">
        <v>31</v>
      </c>
      <c r="D71" s="47">
        <v>3.7</v>
      </c>
      <c r="E71" s="47">
        <v>6.6</v>
      </c>
      <c r="F71" s="47">
        <v>1.5</v>
      </c>
      <c r="G71" s="47">
        <v>3.9</v>
      </c>
      <c r="H71" s="48">
        <f t="shared" ref="H71:H127" si="4">AVERAGE(C71:G71)</f>
        <v>3.9250000000000003</v>
      </c>
      <c r="I71" s="49">
        <f t="shared" ref="I71:I127" si="5">STDEV(C71:G71)</f>
        <v>2.0886598574205411</v>
      </c>
      <c r="J71" s="50">
        <f t="shared" ref="J71:J127" si="6">I71/SQRT(5)</f>
        <v>0.93407708461346961</v>
      </c>
    </row>
    <row r="72" spans="2:12">
      <c r="B72" s="42">
        <v>2</v>
      </c>
      <c r="C72" s="47">
        <v>2.9</v>
      </c>
      <c r="D72" s="47">
        <v>4.2</v>
      </c>
      <c r="E72" s="47">
        <v>3.1</v>
      </c>
      <c r="F72" s="47">
        <v>3.2</v>
      </c>
      <c r="G72" s="47">
        <v>2.5</v>
      </c>
      <c r="H72" s="48">
        <f t="shared" si="4"/>
        <v>3.1799999999999997</v>
      </c>
      <c r="I72" s="49">
        <f t="shared" si="5"/>
        <v>0.63007936008093757</v>
      </c>
      <c r="J72" s="50">
        <f t="shared" si="6"/>
        <v>0.28178005607210876</v>
      </c>
    </row>
    <row r="73" spans="2:12">
      <c r="B73" s="42">
        <v>3</v>
      </c>
      <c r="C73" s="47">
        <v>7.6</v>
      </c>
      <c r="D73" s="47">
        <v>3.6</v>
      </c>
      <c r="E73" s="47">
        <v>4</v>
      </c>
      <c r="F73" s="47">
        <v>2.5</v>
      </c>
      <c r="G73" s="47">
        <v>1.6</v>
      </c>
      <c r="H73" s="48">
        <f t="shared" si="4"/>
        <v>3.8600000000000003</v>
      </c>
      <c r="I73" s="49">
        <f t="shared" si="5"/>
        <v>2.293032926061028</v>
      </c>
      <c r="J73" s="50">
        <f t="shared" si="6"/>
        <v>1.0254754994635416</v>
      </c>
    </row>
    <row r="74" spans="2:12">
      <c r="B74" s="42">
        <v>4</v>
      </c>
      <c r="C74" s="47">
        <v>2.7</v>
      </c>
      <c r="D74" s="47">
        <v>3</v>
      </c>
      <c r="E74" s="47">
        <v>2.5</v>
      </c>
      <c r="F74" s="47">
        <v>2.7</v>
      </c>
      <c r="G74" s="47">
        <v>2.4</v>
      </c>
      <c r="H74" s="48">
        <f t="shared" si="4"/>
        <v>2.6599999999999997</v>
      </c>
      <c r="I74" s="49">
        <f t="shared" si="5"/>
        <v>0.23021728866442681</v>
      </c>
      <c r="J74" s="50">
        <f t="shared" si="6"/>
        <v>0.10295630140987001</v>
      </c>
    </row>
    <row r="75" spans="2:12">
      <c r="B75" s="42">
        <v>5</v>
      </c>
      <c r="C75" s="47" t="s">
        <v>31</v>
      </c>
      <c r="D75" s="47">
        <v>1.5</v>
      </c>
      <c r="E75" s="47">
        <v>3.2</v>
      </c>
      <c r="F75" s="47">
        <v>3.3</v>
      </c>
      <c r="G75" s="47">
        <v>3.4</v>
      </c>
      <c r="H75" s="48">
        <f t="shared" si="4"/>
        <v>2.85</v>
      </c>
      <c r="I75" s="49">
        <f t="shared" si="5"/>
        <v>0.90369611411506312</v>
      </c>
      <c r="J75" s="50">
        <f t="shared" si="6"/>
        <v>0.40414518843273767</v>
      </c>
    </row>
    <row r="76" spans="2:12" ht="15.75" thickBot="1">
      <c r="B76" s="80">
        <v>6</v>
      </c>
      <c r="C76" s="81">
        <v>3.6</v>
      </c>
      <c r="D76" s="81">
        <v>2.5</v>
      </c>
      <c r="E76" s="81">
        <v>5.4</v>
      </c>
      <c r="F76" s="81">
        <v>4.4000000000000004</v>
      </c>
      <c r="G76" s="81">
        <v>1.4</v>
      </c>
      <c r="H76" s="82">
        <f t="shared" si="4"/>
        <v>3.46</v>
      </c>
      <c r="I76" s="83">
        <f t="shared" si="5"/>
        <v>1.5678010077812803</v>
      </c>
      <c r="J76" s="84">
        <f t="shared" si="6"/>
        <v>0.7011419257183239</v>
      </c>
    </row>
    <row r="77" spans="2:12">
      <c r="H77" s="85"/>
      <c r="I77" s="86"/>
      <c r="J77" s="87"/>
    </row>
    <row r="78" spans="2:12">
      <c r="H78" s="85"/>
      <c r="I78" s="86"/>
      <c r="J78" s="87"/>
    </row>
    <row r="79" spans="2:12">
      <c r="H79" s="85"/>
      <c r="I79" s="86"/>
      <c r="J79" s="87"/>
    </row>
    <row r="80" spans="2:12">
      <c r="H80" s="85"/>
      <c r="I80" s="86"/>
      <c r="J80" s="87"/>
    </row>
    <row r="81" spans="2:12">
      <c r="H81" s="85"/>
      <c r="I81" s="86"/>
      <c r="J81" s="87"/>
      <c r="K81" s="39"/>
      <c r="L81" s="39"/>
    </row>
    <row r="82" spans="2:12">
      <c r="H82" s="85"/>
      <c r="I82" s="86"/>
      <c r="J82" s="87"/>
      <c r="K82" s="40"/>
      <c r="L82" s="40"/>
    </row>
    <row r="83" spans="2:12" ht="15.75" thickBot="1">
      <c r="H83" s="85"/>
      <c r="I83" s="86"/>
      <c r="J83" s="87"/>
      <c r="K83" s="30"/>
      <c r="L83" s="30"/>
    </row>
    <row r="84" spans="2:12" s="30" customFormat="1">
      <c r="B84" s="32"/>
      <c r="C84" s="88">
        <v>39566</v>
      </c>
      <c r="D84" s="34" t="s">
        <v>43</v>
      </c>
      <c r="E84" s="34"/>
      <c r="F84" s="34"/>
      <c r="G84" s="34"/>
      <c r="H84" s="89"/>
      <c r="I84" s="90"/>
      <c r="J84" s="91"/>
      <c r="L84"/>
    </row>
    <row r="85" spans="2:12">
      <c r="B85" s="36"/>
      <c r="C85" s="39"/>
      <c r="D85" s="39"/>
      <c r="E85" s="39"/>
      <c r="F85" s="39"/>
      <c r="G85" s="39"/>
      <c r="H85" s="85"/>
      <c r="I85" s="86"/>
      <c r="J85" s="53"/>
    </row>
    <row r="86" spans="2:12" s="30" customFormat="1">
      <c r="B86" s="36"/>
      <c r="C86" s="43" t="s">
        <v>44</v>
      </c>
      <c r="D86" s="43"/>
      <c r="E86" s="43"/>
      <c r="F86" s="92"/>
      <c r="G86" s="73"/>
      <c r="H86" s="85"/>
      <c r="I86" s="86"/>
      <c r="J86" s="53"/>
      <c r="K86"/>
      <c r="L86"/>
    </row>
    <row r="87" spans="2:12" s="30" customFormat="1">
      <c r="B87" s="42" t="s">
        <v>33</v>
      </c>
      <c r="C87" s="43" t="s">
        <v>23</v>
      </c>
      <c r="D87" s="43" t="s">
        <v>24</v>
      </c>
      <c r="E87" s="43" t="s">
        <v>25</v>
      </c>
      <c r="F87" s="43" t="s">
        <v>26</v>
      </c>
      <c r="G87" s="43" t="s">
        <v>27</v>
      </c>
      <c r="H87" s="44" t="s">
        <v>28</v>
      </c>
      <c r="I87" s="45" t="s">
        <v>29</v>
      </c>
      <c r="J87" s="50" t="s">
        <v>30</v>
      </c>
      <c r="K87"/>
      <c r="L87"/>
    </row>
    <row r="88" spans="2:12">
      <c r="B88" s="42">
        <v>1</v>
      </c>
      <c r="C88" s="47">
        <v>4</v>
      </c>
      <c r="D88" s="47">
        <v>6.4</v>
      </c>
      <c r="E88" s="47">
        <v>4.5</v>
      </c>
      <c r="F88" s="47">
        <v>3.9</v>
      </c>
      <c r="G88" s="47">
        <v>5.8</v>
      </c>
      <c r="H88" s="48">
        <f t="shared" si="4"/>
        <v>4.92</v>
      </c>
      <c r="I88" s="49">
        <f t="shared" si="5"/>
        <v>1.121160113453916</v>
      </c>
      <c r="J88" s="50">
        <f t="shared" si="6"/>
        <v>0.50139804546886646</v>
      </c>
    </row>
    <row r="89" spans="2:12">
      <c r="B89" s="42">
        <v>2</v>
      </c>
      <c r="C89" s="47">
        <v>3.5</v>
      </c>
      <c r="D89" s="47">
        <v>8</v>
      </c>
      <c r="E89" s="47">
        <v>4.5999999999999996</v>
      </c>
      <c r="F89" s="47">
        <v>2.1</v>
      </c>
      <c r="G89" s="47">
        <v>5.9</v>
      </c>
      <c r="H89" s="48">
        <f t="shared" si="4"/>
        <v>4.82</v>
      </c>
      <c r="I89" s="49">
        <f t="shared" si="5"/>
        <v>2.2620786900547905</v>
      </c>
      <c r="J89" s="50">
        <f t="shared" si="6"/>
        <v>1.0116323442832378</v>
      </c>
    </row>
    <row r="90" spans="2:12">
      <c r="B90" s="42">
        <v>3</v>
      </c>
      <c r="C90" s="47">
        <v>2.4</v>
      </c>
      <c r="D90" s="47" t="s">
        <v>31</v>
      </c>
      <c r="E90" s="47">
        <v>5.7</v>
      </c>
      <c r="F90" s="47">
        <v>5.2</v>
      </c>
      <c r="G90" s="47">
        <v>5.8</v>
      </c>
      <c r="H90" s="48">
        <f t="shared" si="4"/>
        <v>4.7750000000000004</v>
      </c>
      <c r="I90" s="49">
        <f t="shared" si="5"/>
        <v>1.6049402896473535</v>
      </c>
      <c r="J90" s="50">
        <f t="shared" si="6"/>
        <v>0.71775111749593679</v>
      </c>
      <c r="K90" s="39"/>
    </row>
    <row r="91" spans="2:12">
      <c r="B91" s="42">
        <v>4</v>
      </c>
      <c r="C91" s="47">
        <v>6.7</v>
      </c>
      <c r="D91" s="47">
        <v>5.4</v>
      </c>
      <c r="E91" s="47">
        <v>4.5</v>
      </c>
      <c r="F91" s="47">
        <v>5</v>
      </c>
      <c r="G91" s="47">
        <v>6.4</v>
      </c>
      <c r="H91" s="48">
        <f t="shared" si="4"/>
        <v>5.6</v>
      </c>
      <c r="I91" s="49">
        <f t="shared" si="5"/>
        <v>0.9300537618869148</v>
      </c>
      <c r="J91" s="50">
        <f t="shared" si="6"/>
        <v>0.41593268686170887</v>
      </c>
      <c r="K91" s="30"/>
    </row>
    <row r="92" spans="2:12">
      <c r="B92" s="42">
        <v>5</v>
      </c>
      <c r="C92" s="47">
        <v>4.5</v>
      </c>
      <c r="D92" s="47">
        <v>3.9</v>
      </c>
      <c r="E92" s="47">
        <v>3.8</v>
      </c>
      <c r="F92" s="47" t="s">
        <v>31</v>
      </c>
      <c r="G92" s="47">
        <v>5</v>
      </c>
      <c r="H92" s="48">
        <f t="shared" si="4"/>
        <v>4.3</v>
      </c>
      <c r="I92" s="49">
        <f t="shared" si="5"/>
        <v>0.55976185412489243</v>
      </c>
      <c r="J92" s="50">
        <f t="shared" si="6"/>
        <v>0.25033311140691611</v>
      </c>
      <c r="K92" s="30"/>
    </row>
    <row r="93" spans="2:12">
      <c r="B93" s="42">
        <v>6</v>
      </c>
      <c r="C93" s="47">
        <v>5.5</v>
      </c>
      <c r="D93" s="47">
        <v>3.4</v>
      </c>
      <c r="E93" s="47">
        <v>7.5</v>
      </c>
      <c r="F93" s="47">
        <v>4.5999999999999996</v>
      </c>
      <c r="G93" s="47">
        <v>2.8</v>
      </c>
      <c r="H93" s="48">
        <f t="shared" si="4"/>
        <v>4.76</v>
      </c>
      <c r="I93" s="49">
        <f t="shared" si="5"/>
        <v>1.8555322686496178</v>
      </c>
      <c r="J93" s="50">
        <f t="shared" si="6"/>
        <v>0.82981925742898943</v>
      </c>
    </row>
    <row r="94" spans="2:12">
      <c r="B94" s="42">
        <v>7</v>
      </c>
      <c r="C94" s="47">
        <v>5.2</v>
      </c>
      <c r="D94" s="47">
        <v>4.0999999999999996</v>
      </c>
      <c r="E94" s="47">
        <v>5</v>
      </c>
      <c r="F94" s="47">
        <v>6.9</v>
      </c>
      <c r="G94" s="47">
        <v>4.3</v>
      </c>
      <c r="H94" s="48">
        <f t="shared" si="4"/>
        <v>5.1000000000000005</v>
      </c>
      <c r="I94" s="49">
        <f t="shared" si="5"/>
        <v>1.1067971810589301</v>
      </c>
      <c r="J94" s="50">
        <f t="shared" si="6"/>
        <v>0.49497474683058207</v>
      </c>
      <c r="L94" s="39"/>
    </row>
    <row r="95" spans="2:12">
      <c r="B95" s="42">
        <v>8</v>
      </c>
      <c r="C95" s="47">
        <v>3.4</v>
      </c>
      <c r="D95" s="47">
        <v>6.6</v>
      </c>
      <c r="E95" s="47">
        <v>3.9</v>
      </c>
      <c r="F95" s="47">
        <v>4</v>
      </c>
      <c r="G95" s="47">
        <v>4.5</v>
      </c>
      <c r="H95" s="48">
        <f t="shared" si="4"/>
        <v>4.4799999999999995</v>
      </c>
      <c r="I95" s="49">
        <f t="shared" si="5"/>
        <v>1.2477980605851247</v>
      </c>
      <c r="J95" s="50">
        <f t="shared" si="6"/>
        <v>0.55803225713214788</v>
      </c>
      <c r="L95" s="30"/>
    </row>
    <row r="96" spans="2:12">
      <c r="B96" s="42">
        <v>9</v>
      </c>
      <c r="C96" s="47">
        <v>5</v>
      </c>
      <c r="D96" s="47">
        <v>4.0999999999999996</v>
      </c>
      <c r="E96" s="47">
        <v>5.8</v>
      </c>
      <c r="F96" s="47">
        <v>4</v>
      </c>
      <c r="G96" s="47" t="s">
        <v>31</v>
      </c>
      <c r="H96" s="48">
        <f t="shared" si="4"/>
        <v>4.7249999999999996</v>
      </c>
      <c r="I96" s="49">
        <f t="shared" si="5"/>
        <v>0.84606934309980808</v>
      </c>
      <c r="J96" s="50">
        <f t="shared" si="6"/>
        <v>0.3783737129699527</v>
      </c>
      <c r="L96" s="30"/>
    </row>
    <row r="97" spans="2:12">
      <c r="B97" s="42">
        <v>10</v>
      </c>
      <c r="C97" s="47">
        <v>4.8</v>
      </c>
      <c r="D97" s="47">
        <v>5.3</v>
      </c>
      <c r="E97" s="47">
        <v>5</v>
      </c>
      <c r="F97" s="47">
        <v>5.7</v>
      </c>
      <c r="G97" s="47">
        <v>4.5</v>
      </c>
      <c r="H97" s="48">
        <f t="shared" si="4"/>
        <v>5.0600000000000005</v>
      </c>
      <c r="I97" s="49">
        <f t="shared" si="5"/>
        <v>0.46151923036857312</v>
      </c>
      <c r="J97" s="50">
        <f t="shared" si="6"/>
        <v>0.20639767440550294</v>
      </c>
    </row>
    <row r="98" spans="2:12" s="39" customFormat="1">
      <c r="B98" s="93"/>
      <c r="C98" s="52"/>
      <c r="D98" s="52"/>
      <c r="E98" s="52"/>
      <c r="F98" s="52"/>
      <c r="G98" s="52"/>
      <c r="H98" s="48"/>
      <c r="I98" s="49"/>
      <c r="J98" s="50"/>
      <c r="K98"/>
      <c r="L98"/>
    </row>
    <row r="99" spans="2:12" s="40" customFormat="1">
      <c r="B99" s="94"/>
      <c r="C99" s="95" t="s">
        <v>32</v>
      </c>
      <c r="D99" s="95"/>
      <c r="E99" s="95"/>
      <c r="F99" s="95"/>
      <c r="G99" s="95"/>
      <c r="H99" s="48"/>
      <c r="I99" s="49"/>
      <c r="J99" s="50"/>
      <c r="K99"/>
      <c r="L99"/>
    </row>
    <row r="100" spans="2:12" s="30" customFormat="1">
      <c r="B100" s="96" t="s">
        <v>33</v>
      </c>
      <c r="C100" s="97" t="s">
        <v>34</v>
      </c>
      <c r="D100" s="97" t="s">
        <v>35</v>
      </c>
      <c r="E100" s="97" t="s">
        <v>36</v>
      </c>
      <c r="F100" s="97" t="s">
        <v>37</v>
      </c>
      <c r="G100" s="97" t="s">
        <v>27</v>
      </c>
      <c r="H100" s="68" t="s">
        <v>28</v>
      </c>
      <c r="I100" s="69" t="s">
        <v>29</v>
      </c>
      <c r="J100" s="70" t="s">
        <v>30</v>
      </c>
      <c r="K100"/>
      <c r="L100"/>
    </row>
    <row r="101" spans="2:12">
      <c r="B101" s="42">
        <v>1</v>
      </c>
      <c r="C101" s="47">
        <v>6.7</v>
      </c>
      <c r="D101" s="47">
        <v>6</v>
      </c>
      <c r="E101" s="47">
        <v>8</v>
      </c>
      <c r="F101" s="47">
        <v>7.3</v>
      </c>
      <c r="G101" s="47">
        <v>5.8</v>
      </c>
      <c r="H101" s="48">
        <f t="shared" si="4"/>
        <v>6.76</v>
      </c>
      <c r="I101" s="49">
        <f t="shared" si="5"/>
        <v>0.91268833672837379</v>
      </c>
      <c r="J101" s="50">
        <f t="shared" si="6"/>
        <v>0.40816663263917236</v>
      </c>
    </row>
    <row r="102" spans="2:12">
      <c r="B102" s="42">
        <v>2</v>
      </c>
      <c r="C102" s="47">
        <v>3.9</v>
      </c>
      <c r="D102" s="47">
        <v>4.8</v>
      </c>
      <c r="E102" s="47">
        <v>5.2</v>
      </c>
      <c r="F102" s="47">
        <v>4</v>
      </c>
      <c r="G102" s="47">
        <v>5.9</v>
      </c>
      <c r="H102" s="48">
        <f t="shared" si="4"/>
        <v>4.76</v>
      </c>
      <c r="I102" s="49">
        <f t="shared" si="5"/>
        <v>0.83845095265018932</v>
      </c>
      <c r="J102" s="50">
        <f t="shared" si="6"/>
        <v>0.37496666518505611</v>
      </c>
    </row>
    <row r="103" spans="2:12">
      <c r="B103" s="42">
        <v>3</v>
      </c>
      <c r="C103" s="47">
        <v>8</v>
      </c>
      <c r="D103" s="47">
        <v>8.5</v>
      </c>
      <c r="E103" s="47">
        <v>5.0999999999999996</v>
      </c>
      <c r="F103" s="47">
        <v>10</v>
      </c>
      <c r="G103" s="47">
        <v>10</v>
      </c>
      <c r="H103" s="48">
        <f t="shared" si="4"/>
        <v>8.32</v>
      </c>
      <c r="I103" s="49">
        <f t="shared" si="5"/>
        <v>2.0092287077383681</v>
      </c>
      <c r="J103" s="50">
        <f t="shared" si="6"/>
        <v>0.89855439456940978</v>
      </c>
      <c r="L103" s="39"/>
    </row>
    <row r="104" spans="2:12">
      <c r="B104" s="42">
        <v>4</v>
      </c>
      <c r="C104" s="47">
        <v>2.5</v>
      </c>
      <c r="D104" s="47">
        <v>14</v>
      </c>
      <c r="E104" s="47">
        <v>8.6999999999999993</v>
      </c>
      <c r="F104" s="47">
        <v>5.2</v>
      </c>
      <c r="G104" s="47">
        <v>7.8</v>
      </c>
      <c r="H104" s="48">
        <f t="shared" si="4"/>
        <v>7.6399999999999988</v>
      </c>
      <c r="I104" s="49">
        <f t="shared" si="5"/>
        <v>4.3003488230607534</v>
      </c>
      <c r="J104" s="50">
        <f t="shared" si="6"/>
        <v>1.9231744590650119</v>
      </c>
      <c r="L104" s="30"/>
    </row>
    <row r="105" spans="2:12">
      <c r="B105" s="42">
        <v>5</v>
      </c>
      <c r="C105" s="47">
        <v>7</v>
      </c>
      <c r="D105" s="47">
        <v>6.5</v>
      </c>
      <c r="E105" s="47">
        <v>2</v>
      </c>
      <c r="F105" s="47">
        <v>5</v>
      </c>
      <c r="G105" s="47">
        <v>4.7</v>
      </c>
      <c r="H105" s="48">
        <f t="shared" si="4"/>
        <v>5.04</v>
      </c>
      <c r="I105" s="49">
        <f t="shared" si="5"/>
        <v>1.9578048932414083</v>
      </c>
      <c r="J105" s="50">
        <f t="shared" si="6"/>
        <v>0.8755569655939015</v>
      </c>
      <c r="L105" s="30"/>
    </row>
    <row r="106" spans="2:12">
      <c r="B106" s="42">
        <v>6</v>
      </c>
      <c r="C106" s="47">
        <v>7.3</v>
      </c>
      <c r="D106" s="47">
        <v>5.5</v>
      </c>
      <c r="E106" s="47">
        <v>5.5</v>
      </c>
      <c r="F106" s="47">
        <v>8.8000000000000007</v>
      </c>
      <c r="G106" s="47">
        <v>8.8000000000000007</v>
      </c>
      <c r="H106" s="48">
        <f t="shared" si="4"/>
        <v>7.1800000000000015</v>
      </c>
      <c r="I106" s="49">
        <f t="shared" si="5"/>
        <v>1.6513630733427431</v>
      </c>
      <c r="J106" s="50">
        <f t="shared" si="6"/>
        <v>0.73851201750546891</v>
      </c>
    </row>
    <row r="107" spans="2:12">
      <c r="B107" s="42">
        <v>7</v>
      </c>
      <c r="C107" s="47">
        <v>4.2</v>
      </c>
      <c r="D107" s="47">
        <v>5.8</v>
      </c>
      <c r="E107" s="47">
        <v>6.3</v>
      </c>
      <c r="F107" s="47">
        <v>8</v>
      </c>
      <c r="G107" s="47">
        <v>5.9</v>
      </c>
      <c r="H107" s="48">
        <f t="shared" si="4"/>
        <v>6.0400000000000009</v>
      </c>
      <c r="I107" s="49">
        <f t="shared" si="5"/>
        <v>1.3575713609236124</v>
      </c>
      <c r="J107" s="50">
        <f t="shared" si="6"/>
        <v>0.60712436946641979</v>
      </c>
      <c r="K107" s="98"/>
    </row>
    <row r="108" spans="2:12">
      <c r="B108" s="42">
        <v>8</v>
      </c>
      <c r="C108" s="47">
        <v>8</v>
      </c>
      <c r="D108" s="47">
        <v>5.3</v>
      </c>
      <c r="E108" s="47">
        <v>5</v>
      </c>
      <c r="F108" s="47">
        <v>6.6</v>
      </c>
      <c r="G108" s="47">
        <v>6.5</v>
      </c>
      <c r="H108" s="48">
        <f t="shared" si="4"/>
        <v>6.2799999999999994</v>
      </c>
      <c r="I108" s="49">
        <f t="shared" si="5"/>
        <v>1.1945710527214388</v>
      </c>
      <c r="J108" s="50">
        <f t="shared" si="6"/>
        <v>0.53422841556772449</v>
      </c>
    </row>
    <row r="109" spans="2:12">
      <c r="B109" s="42">
        <v>9</v>
      </c>
      <c r="C109" s="47">
        <v>6.3</v>
      </c>
      <c r="D109" s="47">
        <v>6.5</v>
      </c>
      <c r="E109" s="47">
        <v>5</v>
      </c>
      <c r="F109" s="47">
        <v>3</v>
      </c>
      <c r="G109" s="47">
        <v>6.9</v>
      </c>
      <c r="H109" s="48">
        <f t="shared" si="4"/>
        <v>5.5400000000000009</v>
      </c>
      <c r="I109" s="49">
        <f t="shared" si="5"/>
        <v>1.5883954167649805</v>
      </c>
      <c r="J109" s="50">
        <f t="shared" si="6"/>
        <v>0.71035202540712106</v>
      </c>
    </row>
    <row r="110" spans="2:12">
      <c r="B110" s="99">
        <v>10</v>
      </c>
      <c r="C110" s="47">
        <v>6</v>
      </c>
      <c r="D110" s="47">
        <v>8.4</v>
      </c>
      <c r="E110" s="47">
        <v>8.8000000000000007</v>
      </c>
      <c r="F110" s="47">
        <v>4.2</v>
      </c>
      <c r="G110" s="47">
        <v>5.5</v>
      </c>
      <c r="H110" s="55">
        <f t="shared" si="4"/>
        <v>6.580000000000001</v>
      </c>
      <c r="I110" s="56">
        <f t="shared" si="5"/>
        <v>1.9626512680555306</v>
      </c>
      <c r="J110" s="57">
        <f t="shared" si="6"/>
        <v>0.87772433029966557</v>
      </c>
    </row>
    <row r="111" spans="2:12" s="39" customFormat="1">
      <c r="B111" s="93"/>
      <c r="C111" s="52"/>
      <c r="D111" s="52"/>
      <c r="E111" s="52"/>
      <c r="F111" s="52"/>
      <c r="G111" s="100"/>
      <c r="H111" s="101"/>
      <c r="I111" s="102"/>
      <c r="J111" s="103"/>
      <c r="K111"/>
    </row>
    <row r="112" spans="2:12" s="30" customFormat="1">
      <c r="B112" s="94"/>
      <c r="C112" s="43"/>
      <c r="D112" s="43" t="s">
        <v>38</v>
      </c>
      <c r="E112" s="43"/>
      <c r="F112" s="43"/>
      <c r="G112" s="92"/>
      <c r="H112" s="104"/>
      <c r="I112" s="105"/>
      <c r="J112" s="70"/>
      <c r="K112"/>
    </row>
    <row r="113" spans="2:12" s="30" customFormat="1">
      <c r="B113" s="96" t="s">
        <v>33</v>
      </c>
      <c r="C113" s="97" t="s">
        <v>34</v>
      </c>
      <c r="D113" s="97" t="s">
        <v>35</v>
      </c>
      <c r="E113" s="97" t="s">
        <v>36</v>
      </c>
      <c r="F113" s="97" t="s">
        <v>37</v>
      </c>
      <c r="G113" s="106" t="s">
        <v>27</v>
      </c>
      <c r="H113" s="68" t="s">
        <v>28</v>
      </c>
      <c r="I113" s="69" t="s">
        <v>29</v>
      </c>
      <c r="J113" s="70" t="s">
        <v>30</v>
      </c>
      <c r="K113"/>
    </row>
    <row r="114" spans="2:12">
      <c r="B114" s="42">
        <v>1</v>
      </c>
      <c r="C114" s="47">
        <v>18.8</v>
      </c>
      <c r="D114" s="47">
        <v>16</v>
      </c>
      <c r="E114" s="47">
        <v>16</v>
      </c>
      <c r="F114" s="47">
        <v>13.8</v>
      </c>
      <c r="G114" s="107">
        <v>11</v>
      </c>
      <c r="H114" s="48">
        <f t="shared" si="4"/>
        <v>15.12</v>
      </c>
      <c r="I114" s="49">
        <f t="shared" si="5"/>
        <v>2.9072323608545831</v>
      </c>
      <c r="J114" s="50">
        <f t="shared" si="6"/>
        <v>1.3001538370516093</v>
      </c>
    </row>
    <row r="115" spans="2:12">
      <c r="B115" s="42">
        <v>2</v>
      </c>
      <c r="C115" s="47">
        <v>18.399999999999999</v>
      </c>
      <c r="D115" s="47">
        <v>34.9</v>
      </c>
      <c r="E115" s="47">
        <v>38.1</v>
      </c>
      <c r="F115" s="47">
        <v>15.8</v>
      </c>
      <c r="G115" s="107">
        <v>17.899999999999999</v>
      </c>
      <c r="H115" s="48">
        <f t="shared" si="4"/>
        <v>25.02</v>
      </c>
      <c r="I115" s="49">
        <f t="shared" si="5"/>
        <v>10.585697898579957</v>
      </c>
      <c r="J115" s="50">
        <f t="shared" si="6"/>
        <v>4.7340680181002917</v>
      </c>
    </row>
    <row r="116" spans="2:12">
      <c r="B116" s="42">
        <v>3</v>
      </c>
      <c r="C116" s="47">
        <v>33.200000000000003</v>
      </c>
      <c r="D116" s="47">
        <v>11.5</v>
      </c>
      <c r="E116" s="47">
        <v>2.78</v>
      </c>
      <c r="F116" s="47">
        <v>28.5</v>
      </c>
      <c r="G116" s="107">
        <v>34.9</v>
      </c>
      <c r="H116" s="48">
        <f t="shared" si="4"/>
        <v>22.175999999999998</v>
      </c>
      <c r="I116" s="49">
        <f t="shared" si="5"/>
        <v>14.261868040337493</v>
      </c>
      <c r="J116" s="50">
        <f t="shared" si="6"/>
        <v>6.3781012848652692</v>
      </c>
    </row>
    <row r="117" spans="2:12">
      <c r="B117" s="42">
        <v>4</v>
      </c>
      <c r="C117" s="47">
        <v>16.100000000000001</v>
      </c>
      <c r="D117" s="47">
        <v>7.5</v>
      </c>
      <c r="E117" s="47">
        <v>33.299999999999997</v>
      </c>
      <c r="F117" s="47">
        <v>18</v>
      </c>
      <c r="G117" s="107">
        <v>19.5</v>
      </c>
      <c r="H117" s="48">
        <f t="shared" si="4"/>
        <v>18.880000000000003</v>
      </c>
      <c r="I117" s="49">
        <f t="shared" si="5"/>
        <v>9.3049449219218889</v>
      </c>
      <c r="J117" s="50">
        <f t="shared" si="6"/>
        <v>4.1612978744617628</v>
      </c>
    </row>
    <row r="118" spans="2:12">
      <c r="B118" s="42">
        <v>5</v>
      </c>
      <c r="C118" s="47">
        <v>32.5</v>
      </c>
      <c r="D118" s="47">
        <v>13</v>
      </c>
      <c r="E118" s="47">
        <v>29</v>
      </c>
      <c r="F118" s="47">
        <v>42.4</v>
      </c>
      <c r="G118" s="107">
        <v>25</v>
      </c>
      <c r="H118" s="55">
        <f t="shared" si="4"/>
        <v>28.380000000000003</v>
      </c>
      <c r="I118" s="56">
        <f t="shared" si="5"/>
        <v>10.745789873248032</v>
      </c>
      <c r="J118" s="57">
        <f t="shared" si="6"/>
        <v>4.80566332570229</v>
      </c>
    </row>
    <row r="119" spans="2:12">
      <c r="B119" s="36"/>
      <c r="C119" s="39"/>
      <c r="D119" s="39"/>
      <c r="E119" s="39"/>
      <c r="F119" s="39"/>
      <c r="G119" s="52"/>
      <c r="H119" s="108"/>
      <c r="I119" s="109"/>
      <c r="J119" s="60"/>
    </row>
    <row r="120" spans="2:12" s="39" customFormat="1">
      <c r="B120" s="93"/>
      <c r="C120" s="52"/>
      <c r="D120" s="52"/>
      <c r="E120" s="52"/>
      <c r="F120" s="52"/>
      <c r="G120" s="52"/>
      <c r="H120" s="85"/>
      <c r="I120" s="86"/>
      <c r="J120" s="53"/>
      <c r="K120"/>
      <c r="L120"/>
    </row>
    <row r="121" spans="2:12" s="30" customFormat="1">
      <c r="B121" s="94"/>
      <c r="C121" s="95"/>
      <c r="D121" s="95" t="s">
        <v>39</v>
      </c>
      <c r="E121" s="95"/>
      <c r="F121" s="95"/>
      <c r="G121" s="95"/>
      <c r="H121" s="110"/>
      <c r="I121" s="111"/>
      <c r="J121" s="64"/>
      <c r="K121"/>
      <c r="L121"/>
    </row>
    <row r="122" spans="2:12" s="30" customFormat="1">
      <c r="B122" s="96" t="s">
        <v>33</v>
      </c>
      <c r="C122" s="97" t="s">
        <v>34</v>
      </c>
      <c r="D122" s="97" t="s">
        <v>35</v>
      </c>
      <c r="E122" s="97" t="s">
        <v>36</v>
      </c>
      <c r="F122" s="106" t="s">
        <v>37</v>
      </c>
      <c r="G122" s="97" t="s">
        <v>27</v>
      </c>
      <c r="H122" s="68" t="s">
        <v>28</v>
      </c>
      <c r="I122" s="69" t="s">
        <v>29</v>
      </c>
      <c r="J122" s="70" t="s">
        <v>30</v>
      </c>
      <c r="K122"/>
      <c r="L122"/>
    </row>
    <row r="123" spans="2:12">
      <c r="B123" s="42">
        <v>1</v>
      </c>
      <c r="C123" s="47">
        <v>18.3</v>
      </c>
      <c r="D123" s="47">
        <v>12.8</v>
      </c>
      <c r="E123" s="47">
        <v>22</v>
      </c>
      <c r="F123" s="47">
        <v>14.5</v>
      </c>
      <c r="G123" s="112">
        <v>19.5</v>
      </c>
      <c r="H123" s="48">
        <f t="shared" si="4"/>
        <v>17.419999999999998</v>
      </c>
      <c r="I123" s="49">
        <f t="shared" si="5"/>
        <v>3.7399197852360522</v>
      </c>
      <c r="J123" s="50">
        <f t="shared" si="6"/>
        <v>1.6725429740368454</v>
      </c>
    </row>
    <row r="124" spans="2:12">
      <c r="B124" s="42">
        <v>2</v>
      </c>
      <c r="C124" s="47">
        <v>20.8</v>
      </c>
      <c r="D124" s="47">
        <v>17.5</v>
      </c>
      <c r="E124" s="47">
        <v>14.5</v>
      </c>
      <c r="F124" s="47">
        <v>22.7</v>
      </c>
      <c r="G124" s="47">
        <v>18</v>
      </c>
      <c r="H124" s="48">
        <f t="shared" si="4"/>
        <v>18.7</v>
      </c>
      <c r="I124" s="49">
        <f t="shared" si="5"/>
        <v>3.1614869919074482</v>
      </c>
      <c r="J124" s="50">
        <f t="shared" si="6"/>
        <v>1.4138599647772763</v>
      </c>
    </row>
    <row r="125" spans="2:12">
      <c r="B125" s="42">
        <v>3</v>
      </c>
      <c r="C125" s="47">
        <v>15.5</v>
      </c>
      <c r="D125" s="47">
        <v>13.8</v>
      </c>
      <c r="E125" s="47">
        <v>14.8</v>
      </c>
      <c r="F125" s="47">
        <v>17.5</v>
      </c>
      <c r="G125" s="47">
        <v>11.5</v>
      </c>
      <c r="H125" s="48">
        <f t="shared" si="4"/>
        <v>14.62</v>
      </c>
      <c r="I125" s="49">
        <f t="shared" si="5"/>
        <v>2.2083930809527699</v>
      </c>
      <c r="J125" s="50">
        <f t="shared" si="6"/>
        <v>0.98762341001011789</v>
      </c>
    </row>
    <row r="126" spans="2:12">
      <c r="B126" s="42">
        <v>4</v>
      </c>
      <c r="C126" s="47">
        <v>20.3</v>
      </c>
      <c r="D126" s="47">
        <v>15</v>
      </c>
      <c r="E126" s="47">
        <v>10</v>
      </c>
      <c r="F126" s="47">
        <v>8</v>
      </c>
      <c r="G126" s="47">
        <v>19.2</v>
      </c>
      <c r="H126" s="48">
        <f t="shared" si="4"/>
        <v>14.5</v>
      </c>
      <c r="I126" s="49">
        <f t="shared" si="5"/>
        <v>5.4424259296751121</v>
      </c>
      <c r="J126" s="50">
        <f t="shared" si="6"/>
        <v>2.4339268682522079</v>
      </c>
    </row>
    <row r="127" spans="2:12">
      <c r="B127" s="42">
        <v>5</v>
      </c>
      <c r="C127" s="47">
        <v>14.2</v>
      </c>
      <c r="D127" s="47">
        <v>19.5</v>
      </c>
      <c r="E127" s="47">
        <v>14.8</v>
      </c>
      <c r="F127" s="47">
        <v>17.3</v>
      </c>
      <c r="G127" s="47">
        <v>14.2</v>
      </c>
      <c r="H127" s="48">
        <f t="shared" si="4"/>
        <v>16</v>
      </c>
      <c r="I127" s="49">
        <f t="shared" si="5"/>
        <v>2.3377339455121988</v>
      </c>
      <c r="J127" s="50">
        <f t="shared" si="6"/>
        <v>1.0454664030948131</v>
      </c>
    </row>
    <row r="128" spans="2:12" s="39" customFormat="1">
      <c r="B128" s="93"/>
      <c r="C128" s="52"/>
      <c r="D128" s="52"/>
      <c r="E128" s="52"/>
      <c r="F128" s="52"/>
      <c r="G128" s="52"/>
      <c r="H128" s="85"/>
      <c r="I128" s="86"/>
      <c r="J128" s="53"/>
      <c r="L128" s="98"/>
    </row>
    <row r="129" spans="2:12" s="30" customFormat="1">
      <c r="B129" s="96" t="s">
        <v>40</v>
      </c>
      <c r="C129" s="113"/>
      <c r="D129" s="113"/>
      <c r="E129" s="97" t="s">
        <v>41</v>
      </c>
      <c r="F129" s="106"/>
      <c r="G129" s="73"/>
      <c r="H129" s="85"/>
      <c r="I129" s="86"/>
      <c r="J129" s="53"/>
      <c r="K129" s="39"/>
      <c r="L129"/>
    </row>
    <row r="130" spans="2:12" s="30" customFormat="1">
      <c r="B130" s="94" t="s">
        <v>33</v>
      </c>
      <c r="C130" s="43" t="s">
        <v>35</v>
      </c>
      <c r="D130" s="73"/>
      <c r="E130" s="43" t="s">
        <v>33</v>
      </c>
      <c r="F130" s="43" t="s">
        <v>27</v>
      </c>
      <c r="G130" s="73"/>
      <c r="H130" s="85"/>
      <c r="I130" s="86"/>
      <c r="J130" s="53"/>
      <c r="K130" s="39"/>
      <c r="L130"/>
    </row>
    <row r="131" spans="2:12">
      <c r="B131" s="94">
        <v>1</v>
      </c>
      <c r="C131" s="47">
        <v>24</v>
      </c>
      <c r="D131" s="52"/>
      <c r="E131" s="47">
        <v>1</v>
      </c>
      <c r="F131" s="47">
        <v>27.7</v>
      </c>
      <c r="G131" s="52"/>
      <c r="H131" s="40"/>
      <c r="I131" s="39"/>
      <c r="J131" s="41"/>
    </row>
    <row r="132" spans="2:12">
      <c r="B132" s="94">
        <v>2</v>
      </c>
      <c r="C132" s="47">
        <v>39</v>
      </c>
      <c r="D132" s="52"/>
      <c r="E132" s="47">
        <v>2</v>
      </c>
      <c r="F132" s="47">
        <v>19</v>
      </c>
      <c r="G132" s="52"/>
      <c r="H132" s="40"/>
      <c r="I132" s="39"/>
      <c r="J132" s="41"/>
    </row>
    <row r="133" spans="2:12">
      <c r="B133" s="94">
        <v>3</v>
      </c>
      <c r="C133" s="47">
        <v>36.5</v>
      </c>
      <c r="D133" s="52"/>
      <c r="E133" s="47">
        <v>3</v>
      </c>
      <c r="F133" s="47">
        <v>12.5</v>
      </c>
      <c r="G133" s="52"/>
      <c r="H133" s="40"/>
      <c r="I133" s="39"/>
      <c r="J133" s="41"/>
    </row>
    <row r="134" spans="2:12">
      <c r="B134" s="94">
        <v>4</v>
      </c>
      <c r="C134" s="47">
        <v>28.2</v>
      </c>
      <c r="D134" s="52"/>
      <c r="E134" s="47">
        <v>4</v>
      </c>
      <c r="F134" s="47">
        <v>26.3</v>
      </c>
      <c r="G134" s="52"/>
      <c r="H134" s="40"/>
      <c r="I134" s="39"/>
      <c r="J134" s="41"/>
    </row>
    <row r="135" spans="2:12">
      <c r="B135" s="99">
        <v>5</v>
      </c>
      <c r="C135" s="74">
        <v>36</v>
      </c>
      <c r="D135" s="52"/>
      <c r="E135" s="74">
        <v>5</v>
      </c>
      <c r="F135" s="47">
        <v>18.8</v>
      </c>
      <c r="G135" s="52"/>
      <c r="H135" s="40"/>
      <c r="I135" s="39"/>
      <c r="J135" s="41"/>
    </row>
    <row r="136" spans="2:12">
      <c r="B136" s="75" t="s">
        <v>28</v>
      </c>
      <c r="C136" s="114">
        <f>AVERAGE(C131:C135)</f>
        <v>32.739999999999995</v>
      </c>
      <c r="D136" s="107"/>
      <c r="E136" s="114" t="s">
        <v>28</v>
      </c>
      <c r="F136" s="44">
        <f>AVERAGE(F131:F135)</f>
        <v>20.86</v>
      </c>
      <c r="G136" s="39"/>
      <c r="H136" s="40"/>
      <c r="I136" s="39"/>
      <c r="J136" s="41"/>
    </row>
    <row r="137" spans="2:12">
      <c r="B137" s="77" t="s">
        <v>29</v>
      </c>
      <c r="C137" s="115">
        <f>STDEV(C131:C135)</f>
        <v>6.3433429672374082</v>
      </c>
      <c r="D137" s="116"/>
      <c r="E137" s="117" t="s">
        <v>29</v>
      </c>
      <c r="F137" s="49">
        <f>STDEV(F131:F135)</f>
        <v>6.2042727212784623</v>
      </c>
      <c r="G137" s="39"/>
      <c r="H137" s="40"/>
      <c r="I137" s="39"/>
      <c r="J137" s="41"/>
    </row>
    <row r="138" spans="2:12">
      <c r="B138" s="75" t="s">
        <v>30</v>
      </c>
      <c r="C138" s="118">
        <f>C137/SQRT(5)</f>
        <v>2.8368292158676129</v>
      </c>
      <c r="D138" s="116"/>
      <c r="E138" s="114" t="s">
        <v>30</v>
      </c>
      <c r="F138" s="79">
        <f>F137/SQRT(5)</f>
        <v>2.7746351111452494</v>
      </c>
      <c r="G138" s="39"/>
      <c r="H138" s="40"/>
      <c r="I138" s="39"/>
      <c r="J138" s="41"/>
    </row>
    <row r="139" spans="2:12">
      <c r="B139" s="93"/>
      <c r="C139" s="52"/>
      <c r="D139" s="52"/>
      <c r="E139" s="52"/>
      <c r="F139" s="52"/>
      <c r="G139" s="52"/>
      <c r="H139" s="85"/>
      <c r="I139" s="86"/>
      <c r="J139" s="53"/>
    </row>
    <row r="140" spans="2:12">
      <c r="B140" s="96"/>
      <c r="C140" s="97" t="s">
        <v>45</v>
      </c>
      <c r="D140" s="119"/>
      <c r="E140" s="52"/>
      <c r="F140" s="52"/>
      <c r="G140" s="52"/>
      <c r="H140" s="110"/>
      <c r="I140" s="111"/>
      <c r="J140" s="64"/>
    </row>
    <row r="141" spans="2:12">
      <c r="B141" s="42"/>
      <c r="C141" s="47" t="s">
        <v>34</v>
      </c>
      <c r="D141" s="47" t="s">
        <v>35</v>
      </c>
      <c r="E141" s="47" t="s">
        <v>36</v>
      </c>
      <c r="F141" s="47" t="s">
        <v>37</v>
      </c>
      <c r="G141" s="47" t="s">
        <v>27</v>
      </c>
      <c r="H141" s="68" t="s">
        <v>28</v>
      </c>
      <c r="I141" s="69" t="s">
        <v>29</v>
      </c>
      <c r="J141" s="70" t="s">
        <v>30</v>
      </c>
    </row>
    <row r="142" spans="2:12">
      <c r="B142" s="42">
        <v>1</v>
      </c>
      <c r="C142" s="47" t="s">
        <v>31</v>
      </c>
      <c r="D142" s="47">
        <v>4</v>
      </c>
      <c r="E142" s="47">
        <v>6.5</v>
      </c>
      <c r="F142" s="47" t="s">
        <v>31</v>
      </c>
      <c r="G142" s="47">
        <v>4</v>
      </c>
      <c r="H142" s="48">
        <f t="shared" ref="H142:H147" si="7">AVERAGE(C142:G142)</f>
        <v>4.833333333333333</v>
      </c>
      <c r="I142" s="49">
        <f t="shared" ref="I142:I147" si="8">STDEV(C142:G142)</f>
        <v>1.4433756729740652</v>
      </c>
      <c r="J142" s="50">
        <f t="shared" ref="J142:J147" si="9">I142/SQRT(5)</f>
        <v>0.64549722436790313</v>
      </c>
    </row>
    <row r="143" spans="2:12">
      <c r="B143" s="42">
        <v>2</v>
      </c>
      <c r="C143" s="47">
        <v>5.5</v>
      </c>
      <c r="D143" s="47">
        <v>5.0999999999999996</v>
      </c>
      <c r="E143" s="47">
        <v>3.5</v>
      </c>
      <c r="F143" s="47">
        <v>3.7</v>
      </c>
      <c r="G143" s="47">
        <v>4.5</v>
      </c>
      <c r="H143" s="48">
        <f t="shared" si="7"/>
        <v>4.46</v>
      </c>
      <c r="I143" s="49">
        <f t="shared" si="8"/>
        <v>0.8648699324175847</v>
      </c>
      <c r="J143" s="50">
        <f t="shared" si="9"/>
        <v>0.38678159211627366</v>
      </c>
    </row>
    <row r="144" spans="2:12">
      <c r="B144" s="42">
        <v>3</v>
      </c>
      <c r="C144" s="47">
        <v>8.5</v>
      </c>
      <c r="D144" s="47">
        <v>5.5</v>
      </c>
      <c r="E144" s="47">
        <v>5</v>
      </c>
      <c r="F144" s="47">
        <v>4.4000000000000004</v>
      </c>
      <c r="G144" s="47">
        <v>4.7</v>
      </c>
      <c r="H144" s="48">
        <f t="shared" si="7"/>
        <v>5.6199999999999992</v>
      </c>
      <c r="I144" s="49">
        <f t="shared" si="8"/>
        <v>1.6604216332004387</v>
      </c>
      <c r="J144" s="50">
        <f t="shared" si="9"/>
        <v>0.74256312862948048</v>
      </c>
    </row>
    <row r="145" spans="1:12">
      <c r="B145" s="42">
        <v>4</v>
      </c>
      <c r="C145" s="47" t="s">
        <v>31</v>
      </c>
      <c r="D145" s="47">
        <v>2.8</v>
      </c>
      <c r="E145" s="47">
        <v>2.8</v>
      </c>
      <c r="F145" s="47">
        <v>3.5</v>
      </c>
      <c r="G145" s="47">
        <v>4</v>
      </c>
      <c r="H145" s="48">
        <f t="shared" si="7"/>
        <v>3.2749999999999999</v>
      </c>
      <c r="I145" s="49">
        <f t="shared" si="8"/>
        <v>0.58523499553598224</v>
      </c>
      <c r="J145" s="50">
        <f t="shared" si="9"/>
        <v>0.26172504656604845</v>
      </c>
    </row>
    <row r="146" spans="1:12">
      <c r="B146" s="99">
        <v>5</v>
      </c>
      <c r="C146" s="74" t="s">
        <v>31</v>
      </c>
      <c r="D146" s="74">
        <v>1.8</v>
      </c>
      <c r="E146" s="74">
        <v>3</v>
      </c>
      <c r="F146" s="74">
        <v>4</v>
      </c>
      <c r="G146" s="74">
        <v>5.5</v>
      </c>
      <c r="H146" s="48">
        <f t="shared" si="7"/>
        <v>3.5750000000000002</v>
      </c>
      <c r="I146" s="49">
        <f t="shared" si="8"/>
        <v>1.5671098663888672</v>
      </c>
      <c r="J146" s="50">
        <f t="shared" si="9"/>
        <v>0.70083283789122397</v>
      </c>
    </row>
    <row r="147" spans="1:12" s="98" customFormat="1" ht="15.75" thickBot="1">
      <c r="B147" s="80">
        <v>6</v>
      </c>
      <c r="C147" s="81">
        <v>5.8</v>
      </c>
      <c r="D147" s="81" t="s">
        <v>31</v>
      </c>
      <c r="E147" s="81">
        <v>5.8</v>
      </c>
      <c r="F147" s="81">
        <v>5</v>
      </c>
      <c r="G147" s="81">
        <v>4.2</v>
      </c>
      <c r="H147" s="82">
        <f t="shared" si="7"/>
        <v>5.2</v>
      </c>
      <c r="I147" s="83">
        <f t="shared" si="8"/>
        <v>0.76594168620506853</v>
      </c>
      <c r="J147" s="84">
        <f t="shared" si="9"/>
        <v>0.34253953543106919</v>
      </c>
      <c r="K147"/>
      <c r="L147"/>
    </row>
    <row r="148" spans="1:12">
      <c r="A148" s="39"/>
      <c r="B148" s="73"/>
      <c r="C148" s="52"/>
      <c r="D148" s="52"/>
      <c r="E148" s="52"/>
      <c r="F148" s="52"/>
      <c r="G148" s="52"/>
      <c r="H148" s="40"/>
    </row>
    <row r="149" spans="1:12">
      <c r="A149" s="39"/>
      <c r="B149" s="73"/>
      <c r="C149" s="52"/>
      <c r="D149" s="52"/>
      <c r="E149" s="52"/>
      <c r="F149" s="52"/>
      <c r="G149" s="52"/>
      <c r="H149" s="40"/>
    </row>
    <row r="150" spans="1:12">
      <c r="A150" s="39"/>
      <c r="B150" s="73"/>
      <c r="C150" s="52"/>
      <c r="D150" s="52"/>
      <c r="E150" s="52"/>
      <c r="F150" s="52"/>
      <c r="G150" s="52"/>
      <c r="H150" s="40"/>
    </row>
    <row r="151" spans="1:12">
      <c r="A151" s="39"/>
      <c r="B151" s="73"/>
      <c r="C151" s="52"/>
      <c r="D151" s="52"/>
      <c r="E151" s="52"/>
      <c r="F151" s="52"/>
      <c r="G151" s="52"/>
      <c r="H151" s="40"/>
    </row>
    <row r="152" spans="1:12">
      <c r="A152" s="39"/>
      <c r="B152" s="73"/>
      <c r="C152" s="52"/>
      <c r="D152" s="52"/>
      <c r="E152" s="52"/>
      <c r="F152" s="52"/>
      <c r="G152" s="52"/>
      <c r="H152" s="40"/>
    </row>
    <row r="153" spans="1:12">
      <c r="A153" s="39"/>
      <c r="B153" s="73"/>
      <c r="C153" s="52"/>
      <c r="D153" s="52"/>
      <c r="E153" s="52"/>
      <c r="F153" s="52"/>
      <c r="G153" s="52"/>
      <c r="H153" s="40"/>
    </row>
    <row r="154" spans="1:12">
      <c r="A154" s="39"/>
      <c r="B154" s="73"/>
      <c r="C154" s="52"/>
      <c r="D154" s="52"/>
      <c r="E154" s="52"/>
      <c r="F154" s="52"/>
      <c r="G154" s="52"/>
      <c r="H154" s="40"/>
    </row>
    <row r="155" spans="1:12" ht="15.75" thickBot="1">
      <c r="A155" s="39"/>
      <c r="H155" s="85"/>
      <c r="I155" s="86"/>
      <c r="J155" s="87"/>
    </row>
    <row r="156" spans="1:12">
      <c r="B156" s="32"/>
      <c r="C156" s="88">
        <v>39594</v>
      </c>
      <c r="D156" s="34" t="s">
        <v>43</v>
      </c>
      <c r="E156" s="34"/>
      <c r="F156" s="34"/>
      <c r="G156" s="34"/>
      <c r="H156" s="89"/>
      <c r="I156" s="90"/>
      <c r="J156" s="91"/>
    </row>
    <row r="157" spans="1:12">
      <c r="B157" s="36"/>
      <c r="C157" s="39"/>
      <c r="D157" s="39"/>
      <c r="E157" s="39"/>
      <c r="F157" s="39"/>
      <c r="G157" s="39"/>
      <c r="H157" s="110"/>
      <c r="I157" s="111"/>
      <c r="J157" s="64"/>
    </row>
    <row r="158" spans="1:12">
      <c r="B158" s="36"/>
      <c r="C158" s="43" t="s">
        <v>44</v>
      </c>
      <c r="D158" s="43"/>
      <c r="E158" s="43"/>
      <c r="F158" s="43"/>
      <c r="G158" s="43"/>
      <c r="H158" s="104"/>
      <c r="I158" s="105"/>
      <c r="J158" s="70"/>
    </row>
    <row r="159" spans="1:12">
      <c r="B159" s="42" t="s">
        <v>33</v>
      </c>
      <c r="C159" s="43" t="s">
        <v>23</v>
      </c>
      <c r="D159" s="43" t="s">
        <v>24</v>
      </c>
      <c r="E159" s="43" t="s">
        <v>25</v>
      </c>
      <c r="F159" s="43" t="s">
        <v>26</v>
      </c>
      <c r="G159" s="43" t="s">
        <v>27</v>
      </c>
      <c r="H159" s="68" t="s">
        <v>28</v>
      </c>
      <c r="I159" s="69" t="s">
        <v>29</v>
      </c>
      <c r="J159" s="70" t="s">
        <v>30</v>
      </c>
    </row>
    <row r="160" spans="1:12">
      <c r="B160" s="42">
        <v>1</v>
      </c>
      <c r="C160" s="47">
        <v>4</v>
      </c>
      <c r="D160" s="47">
        <v>7.5</v>
      </c>
      <c r="E160" s="47">
        <v>4.5</v>
      </c>
      <c r="F160" s="47">
        <v>6.5</v>
      </c>
      <c r="G160" s="47">
        <v>6</v>
      </c>
      <c r="H160" s="48">
        <f>AVERAGE(C160:G160)</f>
        <v>5.7</v>
      </c>
      <c r="I160" s="49">
        <f>STDEV(C160:G160)</f>
        <v>1.4404860290887944</v>
      </c>
      <c r="J160" s="50">
        <f>I160/SQRT(5)</f>
        <v>0.64420493633625675</v>
      </c>
    </row>
    <row r="161" spans="2:10">
      <c r="B161" s="42">
        <v>2</v>
      </c>
      <c r="C161" s="47">
        <v>3.5</v>
      </c>
      <c r="D161" s="47">
        <v>10</v>
      </c>
      <c r="E161" s="47">
        <v>5</v>
      </c>
      <c r="F161" s="47">
        <v>2.1</v>
      </c>
      <c r="G161" s="47">
        <v>5.9</v>
      </c>
      <c r="H161" s="48">
        <f t="shared" ref="H161:H169" si="10">AVERAGE(C161:G161)</f>
        <v>5.3</v>
      </c>
      <c r="I161" s="49">
        <f t="shared" ref="I161:I169" si="11">STDEV(C161:G161)</f>
        <v>3.0008332176247321</v>
      </c>
      <c r="J161" s="50">
        <f t="shared" ref="J161:J169" si="12">I161/SQRT(5)</f>
        <v>1.3420134127496641</v>
      </c>
    </row>
    <row r="162" spans="2:10">
      <c r="B162" s="42">
        <v>3</v>
      </c>
      <c r="C162" s="47">
        <v>3.5</v>
      </c>
      <c r="D162" s="47" t="s">
        <v>31</v>
      </c>
      <c r="E162" s="47">
        <v>5.8</v>
      </c>
      <c r="F162" s="47">
        <v>6.1</v>
      </c>
      <c r="G162" s="47">
        <v>5.9</v>
      </c>
      <c r="H162" s="48">
        <f t="shared" si="10"/>
        <v>5.3250000000000002</v>
      </c>
      <c r="I162" s="49">
        <f t="shared" si="11"/>
        <v>1.2230426539304864</v>
      </c>
      <c r="J162" s="50">
        <f t="shared" si="12"/>
        <v>0.54696130271406351</v>
      </c>
    </row>
    <row r="163" spans="2:10">
      <c r="B163" s="42">
        <v>4</v>
      </c>
      <c r="C163" s="47">
        <v>6.8</v>
      </c>
      <c r="D163" s="47">
        <v>5</v>
      </c>
      <c r="E163" s="47">
        <v>4.5</v>
      </c>
      <c r="F163" s="47" t="s">
        <v>31</v>
      </c>
      <c r="G163" s="47">
        <v>6.5</v>
      </c>
      <c r="H163" s="48">
        <f t="shared" si="10"/>
        <v>5.7</v>
      </c>
      <c r="I163" s="49">
        <f t="shared" si="11"/>
        <v>1.1224972160321827</v>
      </c>
      <c r="J163" s="50">
        <f t="shared" si="12"/>
        <v>0.5019960159204454</v>
      </c>
    </row>
    <row r="164" spans="2:10">
      <c r="B164" s="42">
        <v>5</v>
      </c>
      <c r="C164" s="47">
        <v>4.5</v>
      </c>
      <c r="D164" s="47">
        <v>4</v>
      </c>
      <c r="E164" s="47">
        <v>3.8</v>
      </c>
      <c r="F164" s="47" t="s">
        <v>31</v>
      </c>
      <c r="G164" s="47">
        <v>8</v>
      </c>
      <c r="H164" s="48">
        <f t="shared" si="10"/>
        <v>5.0750000000000002</v>
      </c>
      <c r="I164" s="49">
        <f t="shared" si="11"/>
        <v>1.97209702263014</v>
      </c>
      <c r="J164" s="50">
        <f t="shared" si="12"/>
        <v>0.88194860016518672</v>
      </c>
    </row>
    <row r="165" spans="2:10">
      <c r="B165" s="42">
        <v>6</v>
      </c>
      <c r="C165" s="47">
        <v>6.3</v>
      </c>
      <c r="D165" s="47" t="s">
        <v>31</v>
      </c>
      <c r="E165" s="47">
        <v>7.5</v>
      </c>
      <c r="F165" s="47">
        <v>5.5</v>
      </c>
      <c r="G165" s="47">
        <v>4.5</v>
      </c>
      <c r="H165" s="48">
        <f t="shared" si="10"/>
        <v>5.95</v>
      </c>
      <c r="I165" s="49">
        <f t="shared" si="11"/>
        <v>1.2688577540449499</v>
      </c>
      <c r="J165" s="50">
        <f t="shared" si="12"/>
        <v>0.56745043836444331</v>
      </c>
    </row>
    <row r="166" spans="2:10">
      <c r="B166" s="42">
        <v>7</v>
      </c>
      <c r="C166" s="47">
        <v>6.3</v>
      </c>
      <c r="D166" s="47">
        <v>4.0999999999999996</v>
      </c>
      <c r="E166" s="47">
        <v>6.5</v>
      </c>
      <c r="F166" s="47">
        <v>6.9</v>
      </c>
      <c r="G166" s="47">
        <v>6</v>
      </c>
      <c r="H166" s="48">
        <f t="shared" si="10"/>
        <v>5.9599999999999991</v>
      </c>
      <c r="I166" s="49">
        <f t="shared" si="11"/>
        <v>1.0899541274751015</v>
      </c>
      <c r="J166" s="50">
        <f t="shared" si="12"/>
        <v>0.4874423042781596</v>
      </c>
    </row>
    <row r="167" spans="2:10">
      <c r="B167" s="42">
        <v>8</v>
      </c>
      <c r="C167" s="47">
        <v>4</v>
      </c>
      <c r="D167" s="47">
        <v>11.5</v>
      </c>
      <c r="E167" s="47">
        <v>5</v>
      </c>
      <c r="F167" s="47">
        <v>4</v>
      </c>
      <c r="G167" s="47">
        <v>6</v>
      </c>
      <c r="H167" s="48">
        <f t="shared" si="10"/>
        <v>6.1</v>
      </c>
      <c r="I167" s="49">
        <f t="shared" si="11"/>
        <v>3.1304951684997051</v>
      </c>
      <c r="J167" s="50">
        <f t="shared" si="12"/>
        <v>1.3999999999999997</v>
      </c>
    </row>
    <row r="168" spans="2:10">
      <c r="B168" s="42">
        <v>9</v>
      </c>
      <c r="C168" s="47">
        <v>9.6</v>
      </c>
      <c r="D168" s="47">
        <v>4.0999999999999996</v>
      </c>
      <c r="E168" s="47">
        <v>9</v>
      </c>
      <c r="F168" s="47">
        <v>3.5</v>
      </c>
      <c r="G168" s="47" t="s">
        <v>31</v>
      </c>
      <c r="H168" s="48">
        <f t="shared" si="10"/>
        <v>6.55</v>
      </c>
      <c r="I168" s="49">
        <f t="shared" si="11"/>
        <v>3.1942656954820365</v>
      </c>
      <c r="J168" s="50">
        <f t="shared" si="12"/>
        <v>1.4285190466586952</v>
      </c>
    </row>
    <row r="169" spans="2:10">
      <c r="B169" s="42">
        <v>10</v>
      </c>
      <c r="C169" s="47">
        <v>6.1</v>
      </c>
      <c r="D169" s="47">
        <v>6</v>
      </c>
      <c r="E169" s="47">
        <v>5</v>
      </c>
      <c r="F169" s="47">
        <v>6.2</v>
      </c>
      <c r="G169" s="47">
        <v>5.8</v>
      </c>
      <c r="H169" s="48">
        <f t="shared" si="10"/>
        <v>5.82</v>
      </c>
      <c r="I169" s="49">
        <f t="shared" si="11"/>
        <v>0.48166378315169184</v>
      </c>
      <c r="J169" s="50">
        <f t="shared" si="12"/>
        <v>0.21540659228538017</v>
      </c>
    </row>
    <row r="170" spans="2:10">
      <c r="B170" s="93"/>
      <c r="C170" s="52"/>
      <c r="D170" s="52"/>
      <c r="E170" s="52"/>
      <c r="F170" s="52"/>
      <c r="G170" s="52"/>
      <c r="H170" s="48"/>
      <c r="I170" s="49"/>
      <c r="J170" s="50"/>
    </row>
    <row r="171" spans="2:10">
      <c r="B171" s="94"/>
      <c r="C171" s="95" t="s">
        <v>32</v>
      </c>
      <c r="D171" s="95"/>
      <c r="E171" s="95"/>
      <c r="F171" s="95"/>
      <c r="G171" s="95"/>
      <c r="H171" s="48"/>
      <c r="I171" s="49"/>
      <c r="J171" s="50"/>
    </row>
    <row r="172" spans="2:10">
      <c r="B172" s="96" t="s">
        <v>33</v>
      </c>
      <c r="C172" s="97" t="s">
        <v>34</v>
      </c>
      <c r="D172" s="97" t="s">
        <v>35</v>
      </c>
      <c r="E172" s="97" t="s">
        <v>36</v>
      </c>
      <c r="F172" s="97" t="s">
        <v>37</v>
      </c>
      <c r="G172" s="97" t="s">
        <v>27</v>
      </c>
      <c r="H172" s="68" t="s">
        <v>28</v>
      </c>
      <c r="I172" s="69" t="s">
        <v>29</v>
      </c>
      <c r="J172" s="70" t="s">
        <v>30</v>
      </c>
    </row>
    <row r="173" spans="2:10">
      <c r="B173" s="42">
        <v>1</v>
      </c>
      <c r="C173" s="47">
        <v>10.5</v>
      </c>
      <c r="D173" s="47">
        <v>8.3000000000000007</v>
      </c>
      <c r="E173" s="47">
        <v>17.399999999999999</v>
      </c>
      <c r="F173" s="47">
        <v>13.4</v>
      </c>
      <c r="G173" s="47">
        <v>15.1</v>
      </c>
      <c r="H173" s="48">
        <f>+AVERAGE(C173:G173)</f>
        <v>12.940000000000001</v>
      </c>
      <c r="I173" s="49">
        <f>STDEV(C173:G173)</f>
        <v>3.6142772444847102</v>
      </c>
      <c r="J173" s="50">
        <f>I173/SQRT(5)</f>
        <v>1.6163539216396876</v>
      </c>
    </row>
    <row r="174" spans="2:10">
      <c r="B174" s="42">
        <v>2</v>
      </c>
      <c r="C174" s="47" t="s">
        <v>31</v>
      </c>
      <c r="D174" s="47">
        <v>9.5</v>
      </c>
      <c r="E174" s="47" t="s">
        <v>31</v>
      </c>
      <c r="F174" s="47">
        <v>12.2</v>
      </c>
      <c r="G174" s="47">
        <v>11.7</v>
      </c>
      <c r="H174" s="48">
        <f t="shared" ref="H174:H182" si="13">+AVERAGE(C174:G174)</f>
        <v>11.133333333333333</v>
      </c>
      <c r="I174" s="49">
        <f t="shared" ref="I174:I182" si="14">STDEV(C174:G174)</f>
        <v>1.4364307617610159</v>
      </c>
      <c r="J174" s="50">
        <f t="shared" ref="J174:J182" si="15">I174/SQRT(5)</f>
        <v>0.64239136565388744</v>
      </c>
    </row>
    <row r="175" spans="2:10">
      <c r="B175" s="42">
        <v>3</v>
      </c>
      <c r="C175" s="47">
        <v>10.4</v>
      </c>
      <c r="D175" s="47" t="s">
        <v>31</v>
      </c>
      <c r="E175" s="47">
        <v>15.2</v>
      </c>
      <c r="F175" s="47">
        <v>26.5</v>
      </c>
      <c r="G175" s="47">
        <v>23.8</v>
      </c>
      <c r="H175" s="48">
        <f t="shared" si="13"/>
        <v>18.975000000000001</v>
      </c>
      <c r="I175" s="49">
        <f t="shared" si="14"/>
        <v>7.4763516057856227</v>
      </c>
      <c r="J175" s="50">
        <f t="shared" si="15"/>
        <v>3.3435260828452722</v>
      </c>
    </row>
    <row r="176" spans="2:10">
      <c r="B176" s="42">
        <v>4</v>
      </c>
      <c r="C176" s="47" t="s">
        <v>31</v>
      </c>
      <c r="D176" s="47">
        <v>33.5</v>
      </c>
      <c r="E176" s="47">
        <v>16.5</v>
      </c>
      <c r="F176" s="47" t="s">
        <v>31</v>
      </c>
      <c r="G176" s="47">
        <v>19.5</v>
      </c>
      <c r="H176" s="48">
        <f t="shared" si="13"/>
        <v>23.166666666666668</v>
      </c>
      <c r="I176" s="49">
        <f t="shared" si="14"/>
        <v>9.0737717258774691</v>
      </c>
      <c r="J176" s="50">
        <f t="shared" si="15"/>
        <v>4.0579140782755214</v>
      </c>
    </row>
    <row r="177" spans="2:10">
      <c r="B177" s="42">
        <v>5</v>
      </c>
      <c r="C177" s="47">
        <v>7.4</v>
      </c>
      <c r="D177" s="47">
        <v>8</v>
      </c>
      <c r="E177" s="47">
        <v>3.6</v>
      </c>
      <c r="F177" s="47">
        <v>7.5</v>
      </c>
      <c r="G177" s="47">
        <v>6.3</v>
      </c>
      <c r="H177" s="48">
        <f t="shared" si="13"/>
        <v>6.56</v>
      </c>
      <c r="I177" s="49">
        <f t="shared" si="14"/>
        <v>1.7672011770027782</v>
      </c>
      <c r="J177" s="50">
        <f t="shared" si="15"/>
        <v>0.79031639233916995</v>
      </c>
    </row>
    <row r="178" spans="2:10">
      <c r="B178" s="42">
        <v>6</v>
      </c>
      <c r="C178" s="47">
        <v>12.5</v>
      </c>
      <c r="D178" s="47">
        <v>20</v>
      </c>
      <c r="E178" s="47">
        <v>13.6</v>
      </c>
      <c r="F178" s="47">
        <v>26.8</v>
      </c>
      <c r="G178" s="47">
        <v>18.5</v>
      </c>
      <c r="H178" s="48">
        <f t="shared" si="13"/>
        <v>18.28</v>
      </c>
      <c r="I178" s="49">
        <f t="shared" si="14"/>
        <v>5.7207516988591607</v>
      </c>
      <c r="J178" s="50">
        <f t="shared" si="15"/>
        <v>2.5583979362092979</v>
      </c>
    </row>
    <row r="179" spans="2:10">
      <c r="B179" s="42">
        <v>7</v>
      </c>
      <c r="C179" s="47">
        <v>4.5</v>
      </c>
      <c r="D179" s="47">
        <v>7.5</v>
      </c>
      <c r="E179" s="47">
        <v>9</v>
      </c>
      <c r="F179" s="47">
        <v>9.6999999999999993</v>
      </c>
      <c r="G179" s="47">
        <v>8</v>
      </c>
      <c r="H179" s="48">
        <f t="shared" si="13"/>
        <v>7.74</v>
      </c>
      <c r="I179" s="49">
        <f t="shared" si="14"/>
        <v>2.0032473636573136</v>
      </c>
      <c r="J179" s="50">
        <f t="shared" si="15"/>
        <v>0.89587945617699893</v>
      </c>
    </row>
    <row r="180" spans="2:10">
      <c r="B180" s="42">
        <v>8</v>
      </c>
      <c r="C180" s="47">
        <v>11.2</v>
      </c>
      <c r="D180" s="47">
        <v>12.2</v>
      </c>
      <c r="E180" s="47">
        <v>6</v>
      </c>
      <c r="F180" s="47">
        <v>13.9</v>
      </c>
      <c r="G180" s="47">
        <v>14.5</v>
      </c>
      <c r="H180" s="48">
        <f t="shared" si="13"/>
        <v>11.559999999999999</v>
      </c>
      <c r="I180" s="49">
        <f t="shared" si="14"/>
        <v>3.3753518335130677</v>
      </c>
      <c r="J180" s="50">
        <f t="shared" si="15"/>
        <v>1.5095032295427544</v>
      </c>
    </row>
    <row r="181" spans="2:10">
      <c r="B181" s="42">
        <v>9</v>
      </c>
      <c r="C181" s="47">
        <v>7.5</v>
      </c>
      <c r="D181" s="47">
        <v>8.9</v>
      </c>
      <c r="E181" s="47">
        <v>7.5</v>
      </c>
      <c r="F181" s="47">
        <v>3.5</v>
      </c>
      <c r="G181" s="47">
        <v>10.4</v>
      </c>
      <c r="H181" s="48">
        <f t="shared" si="13"/>
        <v>7.56</v>
      </c>
      <c r="I181" s="49">
        <f t="shared" si="14"/>
        <v>2.566709956344897</v>
      </c>
      <c r="J181" s="50">
        <f t="shared" si="15"/>
        <v>1.1478675881825413</v>
      </c>
    </row>
    <row r="182" spans="2:10">
      <c r="B182" s="99">
        <v>10</v>
      </c>
      <c r="C182" s="74">
        <v>14.3</v>
      </c>
      <c r="D182" s="74">
        <v>14.5</v>
      </c>
      <c r="E182" s="74">
        <v>14.9</v>
      </c>
      <c r="F182" s="74">
        <v>5.6</v>
      </c>
      <c r="G182" s="74">
        <v>14.8</v>
      </c>
      <c r="H182" s="48">
        <f t="shared" si="13"/>
        <v>12.820000000000002</v>
      </c>
      <c r="I182" s="49">
        <f t="shared" si="14"/>
        <v>4.0431423422877346</v>
      </c>
      <c r="J182" s="50">
        <f t="shared" si="15"/>
        <v>1.8081482240126194</v>
      </c>
    </row>
    <row r="183" spans="2:10">
      <c r="B183" s="93"/>
      <c r="C183" s="52"/>
      <c r="D183" s="52"/>
      <c r="E183" s="52"/>
      <c r="F183" s="52"/>
      <c r="G183" s="52"/>
      <c r="H183" s="48"/>
      <c r="I183" s="49"/>
      <c r="J183" s="50"/>
    </row>
    <row r="184" spans="2:10">
      <c r="B184" s="94"/>
      <c r="C184" s="43"/>
      <c r="D184" s="43" t="s">
        <v>38</v>
      </c>
      <c r="E184" s="43"/>
      <c r="F184" s="43"/>
      <c r="G184" s="92"/>
      <c r="H184" s="48"/>
      <c r="I184" s="49"/>
      <c r="J184" s="50"/>
    </row>
    <row r="185" spans="2:10">
      <c r="B185" s="96" t="s">
        <v>33</v>
      </c>
      <c r="C185" s="97" t="s">
        <v>34</v>
      </c>
      <c r="D185" s="97" t="s">
        <v>35</v>
      </c>
      <c r="E185" s="97" t="s">
        <v>36</v>
      </c>
      <c r="F185" s="97" t="s">
        <v>37</v>
      </c>
      <c r="G185" s="106" t="s">
        <v>27</v>
      </c>
      <c r="H185" s="68" t="s">
        <v>28</v>
      </c>
      <c r="I185" s="69" t="s">
        <v>29</v>
      </c>
      <c r="J185" s="70" t="s">
        <v>30</v>
      </c>
    </row>
    <row r="186" spans="2:10">
      <c r="B186" s="42">
        <v>1</v>
      </c>
      <c r="C186" s="47">
        <v>32.4</v>
      </c>
      <c r="D186" s="47">
        <v>29.5</v>
      </c>
      <c r="E186" s="47">
        <v>35.799999999999997</v>
      </c>
      <c r="F186" s="47">
        <v>25.2</v>
      </c>
      <c r="G186" s="107">
        <v>25</v>
      </c>
      <c r="H186" s="48">
        <f>AVERAGE(C186:G186)</f>
        <v>29.579999999999995</v>
      </c>
      <c r="I186" s="49">
        <f>STDEV(C186:G186)</f>
        <v>4.6585405439901697</v>
      </c>
      <c r="J186" s="50">
        <f>I186/SQRT(5)</f>
        <v>2.0833626664601739</v>
      </c>
    </row>
    <row r="187" spans="2:10">
      <c r="B187" s="42">
        <v>2</v>
      </c>
      <c r="C187" s="47">
        <v>28.8</v>
      </c>
      <c r="D187" s="47">
        <v>51.5</v>
      </c>
      <c r="E187" s="47">
        <v>57.8</v>
      </c>
      <c r="F187" s="47">
        <v>25.4</v>
      </c>
      <c r="G187" s="107">
        <v>28</v>
      </c>
      <c r="H187" s="48">
        <f>AVERAGE(C187:G187)</f>
        <v>38.299999999999997</v>
      </c>
      <c r="I187" s="49">
        <f>STDEV(C187:G187)</f>
        <v>15.142985174660897</v>
      </c>
      <c r="J187" s="50">
        <f>I187/SQRT(5)</f>
        <v>6.7721488465626578</v>
      </c>
    </row>
    <row r="188" spans="2:10">
      <c r="B188" s="42">
        <v>3</v>
      </c>
      <c r="C188" s="47">
        <v>47</v>
      </c>
      <c r="D188" s="47">
        <v>22.5</v>
      </c>
      <c r="E188" s="47">
        <v>41</v>
      </c>
      <c r="F188" s="47">
        <v>45.2</v>
      </c>
      <c r="G188" s="107">
        <v>49.4</v>
      </c>
      <c r="H188" s="48">
        <f>AVERAGE(C188:G188)</f>
        <v>41.019999999999996</v>
      </c>
      <c r="I188" s="49">
        <f>STDEV(C188:G188)</f>
        <v>10.798703625898808</v>
      </c>
      <c r="J188" s="50">
        <f>I188/SQRT(5)</f>
        <v>4.8293270752766384</v>
      </c>
    </row>
    <row r="189" spans="2:10">
      <c r="B189" s="42">
        <v>4</v>
      </c>
      <c r="C189" s="47">
        <v>45.5</v>
      </c>
      <c r="D189" s="47">
        <v>17</v>
      </c>
      <c r="E189" s="47">
        <v>45.8</v>
      </c>
      <c r="F189" s="47">
        <v>17</v>
      </c>
      <c r="G189" s="107">
        <v>46.5</v>
      </c>
      <c r="H189" s="48">
        <f>AVERAGE(C189:G189)</f>
        <v>34.36</v>
      </c>
      <c r="I189" s="49">
        <f>STDEV(C189:G189)</f>
        <v>15.851592979886901</v>
      </c>
      <c r="J189" s="50">
        <f>I189/SQRT(5)</f>
        <v>7.0890478909371133</v>
      </c>
    </row>
    <row r="190" spans="2:10">
      <c r="B190" s="42">
        <v>5</v>
      </c>
      <c r="C190" s="47">
        <v>50.5</v>
      </c>
      <c r="D190" s="47">
        <v>21</v>
      </c>
      <c r="E190" s="47">
        <v>41.3</v>
      </c>
      <c r="F190" s="47">
        <v>27</v>
      </c>
      <c r="G190" s="107">
        <v>46.6</v>
      </c>
      <c r="H190" s="48">
        <f>AVERAGE(C190:G190)</f>
        <v>37.28</v>
      </c>
      <c r="I190" s="49">
        <f>STDEV(C190:G190)</f>
        <v>12.732910115130789</v>
      </c>
      <c r="J190" s="50">
        <f>I190/SQRT(5)</f>
        <v>5.694330513765423</v>
      </c>
    </row>
    <row r="191" spans="2:10">
      <c r="B191" s="36"/>
      <c r="C191" s="39"/>
      <c r="D191" s="39"/>
      <c r="E191" s="39"/>
      <c r="F191" s="39"/>
      <c r="G191" s="52"/>
      <c r="H191" s="108"/>
      <c r="I191" s="109"/>
      <c r="J191" s="60"/>
    </row>
    <row r="192" spans="2:10">
      <c r="B192" s="93"/>
      <c r="C192" s="52"/>
      <c r="D192" s="52"/>
      <c r="E192" s="52"/>
      <c r="F192" s="52"/>
      <c r="G192" s="52"/>
      <c r="H192" s="85"/>
      <c r="I192" s="86"/>
      <c r="J192" s="53"/>
    </row>
    <row r="193" spans="2:10">
      <c r="B193" s="94"/>
      <c r="C193" s="95"/>
      <c r="D193" s="95" t="s">
        <v>39</v>
      </c>
      <c r="E193" s="95"/>
      <c r="F193" s="95"/>
      <c r="G193" s="95"/>
      <c r="H193" s="110"/>
      <c r="I193" s="111"/>
      <c r="J193" s="64"/>
    </row>
    <row r="194" spans="2:10">
      <c r="B194" s="96" t="s">
        <v>33</v>
      </c>
      <c r="C194" s="97" t="s">
        <v>34</v>
      </c>
      <c r="D194" s="97" t="s">
        <v>35</v>
      </c>
      <c r="E194" s="97" t="s">
        <v>36</v>
      </c>
      <c r="F194" s="106" t="s">
        <v>37</v>
      </c>
      <c r="G194" s="97" t="s">
        <v>27</v>
      </c>
      <c r="H194" s="68" t="s">
        <v>28</v>
      </c>
      <c r="I194" s="69" t="s">
        <v>29</v>
      </c>
      <c r="J194" s="70" t="s">
        <v>30</v>
      </c>
    </row>
    <row r="195" spans="2:10">
      <c r="B195" s="42">
        <v>1</v>
      </c>
      <c r="C195" s="47">
        <v>25</v>
      </c>
      <c r="D195" s="47">
        <v>20</v>
      </c>
      <c r="E195" s="47">
        <v>27</v>
      </c>
      <c r="F195" s="47">
        <v>21</v>
      </c>
      <c r="G195" s="112">
        <v>25</v>
      </c>
      <c r="H195" s="48">
        <f>+AVERAGE(C195:G195)</f>
        <v>23.6</v>
      </c>
      <c r="I195" s="49">
        <f>+STDEV(C195:G195)</f>
        <v>2.9664793948382577</v>
      </c>
      <c r="J195" s="50">
        <f>I195/SQRT(5)</f>
        <v>1.3266499161421565</v>
      </c>
    </row>
    <row r="196" spans="2:10">
      <c r="B196" s="42">
        <v>2</v>
      </c>
      <c r="C196" s="47">
        <v>32.5</v>
      </c>
      <c r="D196" s="47">
        <v>32</v>
      </c>
      <c r="E196" s="47">
        <v>25.2</v>
      </c>
      <c r="F196" s="47">
        <v>37.200000000000003</v>
      </c>
      <c r="G196" s="47">
        <v>28</v>
      </c>
      <c r="H196" s="48">
        <f>+AVERAGE(C196:G196)</f>
        <v>30.98</v>
      </c>
      <c r="I196" s="49">
        <f>+STDEV(C196:G196)</f>
        <v>4.5915139115546495</v>
      </c>
      <c r="J196" s="50">
        <f>I196/SQRT(5)</f>
        <v>2.0533874451744305</v>
      </c>
    </row>
    <row r="197" spans="2:10">
      <c r="B197" s="42">
        <v>3</v>
      </c>
      <c r="C197" s="47">
        <v>24</v>
      </c>
      <c r="D197" s="47">
        <v>23</v>
      </c>
      <c r="E197" s="47">
        <v>27.4</v>
      </c>
      <c r="F197" s="47">
        <v>24.8</v>
      </c>
      <c r="G197" s="47">
        <v>49.4</v>
      </c>
      <c r="H197" s="48">
        <f>+AVERAGE(C197:G197)</f>
        <v>29.72</v>
      </c>
      <c r="I197" s="49">
        <f>+STDEV(C197:G197)</f>
        <v>11.121690518981366</v>
      </c>
      <c r="J197" s="50">
        <f>I197/SQRT(5)</f>
        <v>4.9737712050314498</v>
      </c>
    </row>
    <row r="198" spans="2:10">
      <c r="B198" s="42">
        <v>4</v>
      </c>
      <c r="C198" s="47">
        <v>36.200000000000003</v>
      </c>
      <c r="D198" s="47">
        <v>28.4</v>
      </c>
      <c r="E198" s="47">
        <v>18.8</v>
      </c>
      <c r="F198" s="47">
        <v>14.5</v>
      </c>
      <c r="G198" s="47">
        <v>46.5</v>
      </c>
      <c r="H198" s="48">
        <f>+AVERAGE(C198:G198)</f>
        <v>28.879999999999995</v>
      </c>
      <c r="I198" s="49">
        <f>+STDEV(C198:G198)</f>
        <v>12.967921961517209</v>
      </c>
      <c r="J198" s="50">
        <f>I198/SQRT(5)</f>
        <v>5.7994310065729779</v>
      </c>
    </row>
    <row r="199" spans="2:10">
      <c r="B199" s="42">
        <v>5</v>
      </c>
      <c r="C199" s="47">
        <v>24.5</v>
      </c>
      <c r="D199" s="47">
        <v>23</v>
      </c>
      <c r="E199" s="47">
        <v>20</v>
      </c>
      <c r="F199" s="47">
        <v>27.5</v>
      </c>
      <c r="G199" s="74">
        <v>46.6</v>
      </c>
      <c r="H199" s="48">
        <f>+AVERAGE(C199:G199)</f>
        <v>28.32</v>
      </c>
      <c r="I199" s="49">
        <f>+STDEV(C199:G199)</f>
        <v>10.570572359148768</v>
      </c>
      <c r="J199" s="50">
        <f>I199/SQRT(5)</f>
        <v>4.7273036712273928</v>
      </c>
    </row>
    <row r="200" spans="2:10">
      <c r="B200" s="93"/>
      <c r="C200" s="52"/>
      <c r="D200" s="52"/>
      <c r="E200" s="52"/>
      <c r="F200" s="52"/>
      <c r="G200" s="52"/>
      <c r="H200" s="85"/>
      <c r="I200" s="86"/>
      <c r="J200" s="53"/>
    </row>
    <row r="201" spans="2:10">
      <c r="B201" s="96" t="s">
        <v>40</v>
      </c>
      <c r="C201" s="113"/>
      <c r="D201" s="113"/>
      <c r="E201" s="97" t="s">
        <v>41</v>
      </c>
      <c r="F201" s="106"/>
      <c r="G201" s="73"/>
      <c r="H201" s="85"/>
      <c r="I201" s="86"/>
      <c r="J201" s="53"/>
    </row>
    <row r="202" spans="2:10">
      <c r="B202" s="94" t="s">
        <v>33</v>
      </c>
      <c r="C202" s="43" t="s">
        <v>35</v>
      </c>
      <c r="D202" s="73"/>
      <c r="E202" s="43" t="s">
        <v>33</v>
      </c>
      <c r="F202" s="43" t="s">
        <v>27</v>
      </c>
      <c r="G202" s="73"/>
      <c r="H202" s="85"/>
      <c r="I202" s="86"/>
      <c r="J202" s="53"/>
    </row>
    <row r="203" spans="2:10">
      <c r="B203" s="94">
        <v>1</v>
      </c>
      <c r="C203" s="47">
        <v>44.2</v>
      </c>
      <c r="D203" s="52"/>
      <c r="E203" s="47">
        <v>1</v>
      </c>
      <c r="F203" s="47">
        <v>52</v>
      </c>
      <c r="G203" s="52"/>
      <c r="H203" s="40"/>
      <c r="I203" s="39"/>
      <c r="J203" s="41"/>
    </row>
    <row r="204" spans="2:10">
      <c r="B204" s="94">
        <v>2</v>
      </c>
      <c r="C204" s="47">
        <v>53.2</v>
      </c>
      <c r="D204" s="52"/>
      <c r="E204" s="47">
        <v>2</v>
      </c>
      <c r="F204" s="47">
        <v>36.5</v>
      </c>
      <c r="G204" s="52"/>
      <c r="H204" s="40"/>
      <c r="I204" s="39"/>
      <c r="J204" s="41"/>
    </row>
    <row r="205" spans="2:10">
      <c r="B205" s="94">
        <v>3</v>
      </c>
      <c r="C205" s="47">
        <v>55.8</v>
      </c>
      <c r="D205" s="52"/>
      <c r="E205" s="47">
        <v>3</v>
      </c>
      <c r="F205" s="47">
        <v>23.7</v>
      </c>
      <c r="G205" s="52"/>
      <c r="H205" s="40"/>
      <c r="I205" s="39"/>
      <c r="J205" s="41"/>
    </row>
    <row r="206" spans="2:10">
      <c r="B206" s="94">
        <v>4</v>
      </c>
      <c r="C206" s="47">
        <v>52.8</v>
      </c>
      <c r="D206" s="52"/>
      <c r="E206" s="47">
        <v>4</v>
      </c>
      <c r="F206" s="47">
        <v>36.700000000000003</v>
      </c>
      <c r="G206" s="52"/>
      <c r="H206" s="40"/>
      <c r="I206" s="39"/>
      <c r="J206" s="41"/>
    </row>
    <row r="207" spans="2:10">
      <c r="B207" s="99">
        <v>5</v>
      </c>
      <c r="C207" s="74">
        <v>53.2</v>
      </c>
      <c r="D207" s="52"/>
      <c r="E207" s="74">
        <v>5</v>
      </c>
      <c r="F207" s="47">
        <v>32.799999999999997</v>
      </c>
      <c r="G207" s="52"/>
      <c r="H207" s="40"/>
      <c r="I207" s="39"/>
      <c r="J207" s="41"/>
    </row>
    <row r="208" spans="2:10">
      <c r="B208" s="75" t="s">
        <v>28</v>
      </c>
      <c r="C208" s="44">
        <f>AVERAGE(C203:C207)</f>
        <v>51.839999999999996</v>
      </c>
      <c r="D208" s="120"/>
      <c r="E208" s="44" t="s">
        <v>28</v>
      </c>
      <c r="F208" s="44">
        <f>AVERAGE(F203:F207)</f>
        <v>36.339999999999996</v>
      </c>
      <c r="G208" s="39"/>
      <c r="H208" s="40"/>
      <c r="I208" s="39"/>
      <c r="J208" s="41"/>
    </row>
    <row r="209" spans="2:10">
      <c r="B209" s="77" t="s">
        <v>29</v>
      </c>
      <c r="C209" s="49">
        <f>+STDEV(C203:C207)</f>
        <v>4.4348618918744229</v>
      </c>
      <c r="D209" s="86"/>
      <c r="E209" s="45" t="s">
        <v>29</v>
      </c>
      <c r="F209" s="49">
        <f>+STDEV(F203:F207)</f>
        <v>10.218757262994361</v>
      </c>
      <c r="G209" s="39"/>
      <c r="H209" s="40"/>
      <c r="I209" s="39"/>
      <c r="J209" s="41"/>
    </row>
    <row r="210" spans="2:10">
      <c r="B210" s="75" t="s">
        <v>30</v>
      </c>
      <c r="C210" s="79">
        <f>C209/SQRT(5)</f>
        <v>1.9833305322109063</v>
      </c>
      <c r="D210" s="121"/>
      <c r="E210" s="44" t="s">
        <v>30</v>
      </c>
      <c r="F210" s="79">
        <f>F209/SQRT(5)</f>
        <v>4.569967177125017</v>
      </c>
      <c r="G210" s="39"/>
      <c r="H210" s="40"/>
      <c r="I210" s="39"/>
      <c r="J210" s="41"/>
    </row>
    <row r="211" spans="2:10">
      <c r="B211" s="93"/>
      <c r="C211" s="52"/>
      <c r="D211" s="52"/>
      <c r="E211" s="52"/>
      <c r="F211" s="52"/>
      <c r="G211" s="52"/>
      <c r="H211" s="85"/>
      <c r="I211" s="86"/>
      <c r="J211" s="53"/>
    </row>
    <row r="212" spans="2:10">
      <c r="B212" s="96"/>
      <c r="C212" s="97" t="s">
        <v>45</v>
      </c>
      <c r="D212" s="119"/>
      <c r="E212" s="52"/>
      <c r="F212" s="52"/>
      <c r="G212" s="52"/>
      <c r="H212" s="110"/>
      <c r="I212" s="111"/>
      <c r="J212" s="64"/>
    </row>
    <row r="213" spans="2:10">
      <c r="B213" s="42"/>
      <c r="C213" s="47" t="s">
        <v>34</v>
      </c>
      <c r="D213" s="47" t="s">
        <v>35</v>
      </c>
      <c r="E213" s="47" t="s">
        <v>36</v>
      </c>
      <c r="F213" s="47" t="s">
        <v>37</v>
      </c>
      <c r="G213" s="47" t="s">
        <v>27</v>
      </c>
      <c r="H213" s="68" t="s">
        <v>28</v>
      </c>
      <c r="I213" s="69" t="s">
        <v>29</v>
      </c>
      <c r="J213" s="70" t="s">
        <v>30</v>
      </c>
    </row>
    <row r="214" spans="2:10">
      <c r="B214" s="42">
        <v>1</v>
      </c>
      <c r="C214" s="47" t="s">
        <v>31</v>
      </c>
      <c r="D214" s="47">
        <v>4</v>
      </c>
      <c r="E214" s="47">
        <v>6.8</v>
      </c>
      <c r="F214" s="47" t="s">
        <v>31</v>
      </c>
      <c r="G214" s="47">
        <v>4.5</v>
      </c>
      <c r="H214" s="48">
        <f>AVERAGE(C214:G214)</f>
        <v>5.1000000000000005</v>
      </c>
      <c r="I214" s="49">
        <f t="shared" ref="I214:I272" si="16">STDEV(C214:G214)</f>
        <v>1.4933184523068044</v>
      </c>
      <c r="J214" s="50">
        <f t="shared" ref="J214:J272" si="17">I214/SQRT(5)</f>
        <v>0.6678323142825584</v>
      </c>
    </row>
    <row r="215" spans="2:10">
      <c r="B215" s="42">
        <v>2</v>
      </c>
      <c r="C215" s="47">
        <v>6.5</v>
      </c>
      <c r="D215" s="47">
        <v>5.0999999999999996</v>
      </c>
      <c r="E215" s="47">
        <v>3.7</v>
      </c>
      <c r="F215" s="47">
        <v>4.2</v>
      </c>
      <c r="G215" s="47">
        <v>5.6</v>
      </c>
      <c r="H215" s="48">
        <f t="shared" ref="H215:H272" si="18">AVERAGE(C215:G215)</f>
        <v>5.0200000000000005</v>
      </c>
      <c r="I215" s="49">
        <f t="shared" si="16"/>
        <v>1.1122050170719386</v>
      </c>
      <c r="J215" s="50">
        <f t="shared" si="17"/>
        <v>0.49739320461783376</v>
      </c>
    </row>
    <row r="216" spans="2:10">
      <c r="B216" s="42">
        <v>3</v>
      </c>
      <c r="C216" s="47">
        <v>12.4</v>
      </c>
      <c r="D216" s="47">
        <v>6.8</v>
      </c>
      <c r="E216" s="47">
        <v>7.5</v>
      </c>
      <c r="F216" s="47">
        <v>5</v>
      </c>
      <c r="G216" s="47">
        <v>5</v>
      </c>
      <c r="H216" s="48">
        <f t="shared" si="18"/>
        <v>7.3400000000000007</v>
      </c>
      <c r="I216" s="49">
        <f t="shared" si="16"/>
        <v>3.0361159398152089</v>
      </c>
      <c r="J216" s="50">
        <f t="shared" si="17"/>
        <v>1.3577923257994935</v>
      </c>
    </row>
    <row r="217" spans="2:10">
      <c r="B217" s="42">
        <v>4</v>
      </c>
      <c r="C217" s="47" t="s">
        <v>31</v>
      </c>
      <c r="D217" s="47">
        <v>4.2</v>
      </c>
      <c r="E217" s="47">
        <v>3.5</v>
      </c>
      <c r="F217" s="47">
        <v>5</v>
      </c>
      <c r="G217" s="47">
        <v>4.2</v>
      </c>
      <c r="H217" s="48">
        <f t="shared" si="18"/>
        <v>4.2249999999999996</v>
      </c>
      <c r="I217" s="49">
        <f t="shared" si="16"/>
        <v>0.61305247192498724</v>
      </c>
      <c r="J217" s="50">
        <f t="shared" si="17"/>
        <v>0.27416540019971053</v>
      </c>
    </row>
    <row r="218" spans="2:10">
      <c r="B218" s="99">
        <v>5</v>
      </c>
      <c r="C218" s="74" t="s">
        <v>31</v>
      </c>
      <c r="D218" s="74">
        <v>2.4</v>
      </c>
      <c r="E218" s="74">
        <v>3</v>
      </c>
      <c r="F218" s="74">
        <v>4.8</v>
      </c>
      <c r="G218" s="74">
        <v>5.5</v>
      </c>
      <c r="H218" s="48">
        <f t="shared" si="18"/>
        <v>3.9249999999999998</v>
      </c>
      <c r="I218" s="49">
        <f t="shared" si="16"/>
        <v>1.4637281168304448</v>
      </c>
      <c r="J218" s="50">
        <f t="shared" si="17"/>
        <v>0.65459911396212567</v>
      </c>
    </row>
    <row r="219" spans="2:10" ht="15.75" thickBot="1">
      <c r="B219" s="80">
        <v>6</v>
      </c>
      <c r="C219" s="81">
        <v>5.8</v>
      </c>
      <c r="D219" s="81" t="s">
        <v>31</v>
      </c>
      <c r="E219" s="81">
        <v>5.8</v>
      </c>
      <c r="F219" s="81">
        <v>6</v>
      </c>
      <c r="G219" s="81" t="s">
        <v>31</v>
      </c>
      <c r="H219" s="82">
        <f t="shared" si="18"/>
        <v>5.8666666666666671</v>
      </c>
      <c r="I219" s="83">
        <f t="shared" si="16"/>
        <v>0.11547005383792526</v>
      </c>
      <c r="J219" s="84">
        <f t="shared" si="17"/>
        <v>5.1639777949432274E-2</v>
      </c>
    </row>
    <row r="220" spans="2:10">
      <c r="H220" s="104"/>
      <c r="I220" s="105"/>
      <c r="J220" s="122"/>
    </row>
    <row r="221" spans="2:10">
      <c r="H221" s="104"/>
      <c r="I221" s="105"/>
      <c r="J221" s="122"/>
    </row>
    <row r="222" spans="2:10">
      <c r="H222" s="104"/>
      <c r="I222" s="105"/>
      <c r="J222" s="122"/>
    </row>
    <row r="223" spans="2:10">
      <c r="H223" s="104"/>
      <c r="I223" s="105"/>
      <c r="J223" s="122"/>
    </row>
    <row r="224" spans="2:10">
      <c r="H224" s="104"/>
      <c r="I224" s="105"/>
      <c r="J224" s="122"/>
    </row>
    <row r="225" spans="2:10">
      <c r="H225" s="104"/>
      <c r="I225" s="105"/>
      <c r="J225" s="122"/>
    </row>
    <row r="226" spans="2:10">
      <c r="H226" s="104"/>
      <c r="I226" s="105"/>
      <c r="J226" s="122"/>
    </row>
    <row r="227" spans="2:10">
      <c r="H227" s="48"/>
      <c r="I227" s="49"/>
      <c r="J227" s="79"/>
    </row>
    <row r="228" spans="2:10" ht="15.75" thickBot="1">
      <c r="H228" s="55"/>
      <c r="I228" s="56"/>
      <c r="J228" s="123"/>
    </row>
    <row r="229" spans="2:10">
      <c r="B229" s="32"/>
      <c r="C229" s="88">
        <v>39636</v>
      </c>
      <c r="D229" s="34" t="s">
        <v>43</v>
      </c>
      <c r="E229" s="34"/>
      <c r="F229" s="34"/>
      <c r="G229" s="34"/>
      <c r="H229" s="124"/>
      <c r="I229" s="125"/>
      <c r="J229" s="126"/>
    </row>
    <row r="230" spans="2:10">
      <c r="B230" s="36"/>
      <c r="C230" s="39"/>
      <c r="D230" s="39"/>
      <c r="E230" s="39"/>
      <c r="F230" s="39"/>
      <c r="G230" s="39"/>
      <c r="H230" s="48"/>
      <c r="I230" s="49"/>
      <c r="J230" s="50"/>
    </row>
    <row r="231" spans="2:10">
      <c r="B231" s="36"/>
      <c r="C231" s="43" t="s">
        <v>44</v>
      </c>
      <c r="D231" s="43"/>
      <c r="E231" s="43"/>
      <c r="F231" s="43"/>
      <c r="G231" s="43"/>
      <c r="H231" s="48"/>
      <c r="I231" s="49"/>
      <c r="J231" s="50"/>
    </row>
    <row r="232" spans="2:10">
      <c r="B232" s="42" t="s">
        <v>33</v>
      </c>
      <c r="C232" s="43" t="s">
        <v>23</v>
      </c>
      <c r="D232" s="43" t="s">
        <v>24</v>
      </c>
      <c r="E232" s="43" t="s">
        <v>25</v>
      </c>
      <c r="F232" s="43" t="s">
        <v>26</v>
      </c>
      <c r="G232" s="43" t="s">
        <v>27</v>
      </c>
      <c r="H232" s="68" t="s">
        <v>28</v>
      </c>
      <c r="I232" s="69" t="s">
        <v>29</v>
      </c>
      <c r="J232" s="70" t="s">
        <v>30</v>
      </c>
    </row>
    <row r="233" spans="2:10">
      <c r="B233" s="42">
        <v>1</v>
      </c>
      <c r="C233" s="47">
        <v>5.5</v>
      </c>
      <c r="D233" s="47">
        <v>10</v>
      </c>
      <c r="E233" s="47">
        <v>9</v>
      </c>
      <c r="F233" s="47">
        <v>9.5</v>
      </c>
      <c r="G233" s="47">
        <v>7.3</v>
      </c>
      <c r="H233" s="48">
        <f t="shared" si="18"/>
        <v>8.26</v>
      </c>
      <c r="I233" s="49">
        <f t="shared" si="16"/>
        <v>1.8474306482247205</v>
      </c>
      <c r="J233" s="50">
        <f t="shared" si="17"/>
        <v>0.82619610262939513</v>
      </c>
    </row>
    <row r="234" spans="2:10">
      <c r="B234" s="42">
        <v>2</v>
      </c>
      <c r="C234" s="47">
        <v>5.3</v>
      </c>
      <c r="D234" s="47" t="s">
        <v>31</v>
      </c>
      <c r="E234" s="47">
        <v>6.5</v>
      </c>
      <c r="F234" s="47">
        <v>3.5</v>
      </c>
      <c r="G234" s="47">
        <v>9</v>
      </c>
      <c r="H234" s="48">
        <f t="shared" si="18"/>
        <v>6.0750000000000002</v>
      </c>
      <c r="I234" s="49">
        <f t="shared" si="16"/>
        <v>2.3070543990118657</v>
      </c>
      <c r="J234" s="50">
        <f t="shared" si="17"/>
        <v>1.0317460927960911</v>
      </c>
    </row>
    <row r="235" spans="2:10">
      <c r="B235" s="42">
        <v>3</v>
      </c>
      <c r="C235" s="47">
        <v>6</v>
      </c>
      <c r="D235" s="47" t="s">
        <v>31</v>
      </c>
      <c r="E235" s="47">
        <v>10.3</v>
      </c>
      <c r="F235" s="47">
        <v>8.5</v>
      </c>
      <c r="G235" s="47">
        <v>5.5</v>
      </c>
      <c r="H235" s="48">
        <f t="shared" si="18"/>
        <v>7.5750000000000002</v>
      </c>
      <c r="I235" s="49">
        <f t="shared" si="16"/>
        <v>2.241093483101499</v>
      </c>
      <c r="J235" s="50">
        <f t="shared" si="17"/>
        <v>1.0022474744293455</v>
      </c>
    </row>
    <row r="236" spans="2:10">
      <c r="B236" s="42">
        <v>4</v>
      </c>
      <c r="C236" s="47">
        <v>9.6</v>
      </c>
      <c r="D236" s="47">
        <v>7.2</v>
      </c>
      <c r="E236" s="47">
        <v>6.7</v>
      </c>
      <c r="F236" s="47" t="s">
        <v>31</v>
      </c>
      <c r="G236" s="47">
        <v>7</v>
      </c>
      <c r="H236" s="48">
        <f t="shared" si="18"/>
        <v>7.625</v>
      </c>
      <c r="I236" s="49">
        <f t="shared" si="16"/>
        <v>1.3326039671760432</v>
      </c>
      <c r="J236" s="50">
        <f t="shared" si="17"/>
        <v>0.5959586115383062</v>
      </c>
    </row>
    <row r="237" spans="2:10">
      <c r="B237" s="42">
        <v>5</v>
      </c>
      <c r="C237" s="47">
        <v>5</v>
      </c>
      <c r="D237" s="47">
        <v>6.5</v>
      </c>
      <c r="E237" s="47">
        <v>3.5</v>
      </c>
      <c r="F237" s="47" t="s">
        <v>31</v>
      </c>
      <c r="G237" s="47">
        <v>13</v>
      </c>
      <c r="H237" s="48">
        <f t="shared" si="18"/>
        <v>7</v>
      </c>
      <c r="I237" s="49">
        <f t="shared" si="16"/>
        <v>4.1833001326703778</v>
      </c>
      <c r="J237" s="50">
        <f t="shared" si="17"/>
        <v>1.8708286933869707</v>
      </c>
    </row>
    <row r="238" spans="2:10">
      <c r="B238" s="42">
        <v>6</v>
      </c>
      <c r="C238" s="47">
        <v>12</v>
      </c>
      <c r="D238" s="47" t="s">
        <v>31</v>
      </c>
      <c r="E238" s="47">
        <v>11</v>
      </c>
      <c r="F238" s="47">
        <v>10</v>
      </c>
      <c r="G238" s="47">
        <v>6.5</v>
      </c>
      <c r="H238" s="48">
        <f t="shared" si="18"/>
        <v>9.875</v>
      </c>
      <c r="I238" s="49">
        <f t="shared" si="16"/>
        <v>2.3935677693908453</v>
      </c>
      <c r="J238" s="50">
        <f t="shared" si="17"/>
        <v>1.070436048222094</v>
      </c>
    </row>
    <row r="239" spans="2:10">
      <c r="B239" s="42">
        <v>7</v>
      </c>
      <c r="C239" s="47">
        <v>11</v>
      </c>
      <c r="D239" s="47">
        <v>6</v>
      </c>
      <c r="E239" s="47">
        <v>11.9</v>
      </c>
      <c r="F239" s="47">
        <v>8</v>
      </c>
      <c r="G239" s="47">
        <v>10.5</v>
      </c>
      <c r="H239" s="48">
        <f t="shared" si="18"/>
        <v>9.48</v>
      </c>
      <c r="I239" s="49">
        <f t="shared" si="16"/>
        <v>2.4242524621004327</v>
      </c>
      <c r="J239" s="50">
        <f t="shared" si="17"/>
        <v>1.0841586599755599</v>
      </c>
    </row>
    <row r="240" spans="2:10">
      <c r="B240" s="42">
        <v>8</v>
      </c>
      <c r="C240" s="47">
        <v>5.5</v>
      </c>
      <c r="D240" s="47">
        <v>15</v>
      </c>
      <c r="E240" s="47">
        <v>7.5</v>
      </c>
      <c r="F240" s="47">
        <v>4</v>
      </c>
      <c r="G240" s="47">
        <v>10.6</v>
      </c>
      <c r="H240" s="48">
        <f t="shared" si="18"/>
        <v>8.52</v>
      </c>
      <c r="I240" s="49">
        <f t="shared" si="16"/>
        <v>4.3848603170454572</v>
      </c>
      <c r="J240" s="50">
        <f t="shared" si="17"/>
        <v>1.9609691481509843</v>
      </c>
    </row>
    <row r="241" spans="2:10">
      <c r="B241" s="42">
        <v>9</v>
      </c>
      <c r="C241" s="47">
        <v>12.5</v>
      </c>
      <c r="D241" s="47">
        <v>4</v>
      </c>
      <c r="E241" s="47">
        <v>11.5</v>
      </c>
      <c r="F241" s="47">
        <v>3.5</v>
      </c>
      <c r="G241" s="47">
        <v>3.5</v>
      </c>
      <c r="H241" s="48">
        <f t="shared" si="18"/>
        <v>7</v>
      </c>
      <c r="I241" s="49">
        <f t="shared" si="16"/>
        <v>4.5825756949558398</v>
      </c>
      <c r="J241" s="50">
        <f t="shared" si="17"/>
        <v>2.0493901531919194</v>
      </c>
    </row>
    <row r="242" spans="2:10">
      <c r="B242" s="42">
        <v>10</v>
      </c>
      <c r="C242" s="47">
        <v>8.5</v>
      </c>
      <c r="D242" s="47">
        <v>8</v>
      </c>
      <c r="E242" s="47">
        <v>4.5</v>
      </c>
      <c r="F242" s="47">
        <v>9</v>
      </c>
      <c r="G242" s="47">
        <v>5</v>
      </c>
      <c r="H242" s="48">
        <f t="shared" si="18"/>
        <v>7</v>
      </c>
      <c r="I242" s="49">
        <f t="shared" si="16"/>
        <v>2.0916500663351889</v>
      </c>
      <c r="J242" s="50">
        <f t="shared" si="17"/>
        <v>0.93541434669348533</v>
      </c>
    </row>
    <row r="243" spans="2:10">
      <c r="B243" s="93"/>
      <c r="C243" s="52"/>
      <c r="D243" s="52"/>
      <c r="E243" s="52"/>
      <c r="F243" s="52"/>
      <c r="G243" s="52"/>
      <c r="H243" s="48"/>
      <c r="I243" s="49"/>
      <c r="J243" s="50"/>
    </row>
    <row r="244" spans="2:10">
      <c r="B244" s="94"/>
      <c r="C244" s="95" t="s">
        <v>32</v>
      </c>
      <c r="D244" s="95"/>
      <c r="E244" s="95"/>
      <c r="F244" s="95"/>
      <c r="G244" s="95"/>
      <c r="H244" s="48"/>
      <c r="I244" s="49"/>
      <c r="J244" s="50"/>
    </row>
    <row r="245" spans="2:10">
      <c r="B245" s="96" t="s">
        <v>33</v>
      </c>
      <c r="C245" s="97" t="s">
        <v>34</v>
      </c>
      <c r="D245" s="97" t="s">
        <v>35</v>
      </c>
      <c r="E245" s="97" t="s">
        <v>36</v>
      </c>
      <c r="F245" s="97" t="s">
        <v>37</v>
      </c>
      <c r="G245" s="97" t="s">
        <v>27</v>
      </c>
      <c r="H245" s="68" t="s">
        <v>28</v>
      </c>
      <c r="I245" s="69" t="s">
        <v>29</v>
      </c>
      <c r="J245" s="70" t="s">
        <v>30</v>
      </c>
    </row>
    <row r="246" spans="2:10">
      <c r="B246" s="42">
        <v>1</v>
      </c>
      <c r="C246" s="47">
        <v>28</v>
      </c>
      <c r="D246" s="47">
        <v>19</v>
      </c>
      <c r="E246" s="47">
        <v>32</v>
      </c>
      <c r="F246" s="47">
        <v>36.5</v>
      </c>
      <c r="G246" s="47">
        <v>33</v>
      </c>
      <c r="H246" s="48">
        <f t="shared" si="18"/>
        <v>29.7</v>
      </c>
      <c r="I246" s="49">
        <f t="shared" si="16"/>
        <v>6.7044761167446962</v>
      </c>
      <c r="J246" s="50">
        <f t="shared" si="17"/>
        <v>2.9983328701129914</v>
      </c>
    </row>
    <row r="247" spans="2:10">
      <c r="B247" s="42">
        <v>2</v>
      </c>
      <c r="C247" s="47" t="s">
        <v>31</v>
      </c>
      <c r="D247" s="47">
        <v>20</v>
      </c>
      <c r="E247" s="47" t="s">
        <v>31</v>
      </c>
      <c r="F247" s="47">
        <v>33</v>
      </c>
      <c r="G247" s="47">
        <v>21</v>
      </c>
      <c r="H247" s="48">
        <f t="shared" si="18"/>
        <v>24.666666666666668</v>
      </c>
      <c r="I247" s="49">
        <f t="shared" si="16"/>
        <v>7.2341781380702379</v>
      </c>
      <c r="J247" s="50">
        <f t="shared" si="17"/>
        <v>3.2352228156135823</v>
      </c>
    </row>
    <row r="248" spans="2:10">
      <c r="B248" s="42">
        <v>3</v>
      </c>
      <c r="C248" s="47">
        <v>21.3</v>
      </c>
      <c r="D248" s="47" t="s">
        <v>31</v>
      </c>
      <c r="E248" s="47">
        <v>26.5</v>
      </c>
      <c r="F248" s="47" t="s">
        <v>31</v>
      </c>
      <c r="G248" s="47" t="s">
        <v>31</v>
      </c>
      <c r="H248" s="48">
        <f t="shared" si="18"/>
        <v>23.9</v>
      </c>
      <c r="I248" s="49">
        <f t="shared" si="16"/>
        <v>3.6769552621700754</v>
      </c>
      <c r="J248" s="50">
        <f t="shared" si="17"/>
        <v>1.6443843832875698</v>
      </c>
    </row>
    <row r="249" spans="2:10">
      <c r="B249" s="42">
        <v>4</v>
      </c>
      <c r="C249" s="47" t="s">
        <v>31</v>
      </c>
      <c r="D249" s="47">
        <v>56</v>
      </c>
      <c r="E249" s="47">
        <v>47</v>
      </c>
      <c r="F249" s="47" t="s">
        <v>31</v>
      </c>
      <c r="G249" s="47">
        <v>46.5</v>
      </c>
      <c r="H249" s="48">
        <f t="shared" si="18"/>
        <v>49.833333333333336</v>
      </c>
      <c r="I249" s="49">
        <f t="shared" si="16"/>
        <v>5.3463383107818139</v>
      </c>
      <c r="J249" s="50">
        <f t="shared" si="17"/>
        <v>2.3909551787239063</v>
      </c>
    </row>
    <row r="250" spans="2:10">
      <c r="B250" s="42">
        <v>5</v>
      </c>
      <c r="C250" s="47">
        <v>14.5</v>
      </c>
      <c r="D250" s="47">
        <v>14</v>
      </c>
      <c r="E250" s="47">
        <v>5.8</v>
      </c>
      <c r="F250" s="47">
        <v>14.1</v>
      </c>
      <c r="G250" s="47">
        <v>9.9</v>
      </c>
      <c r="H250" s="48">
        <f t="shared" si="18"/>
        <v>11.66</v>
      </c>
      <c r="I250" s="49">
        <f t="shared" si="16"/>
        <v>3.772664840666343</v>
      </c>
      <c r="J250" s="50">
        <f t="shared" si="17"/>
        <v>1.687187008010671</v>
      </c>
    </row>
    <row r="251" spans="2:10">
      <c r="B251" s="42">
        <v>6</v>
      </c>
      <c r="C251" s="47">
        <v>18.5</v>
      </c>
      <c r="D251" s="47">
        <v>28</v>
      </c>
      <c r="E251" s="47">
        <v>20.5</v>
      </c>
      <c r="F251" s="47">
        <v>36.5</v>
      </c>
      <c r="G251" s="47">
        <v>28.5</v>
      </c>
      <c r="H251" s="48">
        <f t="shared" si="18"/>
        <v>26.4</v>
      </c>
      <c r="I251" s="49">
        <f t="shared" si="16"/>
        <v>7.1798328671355547</v>
      </c>
      <c r="J251" s="50">
        <f t="shared" si="17"/>
        <v>3.2109188716004629</v>
      </c>
    </row>
    <row r="252" spans="2:10">
      <c r="B252" s="42">
        <v>7</v>
      </c>
      <c r="C252" s="47" t="s">
        <v>31</v>
      </c>
      <c r="D252" s="47" t="s">
        <v>31</v>
      </c>
      <c r="E252" s="47" t="s">
        <v>31</v>
      </c>
      <c r="F252" s="47" t="s">
        <v>31</v>
      </c>
      <c r="G252" s="47">
        <v>15</v>
      </c>
      <c r="H252" s="48">
        <f t="shared" si="18"/>
        <v>15</v>
      </c>
      <c r="I252" s="49" t="s">
        <v>31</v>
      </c>
      <c r="J252" s="127" t="s">
        <v>31</v>
      </c>
    </row>
    <row r="253" spans="2:10">
      <c r="B253" s="42">
        <v>8</v>
      </c>
      <c r="C253" s="47" t="s">
        <v>31</v>
      </c>
      <c r="D253" s="47" t="s">
        <v>31</v>
      </c>
      <c r="E253" s="47" t="s">
        <v>31</v>
      </c>
      <c r="F253" s="47" t="s">
        <v>31</v>
      </c>
      <c r="G253" s="47" t="s">
        <v>31</v>
      </c>
      <c r="H253" s="48" t="s">
        <v>31</v>
      </c>
      <c r="I253" s="49" t="s">
        <v>31</v>
      </c>
      <c r="J253" s="127" t="s">
        <v>31</v>
      </c>
    </row>
    <row r="254" spans="2:10">
      <c r="B254" s="42">
        <v>9</v>
      </c>
      <c r="C254" s="47">
        <v>13.5</v>
      </c>
      <c r="D254" s="47">
        <v>13.5</v>
      </c>
      <c r="E254" s="47">
        <v>7.5</v>
      </c>
      <c r="F254" s="47">
        <v>5</v>
      </c>
      <c r="G254" s="47">
        <v>16.3</v>
      </c>
      <c r="H254" s="48">
        <f t="shared" si="18"/>
        <v>11.16</v>
      </c>
      <c r="I254" s="49">
        <f t="shared" si="16"/>
        <v>4.7093523970924096</v>
      </c>
      <c r="J254" s="50">
        <f t="shared" si="17"/>
        <v>2.106086417980042</v>
      </c>
    </row>
    <row r="255" spans="2:10">
      <c r="B255" s="99">
        <v>10</v>
      </c>
      <c r="C255" s="47">
        <v>24</v>
      </c>
      <c r="D255" s="47">
        <v>26.5</v>
      </c>
      <c r="E255" s="47">
        <v>18.3</v>
      </c>
      <c r="F255" s="47">
        <v>6.4</v>
      </c>
      <c r="G255" s="47">
        <v>21.3</v>
      </c>
      <c r="H255" s="48">
        <f t="shared" si="18"/>
        <v>19.3</v>
      </c>
      <c r="I255" s="49">
        <f t="shared" si="16"/>
        <v>7.8316664893239665</v>
      </c>
      <c r="J255" s="50">
        <f t="shared" si="17"/>
        <v>3.502427729447104</v>
      </c>
    </row>
    <row r="256" spans="2:10">
      <c r="B256" s="93"/>
      <c r="C256" s="52"/>
      <c r="D256" s="52"/>
      <c r="E256" s="52"/>
      <c r="F256" s="52"/>
      <c r="G256" s="52"/>
      <c r="H256" s="48"/>
      <c r="I256" s="49"/>
      <c r="J256" s="50"/>
    </row>
    <row r="257" spans="2:10">
      <c r="B257" s="94"/>
      <c r="C257" s="43"/>
      <c r="D257" s="43" t="s">
        <v>38</v>
      </c>
      <c r="E257" s="43"/>
      <c r="F257" s="43"/>
      <c r="G257" s="92"/>
      <c r="H257" s="48"/>
      <c r="I257" s="49"/>
      <c r="J257" s="50"/>
    </row>
    <row r="258" spans="2:10">
      <c r="B258" s="96" t="s">
        <v>33</v>
      </c>
      <c r="C258" s="97" t="s">
        <v>34</v>
      </c>
      <c r="D258" s="97" t="s">
        <v>35</v>
      </c>
      <c r="E258" s="97" t="s">
        <v>36</v>
      </c>
      <c r="F258" s="97" t="s">
        <v>37</v>
      </c>
      <c r="G258" s="106" t="s">
        <v>27</v>
      </c>
      <c r="H258" s="68" t="s">
        <v>28</v>
      </c>
      <c r="I258" s="69" t="s">
        <v>29</v>
      </c>
      <c r="J258" s="70" t="s">
        <v>30</v>
      </c>
    </row>
    <row r="259" spans="2:10">
      <c r="B259" s="42">
        <v>1</v>
      </c>
      <c r="C259" s="47">
        <v>37</v>
      </c>
      <c r="D259" s="47">
        <v>38</v>
      </c>
      <c r="E259" s="47">
        <v>47</v>
      </c>
      <c r="F259" s="47">
        <v>39.5</v>
      </c>
      <c r="G259" s="107">
        <v>37.5</v>
      </c>
      <c r="H259" s="48">
        <f t="shared" si="18"/>
        <v>39.799999999999997</v>
      </c>
      <c r="I259" s="49">
        <f t="shared" si="16"/>
        <v>4.1321907022788773</v>
      </c>
      <c r="J259" s="50">
        <f t="shared" si="17"/>
        <v>1.8479718612576328</v>
      </c>
    </row>
    <row r="260" spans="2:10">
      <c r="B260" s="42">
        <v>2</v>
      </c>
      <c r="C260" s="47">
        <v>33.5</v>
      </c>
      <c r="D260" s="47">
        <v>60</v>
      </c>
      <c r="E260" s="47">
        <v>67</v>
      </c>
      <c r="F260" s="47">
        <v>34.5</v>
      </c>
      <c r="G260" s="107">
        <v>38.5</v>
      </c>
      <c r="H260" s="48">
        <f t="shared" si="18"/>
        <v>46.7</v>
      </c>
      <c r="I260" s="49">
        <f t="shared" si="16"/>
        <v>15.646884673953464</v>
      </c>
      <c r="J260" s="50">
        <f t="shared" si="17"/>
        <v>6.9974995534119149</v>
      </c>
    </row>
    <row r="261" spans="2:10">
      <c r="B261" s="42">
        <v>3</v>
      </c>
      <c r="C261" s="47">
        <v>55.5</v>
      </c>
      <c r="D261" s="47">
        <v>29.5</v>
      </c>
      <c r="E261" s="47">
        <v>49</v>
      </c>
      <c r="F261" s="47">
        <v>53</v>
      </c>
      <c r="G261" s="107">
        <v>62</v>
      </c>
      <c r="H261" s="48">
        <f t="shared" si="18"/>
        <v>49.8</v>
      </c>
      <c r="I261" s="49">
        <f t="shared" si="16"/>
        <v>12.291257055321877</v>
      </c>
      <c r="J261" s="50">
        <f t="shared" si="17"/>
        <v>5.4968172609247219</v>
      </c>
    </row>
    <row r="262" spans="2:10">
      <c r="B262" s="42">
        <v>4</v>
      </c>
      <c r="C262" s="47">
        <v>44.5</v>
      </c>
      <c r="D262" s="47">
        <v>22</v>
      </c>
      <c r="E262" s="47">
        <v>55</v>
      </c>
      <c r="F262" s="47">
        <v>35</v>
      </c>
      <c r="G262" s="107">
        <v>57</v>
      </c>
      <c r="H262" s="48">
        <f t="shared" si="18"/>
        <v>42.7</v>
      </c>
      <c r="I262" s="49">
        <f t="shared" si="16"/>
        <v>14.549914089093441</v>
      </c>
      <c r="J262" s="50">
        <f t="shared" si="17"/>
        <v>6.5069193939989729</v>
      </c>
    </row>
    <row r="263" spans="2:10">
      <c r="B263" s="42">
        <v>5</v>
      </c>
      <c r="C263" s="47">
        <v>63</v>
      </c>
      <c r="D263" s="47">
        <v>30</v>
      </c>
      <c r="E263" s="47">
        <v>50</v>
      </c>
      <c r="F263" s="47">
        <v>61</v>
      </c>
      <c r="G263" s="107">
        <v>44</v>
      </c>
      <c r="H263" s="48">
        <f t="shared" si="18"/>
        <v>49.6</v>
      </c>
      <c r="I263" s="49">
        <f t="shared" si="16"/>
        <v>13.464768843169947</v>
      </c>
      <c r="J263" s="50">
        <f t="shared" si="17"/>
        <v>6.0216276869298415</v>
      </c>
    </row>
    <row r="264" spans="2:10">
      <c r="B264" s="36"/>
      <c r="C264" s="39"/>
      <c r="D264" s="39"/>
      <c r="E264" s="39"/>
      <c r="F264" s="39"/>
      <c r="G264" s="52"/>
      <c r="H264" s="48"/>
      <c r="I264" s="49"/>
      <c r="J264" s="50"/>
    </row>
    <row r="265" spans="2:10">
      <c r="B265" s="93"/>
      <c r="C265" s="52"/>
      <c r="D265" s="52"/>
      <c r="E265" s="52"/>
      <c r="F265" s="52"/>
      <c r="G265" s="52"/>
      <c r="H265" s="48"/>
      <c r="I265" s="49"/>
      <c r="J265" s="50"/>
    </row>
    <row r="266" spans="2:10">
      <c r="B266" s="94"/>
      <c r="C266" s="95"/>
      <c r="D266" s="95" t="s">
        <v>39</v>
      </c>
      <c r="E266" s="95"/>
      <c r="F266" s="95"/>
      <c r="G266" s="95"/>
      <c r="H266" s="48"/>
      <c r="I266" s="49"/>
      <c r="J266" s="50"/>
    </row>
    <row r="267" spans="2:10">
      <c r="B267" s="96" t="s">
        <v>33</v>
      </c>
      <c r="C267" s="97" t="s">
        <v>34</v>
      </c>
      <c r="D267" s="97" t="s">
        <v>35</v>
      </c>
      <c r="E267" s="97" t="s">
        <v>36</v>
      </c>
      <c r="F267" s="106" t="s">
        <v>37</v>
      </c>
      <c r="G267" s="97" t="s">
        <v>27</v>
      </c>
      <c r="H267" s="68" t="s">
        <v>28</v>
      </c>
      <c r="I267" s="69" t="s">
        <v>29</v>
      </c>
      <c r="J267" s="70" t="s">
        <v>30</v>
      </c>
    </row>
    <row r="268" spans="2:10">
      <c r="B268" s="42">
        <v>1</v>
      </c>
      <c r="C268" s="47">
        <v>33</v>
      </c>
      <c r="D268" s="47">
        <v>29.5</v>
      </c>
      <c r="E268" s="47">
        <v>36.5</v>
      </c>
      <c r="F268" s="47">
        <v>30.5</v>
      </c>
      <c r="G268" s="112">
        <v>41</v>
      </c>
      <c r="H268" s="48">
        <f t="shared" si="18"/>
        <v>34.1</v>
      </c>
      <c r="I268" s="49">
        <f t="shared" si="16"/>
        <v>4.7090338711884367</v>
      </c>
      <c r="J268" s="50">
        <f t="shared" si="17"/>
        <v>2.1059439688652666</v>
      </c>
    </row>
    <row r="269" spans="2:10">
      <c r="B269" s="42">
        <v>2</v>
      </c>
      <c r="C269" s="47">
        <v>47</v>
      </c>
      <c r="D269" s="47">
        <v>41</v>
      </c>
      <c r="E269" s="47">
        <v>35</v>
      </c>
      <c r="F269" s="47">
        <v>45.5</v>
      </c>
      <c r="G269" s="47">
        <v>41.5</v>
      </c>
      <c r="H269" s="48">
        <f t="shared" si="18"/>
        <v>42</v>
      </c>
      <c r="I269" s="49">
        <f t="shared" si="16"/>
        <v>4.677071733467427</v>
      </c>
      <c r="J269" s="50">
        <f t="shared" si="17"/>
        <v>2.0916500663351889</v>
      </c>
    </row>
    <row r="270" spans="2:10">
      <c r="B270" s="42">
        <v>3</v>
      </c>
      <c r="C270" s="47">
        <v>33</v>
      </c>
      <c r="D270" s="47">
        <v>30.5</v>
      </c>
      <c r="E270" s="47">
        <v>39</v>
      </c>
      <c r="F270" s="47">
        <v>37.5</v>
      </c>
      <c r="G270" s="47">
        <v>30.5</v>
      </c>
      <c r="H270" s="48">
        <f t="shared" si="18"/>
        <v>34.1</v>
      </c>
      <c r="I270" s="49">
        <f t="shared" si="16"/>
        <v>3.9591665789658252</v>
      </c>
      <c r="J270" s="50">
        <f t="shared" si="17"/>
        <v>1.7705931209625747</v>
      </c>
    </row>
    <row r="271" spans="2:10">
      <c r="B271" s="42">
        <v>4</v>
      </c>
      <c r="C271" s="47">
        <v>45</v>
      </c>
      <c r="D271" s="47">
        <v>38.5</v>
      </c>
      <c r="E271" s="47">
        <v>20</v>
      </c>
      <c r="F271" s="47">
        <v>31</v>
      </c>
      <c r="G271" s="47">
        <v>44</v>
      </c>
      <c r="H271" s="48">
        <f t="shared" si="18"/>
        <v>35.700000000000003</v>
      </c>
      <c r="I271" s="49">
        <f t="shared" si="16"/>
        <v>10.389898940798224</v>
      </c>
      <c r="J271" s="50">
        <f t="shared" si="17"/>
        <v>4.6465040621955778</v>
      </c>
    </row>
    <row r="272" spans="2:10">
      <c r="B272" s="42">
        <v>5</v>
      </c>
      <c r="C272" s="47">
        <v>38</v>
      </c>
      <c r="D272" s="47">
        <v>31</v>
      </c>
      <c r="E272" s="47">
        <v>31</v>
      </c>
      <c r="F272" s="47">
        <v>41</v>
      </c>
      <c r="G272" s="47">
        <v>40</v>
      </c>
      <c r="H272" s="48">
        <f t="shared" si="18"/>
        <v>36.200000000000003</v>
      </c>
      <c r="I272" s="49">
        <f t="shared" si="16"/>
        <v>4.8682645778552391</v>
      </c>
      <c r="J272" s="50">
        <f t="shared" si="17"/>
        <v>2.1771541057077264</v>
      </c>
    </row>
    <row r="273" spans="2:12">
      <c r="B273" s="93"/>
      <c r="C273" s="52"/>
      <c r="D273" s="52"/>
      <c r="E273" s="52"/>
      <c r="F273" s="52"/>
      <c r="G273" s="52"/>
      <c r="H273" s="48"/>
      <c r="I273" s="49"/>
      <c r="J273" s="50"/>
    </row>
    <row r="274" spans="2:12">
      <c r="B274" s="96" t="s">
        <v>40</v>
      </c>
      <c r="C274" s="113"/>
      <c r="D274" s="113"/>
      <c r="E274" s="97" t="s">
        <v>41</v>
      </c>
      <c r="F274" s="106"/>
      <c r="G274" s="73"/>
      <c r="H274" s="48"/>
      <c r="I274" s="49"/>
      <c r="J274" s="50"/>
    </row>
    <row r="275" spans="2:12">
      <c r="B275" s="94" t="s">
        <v>33</v>
      </c>
      <c r="C275" s="43" t="s">
        <v>35</v>
      </c>
      <c r="D275" s="73"/>
      <c r="E275" s="43" t="s">
        <v>33</v>
      </c>
      <c r="F275" s="43" t="s">
        <v>27</v>
      </c>
      <c r="G275" s="73"/>
      <c r="H275" s="48"/>
      <c r="I275" s="49"/>
      <c r="J275" s="50"/>
    </row>
    <row r="276" spans="2:12">
      <c r="B276" s="94">
        <v>1</v>
      </c>
      <c r="C276" s="47">
        <v>58.5</v>
      </c>
      <c r="D276" s="52"/>
      <c r="E276" s="47">
        <v>1</v>
      </c>
      <c r="F276" s="47">
        <v>68</v>
      </c>
      <c r="G276" s="52"/>
      <c r="H276" s="48"/>
      <c r="I276" s="49"/>
      <c r="J276" s="50"/>
    </row>
    <row r="277" spans="2:12">
      <c r="B277" s="94">
        <v>2</v>
      </c>
      <c r="C277" s="47">
        <v>65</v>
      </c>
      <c r="D277" s="52"/>
      <c r="E277" s="47">
        <v>2</v>
      </c>
      <c r="F277" s="47">
        <v>50</v>
      </c>
      <c r="G277" s="52"/>
      <c r="H277" s="48"/>
      <c r="I277" s="49"/>
      <c r="J277" s="50"/>
    </row>
    <row r="278" spans="2:12">
      <c r="B278" s="94">
        <v>3</v>
      </c>
      <c r="C278" s="47">
        <v>64.5</v>
      </c>
      <c r="D278" s="52"/>
      <c r="E278" s="47">
        <v>3</v>
      </c>
      <c r="F278" s="47">
        <v>37</v>
      </c>
      <c r="G278" s="52"/>
      <c r="H278" s="48"/>
      <c r="I278" s="49"/>
      <c r="J278" s="50"/>
    </row>
    <row r="279" spans="2:12">
      <c r="B279" s="94">
        <v>4</v>
      </c>
      <c r="C279" s="47">
        <v>65</v>
      </c>
      <c r="D279" s="52"/>
      <c r="E279" s="47">
        <v>4</v>
      </c>
      <c r="F279" s="47">
        <v>49</v>
      </c>
      <c r="G279" s="52"/>
      <c r="H279" s="48"/>
      <c r="I279" s="49"/>
      <c r="J279" s="50"/>
    </row>
    <row r="280" spans="2:12">
      <c r="B280" s="99">
        <v>5</v>
      </c>
      <c r="C280" s="74">
        <v>65</v>
      </c>
      <c r="D280" s="52"/>
      <c r="E280" s="74">
        <v>5</v>
      </c>
      <c r="F280" s="47">
        <v>45.5</v>
      </c>
      <c r="G280" s="52"/>
      <c r="H280" s="48"/>
      <c r="I280" s="49"/>
      <c r="J280" s="50"/>
    </row>
    <row r="281" spans="2:12">
      <c r="B281" s="75" t="s">
        <v>28</v>
      </c>
      <c r="C281" s="44">
        <f>AVERAGE(C276:C280)</f>
        <v>63.6</v>
      </c>
      <c r="D281" s="44"/>
      <c r="E281" s="114" t="s">
        <v>28</v>
      </c>
      <c r="F281" s="44">
        <f>AVERAGE(F276:F280)</f>
        <v>49.9</v>
      </c>
      <c r="G281" s="114"/>
      <c r="H281" s="44"/>
      <c r="I281" s="39"/>
      <c r="J281" s="128"/>
      <c r="K281" s="129"/>
      <c r="L281" s="79"/>
    </row>
    <row r="282" spans="2:12">
      <c r="B282" s="77" t="s">
        <v>29</v>
      </c>
      <c r="C282" s="49">
        <f>+STDEV(C276:C280)</f>
        <v>2.8591956910991594</v>
      </c>
      <c r="D282" s="49"/>
      <c r="E282" s="117" t="s">
        <v>29</v>
      </c>
      <c r="F282" s="49">
        <f>+STDEV(F276:F280)</f>
        <v>11.337989239719722</v>
      </c>
      <c r="G282" s="117"/>
      <c r="H282" s="49"/>
      <c r="I282" s="39"/>
      <c r="J282" s="128"/>
      <c r="K282" s="129"/>
      <c r="L282" s="79"/>
    </row>
    <row r="283" spans="2:12">
      <c r="B283" s="75" t="s">
        <v>30</v>
      </c>
      <c r="C283" s="79">
        <f>C282/SQRT(5)</f>
        <v>1.2786711852544421</v>
      </c>
      <c r="D283" s="121"/>
      <c r="E283" s="114" t="s">
        <v>30</v>
      </c>
      <c r="F283" s="79">
        <f>F282/SQRT(5)</f>
        <v>5.0705029336348915</v>
      </c>
      <c r="G283" s="44"/>
      <c r="H283" s="79"/>
      <c r="I283" s="39"/>
      <c r="J283" s="128"/>
      <c r="K283" s="129"/>
      <c r="L283" s="79"/>
    </row>
    <row r="284" spans="2:12">
      <c r="B284" s="75"/>
      <c r="C284" s="44"/>
      <c r="D284" s="52"/>
      <c r="E284" s="52"/>
      <c r="F284" s="52"/>
      <c r="G284" s="52"/>
      <c r="H284" s="48"/>
      <c r="I284" s="49"/>
      <c r="J284" s="50"/>
    </row>
    <row r="285" spans="2:12">
      <c r="B285" s="96"/>
      <c r="C285" s="97" t="s">
        <v>45</v>
      </c>
      <c r="D285" s="119"/>
      <c r="E285" s="52"/>
      <c r="F285" s="52"/>
      <c r="G285" s="52"/>
      <c r="H285" s="48"/>
      <c r="I285" s="49"/>
      <c r="J285" s="50"/>
    </row>
    <row r="286" spans="2:12">
      <c r="B286" s="42"/>
      <c r="C286" s="47" t="s">
        <v>34</v>
      </c>
      <c r="D286" s="47" t="s">
        <v>35</v>
      </c>
      <c r="E286" s="47" t="s">
        <v>36</v>
      </c>
      <c r="F286" s="47" t="s">
        <v>37</v>
      </c>
      <c r="G286" s="47" t="s">
        <v>27</v>
      </c>
      <c r="H286" s="68" t="s">
        <v>28</v>
      </c>
      <c r="I286" s="69" t="s">
        <v>29</v>
      </c>
      <c r="J286" s="70" t="s">
        <v>30</v>
      </c>
    </row>
    <row r="287" spans="2:12">
      <c r="B287" s="42">
        <v>1</v>
      </c>
      <c r="C287" s="47" t="s">
        <v>31</v>
      </c>
      <c r="D287" s="47">
        <v>5</v>
      </c>
      <c r="E287" s="47">
        <v>7.5</v>
      </c>
      <c r="F287" s="47" t="s">
        <v>31</v>
      </c>
      <c r="G287" s="47">
        <v>8.5</v>
      </c>
      <c r="H287" s="48">
        <f>AVERAGE(D287:G287)</f>
        <v>7</v>
      </c>
      <c r="I287" s="49">
        <f>STDEV(D287:G287)</f>
        <v>1.8027756377319946</v>
      </c>
      <c r="J287" s="50">
        <f t="shared" ref="J287:J292" si="19">I287/SQRT(5)</f>
        <v>0.80622577482985491</v>
      </c>
    </row>
    <row r="288" spans="2:12">
      <c r="B288" s="42">
        <v>2</v>
      </c>
      <c r="C288" s="47">
        <v>10</v>
      </c>
      <c r="D288" s="47">
        <v>5.5</v>
      </c>
      <c r="E288" s="47">
        <v>4.5</v>
      </c>
      <c r="F288" s="47">
        <v>6.5</v>
      </c>
      <c r="G288" s="47">
        <v>8</v>
      </c>
      <c r="H288" s="48">
        <f>AVERAGE(C288:G288)</f>
        <v>6.9</v>
      </c>
      <c r="I288" s="49">
        <f>STDEV(C288:G288)</f>
        <v>2.1621748310439646</v>
      </c>
      <c r="J288" s="50">
        <f t="shared" si="19"/>
        <v>0.96695398029068547</v>
      </c>
    </row>
    <row r="289" spans="2:10">
      <c r="B289" s="42">
        <v>3</v>
      </c>
      <c r="C289" s="47">
        <v>13</v>
      </c>
      <c r="D289" s="47">
        <v>11</v>
      </c>
      <c r="E289" s="47">
        <v>11.4</v>
      </c>
      <c r="F289" s="47">
        <v>6.6</v>
      </c>
      <c r="G289" s="47">
        <v>6.6</v>
      </c>
      <c r="H289" s="48">
        <f>AVERAGE(C289:G289)</f>
        <v>9.7200000000000006</v>
      </c>
      <c r="I289" s="49">
        <f>STDEV(C289:G289)</f>
        <v>2.9448259710889557</v>
      </c>
      <c r="J289" s="50">
        <f t="shared" si="19"/>
        <v>1.316966210652347</v>
      </c>
    </row>
    <row r="290" spans="2:10">
      <c r="B290" s="42">
        <v>4</v>
      </c>
      <c r="C290" s="47" t="s">
        <v>31</v>
      </c>
      <c r="D290" s="47">
        <v>6</v>
      </c>
      <c r="E290" s="47">
        <v>6.4</v>
      </c>
      <c r="F290" s="47">
        <v>6.4</v>
      </c>
      <c r="G290" s="47">
        <v>5</v>
      </c>
      <c r="H290" s="48">
        <f>AVERAGE(C290:G290)</f>
        <v>5.95</v>
      </c>
      <c r="I290" s="49">
        <f>STDEV(C290:G290)</f>
        <v>0.66080758671996709</v>
      </c>
      <c r="J290" s="50">
        <f t="shared" si="19"/>
        <v>0.29552213679068673</v>
      </c>
    </row>
    <row r="291" spans="2:10">
      <c r="B291" s="99">
        <v>5</v>
      </c>
      <c r="C291" s="47" t="s">
        <v>31</v>
      </c>
      <c r="D291" s="74">
        <v>3</v>
      </c>
      <c r="E291" s="74">
        <v>3.5</v>
      </c>
      <c r="F291" s="74">
        <v>5.6</v>
      </c>
      <c r="G291" s="74">
        <v>7.5</v>
      </c>
      <c r="H291" s="48">
        <f>AVERAGE(C291:G291)</f>
        <v>4.9000000000000004</v>
      </c>
      <c r="I291" s="49">
        <f>STDEV(C291:G291)</f>
        <v>2.0672042311618188</v>
      </c>
      <c r="J291" s="50">
        <f t="shared" si="19"/>
        <v>0.92448183685060314</v>
      </c>
    </row>
    <row r="292" spans="2:10" ht="15.75" thickBot="1">
      <c r="B292" s="80">
        <v>6</v>
      </c>
      <c r="C292" s="81">
        <v>7.2</v>
      </c>
      <c r="D292" s="81" t="s">
        <v>31</v>
      </c>
      <c r="E292" s="81">
        <v>6.3</v>
      </c>
      <c r="F292" s="81">
        <v>7.5</v>
      </c>
      <c r="G292" s="81" t="s">
        <v>31</v>
      </c>
      <c r="H292" s="82">
        <f>AVERAGE(C292:G292)</f>
        <v>7</v>
      </c>
      <c r="I292" s="83">
        <f>STDEV(C292:G292)</f>
        <v>0.62449979983983994</v>
      </c>
      <c r="J292" s="84">
        <f t="shared" si="19"/>
        <v>0.27928480087537888</v>
      </c>
    </row>
    <row r="293" spans="2:10">
      <c r="D293" s="52"/>
    </row>
    <row r="303" spans="2:10" ht="15.75" thickBot="1"/>
    <row r="304" spans="2:10">
      <c r="B304" s="32"/>
      <c r="C304" s="88">
        <v>39668</v>
      </c>
      <c r="D304" s="34" t="s">
        <v>43</v>
      </c>
      <c r="E304" s="34"/>
      <c r="F304" s="34"/>
      <c r="G304" s="34"/>
      <c r="H304" s="89"/>
      <c r="I304" s="90"/>
      <c r="J304" s="91"/>
    </row>
    <row r="305" spans="2:10">
      <c r="B305" s="36"/>
      <c r="C305" s="39"/>
      <c r="D305" s="39"/>
      <c r="E305" s="39"/>
      <c r="F305" s="39"/>
      <c r="G305" s="39"/>
      <c r="H305" s="110"/>
      <c r="I305" s="111"/>
      <c r="J305" s="64"/>
    </row>
    <row r="306" spans="2:10">
      <c r="B306" s="36"/>
      <c r="C306" s="43" t="s">
        <v>44</v>
      </c>
      <c r="D306" s="43"/>
      <c r="E306" s="43"/>
      <c r="F306" s="43"/>
      <c r="G306" s="43"/>
      <c r="H306" s="104"/>
      <c r="I306" s="105"/>
      <c r="J306" s="70"/>
    </row>
    <row r="307" spans="2:10">
      <c r="B307" s="42" t="s">
        <v>33</v>
      </c>
      <c r="C307" s="43" t="s">
        <v>23</v>
      </c>
      <c r="D307" s="43" t="s">
        <v>24</v>
      </c>
      <c r="E307" s="43" t="s">
        <v>25</v>
      </c>
      <c r="F307" s="43" t="s">
        <v>26</v>
      </c>
      <c r="G307" s="43" t="s">
        <v>27</v>
      </c>
      <c r="H307" s="68" t="s">
        <v>28</v>
      </c>
      <c r="I307" s="69" t="s">
        <v>29</v>
      </c>
      <c r="J307" s="70" t="s">
        <v>30</v>
      </c>
    </row>
    <row r="308" spans="2:10">
      <c r="B308" s="42">
        <v>1</v>
      </c>
      <c r="C308" s="47">
        <v>6.5</v>
      </c>
      <c r="D308" s="47">
        <v>12</v>
      </c>
      <c r="E308" s="47">
        <v>11</v>
      </c>
      <c r="F308" s="47">
        <v>12</v>
      </c>
      <c r="G308" s="47">
        <v>10.5</v>
      </c>
      <c r="H308" s="48">
        <v>10.4</v>
      </c>
      <c r="I308" s="49">
        <f t="shared" ref="I308:I317" si="20">STDEV(C308:G308)</f>
        <v>2.2748626332154678</v>
      </c>
      <c r="J308" s="50">
        <f t="shared" ref="J308:J317" si="21">I308/SQRT(5)</f>
        <v>1.0173494974687913</v>
      </c>
    </row>
    <row r="309" spans="2:10">
      <c r="B309" s="42">
        <v>2</v>
      </c>
      <c r="C309" s="47">
        <v>6</v>
      </c>
      <c r="D309" s="47" t="s">
        <v>31</v>
      </c>
      <c r="E309" s="47">
        <v>6.5</v>
      </c>
      <c r="F309" s="47">
        <v>4</v>
      </c>
      <c r="G309" s="47">
        <v>10</v>
      </c>
      <c r="H309" s="48">
        <f t="shared" ref="H309:H317" si="22">AVERAGE(C309:G309)</f>
        <v>6.625</v>
      </c>
      <c r="I309" s="49">
        <f>STDEV(C309:G309)</f>
        <v>2.4958298553119898</v>
      </c>
      <c r="J309" s="50">
        <f t="shared" si="21"/>
        <v>1.1161690433502147</v>
      </c>
    </row>
    <row r="310" spans="2:10">
      <c r="B310" s="42">
        <v>3</v>
      </c>
      <c r="C310" s="47">
        <v>7.5</v>
      </c>
      <c r="D310" s="47" t="s">
        <v>31</v>
      </c>
      <c r="E310" s="47">
        <v>10.5</v>
      </c>
      <c r="F310" s="47">
        <v>7</v>
      </c>
      <c r="G310" s="47">
        <v>8</v>
      </c>
      <c r="H310" s="48">
        <f t="shared" si="22"/>
        <v>8.25</v>
      </c>
      <c r="I310" s="49">
        <f t="shared" si="20"/>
        <v>1.5545631755148024</v>
      </c>
      <c r="J310" s="50">
        <f t="shared" si="21"/>
        <v>0.69522178715380689</v>
      </c>
    </row>
    <row r="311" spans="2:10">
      <c r="B311" s="42">
        <v>4</v>
      </c>
      <c r="C311" s="47">
        <v>10</v>
      </c>
      <c r="D311" s="47">
        <v>7.5</v>
      </c>
      <c r="E311" s="47">
        <v>8</v>
      </c>
      <c r="F311" s="47" t="s">
        <v>31</v>
      </c>
      <c r="G311" s="47">
        <v>8</v>
      </c>
      <c r="H311" s="48">
        <f t="shared" si="22"/>
        <v>8.375</v>
      </c>
      <c r="I311" s="49">
        <f t="shared" si="20"/>
        <v>1.1086778913041726</v>
      </c>
      <c r="J311" s="50">
        <f t="shared" si="21"/>
        <v>0.49581582602145058</v>
      </c>
    </row>
    <row r="312" spans="2:10">
      <c r="B312" s="42">
        <v>5</v>
      </c>
      <c r="C312" s="47">
        <v>5</v>
      </c>
      <c r="D312" s="47">
        <v>8.5</v>
      </c>
      <c r="E312" s="47">
        <v>3</v>
      </c>
      <c r="F312" s="47" t="s">
        <v>31</v>
      </c>
      <c r="G312" s="47">
        <v>13</v>
      </c>
      <c r="H312" s="48">
        <f>AVERAGE(C312:G312)</f>
        <v>7.375</v>
      </c>
      <c r="I312" s="49">
        <f t="shared" si="20"/>
        <v>4.3851073723076235</v>
      </c>
      <c r="J312" s="50">
        <f t="shared" si="21"/>
        <v>1.961079634623065</v>
      </c>
    </row>
    <row r="313" spans="2:10">
      <c r="B313" s="42">
        <v>6</v>
      </c>
      <c r="C313" s="47">
        <v>11</v>
      </c>
      <c r="D313" s="47" t="s">
        <v>31</v>
      </c>
      <c r="E313" s="47">
        <v>12</v>
      </c>
      <c r="F313" s="47">
        <v>8</v>
      </c>
      <c r="G313" s="47">
        <v>7</v>
      </c>
      <c r="H313" s="48">
        <f t="shared" si="22"/>
        <v>9.5</v>
      </c>
      <c r="I313" s="49">
        <f t="shared" si="20"/>
        <v>2.3804761428476167</v>
      </c>
      <c r="J313" s="50">
        <f t="shared" si="21"/>
        <v>1.0645812948447542</v>
      </c>
    </row>
    <row r="314" spans="2:10">
      <c r="B314" s="42">
        <v>7</v>
      </c>
      <c r="C314" s="47">
        <v>13.5</v>
      </c>
      <c r="D314" s="47">
        <v>7.5</v>
      </c>
      <c r="E314" s="47">
        <v>12</v>
      </c>
      <c r="F314" s="47">
        <v>11</v>
      </c>
      <c r="G314" s="47">
        <v>12</v>
      </c>
      <c r="H314" s="48">
        <f t="shared" si="22"/>
        <v>11.2</v>
      </c>
      <c r="I314" s="49">
        <f t="shared" si="20"/>
        <v>2.2527760652137596</v>
      </c>
      <c r="J314" s="50">
        <f t="shared" si="21"/>
        <v>1.0074720839804931</v>
      </c>
    </row>
    <row r="315" spans="2:10">
      <c r="B315" s="42">
        <v>8</v>
      </c>
      <c r="C315" s="47">
        <v>6</v>
      </c>
      <c r="D315" s="47">
        <v>15</v>
      </c>
      <c r="E315" s="47">
        <v>7</v>
      </c>
      <c r="F315" s="47">
        <v>3.5</v>
      </c>
      <c r="G315" s="47">
        <v>11</v>
      </c>
      <c r="H315" s="48">
        <f t="shared" si="22"/>
        <v>8.5</v>
      </c>
      <c r="I315" s="49">
        <f t="shared" si="20"/>
        <v>4.5276925690687087</v>
      </c>
      <c r="J315" s="50">
        <f t="shared" si="21"/>
        <v>2.0248456731316589</v>
      </c>
    </row>
    <row r="316" spans="2:10">
      <c r="B316" s="42">
        <v>9</v>
      </c>
      <c r="C316" s="47">
        <v>12</v>
      </c>
      <c r="D316" s="47">
        <v>4</v>
      </c>
      <c r="E316" s="47">
        <v>11</v>
      </c>
      <c r="F316" s="47">
        <v>4</v>
      </c>
      <c r="G316" s="47" t="s">
        <v>31</v>
      </c>
      <c r="H316" s="48">
        <f t="shared" si="22"/>
        <v>7.75</v>
      </c>
      <c r="I316" s="49">
        <f t="shared" si="20"/>
        <v>4.349329450233296</v>
      </c>
      <c r="J316" s="50">
        <f t="shared" si="21"/>
        <v>1.9450792614526875</v>
      </c>
    </row>
    <row r="317" spans="2:10">
      <c r="B317" s="42">
        <v>10</v>
      </c>
      <c r="C317" s="47">
        <v>9</v>
      </c>
      <c r="D317" s="47">
        <v>8</v>
      </c>
      <c r="E317" s="47">
        <v>4</v>
      </c>
      <c r="F317" s="47">
        <v>4</v>
      </c>
      <c r="G317" s="47">
        <v>5</v>
      </c>
      <c r="H317" s="48">
        <f t="shared" si="22"/>
        <v>6</v>
      </c>
      <c r="I317" s="49">
        <f t="shared" si="20"/>
        <v>2.3452078799117149</v>
      </c>
      <c r="J317" s="50">
        <f t="shared" si="21"/>
        <v>1.0488088481701516</v>
      </c>
    </row>
    <row r="318" spans="2:10">
      <c r="B318" s="36"/>
      <c r="C318" s="39"/>
      <c r="D318" s="52"/>
      <c r="E318" s="52"/>
      <c r="F318" s="52"/>
      <c r="G318" s="52"/>
      <c r="H318" s="68"/>
      <c r="I318" s="69"/>
      <c r="J318" s="70"/>
    </row>
    <row r="319" spans="2:10">
      <c r="B319" s="94"/>
      <c r="C319" s="95" t="s">
        <v>32</v>
      </c>
      <c r="D319" s="95"/>
      <c r="E319" s="95"/>
      <c r="F319" s="95"/>
      <c r="G319" s="95"/>
      <c r="H319" s="48"/>
      <c r="I319" s="49"/>
      <c r="J319" s="50"/>
    </row>
    <row r="320" spans="2:10">
      <c r="B320" s="96" t="s">
        <v>33</v>
      </c>
      <c r="C320" s="97" t="s">
        <v>34</v>
      </c>
      <c r="D320" s="97" t="s">
        <v>35</v>
      </c>
      <c r="E320" s="97" t="s">
        <v>36</v>
      </c>
      <c r="F320" s="97" t="s">
        <v>37</v>
      </c>
      <c r="G320" s="97" t="s">
        <v>27</v>
      </c>
      <c r="H320" s="68" t="s">
        <v>28</v>
      </c>
      <c r="I320" s="69" t="s">
        <v>29</v>
      </c>
      <c r="J320" s="70" t="s">
        <v>30</v>
      </c>
    </row>
    <row r="321" spans="2:10">
      <c r="B321" s="42">
        <v>1</v>
      </c>
      <c r="C321" s="47">
        <v>28</v>
      </c>
      <c r="D321" s="47">
        <v>25</v>
      </c>
      <c r="E321" s="47">
        <v>34</v>
      </c>
      <c r="F321" s="47">
        <v>36</v>
      </c>
      <c r="G321" s="47">
        <v>36</v>
      </c>
      <c r="H321" s="48">
        <f>AVERAGE(C321:G321)</f>
        <v>31.8</v>
      </c>
      <c r="I321" s="49">
        <f t="shared" ref="I321:I326" si="23">STDEV(C321:G321)</f>
        <v>5.0199601592044578</v>
      </c>
      <c r="J321" s="50">
        <f t="shared" ref="J321:J330" si="24">I321/SQRT(5)</f>
        <v>2.2449944320643667</v>
      </c>
    </row>
    <row r="322" spans="2:10">
      <c r="B322" s="42">
        <v>2</v>
      </c>
      <c r="C322" s="47" t="s">
        <v>31</v>
      </c>
      <c r="D322" s="47">
        <v>26</v>
      </c>
      <c r="E322" s="47" t="s">
        <v>31</v>
      </c>
      <c r="F322" s="47">
        <v>33</v>
      </c>
      <c r="G322" s="47">
        <v>31</v>
      </c>
      <c r="H322" s="48">
        <f t="shared" ref="H322:H327" si="25">AVERAGE(C322:G322)</f>
        <v>30</v>
      </c>
      <c r="I322" s="49">
        <f t="shared" si="23"/>
        <v>3.6055512754639891</v>
      </c>
      <c r="J322" s="50">
        <f t="shared" si="24"/>
        <v>1.6124515496597098</v>
      </c>
    </row>
    <row r="323" spans="2:10">
      <c r="B323" s="42">
        <v>3</v>
      </c>
      <c r="C323" s="47">
        <v>40</v>
      </c>
      <c r="D323" s="47" t="s">
        <v>31</v>
      </c>
      <c r="E323" s="47">
        <v>43</v>
      </c>
      <c r="F323" s="47" t="s">
        <v>31</v>
      </c>
      <c r="G323" s="47" t="s">
        <v>31</v>
      </c>
      <c r="H323" s="48">
        <f>AVERAGE(C323:G323)</f>
        <v>41.5</v>
      </c>
      <c r="I323" s="49">
        <f t="shared" si="23"/>
        <v>2.1213203435596424</v>
      </c>
      <c r="J323" s="50">
        <f t="shared" si="24"/>
        <v>0.94868329805051366</v>
      </c>
    </row>
    <row r="324" spans="2:10">
      <c r="B324" s="42">
        <v>4</v>
      </c>
      <c r="C324" s="47" t="s">
        <v>31</v>
      </c>
      <c r="D324" s="47">
        <v>57</v>
      </c>
      <c r="E324" s="47">
        <v>47</v>
      </c>
      <c r="F324" s="47" t="s">
        <v>31</v>
      </c>
      <c r="G324" s="47">
        <v>48</v>
      </c>
      <c r="H324" s="48">
        <f t="shared" si="25"/>
        <v>50.666666666666664</v>
      </c>
      <c r="I324" s="49">
        <f t="shared" si="23"/>
        <v>5.5075705472861021</v>
      </c>
      <c r="J324" s="50">
        <f t="shared" si="24"/>
        <v>2.4630604269214889</v>
      </c>
    </row>
    <row r="325" spans="2:10">
      <c r="B325" s="42">
        <v>5</v>
      </c>
      <c r="C325" s="47">
        <v>25</v>
      </c>
      <c r="D325" s="47">
        <v>21</v>
      </c>
      <c r="E325" s="47">
        <v>9</v>
      </c>
      <c r="F325" s="47">
        <v>19.5</v>
      </c>
      <c r="G325" s="47">
        <v>17</v>
      </c>
      <c r="H325" s="48">
        <f t="shared" si="25"/>
        <v>18.3</v>
      </c>
      <c r="I325" s="49">
        <f t="shared" si="23"/>
        <v>5.9539902586416771</v>
      </c>
      <c r="J325" s="50">
        <f t="shared" si="24"/>
        <v>2.6627053911388687</v>
      </c>
    </row>
    <row r="326" spans="2:10">
      <c r="B326" s="42">
        <v>6</v>
      </c>
      <c r="C326" s="47">
        <v>18</v>
      </c>
      <c r="D326" s="47">
        <v>28</v>
      </c>
      <c r="E326" s="47">
        <v>23</v>
      </c>
      <c r="F326" s="47">
        <v>32</v>
      </c>
      <c r="G326" s="47">
        <v>26.5</v>
      </c>
      <c r="H326" s="48">
        <f t="shared" si="25"/>
        <v>25.5</v>
      </c>
      <c r="I326" s="49">
        <f t="shared" si="23"/>
        <v>5.2915026221291814</v>
      </c>
      <c r="J326" s="50">
        <f t="shared" si="24"/>
        <v>2.3664319132398464</v>
      </c>
    </row>
    <row r="327" spans="2:10">
      <c r="B327" s="42">
        <v>7</v>
      </c>
      <c r="C327" s="47" t="s">
        <v>31</v>
      </c>
      <c r="D327" s="47" t="s">
        <v>31</v>
      </c>
      <c r="E327" s="47" t="s">
        <v>31</v>
      </c>
      <c r="F327" s="47" t="s">
        <v>31</v>
      </c>
      <c r="G327" s="47">
        <v>39</v>
      </c>
      <c r="H327" s="48">
        <f t="shared" si="25"/>
        <v>39</v>
      </c>
      <c r="I327" s="49" t="s">
        <v>31</v>
      </c>
      <c r="J327" s="127" t="s">
        <v>31</v>
      </c>
    </row>
    <row r="328" spans="2:10">
      <c r="B328" s="42">
        <v>8</v>
      </c>
      <c r="C328" s="47" t="s">
        <v>31</v>
      </c>
      <c r="D328" s="47" t="s">
        <v>31</v>
      </c>
      <c r="E328" s="47" t="s">
        <v>31</v>
      </c>
      <c r="F328" s="47" t="s">
        <v>31</v>
      </c>
      <c r="G328" s="47" t="s">
        <v>31</v>
      </c>
      <c r="H328" s="48" t="s">
        <v>31</v>
      </c>
      <c r="I328" s="49" t="s">
        <v>31</v>
      </c>
      <c r="J328" s="127" t="s">
        <v>31</v>
      </c>
    </row>
    <row r="329" spans="2:10">
      <c r="B329" s="42">
        <v>9</v>
      </c>
      <c r="C329" s="47">
        <v>16</v>
      </c>
      <c r="D329" s="47">
        <v>15.5</v>
      </c>
      <c r="E329" s="47">
        <v>12.5</v>
      </c>
      <c r="F329" s="47">
        <v>5</v>
      </c>
      <c r="G329" s="47">
        <v>17.5</v>
      </c>
      <c r="H329" s="48">
        <f>AVERAGE(C329:G329)</f>
        <v>13.3</v>
      </c>
      <c r="I329" s="49">
        <f>STDEV(C329:G329)</f>
        <v>4.9824692673412434</v>
      </c>
      <c r="J329" s="50">
        <f t="shared" si="24"/>
        <v>2.2282279955157187</v>
      </c>
    </row>
    <row r="330" spans="2:10">
      <c r="B330" s="99">
        <v>10</v>
      </c>
      <c r="C330" s="74">
        <v>34</v>
      </c>
      <c r="D330" s="74">
        <v>43</v>
      </c>
      <c r="E330" s="74">
        <v>39</v>
      </c>
      <c r="F330" s="74">
        <v>10</v>
      </c>
      <c r="G330" s="74">
        <v>39</v>
      </c>
      <c r="H330" s="48">
        <f>AVERAGE(C330:G330)</f>
        <v>33</v>
      </c>
      <c r="I330" s="49">
        <f>STDEV(C330:G330)</f>
        <v>13.24764129949177</v>
      </c>
      <c r="J330" s="50">
        <f t="shared" si="24"/>
        <v>5.9245252974394491</v>
      </c>
    </row>
    <row r="331" spans="2:10">
      <c r="B331" s="36"/>
      <c r="C331" s="39"/>
      <c r="D331" s="52"/>
      <c r="E331" s="52"/>
      <c r="F331" s="52"/>
      <c r="G331" s="52"/>
      <c r="H331" s="68"/>
      <c r="I331" s="69"/>
      <c r="J331" s="70"/>
    </row>
    <row r="332" spans="2:10">
      <c r="B332" s="94"/>
      <c r="C332" s="43"/>
      <c r="D332" s="43" t="s">
        <v>38</v>
      </c>
      <c r="E332" s="43"/>
      <c r="F332" s="43"/>
      <c r="G332" s="92"/>
      <c r="H332" s="48"/>
      <c r="I332" s="49"/>
      <c r="J332" s="50"/>
    </row>
    <row r="333" spans="2:10">
      <c r="B333" s="96" t="s">
        <v>33</v>
      </c>
      <c r="C333" s="97" t="s">
        <v>34</v>
      </c>
      <c r="D333" s="97" t="s">
        <v>35</v>
      </c>
      <c r="E333" s="97" t="s">
        <v>36</v>
      </c>
      <c r="F333" s="97" t="s">
        <v>37</v>
      </c>
      <c r="G333" s="106" t="s">
        <v>27</v>
      </c>
      <c r="H333" s="68" t="s">
        <v>28</v>
      </c>
      <c r="I333" s="69" t="s">
        <v>29</v>
      </c>
      <c r="J333" s="70" t="s">
        <v>30</v>
      </c>
    </row>
    <row r="334" spans="2:10">
      <c r="B334" s="42">
        <v>1</v>
      </c>
      <c r="C334" s="47">
        <v>35</v>
      </c>
      <c r="D334" s="47">
        <v>45</v>
      </c>
      <c r="E334" s="47">
        <v>45</v>
      </c>
      <c r="F334" s="47">
        <v>37.5</v>
      </c>
      <c r="G334" s="107">
        <v>44</v>
      </c>
      <c r="H334" s="48">
        <f>AVERAGE(C334:G334)</f>
        <v>41.3</v>
      </c>
      <c r="I334" s="49">
        <f>STDEV(C334:G334)</f>
        <v>4.7116875957558797</v>
      </c>
      <c r="J334" s="50">
        <f>I334/SQRT(5)</f>
        <v>2.1071307505705392</v>
      </c>
    </row>
    <row r="335" spans="2:10">
      <c r="B335" s="42">
        <v>2</v>
      </c>
      <c r="C335" s="47">
        <v>44</v>
      </c>
      <c r="D335" s="47">
        <v>57.5</v>
      </c>
      <c r="E335" s="47">
        <v>63.5</v>
      </c>
      <c r="F335" s="47">
        <v>32.5</v>
      </c>
      <c r="G335" s="107">
        <v>40</v>
      </c>
      <c r="H335" s="48">
        <f>AVERAGE(C335:G335)</f>
        <v>47.5</v>
      </c>
      <c r="I335" s="49">
        <f>STDEV(C335:G335)</f>
        <v>12.742644937374658</v>
      </c>
      <c r="J335" s="50">
        <f>I335/SQRT(5)</f>
        <v>5.698684058622657</v>
      </c>
    </row>
    <row r="336" spans="2:10">
      <c r="B336" s="42">
        <v>3</v>
      </c>
      <c r="C336" s="47">
        <v>52.5</v>
      </c>
      <c r="D336" s="47">
        <v>27</v>
      </c>
      <c r="E336" s="47">
        <v>47</v>
      </c>
      <c r="F336" s="47">
        <v>51</v>
      </c>
      <c r="G336" s="107">
        <v>59.5</v>
      </c>
      <c r="H336" s="48">
        <f>AVERAGE(C336:G336)</f>
        <v>47.4</v>
      </c>
      <c r="I336" s="49">
        <f>STDEV(C336:G336)</f>
        <v>12.264786993666061</v>
      </c>
      <c r="J336" s="50">
        <f>I336/SQRT(5)</f>
        <v>5.4849794894785182</v>
      </c>
    </row>
    <row r="337" spans="2:10">
      <c r="B337" s="42">
        <v>4</v>
      </c>
      <c r="C337" s="47">
        <v>53</v>
      </c>
      <c r="D337" s="47">
        <v>20</v>
      </c>
      <c r="E337" s="47">
        <v>54</v>
      </c>
      <c r="F337" s="47">
        <v>34</v>
      </c>
      <c r="G337" s="107">
        <v>55</v>
      </c>
      <c r="H337" s="48">
        <f>AVERAGE(C337:G337)</f>
        <v>43.2</v>
      </c>
      <c r="I337" s="49">
        <f>STDEV(C337:G337)</f>
        <v>15.610893632332514</v>
      </c>
      <c r="J337" s="50">
        <f>I337/SQRT(5)</f>
        <v>6.9814038702828221</v>
      </c>
    </row>
    <row r="338" spans="2:10">
      <c r="B338" s="42">
        <v>5</v>
      </c>
      <c r="C338" s="47">
        <v>34</v>
      </c>
      <c r="D338" s="47">
        <v>28</v>
      </c>
      <c r="E338" s="47">
        <v>47</v>
      </c>
      <c r="F338" s="47">
        <v>60</v>
      </c>
      <c r="G338" s="107">
        <v>43</v>
      </c>
      <c r="H338" s="48">
        <f>AVERAGE(C338:G338)</f>
        <v>42.4</v>
      </c>
      <c r="I338" s="49">
        <f>STDEV(C338:G338)</f>
        <v>12.340988615179912</v>
      </c>
      <c r="J338" s="50">
        <f>I338/SQRT(5)</f>
        <v>5.5190578906186545</v>
      </c>
    </row>
    <row r="339" spans="2:10">
      <c r="B339" s="36"/>
      <c r="C339" s="39"/>
      <c r="D339" s="39"/>
      <c r="E339" s="39"/>
      <c r="F339" s="39"/>
      <c r="G339" s="52"/>
      <c r="H339" s="48"/>
      <c r="I339" s="49"/>
      <c r="J339" s="50"/>
    </row>
    <row r="340" spans="2:10">
      <c r="B340" s="36"/>
      <c r="C340" s="39"/>
      <c r="D340" s="52"/>
      <c r="E340" s="52"/>
      <c r="F340" s="52"/>
      <c r="G340" s="52"/>
      <c r="H340" s="55"/>
      <c r="I340" s="56"/>
      <c r="J340" s="57"/>
    </row>
    <row r="341" spans="2:10">
      <c r="B341" s="94"/>
      <c r="C341" s="95"/>
      <c r="D341" s="95" t="s">
        <v>39</v>
      </c>
      <c r="E341" s="95"/>
      <c r="F341" s="95"/>
      <c r="G341" s="95"/>
      <c r="H341" s="48"/>
      <c r="I341" s="49"/>
      <c r="J341" s="50"/>
    </row>
    <row r="342" spans="2:10">
      <c r="B342" s="96" t="s">
        <v>33</v>
      </c>
      <c r="C342" s="97" t="s">
        <v>34</v>
      </c>
      <c r="D342" s="97" t="s">
        <v>35</v>
      </c>
      <c r="E342" s="97" t="s">
        <v>36</v>
      </c>
      <c r="F342" s="106" t="s">
        <v>37</v>
      </c>
      <c r="G342" s="106" t="s">
        <v>27</v>
      </c>
      <c r="H342" s="68" t="s">
        <v>28</v>
      </c>
      <c r="I342" s="69" t="s">
        <v>29</v>
      </c>
      <c r="J342" s="70" t="s">
        <v>30</v>
      </c>
    </row>
    <row r="343" spans="2:10">
      <c r="B343" s="42">
        <v>1</v>
      </c>
      <c r="C343" s="47">
        <v>31</v>
      </c>
      <c r="D343" s="47">
        <v>26</v>
      </c>
      <c r="E343" s="47">
        <v>35.5</v>
      </c>
      <c r="F343" s="47">
        <v>26.5</v>
      </c>
      <c r="G343" s="119">
        <v>39</v>
      </c>
      <c r="H343" s="48">
        <f>AVERAGE(C343:G343)</f>
        <v>31.6</v>
      </c>
      <c r="I343" s="49">
        <f>STDEV(C343:G343)</f>
        <v>5.6502212346066552</v>
      </c>
      <c r="J343" s="50">
        <f>I343/SQRT(5)</f>
        <v>2.5268557536986536</v>
      </c>
    </row>
    <row r="344" spans="2:10">
      <c r="B344" s="42">
        <v>2</v>
      </c>
      <c r="C344" s="47">
        <v>45.5</v>
      </c>
      <c r="D344" s="47">
        <v>38</v>
      </c>
      <c r="E344" s="47">
        <v>33</v>
      </c>
      <c r="F344" s="47">
        <v>43</v>
      </c>
      <c r="G344" s="107">
        <v>40</v>
      </c>
      <c r="H344" s="48">
        <f>AVERAGE(C344:G344)</f>
        <v>39.9</v>
      </c>
      <c r="I344" s="49">
        <f>STDEV(C344:G344)</f>
        <v>4.8010415536631168</v>
      </c>
      <c r="J344" s="50">
        <f>I344/SQRT(5)</f>
        <v>2.1470910553583864</v>
      </c>
    </row>
    <row r="345" spans="2:10">
      <c r="B345" s="42">
        <v>3</v>
      </c>
      <c r="C345" s="47">
        <v>31</v>
      </c>
      <c r="D345" s="47">
        <v>28.5</v>
      </c>
      <c r="E345" s="47">
        <v>33</v>
      </c>
      <c r="F345" s="47">
        <v>35</v>
      </c>
      <c r="G345" s="107">
        <v>29</v>
      </c>
      <c r="H345" s="48">
        <f>AVERAGE(C345:G345)</f>
        <v>31.3</v>
      </c>
      <c r="I345" s="49">
        <f>STDEV(C345:G345)</f>
        <v>2.7294688127912363</v>
      </c>
      <c r="J345" s="50">
        <f>I345/SQRT(5)</f>
        <v>1.2206555615733703</v>
      </c>
    </row>
    <row r="346" spans="2:10">
      <c r="B346" s="42">
        <v>4</v>
      </c>
      <c r="C346" s="47">
        <v>37</v>
      </c>
      <c r="D346" s="47">
        <v>37</v>
      </c>
      <c r="E346" s="47">
        <v>30</v>
      </c>
      <c r="F346" s="47">
        <v>20</v>
      </c>
      <c r="G346" s="107">
        <v>40</v>
      </c>
      <c r="H346" s="48">
        <f>AVERAGE(C346:G346)</f>
        <v>32.799999999999997</v>
      </c>
      <c r="I346" s="49">
        <f>STDEV(C346:G346)</f>
        <v>8.0436310208760844</v>
      </c>
      <c r="J346" s="50">
        <f>I346/SQRT(5)</f>
        <v>3.5972211497209909</v>
      </c>
    </row>
    <row r="347" spans="2:10">
      <c r="B347" s="42">
        <v>5</v>
      </c>
      <c r="C347" s="47">
        <v>37</v>
      </c>
      <c r="D347" s="47">
        <v>29</v>
      </c>
      <c r="E347" s="47">
        <v>30</v>
      </c>
      <c r="F347" s="47">
        <v>36</v>
      </c>
      <c r="G347" s="107">
        <v>37.5</v>
      </c>
      <c r="H347" s="48">
        <f>AVERAGE(C347:G347)</f>
        <v>33.9</v>
      </c>
      <c r="I347" s="49">
        <f>STDEV(C347:G347)</f>
        <v>4.0681691213615929</v>
      </c>
      <c r="J347" s="50">
        <f>I347/SQRT(5)</f>
        <v>1.8193405398660227</v>
      </c>
    </row>
    <row r="348" spans="2:10">
      <c r="B348" s="36"/>
      <c r="C348" s="39"/>
      <c r="D348" s="52"/>
      <c r="E348" s="52"/>
      <c r="F348" s="52"/>
      <c r="G348" s="52"/>
      <c r="H348" s="55"/>
      <c r="I348" s="56"/>
      <c r="J348" s="57"/>
    </row>
    <row r="349" spans="2:10">
      <c r="B349" s="96" t="s">
        <v>40</v>
      </c>
      <c r="C349" s="113"/>
      <c r="D349" s="113"/>
      <c r="E349" s="97" t="s">
        <v>41</v>
      </c>
      <c r="F349" s="106"/>
      <c r="G349" s="73"/>
      <c r="H349" s="85"/>
      <c r="I349" s="86"/>
      <c r="J349" s="53"/>
    </row>
    <row r="350" spans="2:10">
      <c r="B350" s="94" t="s">
        <v>33</v>
      </c>
      <c r="C350" s="43" t="s">
        <v>35</v>
      </c>
      <c r="D350" s="73"/>
      <c r="E350" s="43" t="s">
        <v>33</v>
      </c>
      <c r="F350" s="43" t="s">
        <v>27</v>
      </c>
      <c r="G350" s="73"/>
      <c r="H350" s="85"/>
      <c r="I350" s="86"/>
      <c r="J350" s="130"/>
    </row>
    <row r="351" spans="2:10">
      <c r="B351" s="94">
        <v>1</v>
      </c>
      <c r="C351" s="47">
        <v>56</v>
      </c>
      <c r="D351" s="52"/>
      <c r="E351" s="47">
        <v>1</v>
      </c>
      <c r="F351" s="47">
        <v>60</v>
      </c>
      <c r="G351" s="52"/>
      <c r="H351" s="85"/>
      <c r="I351" s="86"/>
      <c r="J351" s="130"/>
    </row>
    <row r="352" spans="2:10">
      <c r="B352" s="94">
        <v>2</v>
      </c>
      <c r="C352" s="47">
        <v>72</v>
      </c>
      <c r="D352" s="52"/>
      <c r="E352" s="47">
        <v>2</v>
      </c>
      <c r="F352" s="47">
        <v>44</v>
      </c>
      <c r="G352" s="52"/>
      <c r="H352" s="85"/>
      <c r="I352" s="86"/>
      <c r="J352" s="53"/>
    </row>
    <row r="353" spans="1:12">
      <c r="B353" s="94">
        <v>3</v>
      </c>
      <c r="C353" s="47">
        <v>65</v>
      </c>
      <c r="D353" s="52"/>
      <c r="E353" s="47">
        <v>3</v>
      </c>
      <c r="F353" s="47">
        <v>30</v>
      </c>
      <c r="G353" s="52"/>
      <c r="H353" s="85"/>
      <c r="I353" s="86"/>
      <c r="J353" s="53"/>
    </row>
    <row r="354" spans="1:12">
      <c r="B354" s="94">
        <v>4</v>
      </c>
      <c r="C354" s="47">
        <v>70</v>
      </c>
      <c r="D354" s="52"/>
      <c r="E354" s="47">
        <v>4</v>
      </c>
      <c r="F354" s="47">
        <v>47</v>
      </c>
      <c r="G354" s="52"/>
      <c r="H354" s="131"/>
      <c r="I354" s="132"/>
      <c r="J354" s="53"/>
    </row>
    <row r="355" spans="1:12">
      <c r="B355" s="99">
        <v>5</v>
      </c>
      <c r="C355" s="74">
        <v>65</v>
      </c>
      <c r="D355" s="52"/>
      <c r="E355" s="74">
        <v>5</v>
      </c>
      <c r="F355" s="47">
        <v>47</v>
      </c>
      <c r="G355" s="52"/>
      <c r="H355" s="85"/>
      <c r="I355" s="86"/>
      <c r="J355" s="53"/>
    </row>
    <row r="356" spans="1:12">
      <c r="B356" s="75" t="s">
        <v>28</v>
      </c>
      <c r="C356" s="44">
        <f>AVERAGE(C351:C355)</f>
        <v>65.599999999999994</v>
      </c>
      <c r="D356" s="120"/>
      <c r="E356" s="114" t="s">
        <v>28</v>
      </c>
      <c r="F356" s="44">
        <f>AVERAGE(F351:F355)</f>
        <v>45.6</v>
      </c>
      <c r="G356" s="131"/>
      <c r="H356" s="131"/>
      <c r="I356" s="39"/>
      <c r="J356" s="133"/>
      <c r="K356" s="132"/>
      <c r="L356" s="87"/>
    </row>
    <row r="357" spans="1:12">
      <c r="B357" s="77" t="s">
        <v>29</v>
      </c>
      <c r="C357" s="49">
        <f>+STDEV(C351:C355)</f>
        <v>6.1886993787063203</v>
      </c>
      <c r="D357" s="86"/>
      <c r="E357" s="117" t="s">
        <v>29</v>
      </c>
      <c r="F357" s="49">
        <f>+STDEV(F351:F355)</f>
        <v>10.691117808723286</v>
      </c>
      <c r="G357" s="132"/>
      <c r="H357" s="86"/>
      <c r="I357" s="39"/>
      <c r="J357" s="134"/>
      <c r="K357" s="86"/>
      <c r="L357" s="87"/>
    </row>
    <row r="358" spans="1:12">
      <c r="B358" s="75" t="s">
        <v>30</v>
      </c>
      <c r="C358" s="79">
        <f>C357/SQRT(5)</f>
        <v>2.7676705006196092</v>
      </c>
      <c r="D358" s="121"/>
      <c r="E358" s="114" t="s">
        <v>30</v>
      </c>
      <c r="F358" s="79">
        <f>F357/SQRT(5)</f>
        <v>4.7812132351527721</v>
      </c>
      <c r="G358" s="131"/>
      <c r="H358" s="87"/>
      <c r="I358" s="39"/>
      <c r="J358" s="134"/>
      <c r="K358" s="86"/>
      <c r="L358" s="87"/>
    </row>
    <row r="359" spans="1:12">
      <c r="B359" s="135"/>
      <c r="C359" s="136"/>
      <c r="D359" s="52"/>
      <c r="E359" s="136"/>
      <c r="F359" s="136"/>
      <c r="G359" s="52"/>
      <c r="H359" s="85"/>
      <c r="I359" s="86"/>
      <c r="J359" s="53"/>
    </row>
    <row r="360" spans="1:12">
      <c r="A360" s="39"/>
      <c r="B360" s="137"/>
      <c r="C360" s="131"/>
      <c r="D360" s="52"/>
      <c r="E360" s="132"/>
      <c r="F360" s="86"/>
      <c r="G360" s="52"/>
      <c r="H360" s="85"/>
      <c r="I360" s="86"/>
      <c r="J360" s="53"/>
    </row>
    <row r="361" spans="1:12">
      <c r="A361" s="39"/>
      <c r="B361" s="138"/>
      <c r="C361" s="86"/>
      <c r="D361" s="52"/>
      <c r="E361" s="131"/>
      <c r="F361" s="87"/>
      <c r="G361" s="52"/>
      <c r="H361" s="85"/>
      <c r="I361" s="86"/>
      <c r="J361" s="53"/>
    </row>
    <row r="362" spans="1:12">
      <c r="A362" s="39"/>
      <c r="B362" s="137"/>
      <c r="C362" s="87"/>
      <c r="D362" s="52"/>
      <c r="E362" s="52"/>
      <c r="F362" s="52"/>
      <c r="G362" s="52"/>
      <c r="H362" s="85"/>
      <c r="I362" s="86"/>
      <c r="J362" s="53"/>
    </row>
    <row r="363" spans="1:12">
      <c r="A363" s="39"/>
      <c r="B363" s="36"/>
      <c r="C363" s="39"/>
      <c r="D363" s="52"/>
      <c r="E363" s="52"/>
      <c r="F363" s="52"/>
      <c r="G363" s="52"/>
      <c r="H363" s="85"/>
      <c r="I363" s="86"/>
      <c r="J363" s="53"/>
    </row>
    <row r="364" spans="1:12">
      <c r="A364" s="39"/>
      <c r="B364" s="96"/>
      <c r="C364" s="97" t="s">
        <v>45</v>
      </c>
      <c r="D364" s="119"/>
      <c r="E364" s="52"/>
      <c r="F364" s="52"/>
      <c r="G364" s="52"/>
      <c r="H364" s="85"/>
      <c r="I364" s="86"/>
      <c r="J364" s="53"/>
    </row>
    <row r="365" spans="1:12">
      <c r="A365" s="39"/>
      <c r="B365" s="42"/>
      <c r="C365" s="47" t="s">
        <v>34</v>
      </c>
      <c r="D365" s="47" t="s">
        <v>35</v>
      </c>
      <c r="E365" s="47" t="s">
        <v>36</v>
      </c>
      <c r="F365" s="47" t="s">
        <v>37</v>
      </c>
      <c r="G365" s="47" t="s">
        <v>27</v>
      </c>
      <c r="H365" s="44" t="s">
        <v>28</v>
      </c>
      <c r="I365" s="45" t="s">
        <v>29</v>
      </c>
      <c r="J365" s="50" t="s">
        <v>30</v>
      </c>
    </row>
    <row r="366" spans="1:12">
      <c r="A366" s="39"/>
      <c r="B366" s="42">
        <v>1</v>
      </c>
      <c r="C366" s="47" t="s">
        <v>31</v>
      </c>
      <c r="D366" s="47">
        <v>6.5</v>
      </c>
      <c r="E366" s="47">
        <v>9</v>
      </c>
      <c r="F366" s="47" t="s">
        <v>31</v>
      </c>
      <c r="G366" s="47">
        <v>9</v>
      </c>
      <c r="H366" s="48">
        <f>AVERAGE(D366:G366)</f>
        <v>8.1666666666666661</v>
      </c>
      <c r="I366" s="49">
        <f>STDEV(D366:G366)</f>
        <v>1.4433756729740628</v>
      </c>
      <c r="J366" s="50">
        <f t="shared" ref="J366:J371" si="26">I366/SQRT(5)</f>
        <v>0.64549722436790202</v>
      </c>
    </row>
    <row r="367" spans="1:12">
      <c r="A367" s="39"/>
      <c r="B367" s="42">
        <v>2</v>
      </c>
      <c r="C367" s="47">
        <v>9</v>
      </c>
      <c r="D367" s="47">
        <v>7</v>
      </c>
      <c r="E367" s="47">
        <v>5</v>
      </c>
      <c r="F367" s="47">
        <v>8</v>
      </c>
      <c r="G367" s="47">
        <v>8</v>
      </c>
      <c r="H367" s="48">
        <f>AVERAGE(C367:G367)</f>
        <v>7.4</v>
      </c>
      <c r="I367" s="49">
        <f>STDEV(C367:G367)</f>
        <v>1.5165750888103091</v>
      </c>
      <c r="J367" s="50">
        <f t="shared" si="26"/>
        <v>0.67823299831252637</v>
      </c>
    </row>
    <row r="368" spans="1:12">
      <c r="A368" s="39"/>
      <c r="B368" s="42">
        <v>3</v>
      </c>
      <c r="C368" s="47">
        <v>14.5</v>
      </c>
      <c r="D368" s="47">
        <v>10.5</v>
      </c>
      <c r="E368" s="47">
        <v>12.5</v>
      </c>
      <c r="F368" s="47">
        <v>5</v>
      </c>
      <c r="G368" s="47">
        <v>7</v>
      </c>
      <c r="H368" s="48">
        <f>AVERAGE(C368:G368)</f>
        <v>9.9</v>
      </c>
      <c r="I368" s="49">
        <f>STDEV(C368:G368)</f>
        <v>3.8955102361564906</v>
      </c>
      <c r="J368" s="50">
        <f t="shared" si="26"/>
        <v>1.7421251390184342</v>
      </c>
    </row>
    <row r="369" spans="1:10">
      <c r="A369" s="39"/>
      <c r="B369" s="42">
        <v>4</v>
      </c>
      <c r="C369" s="47" t="s">
        <v>31</v>
      </c>
      <c r="D369" s="47">
        <v>7</v>
      </c>
      <c r="E369" s="47">
        <v>6.5</v>
      </c>
      <c r="F369" s="47">
        <v>6.5</v>
      </c>
      <c r="G369" s="47">
        <v>5</v>
      </c>
      <c r="H369" s="48">
        <f>AVERAGE(C369:G369)</f>
        <v>6.25</v>
      </c>
      <c r="I369" s="49">
        <f>STDEV(C369:G369)</f>
        <v>0.8660254037844386</v>
      </c>
      <c r="J369" s="50">
        <f t="shared" si="26"/>
        <v>0.38729833462074165</v>
      </c>
    </row>
    <row r="370" spans="1:10">
      <c r="A370" s="39"/>
      <c r="B370" s="99">
        <v>5</v>
      </c>
      <c r="C370" s="47" t="s">
        <v>31</v>
      </c>
      <c r="D370" s="74">
        <v>3.5</v>
      </c>
      <c r="E370" s="74">
        <v>4</v>
      </c>
      <c r="F370" s="74">
        <v>8.5</v>
      </c>
      <c r="G370" s="74">
        <v>9</v>
      </c>
      <c r="H370" s="48">
        <f>AVERAGE(C370:G370)</f>
        <v>6.25</v>
      </c>
      <c r="I370" s="49">
        <f>STDEV(C370:G370)</f>
        <v>2.9011491975882016</v>
      </c>
      <c r="J370" s="50">
        <f t="shared" si="26"/>
        <v>1.2974333637352375</v>
      </c>
    </row>
    <row r="371" spans="1:10" ht="15.75" thickBot="1">
      <c r="A371" s="39"/>
      <c r="B371" s="80">
        <v>6</v>
      </c>
      <c r="C371" s="81">
        <v>9</v>
      </c>
      <c r="D371" s="81" t="s">
        <v>31</v>
      </c>
      <c r="E371" s="81">
        <v>6.5</v>
      </c>
      <c r="F371" s="81">
        <v>7.5</v>
      </c>
      <c r="G371" s="81" t="s">
        <v>31</v>
      </c>
      <c r="H371" s="82">
        <f>AVERAGE(C371:G371)</f>
        <v>7.666666666666667</v>
      </c>
      <c r="I371" s="83">
        <f>STDEV(C371:G371)</f>
        <v>1.2583057392117898</v>
      </c>
      <c r="J371" s="84">
        <f t="shared" si="26"/>
        <v>0.56273143387113689</v>
      </c>
    </row>
    <row r="372" spans="1:10">
      <c r="A372" s="39"/>
      <c r="B372" s="73"/>
      <c r="C372" s="52"/>
      <c r="D372" s="52"/>
      <c r="E372" s="52"/>
      <c r="F372" s="52"/>
      <c r="G372" s="52"/>
      <c r="H372" s="85"/>
      <c r="I372" s="86"/>
      <c r="J372" s="87"/>
    </row>
    <row r="373" spans="1:10">
      <c r="A373" s="39"/>
      <c r="B373" s="73"/>
      <c r="C373" s="52"/>
      <c r="D373" s="52"/>
      <c r="E373" s="52"/>
      <c r="F373" s="52"/>
      <c r="G373" s="52"/>
      <c r="H373" s="85"/>
      <c r="I373" s="86"/>
      <c r="J373" s="87"/>
    </row>
    <row r="374" spans="1:10">
      <c r="A374" s="39"/>
      <c r="B374" s="73"/>
      <c r="C374" s="52"/>
      <c r="D374" s="52"/>
      <c r="E374" s="52"/>
      <c r="F374" s="52"/>
      <c r="G374" s="52"/>
      <c r="H374" s="85"/>
      <c r="I374" s="86"/>
      <c r="J374" s="87"/>
    </row>
    <row r="375" spans="1:10">
      <c r="A375" s="39"/>
      <c r="B375" s="73"/>
      <c r="C375" s="52"/>
      <c r="D375" s="52"/>
      <c r="E375" s="52"/>
      <c r="F375" s="52"/>
      <c r="G375" s="52"/>
      <c r="H375" s="85"/>
      <c r="I375" s="86"/>
      <c r="J375" s="87"/>
    </row>
    <row r="376" spans="1:10">
      <c r="A376" s="39"/>
      <c r="B376" s="73"/>
      <c r="C376" s="52"/>
      <c r="D376" s="52"/>
      <c r="E376" s="52"/>
      <c r="F376" s="52"/>
      <c r="G376" s="52"/>
      <c r="H376" s="85"/>
      <c r="I376" s="86"/>
      <c r="J376" s="87"/>
    </row>
    <row r="377" spans="1:10">
      <c r="A377" s="39"/>
      <c r="B377" s="73"/>
      <c r="C377" s="52"/>
      <c r="D377" s="52"/>
      <c r="E377" s="52"/>
      <c r="F377" s="52"/>
      <c r="G377" s="52"/>
      <c r="H377" s="85"/>
      <c r="I377" s="86"/>
      <c r="J377" s="87"/>
    </row>
    <row r="378" spans="1:10">
      <c r="A378" s="39"/>
      <c r="B378" s="73"/>
      <c r="C378" s="52"/>
      <c r="D378" s="39"/>
      <c r="E378" s="39"/>
      <c r="F378" s="39"/>
      <c r="G378" s="39"/>
      <c r="H378" s="131"/>
      <c r="I378" s="132"/>
      <c r="J378" s="87"/>
    </row>
    <row r="379" spans="1:10">
      <c r="A379" s="39"/>
      <c r="B379" s="73"/>
      <c r="C379" s="52"/>
      <c r="D379" s="73"/>
      <c r="E379" s="39"/>
      <c r="F379" s="39"/>
      <c r="G379" s="73"/>
      <c r="H379" s="85"/>
      <c r="I379" s="86"/>
      <c r="J379" s="87"/>
    </row>
    <row r="380" spans="1:10" ht="15.75" thickBot="1">
      <c r="A380" s="39"/>
      <c r="B380" s="73"/>
      <c r="C380" s="52"/>
      <c r="D380" s="73"/>
      <c r="E380" s="40"/>
      <c r="F380" s="40"/>
      <c r="G380" s="73"/>
      <c r="H380" s="85"/>
      <c r="I380" s="86"/>
      <c r="J380" s="87"/>
    </row>
    <row r="381" spans="1:10">
      <c r="A381" s="39"/>
      <c r="B381" s="32"/>
      <c r="C381" s="33"/>
      <c r="D381" s="139"/>
      <c r="E381" s="33"/>
      <c r="F381" s="33"/>
      <c r="G381" s="139"/>
      <c r="H381" s="89"/>
      <c r="I381" s="90"/>
      <c r="J381" s="91"/>
    </row>
    <row r="382" spans="1:10">
      <c r="A382" s="39"/>
      <c r="B382" s="36"/>
      <c r="C382" s="140">
        <v>39730</v>
      </c>
      <c r="D382" s="40" t="s">
        <v>43</v>
      </c>
      <c r="E382" s="40"/>
      <c r="F382" s="40"/>
      <c r="G382" s="40"/>
      <c r="H382" s="48"/>
      <c r="I382" s="49"/>
      <c r="J382" s="50"/>
    </row>
    <row r="383" spans="1:10" ht="15.75" thickBot="1">
      <c r="A383" s="39"/>
      <c r="B383" s="36"/>
      <c r="C383" s="39"/>
      <c r="D383" s="39"/>
      <c r="E383" s="39"/>
      <c r="F383" s="39"/>
      <c r="G383" s="39"/>
      <c r="H383" s="48"/>
      <c r="I383" s="49"/>
      <c r="J383" s="50"/>
    </row>
    <row r="384" spans="1:10" ht="15.75" thickBot="1">
      <c r="A384" s="39"/>
      <c r="B384" s="141"/>
      <c r="C384" s="142" t="s">
        <v>44</v>
      </c>
      <c r="D384" s="142"/>
      <c r="E384" s="142"/>
      <c r="F384" s="143"/>
      <c r="G384" s="144"/>
      <c r="H384" s="48"/>
      <c r="I384" s="49"/>
      <c r="J384" s="50"/>
    </row>
    <row r="385" spans="1:10">
      <c r="A385" s="39"/>
      <c r="B385" s="96" t="s">
        <v>33</v>
      </c>
      <c r="C385" s="97" t="s">
        <v>23</v>
      </c>
      <c r="D385" s="97" t="s">
        <v>24</v>
      </c>
      <c r="E385" s="97" t="s">
        <v>25</v>
      </c>
      <c r="F385" s="97" t="s">
        <v>26</v>
      </c>
      <c r="G385" s="43" t="s">
        <v>27</v>
      </c>
      <c r="H385" s="68" t="s">
        <v>28</v>
      </c>
      <c r="I385" s="69" t="s">
        <v>29</v>
      </c>
      <c r="J385" s="70" t="s">
        <v>30</v>
      </c>
    </row>
    <row r="386" spans="1:10">
      <c r="A386" s="39"/>
      <c r="B386" s="42">
        <v>1</v>
      </c>
      <c r="C386" s="47">
        <v>6.4</v>
      </c>
      <c r="D386" s="47">
        <v>13.4</v>
      </c>
      <c r="E386" s="47">
        <v>13.2</v>
      </c>
      <c r="F386" s="47">
        <v>13.9</v>
      </c>
      <c r="G386" s="47">
        <v>11</v>
      </c>
      <c r="H386" s="48">
        <f t="shared" ref="H386:H395" si="27">AVERAGE(C386:G386)</f>
        <v>11.58</v>
      </c>
      <c r="I386" s="49">
        <f t="shared" ref="I386:I395" si="28">STDEV(C386:G386)</f>
        <v>3.1019348800385886</v>
      </c>
      <c r="J386" s="50">
        <f t="shared" ref="J386:J425" si="29">I386/SQRT(5)</f>
        <v>1.3872274507087878</v>
      </c>
    </row>
    <row r="387" spans="1:10">
      <c r="A387" s="39"/>
      <c r="B387" s="42">
        <v>2</v>
      </c>
      <c r="C387" s="47">
        <v>5.5</v>
      </c>
      <c r="D387" s="47" t="s">
        <v>31</v>
      </c>
      <c r="E387" s="47">
        <v>5.5</v>
      </c>
      <c r="F387" s="47">
        <v>3.7</v>
      </c>
      <c r="G387" s="47">
        <v>10.5</v>
      </c>
      <c r="H387" s="48">
        <f t="shared" si="27"/>
        <v>6.3</v>
      </c>
      <c r="I387" s="49">
        <f t="shared" si="28"/>
        <v>2.925747767665559</v>
      </c>
      <c r="J387" s="50">
        <f t="shared" si="29"/>
        <v>1.3084341787036902</v>
      </c>
    </row>
    <row r="388" spans="1:10">
      <c r="A388" s="39"/>
      <c r="B388" s="42">
        <v>3</v>
      </c>
      <c r="C388" s="47">
        <v>6.5</v>
      </c>
      <c r="D388" s="47" t="s">
        <v>31</v>
      </c>
      <c r="E388" s="47">
        <v>10.5</v>
      </c>
      <c r="F388" s="47" t="s">
        <v>31</v>
      </c>
      <c r="G388" s="47">
        <v>8.5</v>
      </c>
      <c r="H388" s="48">
        <f t="shared" si="27"/>
        <v>8.5</v>
      </c>
      <c r="I388" s="49">
        <f t="shared" si="28"/>
        <v>2</v>
      </c>
      <c r="J388" s="50">
        <f t="shared" si="29"/>
        <v>0.89442719099991586</v>
      </c>
    </row>
    <row r="389" spans="1:10">
      <c r="B389" s="42">
        <v>4</v>
      </c>
      <c r="C389" s="47">
        <v>12.1</v>
      </c>
      <c r="D389" s="47">
        <v>7</v>
      </c>
      <c r="E389" s="47">
        <v>10.3</v>
      </c>
      <c r="F389" s="47" t="s">
        <v>31</v>
      </c>
      <c r="G389" s="47">
        <v>10.9</v>
      </c>
      <c r="H389" s="48">
        <f t="shared" si="27"/>
        <v>10.075000000000001</v>
      </c>
      <c r="I389" s="49">
        <f t="shared" si="28"/>
        <v>2.1823152842795128</v>
      </c>
      <c r="J389" s="50">
        <f t="shared" si="29"/>
        <v>0.97596106479715372</v>
      </c>
    </row>
    <row r="390" spans="1:10">
      <c r="B390" s="42">
        <v>5</v>
      </c>
      <c r="C390" s="47">
        <v>5.9</v>
      </c>
      <c r="D390" s="47">
        <v>6.6</v>
      </c>
      <c r="E390" s="47">
        <v>3.9</v>
      </c>
      <c r="F390" s="47" t="s">
        <v>31</v>
      </c>
      <c r="G390" s="47">
        <v>12.2</v>
      </c>
      <c r="H390" s="48">
        <f t="shared" si="27"/>
        <v>7.1499999999999995</v>
      </c>
      <c r="I390" s="49">
        <f t="shared" si="28"/>
        <v>3.5557465226494034</v>
      </c>
      <c r="J390" s="50">
        <f t="shared" si="29"/>
        <v>1.5901781870805123</v>
      </c>
    </row>
    <row r="391" spans="1:10">
      <c r="B391" s="42">
        <v>6</v>
      </c>
      <c r="C391" s="47">
        <v>21</v>
      </c>
      <c r="D391" s="47" t="s">
        <v>31</v>
      </c>
      <c r="E391" s="47">
        <v>13.9</v>
      </c>
      <c r="F391" s="47">
        <v>9</v>
      </c>
      <c r="G391" s="47">
        <v>6.7</v>
      </c>
      <c r="H391" s="48">
        <f t="shared" si="27"/>
        <v>12.65</v>
      </c>
      <c r="I391" s="49">
        <f t="shared" si="28"/>
        <v>6.3248188379852692</v>
      </c>
      <c r="J391" s="50">
        <f t="shared" si="29"/>
        <v>2.8285449734212582</v>
      </c>
    </row>
    <row r="392" spans="1:10">
      <c r="B392" s="42">
        <v>7</v>
      </c>
      <c r="C392" s="47">
        <v>12.5</v>
      </c>
      <c r="D392" s="47">
        <v>8.9</v>
      </c>
      <c r="E392" s="47">
        <v>12.5</v>
      </c>
      <c r="F392" s="47">
        <v>11.7</v>
      </c>
      <c r="G392" s="47">
        <v>15.5</v>
      </c>
      <c r="H392" s="48">
        <f t="shared" si="27"/>
        <v>12.219999999999999</v>
      </c>
      <c r="I392" s="49">
        <f t="shared" si="28"/>
        <v>2.356268236003713</v>
      </c>
      <c r="J392" s="50">
        <f t="shared" si="29"/>
        <v>1.0537551897855639</v>
      </c>
    </row>
    <row r="393" spans="1:10">
      <c r="B393" s="42">
        <v>8</v>
      </c>
      <c r="C393" s="47">
        <v>5</v>
      </c>
      <c r="D393" s="47">
        <v>18.899999999999999</v>
      </c>
      <c r="E393" s="47">
        <v>10</v>
      </c>
      <c r="F393" s="47">
        <v>5.3</v>
      </c>
      <c r="G393" s="47">
        <v>9.5</v>
      </c>
      <c r="H393" s="48">
        <f t="shared" si="27"/>
        <v>9.7399999999999984</v>
      </c>
      <c r="I393" s="49">
        <f t="shared" si="28"/>
        <v>5.6172057110275047</v>
      </c>
      <c r="J393" s="50">
        <f t="shared" si="29"/>
        <v>2.5120907626915079</v>
      </c>
    </row>
    <row r="394" spans="1:10">
      <c r="B394" s="42">
        <v>9</v>
      </c>
      <c r="C394" s="47">
        <v>5</v>
      </c>
      <c r="D394" s="47">
        <v>4.3</v>
      </c>
      <c r="E394" s="47">
        <v>9.3000000000000007</v>
      </c>
      <c r="F394" s="47">
        <v>5.2</v>
      </c>
      <c r="G394" s="47" t="s">
        <v>31</v>
      </c>
      <c r="H394" s="48">
        <f t="shared" si="27"/>
        <v>5.95</v>
      </c>
      <c r="I394" s="49">
        <f t="shared" si="28"/>
        <v>2.2664215553746101</v>
      </c>
      <c r="J394" s="50">
        <f t="shared" si="29"/>
        <v>1.0135745326976864</v>
      </c>
    </row>
    <row r="395" spans="1:10">
      <c r="B395" s="42">
        <v>10</v>
      </c>
      <c r="C395" s="47">
        <v>9.5</v>
      </c>
      <c r="D395" s="47">
        <v>9.4</v>
      </c>
      <c r="E395" s="47">
        <v>5.2</v>
      </c>
      <c r="F395" s="47">
        <v>9.9</v>
      </c>
      <c r="G395" s="47">
        <v>5.9</v>
      </c>
      <c r="H395" s="48">
        <f t="shared" si="27"/>
        <v>7.9799999999999995</v>
      </c>
      <c r="I395" s="49">
        <f t="shared" si="28"/>
        <v>2.2398660674245705</v>
      </c>
      <c r="J395" s="50">
        <f t="shared" si="29"/>
        <v>1.0016985574512933</v>
      </c>
    </row>
    <row r="396" spans="1:10" ht="15.75" thickBot="1">
      <c r="B396" s="93"/>
      <c r="C396" s="52"/>
      <c r="D396" s="52"/>
      <c r="E396" s="52"/>
      <c r="F396" s="52"/>
      <c r="G396" s="52"/>
      <c r="H396" s="48"/>
      <c r="I396" s="49"/>
      <c r="J396" s="50"/>
    </row>
    <row r="397" spans="1:10" ht="15.75" thickBot="1">
      <c r="B397" s="145"/>
      <c r="C397" s="146" t="s">
        <v>32</v>
      </c>
      <c r="D397" s="147"/>
      <c r="E397" s="95"/>
      <c r="F397" s="95"/>
      <c r="G397" s="95"/>
      <c r="H397" s="48"/>
      <c r="I397" s="49"/>
      <c r="J397" s="50"/>
    </row>
    <row r="398" spans="1:10">
      <c r="B398" s="96" t="s">
        <v>33</v>
      </c>
      <c r="C398" s="97" t="s">
        <v>34</v>
      </c>
      <c r="D398" s="97" t="s">
        <v>35</v>
      </c>
      <c r="E398" s="97" t="s">
        <v>36</v>
      </c>
      <c r="F398" s="97" t="s">
        <v>37</v>
      </c>
      <c r="G398" s="97" t="s">
        <v>27</v>
      </c>
      <c r="H398" s="68" t="s">
        <v>28</v>
      </c>
      <c r="I398" s="69" t="s">
        <v>29</v>
      </c>
      <c r="J398" s="70" t="s">
        <v>30</v>
      </c>
    </row>
    <row r="399" spans="1:10">
      <c r="B399" s="42">
        <v>1</v>
      </c>
      <c r="C399" s="47">
        <v>56.3</v>
      </c>
      <c r="D399" s="47">
        <v>52</v>
      </c>
      <c r="E399" s="47">
        <v>49.9</v>
      </c>
      <c r="F399" s="47">
        <v>46.1</v>
      </c>
      <c r="G399" s="47">
        <v>44.2</v>
      </c>
      <c r="H399" s="48">
        <f t="shared" ref="H399:H405" si="30">AVERAGE(C399:G399)</f>
        <v>49.7</v>
      </c>
      <c r="I399" s="49">
        <f t="shared" ref="I399:I404" si="31">STDEV(C399:G399)</f>
        <v>4.7984372456040285</v>
      </c>
      <c r="J399" s="50">
        <f t="shared" si="29"/>
        <v>2.1459263733874923</v>
      </c>
    </row>
    <row r="400" spans="1:10">
      <c r="B400" s="42">
        <v>2</v>
      </c>
      <c r="C400" s="47" t="s">
        <v>31</v>
      </c>
      <c r="D400" s="47">
        <v>36.799999999999997</v>
      </c>
      <c r="E400" s="47" t="s">
        <v>31</v>
      </c>
      <c r="F400" s="47">
        <v>34.5</v>
      </c>
      <c r="G400" s="47">
        <v>38.200000000000003</v>
      </c>
      <c r="H400" s="48">
        <f t="shared" si="30"/>
        <v>36.5</v>
      </c>
      <c r="I400" s="49">
        <f t="shared" si="31"/>
        <v>1.8681541692269414</v>
      </c>
      <c r="J400" s="50">
        <f t="shared" si="29"/>
        <v>0.83546394296821735</v>
      </c>
    </row>
    <row r="401" spans="2:10">
      <c r="B401" s="42">
        <v>3</v>
      </c>
      <c r="C401" s="47">
        <v>49.5</v>
      </c>
      <c r="D401" s="47" t="s">
        <v>31</v>
      </c>
      <c r="E401" s="47">
        <v>63.4</v>
      </c>
      <c r="F401" s="47" t="s">
        <v>31</v>
      </c>
      <c r="G401" s="47" t="s">
        <v>31</v>
      </c>
      <c r="H401" s="48">
        <f t="shared" si="30"/>
        <v>56.45</v>
      </c>
      <c r="I401" s="49">
        <f t="shared" si="31"/>
        <v>9.8287842584929415</v>
      </c>
      <c r="J401" s="50">
        <f t="shared" si="29"/>
        <v>4.3955659476340161</v>
      </c>
    </row>
    <row r="402" spans="2:10">
      <c r="B402" s="42">
        <v>4</v>
      </c>
      <c r="C402" s="47" t="s">
        <v>31</v>
      </c>
      <c r="D402" s="47">
        <v>67</v>
      </c>
      <c r="E402" s="47">
        <v>47.2</v>
      </c>
      <c r="F402" s="47" t="s">
        <v>31</v>
      </c>
      <c r="G402" s="47">
        <v>53</v>
      </c>
      <c r="H402" s="48">
        <f t="shared" si="30"/>
        <v>55.733333333333327</v>
      </c>
      <c r="I402" s="49">
        <f t="shared" si="31"/>
        <v>10.179063480170152</v>
      </c>
      <c r="J402" s="50">
        <f t="shared" si="29"/>
        <v>4.5522155777892079</v>
      </c>
    </row>
    <row r="403" spans="2:10">
      <c r="B403" s="42">
        <v>5</v>
      </c>
      <c r="C403" s="47">
        <v>41.5</v>
      </c>
      <c r="D403" s="47">
        <v>44.5</v>
      </c>
      <c r="E403" s="47">
        <v>17</v>
      </c>
      <c r="F403" s="47">
        <v>31</v>
      </c>
      <c r="G403" s="47">
        <v>28.5</v>
      </c>
      <c r="H403" s="48">
        <f t="shared" si="30"/>
        <v>32.5</v>
      </c>
      <c r="I403" s="49">
        <f t="shared" si="31"/>
        <v>10.994316713648011</v>
      </c>
      <c r="J403" s="50">
        <f t="shared" si="29"/>
        <v>4.9168079075758087</v>
      </c>
    </row>
    <row r="404" spans="2:10">
      <c r="B404" s="42">
        <v>6</v>
      </c>
      <c r="C404" s="47">
        <v>28.5</v>
      </c>
      <c r="D404" s="47">
        <v>33.5</v>
      </c>
      <c r="E404" s="47">
        <v>40</v>
      </c>
      <c r="F404" s="47">
        <v>61.5</v>
      </c>
      <c r="G404" s="47">
        <v>40.5</v>
      </c>
      <c r="H404" s="48">
        <f t="shared" si="30"/>
        <v>40.799999999999997</v>
      </c>
      <c r="I404" s="49">
        <f t="shared" si="31"/>
        <v>12.587692401707304</v>
      </c>
      <c r="J404" s="50">
        <f t="shared" si="29"/>
        <v>5.6293871780150244</v>
      </c>
    </row>
    <row r="405" spans="2:10">
      <c r="B405" s="42">
        <v>7</v>
      </c>
      <c r="C405" s="47" t="s">
        <v>31</v>
      </c>
      <c r="D405" s="47" t="s">
        <v>31</v>
      </c>
      <c r="E405" s="47" t="s">
        <v>31</v>
      </c>
      <c r="F405" s="47" t="s">
        <v>31</v>
      </c>
      <c r="G405" s="47">
        <v>81</v>
      </c>
      <c r="H405" s="48">
        <f t="shared" si="30"/>
        <v>81</v>
      </c>
      <c r="I405" s="49" t="s">
        <v>31</v>
      </c>
      <c r="J405" s="127" t="s">
        <v>31</v>
      </c>
    </row>
    <row r="406" spans="2:10">
      <c r="B406" s="42">
        <v>8</v>
      </c>
      <c r="C406" s="47" t="s">
        <v>31</v>
      </c>
      <c r="D406" s="47" t="s">
        <v>31</v>
      </c>
      <c r="E406" s="47" t="s">
        <v>31</v>
      </c>
      <c r="F406" s="47" t="s">
        <v>31</v>
      </c>
      <c r="G406" s="47" t="s">
        <v>31</v>
      </c>
      <c r="H406" s="48" t="s">
        <v>31</v>
      </c>
      <c r="I406" s="49" t="s">
        <v>31</v>
      </c>
      <c r="J406" s="127" t="s">
        <v>31</v>
      </c>
    </row>
    <row r="407" spans="2:10">
      <c r="B407" s="42">
        <v>9</v>
      </c>
      <c r="C407" s="47">
        <v>30</v>
      </c>
      <c r="D407" s="47">
        <v>20.5</v>
      </c>
      <c r="E407" s="47">
        <v>13.4</v>
      </c>
      <c r="F407" s="47">
        <v>6.5</v>
      </c>
      <c r="G407" s="47">
        <v>25</v>
      </c>
      <c r="H407" s="48">
        <f>AVERAGE(C407:G407)</f>
        <v>19.080000000000002</v>
      </c>
      <c r="I407" s="49">
        <f>STDEV(C407:G407)</f>
        <v>9.3116593580306564</v>
      </c>
      <c r="J407" s="50">
        <f t="shared" si="29"/>
        <v>4.1643006615757194</v>
      </c>
    </row>
    <row r="408" spans="2:10">
      <c r="B408" s="99">
        <v>10</v>
      </c>
      <c r="C408" s="47">
        <v>47.5</v>
      </c>
      <c r="D408" s="47">
        <v>53.9</v>
      </c>
      <c r="E408" s="47">
        <v>49.3</v>
      </c>
      <c r="F408" s="47">
        <v>10.8</v>
      </c>
      <c r="G408" s="47">
        <v>50</v>
      </c>
      <c r="H408" s="48">
        <f>AVERAGE(C408:G408)</f>
        <v>42.3</v>
      </c>
      <c r="I408" s="49">
        <f>STDEV(C408:G408)</f>
        <v>17.763304872686273</v>
      </c>
      <c r="J408" s="50">
        <f t="shared" si="29"/>
        <v>7.9439914400759504</v>
      </c>
    </row>
    <row r="409" spans="2:10" ht="15.75" thickBot="1">
      <c r="B409" s="93"/>
      <c r="C409" s="52"/>
      <c r="D409" s="52"/>
      <c r="E409" s="52"/>
      <c r="F409" s="52"/>
      <c r="G409" s="52"/>
      <c r="H409" s="48"/>
      <c r="I409" s="49"/>
      <c r="J409" s="50"/>
    </row>
    <row r="410" spans="2:10" ht="15.75" thickBot="1">
      <c r="B410" s="94"/>
      <c r="C410" s="148"/>
      <c r="D410" s="142" t="s">
        <v>38</v>
      </c>
      <c r="E410" s="143"/>
      <c r="F410" s="144"/>
      <c r="G410" s="92"/>
      <c r="H410" s="48"/>
      <c r="I410" s="49"/>
      <c r="J410" s="50"/>
    </row>
    <row r="411" spans="2:10">
      <c r="B411" s="96" t="s">
        <v>33</v>
      </c>
      <c r="C411" s="97" t="s">
        <v>34</v>
      </c>
      <c r="D411" s="97" t="s">
        <v>35</v>
      </c>
      <c r="E411" s="97" t="s">
        <v>36</v>
      </c>
      <c r="F411" s="97" t="s">
        <v>37</v>
      </c>
      <c r="G411" s="106" t="s">
        <v>27</v>
      </c>
      <c r="H411" s="68" t="s">
        <v>28</v>
      </c>
      <c r="I411" s="69" t="s">
        <v>29</v>
      </c>
      <c r="J411" s="70" t="s">
        <v>30</v>
      </c>
    </row>
    <row r="412" spans="2:10">
      <c r="B412" s="42">
        <v>1</v>
      </c>
      <c r="C412" s="47">
        <v>38</v>
      </c>
      <c r="D412" s="47">
        <v>36</v>
      </c>
      <c r="E412" s="47">
        <v>47</v>
      </c>
      <c r="F412" s="47">
        <v>37</v>
      </c>
      <c r="G412" s="107">
        <v>35</v>
      </c>
      <c r="H412" s="48">
        <f>AVERAGE(C412:G412)</f>
        <v>38.6</v>
      </c>
      <c r="I412" s="49">
        <f>STDEV(C412:G412)</f>
        <v>4.8270073544588632</v>
      </c>
      <c r="J412" s="50">
        <f t="shared" si="29"/>
        <v>2.1587033144922882</v>
      </c>
    </row>
    <row r="413" spans="2:10">
      <c r="B413" s="42">
        <v>2</v>
      </c>
      <c r="C413" s="47">
        <v>33.5</v>
      </c>
      <c r="D413" s="47">
        <v>40</v>
      </c>
      <c r="E413" s="47">
        <v>40.5</v>
      </c>
      <c r="F413" s="47">
        <v>28</v>
      </c>
      <c r="G413" s="107">
        <v>35</v>
      </c>
      <c r="H413" s="48">
        <f>AVERAGE(C413:G413)</f>
        <v>35.4</v>
      </c>
      <c r="I413" s="49">
        <f>STDEV(C413:G413)</f>
        <v>5.1405252649899458</v>
      </c>
      <c r="J413" s="50">
        <f t="shared" si="29"/>
        <v>2.2989127865145278</v>
      </c>
    </row>
    <row r="414" spans="2:10">
      <c r="B414" s="42">
        <v>3</v>
      </c>
      <c r="C414" s="47">
        <v>34.5</v>
      </c>
      <c r="D414" s="47">
        <v>25</v>
      </c>
      <c r="E414" s="47">
        <v>36</v>
      </c>
      <c r="F414" s="47">
        <v>42</v>
      </c>
      <c r="G414" s="107">
        <v>44</v>
      </c>
      <c r="H414" s="48">
        <f>AVERAGE(C414:G414)</f>
        <v>36.299999999999997</v>
      </c>
      <c r="I414" s="49">
        <f>STDEV(C414:G414)</f>
        <v>7.4632432628181196</v>
      </c>
      <c r="J414" s="50">
        <f t="shared" si="29"/>
        <v>3.3376638536557288</v>
      </c>
    </row>
    <row r="415" spans="2:10">
      <c r="B415" s="42">
        <v>4</v>
      </c>
      <c r="C415" s="47">
        <v>44.5</v>
      </c>
      <c r="D415" s="47">
        <v>22</v>
      </c>
      <c r="E415" s="47">
        <v>38</v>
      </c>
      <c r="F415" s="47">
        <v>28.5</v>
      </c>
      <c r="G415" s="107">
        <v>43.5</v>
      </c>
      <c r="H415" s="48">
        <f>AVERAGE(C415:G415)</f>
        <v>35.299999999999997</v>
      </c>
      <c r="I415" s="49">
        <f>STDEV(C415:G415)</f>
        <v>9.7762467235642152</v>
      </c>
      <c r="J415" s="50">
        <f t="shared" si="29"/>
        <v>4.3720704477398362</v>
      </c>
    </row>
    <row r="416" spans="2:10">
      <c r="B416" s="42">
        <v>5</v>
      </c>
      <c r="C416" s="47">
        <v>45</v>
      </c>
      <c r="D416" s="47">
        <v>25</v>
      </c>
      <c r="E416" s="47">
        <v>38</v>
      </c>
      <c r="F416" s="47">
        <v>53</v>
      </c>
      <c r="G416" s="107">
        <v>40</v>
      </c>
      <c r="H416" s="48">
        <f>AVERAGE(C416:G416)</f>
        <v>40.200000000000003</v>
      </c>
      <c r="I416" s="49">
        <f>STDEV(C416:G416)</f>
        <v>10.281050529979902</v>
      </c>
      <c r="J416" s="50">
        <f t="shared" si="29"/>
        <v>4.59782557302906</v>
      </c>
    </row>
    <row r="417" spans="2:10">
      <c r="B417" s="36"/>
      <c r="C417" s="39"/>
      <c r="D417" s="39"/>
      <c r="E417" s="39"/>
      <c r="F417" s="39"/>
      <c r="G417" s="52"/>
      <c r="H417" s="48"/>
      <c r="I417" s="49"/>
      <c r="J417" s="50"/>
    </row>
    <row r="418" spans="2:10" ht="15.75" thickBot="1">
      <c r="B418" s="93"/>
      <c r="C418" s="52"/>
      <c r="D418" s="52"/>
      <c r="E418" s="52"/>
      <c r="F418" s="52"/>
      <c r="G418" s="52"/>
      <c r="H418" s="48"/>
      <c r="I418" s="49"/>
      <c r="J418" s="50"/>
    </row>
    <row r="419" spans="2:10" ht="15.75" thickBot="1">
      <c r="B419" s="94"/>
      <c r="C419" s="145"/>
      <c r="D419" s="146" t="s">
        <v>39</v>
      </c>
      <c r="E419" s="147"/>
      <c r="F419" s="95"/>
      <c r="G419" s="95"/>
      <c r="H419" s="48"/>
      <c r="I419" s="49"/>
      <c r="J419" s="50"/>
    </row>
    <row r="420" spans="2:10">
      <c r="B420" s="96" t="s">
        <v>33</v>
      </c>
      <c r="C420" s="97" t="s">
        <v>34</v>
      </c>
      <c r="D420" s="97" t="s">
        <v>35</v>
      </c>
      <c r="E420" s="97" t="s">
        <v>36</v>
      </c>
      <c r="F420" s="106" t="s">
        <v>37</v>
      </c>
      <c r="G420" s="97" t="s">
        <v>27</v>
      </c>
      <c r="H420" s="68" t="s">
        <v>28</v>
      </c>
      <c r="I420" s="69" t="s">
        <v>29</v>
      </c>
      <c r="J420" s="70" t="s">
        <v>30</v>
      </c>
    </row>
    <row r="421" spans="2:10">
      <c r="B421" s="42">
        <v>1</v>
      </c>
      <c r="C421" s="47">
        <v>30</v>
      </c>
      <c r="D421" s="47">
        <v>26</v>
      </c>
      <c r="E421" s="47">
        <v>37.5</v>
      </c>
      <c r="F421" s="47">
        <v>22</v>
      </c>
      <c r="G421" s="112">
        <v>25.5</v>
      </c>
      <c r="H421" s="48">
        <f>AVERAGE(C421:G421)</f>
        <v>28.2</v>
      </c>
      <c r="I421" s="49">
        <f>STDEV(C421:G421)</f>
        <v>5.9224150479344191</v>
      </c>
      <c r="J421" s="50">
        <f t="shared" si="29"/>
        <v>2.648584527629807</v>
      </c>
    </row>
    <row r="422" spans="2:10">
      <c r="B422" s="42">
        <v>2</v>
      </c>
      <c r="C422" s="47">
        <v>47</v>
      </c>
      <c r="D422" s="47">
        <v>23</v>
      </c>
      <c r="E422" s="47">
        <v>28</v>
      </c>
      <c r="F422" s="47">
        <v>38</v>
      </c>
      <c r="G422" s="47">
        <v>35</v>
      </c>
      <c r="H422" s="48">
        <f>AVERAGE(C422:G422)</f>
        <v>34.200000000000003</v>
      </c>
      <c r="I422" s="49">
        <f>STDEV(C422:G422)</f>
        <v>9.2574294488264961</v>
      </c>
      <c r="J422" s="50">
        <f t="shared" si="29"/>
        <v>4.1400483088968913</v>
      </c>
    </row>
    <row r="423" spans="2:10">
      <c r="B423" s="42">
        <v>3</v>
      </c>
      <c r="C423" s="47">
        <v>30</v>
      </c>
      <c r="D423" s="47">
        <v>37.5</v>
      </c>
      <c r="E423" s="47">
        <v>49</v>
      </c>
      <c r="F423" s="47">
        <v>33.5</v>
      </c>
      <c r="G423" s="47">
        <v>24</v>
      </c>
      <c r="H423" s="48">
        <f>AVERAGE(C423:G423)</f>
        <v>34.799999999999997</v>
      </c>
      <c r="I423" s="49">
        <f>STDEV(C423:G423)</f>
        <v>9.3581515268775188</v>
      </c>
      <c r="J423" s="50">
        <f t="shared" si="29"/>
        <v>4.1850925915683161</v>
      </c>
    </row>
    <row r="424" spans="2:10">
      <c r="B424" s="42">
        <v>4</v>
      </c>
      <c r="C424" s="47">
        <v>37</v>
      </c>
      <c r="D424" s="47">
        <v>35</v>
      </c>
      <c r="E424" s="47">
        <v>26</v>
      </c>
      <c r="F424" s="47">
        <v>20.5</v>
      </c>
      <c r="G424" s="47">
        <v>40</v>
      </c>
      <c r="H424" s="48">
        <f>AVERAGE(C424:G424)</f>
        <v>31.7</v>
      </c>
      <c r="I424" s="49">
        <f>STDEV(C424:G424)</f>
        <v>8.1516869419771059</v>
      </c>
      <c r="J424" s="50">
        <f t="shared" si="29"/>
        <v>3.6455452267116382</v>
      </c>
    </row>
    <row r="425" spans="2:10" ht="15.75" thickBot="1">
      <c r="B425" s="42">
        <v>5</v>
      </c>
      <c r="C425" s="47">
        <v>35</v>
      </c>
      <c r="D425" s="47">
        <v>25</v>
      </c>
      <c r="E425" s="47">
        <v>31</v>
      </c>
      <c r="F425" s="47">
        <v>38</v>
      </c>
      <c r="G425" s="47">
        <v>33.5</v>
      </c>
      <c r="H425" s="48">
        <f>AVERAGE(C425:G425)</f>
        <v>32.5</v>
      </c>
      <c r="I425" s="49">
        <f>STDEV(C425:G425)</f>
        <v>4.8989794855663558</v>
      </c>
      <c r="J425" s="57">
        <f t="shared" si="29"/>
        <v>2.1908902300206643</v>
      </c>
    </row>
    <row r="426" spans="2:10" ht="15.75" thickBot="1">
      <c r="B426" s="93"/>
      <c r="C426" s="52"/>
      <c r="D426" s="52"/>
      <c r="E426" s="52"/>
      <c r="F426" s="52"/>
      <c r="G426" s="52"/>
      <c r="H426" s="149"/>
      <c r="I426" s="86"/>
      <c r="J426" s="91"/>
    </row>
    <row r="427" spans="2:10" ht="15.75" thickBot="1">
      <c r="B427" s="148" t="s">
        <v>46</v>
      </c>
      <c r="C427" s="142"/>
      <c r="D427" s="142"/>
      <c r="E427" s="142" t="s">
        <v>41</v>
      </c>
      <c r="F427" s="143"/>
      <c r="G427" s="73"/>
      <c r="H427" s="85"/>
      <c r="I427" s="86"/>
      <c r="J427" s="53"/>
    </row>
    <row r="428" spans="2:10">
      <c r="B428" s="150" t="s">
        <v>33</v>
      </c>
      <c r="C428" s="97" t="s">
        <v>35</v>
      </c>
      <c r="D428" s="73"/>
      <c r="E428" s="97" t="s">
        <v>33</v>
      </c>
      <c r="F428" s="97" t="s">
        <v>27</v>
      </c>
      <c r="G428" s="73"/>
      <c r="H428" s="85"/>
      <c r="I428" s="86"/>
      <c r="J428" s="53"/>
    </row>
    <row r="429" spans="2:10">
      <c r="B429" s="94">
        <v>1</v>
      </c>
      <c r="C429" s="47">
        <v>56.5</v>
      </c>
      <c r="D429" s="52"/>
      <c r="E429" s="47">
        <v>1</v>
      </c>
      <c r="F429" s="47">
        <v>56</v>
      </c>
      <c r="G429" s="52"/>
      <c r="H429" s="85"/>
      <c r="I429" s="86"/>
      <c r="J429" s="53"/>
    </row>
    <row r="430" spans="2:10">
      <c r="B430" s="94">
        <v>2</v>
      </c>
      <c r="C430" s="47">
        <v>70</v>
      </c>
      <c r="D430" s="52"/>
      <c r="E430" s="47">
        <v>2</v>
      </c>
      <c r="F430" s="47">
        <v>50</v>
      </c>
      <c r="G430" s="52"/>
      <c r="H430" s="85"/>
      <c r="I430" s="86"/>
      <c r="J430" s="53"/>
    </row>
    <row r="431" spans="2:10">
      <c r="B431" s="94">
        <v>3</v>
      </c>
      <c r="C431" s="47">
        <v>64.5</v>
      </c>
      <c r="D431" s="52"/>
      <c r="E431" s="47">
        <v>3</v>
      </c>
      <c r="F431" s="47">
        <v>48.5</v>
      </c>
      <c r="G431" s="52"/>
      <c r="H431" s="85"/>
      <c r="I431" s="86"/>
      <c r="J431" s="53"/>
    </row>
    <row r="432" spans="2:10">
      <c r="B432" s="94">
        <v>4</v>
      </c>
      <c r="C432" s="47">
        <v>73</v>
      </c>
      <c r="D432" s="52"/>
      <c r="E432" s="47">
        <v>4</v>
      </c>
      <c r="F432" s="47">
        <v>56</v>
      </c>
      <c r="G432" s="52"/>
      <c r="H432" s="85"/>
      <c r="I432" s="86"/>
      <c r="J432" s="53"/>
    </row>
    <row r="433" spans="2:10">
      <c r="B433" s="99">
        <v>5</v>
      </c>
      <c r="C433" s="74">
        <v>53</v>
      </c>
      <c r="D433" s="52"/>
      <c r="E433" s="74">
        <v>5</v>
      </c>
      <c r="F433" s="47">
        <v>37.5</v>
      </c>
      <c r="G433" s="52"/>
      <c r="H433" s="85"/>
      <c r="I433" s="86"/>
      <c r="J433" s="53"/>
    </row>
    <row r="434" spans="2:10">
      <c r="B434" s="75" t="s">
        <v>28</v>
      </c>
      <c r="C434" s="44">
        <f>AVERAGE(C429:C433)</f>
        <v>63.4</v>
      </c>
      <c r="D434" s="44"/>
      <c r="E434" s="114" t="s">
        <v>28</v>
      </c>
      <c r="F434" s="44">
        <f>AVERAGE(F429:F433)</f>
        <v>49.6</v>
      </c>
      <c r="G434" s="114"/>
      <c r="H434" s="131"/>
      <c r="I434" s="39"/>
      <c r="J434" s="134"/>
    </row>
    <row r="435" spans="2:10">
      <c r="B435" s="77" t="s">
        <v>29</v>
      </c>
      <c r="C435" s="49">
        <f>+STDEV(C429:C433)</f>
        <v>8.5542387153971902</v>
      </c>
      <c r="D435" s="49"/>
      <c r="E435" s="117" t="s">
        <v>29</v>
      </c>
      <c r="F435" s="49">
        <f>+STDEV(F429:F433)</f>
        <v>7.5779284768332422</v>
      </c>
      <c r="G435" s="117"/>
      <c r="H435" s="86"/>
      <c r="I435" s="39"/>
      <c r="J435" s="134"/>
    </row>
    <row r="436" spans="2:10">
      <c r="B436" s="75" t="s">
        <v>30</v>
      </c>
      <c r="C436" s="79">
        <f>C435/SQRT(5)</f>
        <v>3.8255718526777187</v>
      </c>
      <c r="D436" s="121"/>
      <c r="E436" s="114" t="s">
        <v>30</v>
      </c>
      <c r="F436" s="79">
        <f>F435/SQRT(5)</f>
        <v>3.3889526405661137</v>
      </c>
      <c r="G436" s="114"/>
      <c r="H436" s="87"/>
      <c r="I436" s="39"/>
      <c r="J436" s="134"/>
    </row>
    <row r="437" spans="2:10" ht="15.75" thickBot="1">
      <c r="B437" s="135"/>
      <c r="C437" s="136"/>
      <c r="D437" s="52"/>
      <c r="E437" s="52"/>
      <c r="F437" s="52"/>
      <c r="G437" s="52"/>
      <c r="H437" s="85"/>
      <c r="I437" s="86"/>
      <c r="J437" s="151"/>
    </row>
    <row r="438" spans="2:10" ht="15.75" thickBot="1">
      <c r="B438" s="148"/>
      <c r="C438" s="142" t="s">
        <v>45</v>
      </c>
      <c r="D438" s="152"/>
      <c r="E438" s="52"/>
      <c r="F438" s="52"/>
      <c r="G438" s="52"/>
      <c r="H438" s="104"/>
      <c r="I438" s="105"/>
      <c r="J438" s="70"/>
    </row>
    <row r="439" spans="2:10">
      <c r="B439" s="96"/>
      <c r="C439" s="112" t="s">
        <v>34</v>
      </c>
      <c r="D439" s="112" t="s">
        <v>35</v>
      </c>
      <c r="E439" s="47" t="s">
        <v>36</v>
      </c>
      <c r="F439" s="47" t="s">
        <v>37</v>
      </c>
      <c r="G439" s="47" t="s">
        <v>27</v>
      </c>
      <c r="H439" s="68" t="s">
        <v>28</v>
      </c>
      <c r="I439" s="69" t="s">
        <v>29</v>
      </c>
      <c r="J439" s="70" t="s">
        <v>30</v>
      </c>
    </row>
    <row r="440" spans="2:10">
      <c r="B440" s="42">
        <v>1</v>
      </c>
      <c r="C440" s="47" t="s">
        <v>31</v>
      </c>
      <c r="D440" s="47">
        <v>8.3000000000000007</v>
      </c>
      <c r="E440" s="47">
        <v>10.3</v>
      </c>
      <c r="F440" s="47" t="s">
        <v>31</v>
      </c>
      <c r="G440" s="47">
        <v>10.5</v>
      </c>
      <c r="H440" s="48">
        <f>AVERAGE(D440:G440)</f>
        <v>9.7000000000000011</v>
      </c>
      <c r="I440" s="49">
        <f>STDEV(D440:G440)</f>
        <v>1.2165525060596398</v>
      </c>
      <c r="J440" s="50">
        <f t="shared" ref="J440:J445" si="32">I440/SQRT(5)</f>
        <v>0.54405882034941588</v>
      </c>
    </row>
    <row r="441" spans="2:10">
      <c r="B441" s="42">
        <v>2</v>
      </c>
      <c r="C441" s="47">
        <v>13.3</v>
      </c>
      <c r="D441" s="47">
        <v>5.5</v>
      </c>
      <c r="E441" s="47">
        <v>5</v>
      </c>
      <c r="F441" s="47">
        <v>8.6999999999999993</v>
      </c>
      <c r="G441" s="47">
        <v>7.3</v>
      </c>
      <c r="H441" s="48">
        <f>AVERAGE(C441:G441)</f>
        <v>7.9599999999999991</v>
      </c>
      <c r="I441" s="49">
        <f>STDEV(C441:G441)</f>
        <v>3.3283629609764644</v>
      </c>
      <c r="J441" s="50">
        <f t="shared" si="32"/>
        <v>1.4884891669071707</v>
      </c>
    </row>
    <row r="442" spans="2:10">
      <c r="B442" s="42">
        <v>3</v>
      </c>
      <c r="C442" s="47">
        <v>17.899999999999999</v>
      </c>
      <c r="D442" s="47">
        <v>15</v>
      </c>
      <c r="E442" s="47">
        <v>12</v>
      </c>
      <c r="F442" s="47">
        <v>4.9000000000000004</v>
      </c>
      <c r="G442" s="47">
        <v>7.7</v>
      </c>
      <c r="H442" s="48">
        <f>AVERAGE(C442:G442)</f>
        <v>11.5</v>
      </c>
      <c r="I442" s="49">
        <f>STDEV(C442:G442)</f>
        <v>5.2787309080876605</v>
      </c>
      <c r="J442" s="50">
        <f t="shared" si="32"/>
        <v>2.3607202290826406</v>
      </c>
    </row>
    <row r="443" spans="2:10">
      <c r="B443" s="42">
        <v>4</v>
      </c>
      <c r="C443" s="47" t="s">
        <v>31</v>
      </c>
      <c r="D443" s="47">
        <v>8.5</v>
      </c>
      <c r="E443" s="47">
        <v>6.6</v>
      </c>
      <c r="F443" s="47">
        <v>6.6</v>
      </c>
      <c r="G443" s="47">
        <v>7</v>
      </c>
      <c r="H443" s="48">
        <f>AVERAGE(C443:G443)</f>
        <v>7.1749999999999998</v>
      </c>
      <c r="I443" s="49">
        <f>STDEV(C443:G443)</f>
        <v>0.90323492698928542</v>
      </c>
      <c r="J443" s="50">
        <f t="shared" si="32"/>
        <v>0.40393893928002034</v>
      </c>
    </row>
    <row r="444" spans="2:10">
      <c r="B444" s="99">
        <v>5</v>
      </c>
      <c r="C444" s="47" t="s">
        <v>31</v>
      </c>
      <c r="D444" s="74">
        <v>4.2</v>
      </c>
      <c r="E444" s="74">
        <v>6.4</v>
      </c>
      <c r="F444" s="74">
        <v>13.5</v>
      </c>
      <c r="G444" s="74">
        <v>15.5</v>
      </c>
      <c r="H444" s="48">
        <f>AVERAGE(C444:G444)</f>
        <v>9.9</v>
      </c>
      <c r="I444" s="49">
        <f>STDEV(C444:G444)</f>
        <v>5.4485472069778993</v>
      </c>
      <c r="J444" s="50">
        <f t="shared" si="32"/>
        <v>2.4366643866838396</v>
      </c>
    </row>
    <row r="445" spans="2:10" ht="15.75" thickBot="1">
      <c r="B445" s="80">
        <v>6</v>
      </c>
      <c r="C445" s="81">
        <v>9.4</v>
      </c>
      <c r="D445" s="81" t="s">
        <v>31</v>
      </c>
      <c r="E445" s="81">
        <v>11.4</v>
      </c>
      <c r="F445" s="81">
        <v>12.8</v>
      </c>
      <c r="G445" s="81" t="s">
        <v>31</v>
      </c>
      <c r="H445" s="82">
        <f>AVERAGE(C445:G445)</f>
        <v>11.200000000000001</v>
      </c>
      <c r="I445" s="83">
        <f>STDEV(C445:G445)</f>
        <v>1.7088007490635193</v>
      </c>
      <c r="J445" s="84">
        <f t="shared" si="32"/>
        <v>0.76419892698171776</v>
      </c>
    </row>
    <row r="446" spans="2:10">
      <c r="B446" s="73"/>
      <c r="C446" s="52"/>
      <c r="D446" s="52"/>
      <c r="E446" s="52"/>
      <c r="F446" s="52"/>
      <c r="G446" s="52"/>
      <c r="H446" s="85"/>
      <c r="I446" s="86"/>
      <c r="J446" s="87"/>
    </row>
    <row r="447" spans="2:10">
      <c r="B447" s="73"/>
      <c r="C447" s="52"/>
      <c r="D447" s="52"/>
      <c r="E447" s="52"/>
      <c r="F447" s="52"/>
      <c r="G447" s="52"/>
      <c r="H447" s="85"/>
      <c r="I447" s="86"/>
      <c r="J447" s="87"/>
    </row>
    <row r="448" spans="2:10">
      <c r="B448" s="73"/>
      <c r="C448" s="52"/>
      <c r="D448" s="52"/>
      <c r="E448" s="52"/>
      <c r="F448" s="52"/>
      <c r="G448" s="52"/>
      <c r="H448" s="85"/>
      <c r="I448" s="86"/>
      <c r="J448" s="87"/>
    </row>
    <row r="449" spans="2:10">
      <c r="B449" s="73"/>
      <c r="C449" s="52"/>
      <c r="D449" s="52"/>
      <c r="E449" s="52"/>
      <c r="F449" s="52"/>
      <c r="G449" s="52"/>
      <c r="H449" s="85"/>
      <c r="I449" s="86"/>
      <c r="J449" s="87"/>
    </row>
    <row r="450" spans="2:10">
      <c r="B450" s="73"/>
      <c r="C450" s="52"/>
      <c r="D450" s="52"/>
      <c r="E450" s="52"/>
      <c r="F450" s="52"/>
      <c r="G450" s="52"/>
      <c r="H450" s="85"/>
      <c r="I450" s="86"/>
      <c r="J450" s="87"/>
    </row>
    <row r="451" spans="2:10">
      <c r="B451" s="40"/>
      <c r="C451" s="39"/>
      <c r="E451" s="39"/>
      <c r="F451" s="39"/>
      <c r="H451" s="85"/>
      <c r="I451" s="86"/>
      <c r="J451" s="87"/>
    </row>
    <row r="452" spans="2:10" ht="15.75" thickBot="1">
      <c r="B452" s="40"/>
      <c r="C452" s="39"/>
      <c r="E452" s="39"/>
      <c r="F452" s="39"/>
      <c r="H452" s="85"/>
      <c r="I452" s="86"/>
      <c r="J452" s="87"/>
    </row>
    <row r="453" spans="2:10">
      <c r="B453" s="32"/>
      <c r="C453" s="33"/>
      <c r="D453" s="139"/>
      <c r="E453" s="33"/>
      <c r="F453" s="33"/>
      <c r="G453" s="139"/>
      <c r="H453" s="89"/>
      <c r="I453" s="90"/>
      <c r="J453" s="153"/>
    </row>
    <row r="454" spans="2:10">
      <c r="B454" s="36"/>
      <c r="C454" s="140">
        <v>39758</v>
      </c>
      <c r="D454" s="40" t="s">
        <v>43</v>
      </c>
      <c r="E454" s="40"/>
      <c r="F454" s="40"/>
      <c r="G454" s="40"/>
      <c r="H454" s="85"/>
      <c r="I454" s="86"/>
      <c r="J454" s="154"/>
    </row>
    <row r="455" spans="2:10">
      <c r="B455" s="36"/>
      <c r="C455" s="39"/>
      <c r="D455" s="39"/>
      <c r="E455" s="39"/>
      <c r="F455" s="39"/>
      <c r="G455" s="39"/>
      <c r="H455" s="85"/>
      <c r="I455" s="86"/>
      <c r="J455" s="154"/>
    </row>
    <row r="456" spans="2:10">
      <c r="B456" s="71"/>
      <c r="C456" s="43" t="s">
        <v>44</v>
      </c>
      <c r="D456" s="43"/>
      <c r="E456" s="43"/>
      <c r="F456" s="43"/>
      <c r="G456" s="73"/>
      <c r="H456" s="85"/>
      <c r="I456" s="86"/>
      <c r="J456" s="155"/>
    </row>
    <row r="457" spans="2:10">
      <c r="B457" s="96" t="s">
        <v>33</v>
      </c>
      <c r="C457" s="97" t="s">
        <v>23</v>
      </c>
      <c r="D457" s="97" t="s">
        <v>24</v>
      </c>
      <c r="E457" s="97" t="s">
        <v>25</v>
      </c>
      <c r="F457" s="97" t="s">
        <v>26</v>
      </c>
      <c r="G457" s="43" t="s">
        <v>27</v>
      </c>
      <c r="H457" s="44" t="s">
        <v>28</v>
      </c>
      <c r="I457" s="45" t="s">
        <v>29</v>
      </c>
      <c r="J457" s="50" t="s">
        <v>30</v>
      </c>
    </row>
    <row r="458" spans="2:10">
      <c r="B458" s="42">
        <v>1</v>
      </c>
      <c r="C458" s="47">
        <v>6.5</v>
      </c>
      <c r="D458" s="47">
        <v>18.399999999999999</v>
      </c>
      <c r="E458" s="47">
        <v>15.5</v>
      </c>
      <c r="F458" s="47">
        <v>16.2</v>
      </c>
      <c r="G458" s="47">
        <v>11</v>
      </c>
      <c r="H458" s="48">
        <f t="shared" ref="H458:H467" si="33">AVERAGE(C458:G458)</f>
        <v>13.52</v>
      </c>
      <c r="I458" s="49">
        <f t="shared" ref="I458:I467" si="34">STDEV(C458:G458)</f>
        <v>4.7578356423903534</v>
      </c>
      <c r="J458" s="50">
        <f t="shared" ref="J458:J497" si="35">I458/SQRT(5)</f>
        <v>2.1277687844312418</v>
      </c>
    </row>
    <row r="459" spans="2:10">
      <c r="B459" s="42">
        <v>2</v>
      </c>
      <c r="C459" s="47">
        <v>6</v>
      </c>
      <c r="D459" s="47" t="s">
        <v>31</v>
      </c>
      <c r="E459" s="47">
        <v>6</v>
      </c>
      <c r="F459" s="47">
        <v>3.7</v>
      </c>
      <c r="G459" s="47">
        <v>10.5</v>
      </c>
      <c r="H459" s="48">
        <f t="shared" si="33"/>
        <v>6.55</v>
      </c>
      <c r="I459" s="49">
        <f t="shared" si="34"/>
        <v>2.8478061731796291</v>
      </c>
      <c r="J459" s="50">
        <f t="shared" si="35"/>
        <v>1.2735776379946377</v>
      </c>
    </row>
    <row r="460" spans="2:10">
      <c r="B460" s="42">
        <v>3</v>
      </c>
      <c r="C460" s="47">
        <v>8.5</v>
      </c>
      <c r="D460" s="47" t="s">
        <v>31</v>
      </c>
      <c r="E460" s="47">
        <v>10.6</v>
      </c>
      <c r="F460" s="47">
        <v>12</v>
      </c>
      <c r="G460" s="47">
        <v>12.3</v>
      </c>
      <c r="H460" s="48">
        <f t="shared" si="33"/>
        <v>10.850000000000001</v>
      </c>
      <c r="I460" s="49">
        <f t="shared" si="34"/>
        <v>1.7330127908741213</v>
      </c>
      <c r="J460" s="50">
        <f t="shared" si="35"/>
        <v>0.77502688125423247</v>
      </c>
    </row>
    <row r="461" spans="2:10">
      <c r="B461" s="42">
        <v>4</v>
      </c>
      <c r="C461" s="47">
        <v>16.100000000000001</v>
      </c>
      <c r="D461" s="47" t="s">
        <v>31</v>
      </c>
      <c r="E461" s="47">
        <v>12.6</v>
      </c>
      <c r="F461" s="47" t="s">
        <v>31</v>
      </c>
      <c r="G461" s="47">
        <v>11.5</v>
      </c>
      <c r="H461" s="48">
        <f t="shared" si="33"/>
        <v>13.4</v>
      </c>
      <c r="I461" s="49">
        <f t="shared" si="34"/>
        <v>2.4020824298928591</v>
      </c>
      <c r="J461" s="50">
        <f t="shared" si="35"/>
        <v>1.0742439201596612</v>
      </c>
    </row>
    <row r="462" spans="2:10">
      <c r="B462" s="42">
        <v>5</v>
      </c>
      <c r="C462" s="47">
        <v>6.6</v>
      </c>
      <c r="D462" s="47">
        <v>9</v>
      </c>
      <c r="E462" s="47">
        <v>5.2</v>
      </c>
      <c r="F462" s="47" t="s">
        <v>31</v>
      </c>
      <c r="G462" s="47">
        <v>17.2</v>
      </c>
      <c r="H462" s="48">
        <f t="shared" si="33"/>
        <v>9.5</v>
      </c>
      <c r="I462" s="49">
        <f t="shared" si="34"/>
        <v>5.3678052622401751</v>
      </c>
      <c r="J462" s="50">
        <f t="shared" si="35"/>
        <v>2.4005554912700231</v>
      </c>
    </row>
    <row r="463" spans="2:10">
      <c r="B463" s="42">
        <v>6</v>
      </c>
      <c r="C463" s="47">
        <v>22</v>
      </c>
      <c r="D463" s="47" t="s">
        <v>31</v>
      </c>
      <c r="E463" s="47">
        <v>14</v>
      </c>
      <c r="F463" s="47">
        <v>16</v>
      </c>
      <c r="G463" s="47">
        <v>8.1</v>
      </c>
      <c r="H463" s="48">
        <f t="shared" si="33"/>
        <v>15.025</v>
      </c>
      <c r="I463" s="49">
        <f t="shared" si="34"/>
        <v>5.7331637571821243</v>
      </c>
      <c r="J463" s="50">
        <f t="shared" si="35"/>
        <v>2.5639487774394656</v>
      </c>
    </row>
    <row r="464" spans="2:10">
      <c r="B464" s="42">
        <v>7</v>
      </c>
      <c r="C464" s="47">
        <v>18</v>
      </c>
      <c r="D464" s="47">
        <v>12.9</v>
      </c>
      <c r="E464" s="47">
        <v>16.100000000000001</v>
      </c>
      <c r="F464" s="47">
        <v>16.899999999999999</v>
      </c>
      <c r="G464" s="47">
        <v>15.5</v>
      </c>
      <c r="H464" s="48">
        <f t="shared" si="33"/>
        <v>15.88</v>
      </c>
      <c r="I464" s="49">
        <f t="shared" si="34"/>
        <v>1.9110206696945973</v>
      </c>
      <c r="J464" s="50">
        <f t="shared" si="35"/>
        <v>0.85463442476885831</v>
      </c>
    </row>
    <row r="465" spans="2:10">
      <c r="B465" s="42">
        <v>8</v>
      </c>
      <c r="C465" s="47">
        <v>5</v>
      </c>
      <c r="D465" s="47">
        <v>19.100000000000001</v>
      </c>
      <c r="E465" s="47">
        <v>10.199999999999999</v>
      </c>
      <c r="F465" s="47">
        <v>5.9</v>
      </c>
      <c r="G465" s="47">
        <v>12</v>
      </c>
      <c r="H465" s="48">
        <f t="shared" si="33"/>
        <v>10.44</v>
      </c>
      <c r="I465" s="49">
        <f t="shared" si="34"/>
        <v>5.6500442476143524</v>
      </c>
      <c r="J465" s="50">
        <f t="shared" si="35"/>
        <v>2.5267766027094689</v>
      </c>
    </row>
    <row r="466" spans="2:10">
      <c r="B466" s="42">
        <v>9</v>
      </c>
      <c r="C466" s="47">
        <v>6.4</v>
      </c>
      <c r="D466" s="47">
        <v>4.5</v>
      </c>
      <c r="E466" s="47">
        <v>9.4</v>
      </c>
      <c r="F466" s="47">
        <v>5.5</v>
      </c>
      <c r="G466" s="47" t="s">
        <v>31</v>
      </c>
      <c r="H466" s="48">
        <f t="shared" si="33"/>
        <v>6.45</v>
      </c>
      <c r="I466" s="49">
        <f t="shared" si="34"/>
        <v>2.1142374511865993</v>
      </c>
      <c r="J466" s="50">
        <f t="shared" si="35"/>
        <v>0.94551573228582586</v>
      </c>
    </row>
    <row r="467" spans="2:10">
      <c r="B467" s="42">
        <v>10</v>
      </c>
      <c r="C467" s="47">
        <v>10.5</v>
      </c>
      <c r="D467" s="47">
        <v>9.9</v>
      </c>
      <c r="E467" s="74">
        <v>6.9</v>
      </c>
      <c r="F467" s="74">
        <v>10</v>
      </c>
      <c r="G467" s="74">
        <v>10.5</v>
      </c>
      <c r="H467" s="55">
        <f t="shared" si="33"/>
        <v>9.5599999999999987</v>
      </c>
      <c r="I467" s="56">
        <f t="shared" si="34"/>
        <v>1.5126136320951267</v>
      </c>
      <c r="J467" s="57">
        <f t="shared" si="35"/>
        <v>0.6764613810115121</v>
      </c>
    </row>
    <row r="468" spans="2:10" ht="15.75" thickBot="1">
      <c r="B468" s="93"/>
      <c r="C468" s="52"/>
      <c r="D468" s="52"/>
      <c r="E468" s="59"/>
      <c r="F468" s="59"/>
      <c r="G468" s="59"/>
      <c r="H468" s="108"/>
      <c r="I468" s="109"/>
      <c r="J468" s="156"/>
    </row>
    <row r="469" spans="2:10" ht="15.75" thickBot="1">
      <c r="B469" s="145"/>
      <c r="C469" s="146" t="s">
        <v>32</v>
      </c>
      <c r="D469" s="146"/>
      <c r="E469" s="157"/>
      <c r="F469" s="157"/>
      <c r="G469" s="157"/>
      <c r="H469" s="110"/>
      <c r="I469" s="111"/>
      <c r="J469" s="158"/>
    </row>
    <row r="470" spans="2:10">
      <c r="B470" s="96" t="s">
        <v>33</v>
      </c>
      <c r="C470" s="97" t="s">
        <v>34</v>
      </c>
      <c r="D470" s="97" t="s">
        <v>35</v>
      </c>
      <c r="E470" s="97" t="s">
        <v>36</v>
      </c>
      <c r="F470" s="97" t="s">
        <v>37</v>
      </c>
      <c r="G470" s="97" t="s">
        <v>27</v>
      </c>
      <c r="H470" s="68" t="s">
        <v>28</v>
      </c>
      <c r="I470" s="69" t="s">
        <v>29</v>
      </c>
      <c r="J470" s="70" t="s">
        <v>30</v>
      </c>
    </row>
    <row r="471" spans="2:10">
      <c r="B471" s="42">
        <v>1</v>
      </c>
      <c r="C471" s="47">
        <v>60.8</v>
      </c>
      <c r="D471" s="47">
        <v>67.400000000000006</v>
      </c>
      <c r="E471" s="47">
        <v>52.2</v>
      </c>
      <c r="F471" s="47">
        <v>49</v>
      </c>
      <c r="G471" s="47">
        <v>53</v>
      </c>
      <c r="H471" s="48">
        <f t="shared" ref="H471:H477" si="36">AVERAGE(C471:G471)</f>
        <v>56.48</v>
      </c>
      <c r="I471" s="49">
        <f t="shared" ref="I471:I476" si="37">STDEV(C471:G471)</f>
        <v>7.4881239305984701</v>
      </c>
      <c r="J471" s="50">
        <f t="shared" si="35"/>
        <v>3.3487908265522193</v>
      </c>
    </row>
    <row r="472" spans="2:10">
      <c r="B472" s="42">
        <v>2</v>
      </c>
      <c r="C472" s="47" t="s">
        <v>31</v>
      </c>
      <c r="D472" s="47">
        <v>37.5</v>
      </c>
      <c r="E472" s="47" t="s">
        <v>31</v>
      </c>
      <c r="F472" s="47">
        <v>43.6</v>
      </c>
      <c r="G472" s="47">
        <v>42.5</v>
      </c>
      <c r="H472" s="48">
        <f t="shared" si="36"/>
        <v>41.199999999999996</v>
      </c>
      <c r="I472" s="49">
        <f t="shared" si="37"/>
        <v>3.2511536414017721</v>
      </c>
      <c r="J472" s="50">
        <f t="shared" si="35"/>
        <v>1.4539601094940673</v>
      </c>
    </row>
    <row r="473" spans="2:10">
      <c r="B473" s="42">
        <v>3</v>
      </c>
      <c r="C473" s="47">
        <v>46</v>
      </c>
      <c r="D473" s="47" t="s">
        <v>31</v>
      </c>
      <c r="E473" s="47">
        <v>67.8</v>
      </c>
      <c r="F473" s="47" t="s">
        <v>31</v>
      </c>
      <c r="G473" s="47" t="s">
        <v>31</v>
      </c>
      <c r="H473" s="48">
        <f t="shared" si="36"/>
        <v>56.9</v>
      </c>
      <c r="I473" s="49">
        <f t="shared" si="37"/>
        <v>15.414927829866732</v>
      </c>
      <c r="J473" s="50">
        <f t="shared" si="35"/>
        <v>6.8937652991670646</v>
      </c>
    </row>
    <row r="474" spans="2:10">
      <c r="B474" s="42">
        <v>4</v>
      </c>
      <c r="C474" s="47" t="s">
        <v>31</v>
      </c>
      <c r="D474" s="47">
        <v>90</v>
      </c>
      <c r="E474" s="47">
        <v>50</v>
      </c>
      <c r="F474" s="47" t="s">
        <v>31</v>
      </c>
      <c r="G474" s="47">
        <v>56</v>
      </c>
      <c r="H474" s="48">
        <f t="shared" si="36"/>
        <v>65.333333333333329</v>
      </c>
      <c r="I474" s="49">
        <f t="shared" si="37"/>
        <v>21.571586249817909</v>
      </c>
      <c r="J474" s="50">
        <f t="shared" si="35"/>
        <v>9.6471066474185196</v>
      </c>
    </row>
    <row r="475" spans="2:10">
      <c r="B475" s="42">
        <v>5</v>
      </c>
      <c r="C475" s="47">
        <v>63.8</v>
      </c>
      <c r="D475" s="47">
        <v>56.8</v>
      </c>
      <c r="E475" s="47">
        <v>19.5</v>
      </c>
      <c r="F475" s="47">
        <v>43.8</v>
      </c>
      <c r="G475" s="47">
        <v>45.1</v>
      </c>
      <c r="H475" s="48">
        <f t="shared" si="36"/>
        <v>45.8</v>
      </c>
      <c r="I475" s="49">
        <f t="shared" si="37"/>
        <v>16.890677902322349</v>
      </c>
      <c r="J475" s="50">
        <f t="shared" si="35"/>
        <v>7.5537407951292641</v>
      </c>
    </row>
    <row r="476" spans="2:10">
      <c r="B476" s="42">
        <v>6</v>
      </c>
      <c r="C476" s="47">
        <v>37.799999999999997</v>
      </c>
      <c r="D476" s="47">
        <v>46.8</v>
      </c>
      <c r="E476" s="47">
        <v>54.5</v>
      </c>
      <c r="F476" s="47">
        <v>60.6</v>
      </c>
      <c r="G476" s="47">
        <v>49.5</v>
      </c>
      <c r="H476" s="48">
        <f t="shared" si="36"/>
        <v>49.839999999999996</v>
      </c>
      <c r="I476" s="49">
        <f t="shared" si="37"/>
        <v>8.5412528355037249</v>
      </c>
      <c r="J476" s="50">
        <f t="shared" si="35"/>
        <v>3.8197643906398313</v>
      </c>
    </row>
    <row r="477" spans="2:10">
      <c r="B477" s="42">
        <v>7</v>
      </c>
      <c r="C477" s="47" t="s">
        <v>31</v>
      </c>
      <c r="D477" s="47" t="s">
        <v>31</v>
      </c>
      <c r="E477" s="47" t="s">
        <v>31</v>
      </c>
      <c r="F477" s="47" t="s">
        <v>31</v>
      </c>
      <c r="G477" s="47">
        <v>87.2</v>
      </c>
      <c r="H477" s="48">
        <f t="shared" si="36"/>
        <v>87.2</v>
      </c>
      <c r="I477" s="49" t="s">
        <v>31</v>
      </c>
      <c r="J477" s="127" t="s">
        <v>31</v>
      </c>
    </row>
    <row r="478" spans="2:10">
      <c r="B478" s="42">
        <v>8</v>
      </c>
      <c r="C478" s="47" t="s">
        <v>31</v>
      </c>
      <c r="D478" s="47" t="s">
        <v>31</v>
      </c>
      <c r="E478" s="47" t="s">
        <v>31</v>
      </c>
      <c r="F478" s="47" t="s">
        <v>31</v>
      </c>
      <c r="G478" s="47" t="s">
        <v>31</v>
      </c>
      <c r="H478" s="48" t="s">
        <v>31</v>
      </c>
      <c r="I478" s="49" t="s">
        <v>31</v>
      </c>
      <c r="J478" s="127" t="s">
        <v>31</v>
      </c>
    </row>
    <row r="479" spans="2:10">
      <c r="B479" s="42">
        <v>9</v>
      </c>
      <c r="C479" s="47">
        <v>47.2</v>
      </c>
      <c r="D479" s="47">
        <v>24.8</v>
      </c>
      <c r="E479" s="47">
        <v>23</v>
      </c>
      <c r="F479" s="47">
        <v>8.5</v>
      </c>
      <c r="G479" s="47">
        <v>42</v>
      </c>
      <c r="H479" s="48">
        <f>AVERAGE(C479:G479)</f>
        <v>29.1</v>
      </c>
      <c r="I479" s="49">
        <f>STDEV(C479:G479)</f>
        <v>15.605127362504927</v>
      </c>
      <c r="J479" s="50">
        <f t="shared" si="35"/>
        <v>6.9788251160206034</v>
      </c>
    </row>
    <row r="480" spans="2:10">
      <c r="B480" s="99">
        <v>10</v>
      </c>
      <c r="C480" s="47">
        <v>55</v>
      </c>
      <c r="D480" s="47">
        <v>73</v>
      </c>
      <c r="E480" s="47">
        <v>62.8</v>
      </c>
      <c r="F480" s="47">
        <v>10.6</v>
      </c>
      <c r="G480" s="47">
        <v>67</v>
      </c>
      <c r="H480" s="48">
        <f>AVERAGE(C480:G480)</f>
        <v>53.679999999999993</v>
      </c>
      <c r="I480" s="49">
        <f>STDEV(C480:G480)</f>
        <v>24.957403711123504</v>
      </c>
      <c r="J480" s="50">
        <f t="shared" si="35"/>
        <v>11.161290247995536</v>
      </c>
    </row>
    <row r="481" spans="2:10" ht="15.75" thickBot="1">
      <c r="B481" s="93"/>
      <c r="C481" s="52"/>
      <c r="D481" s="52"/>
      <c r="E481" s="52"/>
      <c r="F481" s="52"/>
      <c r="G481" s="52"/>
      <c r="H481" s="48"/>
      <c r="I481" s="49"/>
      <c r="J481" s="50"/>
    </row>
    <row r="482" spans="2:10" ht="15.75" thickBot="1">
      <c r="B482" s="94"/>
      <c r="C482" s="148"/>
      <c r="D482" s="142" t="s">
        <v>38</v>
      </c>
      <c r="E482" s="143"/>
      <c r="F482" s="144"/>
      <c r="G482" s="92"/>
      <c r="H482" s="48"/>
      <c r="I482" s="49"/>
      <c r="J482" s="50"/>
    </row>
    <row r="483" spans="2:10">
      <c r="B483" s="96" t="s">
        <v>33</v>
      </c>
      <c r="C483" s="97" t="s">
        <v>34</v>
      </c>
      <c r="D483" s="97" t="s">
        <v>35</v>
      </c>
      <c r="E483" s="97" t="s">
        <v>36</v>
      </c>
      <c r="F483" s="97" t="s">
        <v>37</v>
      </c>
      <c r="G483" s="106" t="s">
        <v>27</v>
      </c>
      <c r="H483" s="68" t="s">
        <v>28</v>
      </c>
      <c r="I483" s="69" t="s">
        <v>29</v>
      </c>
      <c r="J483" s="70" t="s">
        <v>30</v>
      </c>
    </row>
    <row r="484" spans="2:10">
      <c r="B484" s="42">
        <v>1</v>
      </c>
      <c r="C484" s="47">
        <v>43.6</v>
      </c>
      <c r="D484" s="47">
        <v>36.5</v>
      </c>
      <c r="E484" s="47">
        <v>63.5</v>
      </c>
      <c r="F484" s="47">
        <v>39.799999999999997</v>
      </c>
      <c r="G484" s="107">
        <v>28.5</v>
      </c>
      <c r="H484" s="48">
        <f>AVERAGE(C484:G484)</f>
        <v>42.379999999999995</v>
      </c>
      <c r="I484" s="49">
        <f>STDEV(C484:G484)</f>
        <v>13.052087955572489</v>
      </c>
      <c r="J484" s="50">
        <f t="shared" si="35"/>
        <v>5.8370711833932676</v>
      </c>
    </row>
    <row r="485" spans="2:10">
      <c r="B485" s="42">
        <v>2</v>
      </c>
      <c r="C485" s="47">
        <v>33.799999999999997</v>
      </c>
      <c r="D485" s="47">
        <v>39.5</v>
      </c>
      <c r="E485" s="47">
        <v>44</v>
      </c>
      <c r="F485" s="47">
        <v>27.8</v>
      </c>
      <c r="G485" s="107">
        <v>34.799999999999997</v>
      </c>
      <c r="H485" s="48">
        <f>AVERAGE(C485:G485)</f>
        <v>35.979999999999997</v>
      </c>
      <c r="I485" s="49">
        <f>STDEV(C485:G485)</f>
        <v>6.1189868442414923</v>
      </c>
      <c r="J485" s="50">
        <f t="shared" si="35"/>
        <v>2.736494107430179</v>
      </c>
    </row>
    <row r="486" spans="2:10">
      <c r="B486" s="42">
        <v>3</v>
      </c>
      <c r="C486" s="47">
        <v>35</v>
      </c>
      <c r="D486" s="47">
        <v>42.8</v>
      </c>
      <c r="E486" s="47">
        <v>41.7</v>
      </c>
      <c r="F486" s="47">
        <v>42.4</v>
      </c>
      <c r="G486" s="107">
        <v>50.8</v>
      </c>
      <c r="H486" s="48">
        <f>AVERAGE(C486:G486)</f>
        <v>42.54</v>
      </c>
      <c r="I486" s="49">
        <f>STDEV(C486:G486)</f>
        <v>5.6096345692032648</v>
      </c>
      <c r="J486" s="50">
        <f t="shared" si="35"/>
        <v>2.5087048451342495</v>
      </c>
    </row>
    <row r="487" spans="2:10">
      <c r="B487" s="42">
        <v>4</v>
      </c>
      <c r="C487" s="47">
        <v>51</v>
      </c>
      <c r="D487" s="47">
        <v>23</v>
      </c>
      <c r="E487" s="47">
        <v>43</v>
      </c>
      <c r="F487" s="47">
        <v>31.8</v>
      </c>
      <c r="G487" s="107">
        <v>53.5</v>
      </c>
      <c r="H487" s="48">
        <f>AVERAGE(C487:G487)</f>
        <v>40.46</v>
      </c>
      <c r="I487" s="49">
        <f>STDEV(C487:G487)</f>
        <v>12.91735266995523</v>
      </c>
      <c r="J487" s="50">
        <f t="shared" si="35"/>
        <v>5.7768157318716593</v>
      </c>
    </row>
    <row r="488" spans="2:10">
      <c r="B488" s="42">
        <v>5</v>
      </c>
      <c r="C488" s="47">
        <v>45</v>
      </c>
      <c r="D488" s="47">
        <v>22</v>
      </c>
      <c r="E488" s="47">
        <v>38</v>
      </c>
      <c r="F488" s="47">
        <v>55</v>
      </c>
      <c r="G488" s="107">
        <v>40</v>
      </c>
      <c r="H488" s="48">
        <f>AVERAGE(C488:G488)</f>
        <v>40</v>
      </c>
      <c r="I488" s="49">
        <f>STDEV(C488:G488)</f>
        <v>12.020815280171307</v>
      </c>
      <c r="J488" s="50">
        <f t="shared" si="35"/>
        <v>5.3758720222862442</v>
      </c>
    </row>
    <row r="489" spans="2:10">
      <c r="B489" s="36"/>
      <c r="C489" s="39"/>
      <c r="D489" s="39"/>
      <c r="E489" s="39"/>
      <c r="F489" s="39"/>
      <c r="G489" s="52"/>
      <c r="H489" s="48"/>
      <c r="I489" s="49"/>
      <c r="J489" s="50"/>
    </row>
    <row r="490" spans="2:10" ht="15.75" thickBot="1">
      <c r="B490" s="93"/>
      <c r="C490" s="52"/>
      <c r="D490" s="52"/>
      <c r="E490" s="52"/>
      <c r="F490" s="52"/>
      <c r="G490" s="52"/>
      <c r="H490" s="48"/>
      <c r="I490" s="49"/>
      <c r="J490" s="50"/>
    </row>
    <row r="491" spans="2:10" ht="15.75" thickBot="1">
      <c r="B491" s="94"/>
      <c r="C491" s="145"/>
      <c r="D491" s="146" t="s">
        <v>39</v>
      </c>
      <c r="E491" s="147"/>
      <c r="F491" s="95"/>
      <c r="G491" s="95"/>
      <c r="H491" s="48"/>
      <c r="I491" s="49"/>
      <c r="J491" s="50"/>
    </row>
    <row r="492" spans="2:10">
      <c r="B492" s="96" t="s">
        <v>33</v>
      </c>
      <c r="C492" s="97" t="s">
        <v>34</v>
      </c>
      <c r="D492" s="97" t="s">
        <v>35</v>
      </c>
      <c r="E492" s="97" t="s">
        <v>36</v>
      </c>
      <c r="F492" s="106" t="s">
        <v>37</v>
      </c>
      <c r="G492" s="97" t="s">
        <v>27</v>
      </c>
      <c r="H492" s="68" t="s">
        <v>28</v>
      </c>
      <c r="I492" s="69" t="s">
        <v>29</v>
      </c>
      <c r="J492" s="70" t="s">
        <v>30</v>
      </c>
    </row>
    <row r="493" spans="2:10">
      <c r="B493" s="42">
        <v>1</v>
      </c>
      <c r="C493" s="47">
        <v>40.6</v>
      </c>
      <c r="D493" s="47">
        <v>27.3</v>
      </c>
      <c r="E493" s="47">
        <v>43</v>
      </c>
      <c r="F493" s="47">
        <v>24.5</v>
      </c>
      <c r="G493" s="112">
        <v>47.5</v>
      </c>
      <c r="H493" s="48">
        <f>AVERAGE(C493:G493)</f>
        <v>36.58</v>
      </c>
      <c r="I493" s="49">
        <f>STDEV(C493:G493)</f>
        <v>10.10776928901722</v>
      </c>
      <c r="J493" s="50">
        <f t="shared" si="35"/>
        <v>4.520331846225444</v>
      </c>
    </row>
    <row r="494" spans="2:10">
      <c r="B494" s="42">
        <v>2</v>
      </c>
      <c r="C494" s="47">
        <v>38.5</v>
      </c>
      <c r="D494" s="47">
        <v>23</v>
      </c>
      <c r="E494" s="47">
        <v>27</v>
      </c>
      <c r="F494" s="47">
        <v>40.5</v>
      </c>
      <c r="G494" s="47">
        <v>35</v>
      </c>
      <c r="H494" s="48">
        <f>AVERAGE(C494:G494)</f>
        <v>32.799999999999997</v>
      </c>
      <c r="I494" s="49">
        <f>STDEV(C494:G494)</f>
        <v>7.521635460456725</v>
      </c>
      <c r="J494" s="50">
        <f t="shared" si="35"/>
        <v>3.3637776383108338</v>
      </c>
    </row>
    <row r="495" spans="2:10">
      <c r="B495" s="42">
        <v>3</v>
      </c>
      <c r="C495" s="47">
        <v>37</v>
      </c>
      <c r="D495" s="47">
        <v>40.5</v>
      </c>
      <c r="E495" s="47">
        <v>29</v>
      </c>
      <c r="F495" s="47">
        <v>22.5</v>
      </c>
      <c r="G495" s="47">
        <v>43</v>
      </c>
      <c r="H495" s="48">
        <f>AVERAGE(C495:G495)</f>
        <v>34.4</v>
      </c>
      <c r="I495" s="49">
        <f>STDEV(C495:G495)</f>
        <v>8.4955870897778425</v>
      </c>
      <c r="J495" s="50">
        <f t="shared" si="35"/>
        <v>3.7993420483025728</v>
      </c>
    </row>
    <row r="496" spans="2:10">
      <c r="B496" s="42">
        <v>4</v>
      </c>
      <c r="C496" s="47">
        <v>37.5</v>
      </c>
      <c r="D496" s="47">
        <v>41.5</v>
      </c>
      <c r="E496" s="47">
        <v>59</v>
      </c>
      <c r="F496" s="47">
        <v>37.5</v>
      </c>
      <c r="G496" s="47">
        <v>42</v>
      </c>
      <c r="H496" s="48">
        <f>AVERAGE(C496:G496)</f>
        <v>43.5</v>
      </c>
      <c r="I496" s="49">
        <f>STDEV(C496:G496)</f>
        <v>8.9232841487873742</v>
      </c>
      <c r="J496" s="50">
        <f t="shared" si="35"/>
        <v>3.9906139878469831</v>
      </c>
    </row>
    <row r="497" spans="2:10" ht="15.75" thickBot="1">
      <c r="B497" s="42">
        <v>5</v>
      </c>
      <c r="C497" s="47">
        <v>37</v>
      </c>
      <c r="D497" s="47">
        <v>33</v>
      </c>
      <c r="E497" s="47">
        <v>36</v>
      </c>
      <c r="F497" s="47">
        <v>35.200000000000003</v>
      </c>
      <c r="G497" s="47">
        <v>36.200000000000003</v>
      </c>
      <c r="H497" s="48">
        <f>AVERAGE(C497:G497)</f>
        <v>35.479999999999997</v>
      </c>
      <c r="I497" s="49">
        <f>STDEV(C497:G497)</f>
        <v>1.5270887335056862</v>
      </c>
      <c r="J497" s="57">
        <f t="shared" si="35"/>
        <v>0.68293484315855502</v>
      </c>
    </row>
    <row r="498" spans="2:10" ht="15.75" thickBot="1">
      <c r="B498" s="93"/>
      <c r="C498" s="52"/>
      <c r="D498" s="52"/>
      <c r="E498" s="52"/>
      <c r="F498" s="52"/>
      <c r="G498" s="52"/>
      <c r="H498" s="149"/>
      <c r="I498" s="86"/>
      <c r="J498" s="91"/>
    </row>
    <row r="499" spans="2:10" ht="15.75" thickBot="1">
      <c r="B499" s="148" t="s">
        <v>46</v>
      </c>
      <c r="C499" s="142"/>
      <c r="D499" s="142"/>
      <c r="E499" s="142" t="s">
        <v>41</v>
      </c>
      <c r="F499" s="143"/>
      <c r="G499" s="73"/>
      <c r="H499" s="85"/>
      <c r="I499" s="86"/>
      <c r="J499" s="53"/>
    </row>
    <row r="500" spans="2:10">
      <c r="B500" s="150" t="s">
        <v>33</v>
      </c>
      <c r="C500" s="97" t="s">
        <v>35</v>
      </c>
      <c r="D500" s="73"/>
      <c r="E500" s="97" t="s">
        <v>33</v>
      </c>
      <c r="F500" s="97" t="s">
        <v>27</v>
      </c>
      <c r="G500" s="73"/>
      <c r="H500" s="85"/>
      <c r="I500" s="86"/>
      <c r="J500" s="53"/>
    </row>
    <row r="501" spans="2:10">
      <c r="B501" s="94">
        <v>1</v>
      </c>
      <c r="C501" s="47">
        <v>55</v>
      </c>
      <c r="D501" s="52"/>
      <c r="E501" s="47">
        <v>1</v>
      </c>
      <c r="F501" s="47">
        <v>61.5</v>
      </c>
      <c r="G501" s="52"/>
      <c r="H501" s="85"/>
      <c r="I501" s="86"/>
      <c r="J501" s="53"/>
    </row>
    <row r="502" spans="2:10">
      <c r="B502" s="94">
        <v>2</v>
      </c>
      <c r="C502" s="47">
        <v>64</v>
      </c>
      <c r="D502" s="52"/>
      <c r="E502" s="47">
        <v>2</v>
      </c>
      <c r="F502" s="47">
        <v>64.5</v>
      </c>
      <c r="G502" s="52"/>
      <c r="H502" s="85"/>
      <c r="I502" s="86"/>
      <c r="J502" s="53"/>
    </row>
    <row r="503" spans="2:10">
      <c r="B503" s="94">
        <v>3</v>
      </c>
      <c r="C503" s="47">
        <v>56</v>
      </c>
      <c r="D503" s="52"/>
      <c r="E503" s="47">
        <v>3</v>
      </c>
      <c r="F503" s="47">
        <v>59.5</v>
      </c>
      <c r="G503" s="52"/>
      <c r="H503" s="85"/>
      <c r="I503" s="86"/>
      <c r="J503" s="53"/>
    </row>
    <row r="504" spans="2:10">
      <c r="B504" s="94">
        <v>4</v>
      </c>
      <c r="C504" s="47">
        <v>64.599999999999994</v>
      </c>
      <c r="D504" s="52"/>
      <c r="E504" s="47">
        <v>4</v>
      </c>
      <c r="F504" s="47">
        <v>62.6</v>
      </c>
      <c r="G504" s="52"/>
      <c r="H504" s="85"/>
      <c r="I504" s="86"/>
      <c r="J504" s="53"/>
    </row>
    <row r="505" spans="2:10">
      <c r="B505" s="99">
        <v>5</v>
      </c>
      <c r="C505" s="74">
        <v>64</v>
      </c>
      <c r="D505" s="52"/>
      <c r="E505" s="74">
        <v>5</v>
      </c>
      <c r="F505" s="47">
        <v>49</v>
      </c>
      <c r="G505" s="52"/>
      <c r="H505" s="85"/>
      <c r="I505" s="86"/>
      <c r="J505" s="53"/>
    </row>
    <row r="506" spans="2:10">
      <c r="B506" s="75" t="s">
        <v>28</v>
      </c>
      <c r="C506" s="44">
        <f>AVERAGE(C501:C505)</f>
        <v>60.720000000000006</v>
      </c>
      <c r="D506" s="131"/>
      <c r="E506" s="44" t="s">
        <v>28</v>
      </c>
      <c r="F506" s="114">
        <f>AVERAGE(F501:F505)</f>
        <v>59.42</v>
      </c>
      <c r="G506" s="159"/>
      <c r="H506" s="131"/>
      <c r="I506" s="39"/>
      <c r="J506" s="134"/>
    </row>
    <row r="507" spans="2:10">
      <c r="B507" s="77" t="s">
        <v>29</v>
      </c>
      <c r="C507" s="49">
        <f>+STDEV(C501:C505)</f>
        <v>4.7845584958280103</v>
      </c>
      <c r="D507" s="86"/>
      <c r="E507" s="45" t="s">
        <v>29</v>
      </c>
      <c r="F507" s="115">
        <f>+STDEV(F501:F505)</f>
        <v>6.0997540934040941</v>
      </c>
      <c r="G507" s="160"/>
      <c r="H507" s="86"/>
      <c r="I507" s="39"/>
      <c r="J507" s="134"/>
    </row>
    <row r="508" spans="2:10">
      <c r="B508" s="75" t="s">
        <v>30</v>
      </c>
      <c r="C508" s="79">
        <f>C507/SQRT(5)</f>
        <v>2.139719607799115</v>
      </c>
      <c r="D508" s="121"/>
      <c r="E508" s="114" t="s">
        <v>30</v>
      </c>
      <c r="F508" s="118">
        <f>F507/SQRT(5)</f>
        <v>2.7278929597768311</v>
      </c>
      <c r="G508" s="159"/>
      <c r="H508" s="87"/>
      <c r="I508" s="39"/>
      <c r="J508" s="134"/>
    </row>
    <row r="509" spans="2:10" ht="15.75" thickBot="1">
      <c r="B509" s="135"/>
      <c r="C509" s="136"/>
      <c r="D509" s="52"/>
      <c r="E509" s="52"/>
      <c r="F509" s="52"/>
      <c r="G509" s="52"/>
      <c r="H509" s="85"/>
      <c r="I509" s="86"/>
      <c r="J509" s="151"/>
    </row>
    <row r="510" spans="2:10" ht="15.75" thickBot="1">
      <c r="B510" s="148"/>
      <c r="C510" s="142" t="s">
        <v>45</v>
      </c>
      <c r="D510" s="152"/>
      <c r="E510" s="52"/>
      <c r="F510" s="52"/>
      <c r="G510" s="52"/>
      <c r="H510" s="104"/>
      <c r="I510" s="105"/>
      <c r="J510" s="70"/>
    </row>
    <row r="511" spans="2:10">
      <c r="B511" s="96"/>
      <c r="C511" s="112" t="s">
        <v>34</v>
      </c>
      <c r="D511" s="112" t="s">
        <v>35</v>
      </c>
      <c r="E511" s="47" t="s">
        <v>36</v>
      </c>
      <c r="F511" s="47" t="s">
        <v>37</v>
      </c>
      <c r="G511" s="47" t="s">
        <v>27</v>
      </c>
      <c r="H511" s="68" t="s">
        <v>28</v>
      </c>
      <c r="I511" s="69" t="s">
        <v>29</v>
      </c>
      <c r="J511" s="70" t="s">
        <v>30</v>
      </c>
    </row>
    <row r="512" spans="2:10">
      <c r="B512" s="42">
        <v>1</v>
      </c>
      <c r="C512" s="47" t="s">
        <v>31</v>
      </c>
      <c r="D512" s="47">
        <v>9.3000000000000007</v>
      </c>
      <c r="E512" s="47">
        <v>18.7</v>
      </c>
      <c r="F512" s="47" t="s">
        <v>31</v>
      </c>
      <c r="G512" s="47">
        <v>18.7</v>
      </c>
      <c r="H512" s="48">
        <f>AVERAGE(D512:G512)</f>
        <v>15.566666666666668</v>
      </c>
      <c r="I512" s="49">
        <f>STDEV(D512:G512)</f>
        <v>5.4270925303824757</v>
      </c>
      <c r="J512" s="50">
        <f t="shared" ref="J512:J517" si="38">I512/SQRT(5)</f>
        <v>2.4270695636233115</v>
      </c>
    </row>
    <row r="513" spans="2:10">
      <c r="B513" s="42">
        <v>2</v>
      </c>
      <c r="C513" s="47">
        <v>15</v>
      </c>
      <c r="D513" s="47">
        <v>6.5</v>
      </c>
      <c r="E513" s="47">
        <v>5.5</v>
      </c>
      <c r="F513" s="47">
        <v>13.5</v>
      </c>
      <c r="G513" s="47">
        <v>7.5</v>
      </c>
      <c r="H513" s="48">
        <f>AVERAGE(C513:G513)</f>
        <v>9.6</v>
      </c>
      <c r="I513" s="49">
        <f>STDEV(C513:G513)</f>
        <v>4.3358966777357599</v>
      </c>
      <c r="J513" s="50">
        <f t="shared" si="38"/>
        <v>1.9390719429665315</v>
      </c>
    </row>
    <row r="514" spans="2:10">
      <c r="B514" s="42">
        <v>3</v>
      </c>
      <c r="C514" s="47">
        <v>24</v>
      </c>
      <c r="D514" s="47">
        <v>17</v>
      </c>
      <c r="E514" s="47">
        <v>14.2</v>
      </c>
      <c r="F514" s="47">
        <v>6.8</v>
      </c>
      <c r="G514" s="47">
        <v>7.6</v>
      </c>
      <c r="H514" s="48">
        <f>AVERAGE(C514:G514)</f>
        <v>13.919999999999998</v>
      </c>
      <c r="I514" s="49">
        <f>STDEV(C514:G514)</f>
        <v>7.1029571306604424</v>
      </c>
      <c r="J514" s="50">
        <f t="shared" si="38"/>
        <v>3.1765389970847209</v>
      </c>
    </row>
    <row r="515" spans="2:10">
      <c r="B515" s="42">
        <v>4</v>
      </c>
      <c r="C515" s="47" t="s">
        <v>31</v>
      </c>
      <c r="D515" s="47">
        <v>11</v>
      </c>
      <c r="E515" s="47">
        <v>6.8</v>
      </c>
      <c r="F515" s="47">
        <v>7</v>
      </c>
      <c r="G515" s="47">
        <v>7</v>
      </c>
      <c r="H515" s="48">
        <f>AVERAGE(C515:G515)</f>
        <v>7.95</v>
      </c>
      <c r="I515" s="49">
        <f>STDEV(C515:G515)</f>
        <v>2.0355179521029374</v>
      </c>
      <c r="J515" s="50">
        <f t="shared" si="38"/>
        <v>0.91031130206466571</v>
      </c>
    </row>
    <row r="516" spans="2:10">
      <c r="B516" s="99">
        <v>5</v>
      </c>
      <c r="C516" s="47" t="s">
        <v>31</v>
      </c>
      <c r="D516" s="74">
        <v>5.2</v>
      </c>
      <c r="E516" s="74">
        <v>7.7</v>
      </c>
      <c r="F516" s="74">
        <v>22</v>
      </c>
      <c r="G516" s="74">
        <v>16.5</v>
      </c>
      <c r="H516" s="48">
        <f>AVERAGE(C516:G516)</f>
        <v>12.85</v>
      </c>
      <c r="I516" s="49">
        <f>STDEV(C516:G516)</f>
        <v>7.7908065478913464</v>
      </c>
      <c r="J516" s="50">
        <f t="shared" si="38"/>
        <v>3.484154608127104</v>
      </c>
    </row>
    <row r="517" spans="2:10">
      <c r="B517" s="42">
        <v>6</v>
      </c>
      <c r="C517" s="47">
        <v>9.5</v>
      </c>
      <c r="D517" s="47" t="s">
        <v>31</v>
      </c>
      <c r="E517" s="47">
        <v>11.6</v>
      </c>
      <c r="F517" s="47">
        <v>16.8</v>
      </c>
      <c r="G517" s="47" t="s">
        <v>31</v>
      </c>
      <c r="H517" s="48">
        <f>AVERAGE(C517:G517)</f>
        <v>12.633333333333335</v>
      </c>
      <c r="I517" s="49">
        <f>STDEV(C517:G517)</f>
        <v>3.7581023580170418</v>
      </c>
      <c r="J517" s="50">
        <f t="shared" si="38"/>
        <v>1.6806744677856713</v>
      </c>
    </row>
    <row r="518" spans="2:10">
      <c r="B518" s="73"/>
      <c r="C518" s="52"/>
      <c r="D518" s="52"/>
      <c r="E518" s="52"/>
      <c r="F518" s="52"/>
      <c r="G518" s="52"/>
      <c r="H518" s="85"/>
      <c r="I518" s="86"/>
      <c r="J518" s="87"/>
    </row>
    <row r="519" spans="2:10">
      <c r="B519" s="73"/>
      <c r="C519" s="52"/>
      <c r="D519" s="52"/>
      <c r="E519" s="52"/>
      <c r="F519" s="52"/>
      <c r="G519" s="52"/>
      <c r="H519" s="85"/>
      <c r="I519" s="86"/>
      <c r="J519" s="87"/>
    </row>
    <row r="520" spans="2:10">
      <c r="B520" s="73"/>
      <c r="C520" s="52"/>
      <c r="D520" s="52"/>
      <c r="E520" s="52"/>
      <c r="F520" s="52"/>
      <c r="G520" s="52"/>
      <c r="H520" s="85"/>
      <c r="I520" s="86"/>
      <c r="J520" s="87"/>
    </row>
    <row r="522" spans="2:10" ht="15.75" thickBot="1"/>
    <row r="523" spans="2:10">
      <c r="B523" s="32"/>
      <c r="C523" s="33"/>
      <c r="D523" s="139"/>
      <c r="E523" s="33"/>
      <c r="F523" s="33"/>
      <c r="G523" s="139"/>
      <c r="H523" s="89"/>
      <c r="I523" s="90"/>
      <c r="J523" s="153"/>
    </row>
    <row r="524" spans="2:10">
      <c r="B524" s="36"/>
      <c r="C524" s="140">
        <v>39860</v>
      </c>
      <c r="D524" s="40" t="s">
        <v>43</v>
      </c>
      <c r="E524" s="40"/>
      <c r="F524" s="40"/>
      <c r="G524" s="40"/>
      <c r="H524" s="85"/>
      <c r="I524" s="86"/>
      <c r="J524" s="154"/>
    </row>
    <row r="525" spans="2:10">
      <c r="B525" s="36"/>
      <c r="C525" s="39"/>
      <c r="D525" s="39"/>
      <c r="E525" s="39"/>
      <c r="F525" s="39"/>
      <c r="G525" s="39"/>
      <c r="H525" s="85"/>
      <c r="I525" s="86"/>
      <c r="J525" s="154"/>
    </row>
    <row r="526" spans="2:10">
      <c r="B526" s="71"/>
      <c r="C526" s="43" t="s">
        <v>44</v>
      </c>
      <c r="D526" s="43"/>
      <c r="E526" s="43"/>
      <c r="F526" s="43"/>
      <c r="G526" s="73"/>
      <c r="H526" s="85"/>
      <c r="I526" s="86"/>
      <c r="J526" s="155"/>
    </row>
    <row r="527" spans="2:10">
      <c r="B527" s="96" t="s">
        <v>33</v>
      </c>
      <c r="C527" s="97" t="s">
        <v>23</v>
      </c>
      <c r="D527" s="97" t="s">
        <v>24</v>
      </c>
      <c r="E527" s="97" t="s">
        <v>25</v>
      </c>
      <c r="F527" s="97" t="s">
        <v>26</v>
      </c>
      <c r="G527" s="43" t="s">
        <v>27</v>
      </c>
      <c r="H527" s="44" t="s">
        <v>28</v>
      </c>
      <c r="I527" s="45" t="s">
        <v>29</v>
      </c>
      <c r="J527" s="50" t="s">
        <v>30</v>
      </c>
    </row>
    <row r="528" spans="2:10">
      <c r="B528" s="42">
        <v>1</v>
      </c>
      <c r="C528" s="47">
        <v>11</v>
      </c>
      <c r="D528" s="47">
        <v>19</v>
      </c>
      <c r="E528" s="47">
        <v>21.5</v>
      </c>
      <c r="F528" s="47">
        <v>12.3</v>
      </c>
      <c r="G528" s="47">
        <v>16</v>
      </c>
      <c r="H528" s="48">
        <f t="shared" ref="H528:H537" si="39">AVERAGE(C528:G528)</f>
        <v>15.959999999999999</v>
      </c>
      <c r="I528" s="49">
        <f t="shared" ref="I528:I537" si="40">STDEV(C528:G528)</f>
        <v>4.4139551424997521</v>
      </c>
      <c r="J528" s="50">
        <f t="shared" ref="J528:J567" si="41">I528/SQRT(5)</f>
        <v>1.9739807496528432</v>
      </c>
    </row>
    <row r="529" spans="2:10">
      <c r="B529" s="42">
        <v>2</v>
      </c>
      <c r="C529" s="47">
        <v>11.2</v>
      </c>
      <c r="D529" s="47" t="s">
        <v>31</v>
      </c>
      <c r="E529" s="47">
        <v>4.5</v>
      </c>
      <c r="F529" s="47">
        <v>4.5999999999999996</v>
      </c>
      <c r="G529" s="47">
        <v>17.2</v>
      </c>
      <c r="H529" s="48">
        <f t="shared" si="39"/>
        <v>9.375</v>
      </c>
      <c r="I529" s="49">
        <f t="shared" si="40"/>
        <v>6.0862550061593694</v>
      </c>
      <c r="J529" s="50">
        <f t="shared" si="41"/>
        <v>2.7218559844341503</v>
      </c>
    </row>
    <row r="530" spans="2:10">
      <c r="B530" s="42">
        <v>3</v>
      </c>
      <c r="C530" s="47">
        <v>10</v>
      </c>
      <c r="D530" s="47" t="s">
        <v>31</v>
      </c>
      <c r="E530" s="47">
        <v>14.3</v>
      </c>
      <c r="F530" s="47">
        <v>10</v>
      </c>
      <c r="G530" s="47">
        <v>14.5</v>
      </c>
      <c r="H530" s="48">
        <f t="shared" si="39"/>
        <v>12.2</v>
      </c>
      <c r="I530" s="49">
        <f t="shared" si="40"/>
        <v>2.5416530054277739</v>
      </c>
      <c r="J530" s="50">
        <f t="shared" si="41"/>
        <v>1.1366617790706288</v>
      </c>
    </row>
    <row r="531" spans="2:10">
      <c r="B531" s="42">
        <v>4</v>
      </c>
      <c r="C531" s="47">
        <v>16.600000000000001</v>
      </c>
      <c r="D531" s="47" t="s">
        <v>31</v>
      </c>
      <c r="E531" s="47">
        <v>17.5</v>
      </c>
      <c r="F531" s="47" t="s">
        <v>31</v>
      </c>
      <c r="G531" s="47">
        <v>10.4</v>
      </c>
      <c r="H531" s="48">
        <f t="shared" si="39"/>
        <v>14.833333333333334</v>
      </c>
      <c r="I531" s="49">
        <f t="shared" si="40"/>
        <v>3.8656607887052541</v>
      </c>
      <c r="J531" s="50">
        <f t="shared" si="41"/>
        <v>1.7287760603000797</v>
      </c>
    </row>
    <row r="532" spans="2:10">
      <c r="B532" s="42">
        <v>5</v>
      </c>
      <c r="C532" s="47">
        <v>11</v>
      </c>
      <c r="D532" s="47">
        <v>15</v>
      </c>
      <c r="E532" s="47">
        <v>6.3</v>
      </c>
      <c r="F532" s="47" t="s">
        <v>31</v>
      </c>
      <c r="G532" s="47">
        <v>22.2</v>
      </c>
      <c r="H532" s="48">
        <f t="shared" si="39"/>
        <v>13.625</v>
      </c>
      <c r="I532" s="49">
        <f t="shared" si="40"/>
        <v>6.7321987492943185</v>
      </c>
      <c r="J532" s="50">
        <f t="shared" si="41"/>
        <v>3.0107308082922319</v>
      </c>
    </row>
    <row r="533" spans="2:10">
      <c r="B533" s="42">
        <v>6</v>
      </c>
      <c r="C533" s="47">
        <v>31.5</v>
      </c>
      <c r="D533" s="47" t="s">
        <v>31</v>
      </c>
      <c r="E533" s="47">
        <v>20.5</v>
      </c>
      <c r="F533" s="47">
        <v>18</v>
      </c>
      <c r="G533" s="47">
        <v>8.8000000000000007</v>
      </c>
      <c r="H533" s="48">
        <f t="shared" si="39"/>
        <v>19.7</v>
      </c>
      <c r="I533" s="49">
        <f t="shared" si="40"/>
        <v>9.3377370563393676</v>
      </c>
      <c r="J533" s="50">
        <f t="shared" si="41"/>
        <v>4.1759629627987218</v>
      </c>
    </row>
    <row r="534" spans="2:10">
      <c r="B534" s="42">
        <v>7</v>
      </c>
      <c r="C534" s="47">
        <v>27</v>
      </c>
      <c r="D534" s="47">
        <v>15.5</v>
      </c>
      <c r="E534" s="47">
        <v>20.100000000000001</v>
      </c>
      <c r="F534" s="47">
        <v>15.3</v>
      </c>
      <c r="G534" s="47">
        <v>17.399999999999999</v>
      </c>
      <c r="H534" s="48">
        <f t="shared" si="39"/>
        <v>19.060000000000002</v>
      </c>
      <c r="I534" s="49">
        <f t="shared" si="40"/>
        <v>4.8397313975054326</v>
      </c>
      <c r="J534" s="50">
        <f t="shared" si="41"/>
        <v>2.1643936795324406</v>
      </c>
    </row>
    <row r="535" spans="2:10">
      <c r="B535" s="42">
        <v>8</v>
      </c>
      <c r="C535" s="47">
        <v>5</v>
      </c>
      <c r="D535" s="47">
        <v>31.4</v>
      </c>
      <c r="E535" s="47">
        <v>14.5</v>
      </c>
      <c r="F535" s="47">
        <v>8.8000000000000007</v>
      </c>
      <c r="G535" s="47">
        <v>12.9</v>
      </c>
      <c r="H535" s="48">
        <f t="shared" si="39"/>
        <v>14.520000000000001</v>
      </c>
      <c r="I535" s="49">
        <f t="shared" si="40"/>
        <v>10.135432896526915</v>
      </c>
      <c r="J535" s="50">
        <f t="shared" si="41"/>
        <v>4.5327033876043545</v>
      </c>
    </row>
    <row r="536" spans="2:10">
      <c r="B536" s="42">
        <v>9</v>
      </c>
      <c r="C536" s="47">
        <v>8</v>
      </c>
      <c r="D536" s="47">
        <v>9</v>
      </c>
      <c r="E536" s="47">
        <v>9</v>
      </c>
      <c r="F536" s="47">
        <v>9.9</v>
      </c>
      <c r="G536" s="47" t="s">
        <v>31</v>
      </c>
      <c r="H536" s="48">
        <f t="shared" si="39"/>
        <v>8.9749999999999996</v>
      </c>
      <c r="I536" s="49">
        <f t="shared" si="40"/>
        <v>0.77620873481300123</v>
      </c>
      <c r="J536" s="50">
        <f t="shared" si="41"/>
        <v>0.34713109915419565</v>
      </c>
    </row>
    <row r="537" spans="2:10">
      <c r="B537" s="42">
        <v>10</v>
      </c>
      <c r="C537" s="47">
        <v>11</v>
      </c>
      <c r="D537" s="47">
        <v>9.4</v>
      </c>
      <c r="E537" s="74">
        <v>9.9</v>
      </c>
      <c r="F537" s="74">
        <v>17</v>
      </c>
      <c r="G537" s="74">
        <v>15.4</v>
      </c>
      <c r="H537" s="55">
        <f t="shared" si="39"/>
        <v>12.54</v>
      </c>
      <c r="I537" s="56">
        <f t="shared" si="40"/>
        <v>3.4377318103656678</v>
      </c>
      <c r="J537" s="57">
        <f t="shared" si="41"/>
        <v>1.5374004032782098</v>
      </c>
    </row>
    <row r="538" spans="2:10" ht="15.75" thickBot="1">
      <c r="B538" s="93"/>
      <c r="C538" s="52"/>
      <c r="D538" s="52"/>
      <c r="E538" s="59"/>
      <c r="F538" s="59"/>
      <c r="G538" s="59"/>
      <c r="H538" s="108"/>
      <c r="I538" s="109"/>
      <c r="J538" s="156"/>
    </row>
    <row r="539" spans="2:10" ht="15.75" thickBot="1">
      <c r="B539" s="145"/>
      <c r="C539" s="146" t="s">
        <v>32</v>
      </c>
      <c r="D539" s="146"/>
      <c r="E539" s="157"/>
      <c r="F539" s="157"/>
      <c r="G539" s="157"/>
      <c r="H539" s="110"/>
      <c r="I539" s="111"/>
      <c r="J539" s="158"/>
    </row>
    <row r="540" spans="2:10">
      <c r="B540" s="96" t="s">
        <v>33</v>
      </c>
      <c r="C540" s="97" t="s">
        <v>34</v>
      </c>
      <c r="D540" s="97" t="s">
        <v>35</v>
      </c>
      <c r="E540" s="97" t="s">
        <v>36</v>
      </c>
      <c r="F540" s="97" t="s">
        <v>37</v>
      </c>
      <c r="G540" s="97" t="s">
        <v>27</v>
      </c>
      <c r="H540" s="68" t="s">
        <v>28</v>
      </c>
      <c r="I540" s="69" t="s">
        <v>29</v>
      </c>
      <c r="J540" s="70" t="s">
        <v>30</v>
      </c>
    </row>
    <row r="541" spans="2:10">
      <c r="B541" s="42">
        <v>1</v>
      </c>
      <c r="C541" s="47">
        <v>71.5</v>
      </c>
      <c r="D541" s="47">
        <v>70.5</v>
      </c>
      <c r="E541" s="47">
        <v>63</v>
      </c>
      <c r="F541" s="47">
        <v>61</v>
      </c>
      <c r="G541" s="47">
        <v>59</v>
      </c>
      <c r="H541" s="48">
        <f t="shared" ref="H541:H547" si="42">AVERAGE(C541:G541)</f>
        <v>65</v>
      </c>
      <c r="I541" s="49">
        <f t="shared" ref="I541:I546" si="43">STDEV(C541:G541)</f>
        <v>5.6678920243773172</v>
      </c>
      <c r="J541" s="50">
        <f t="shared" si="41"/>
        <v>2.5347583711273152</v>
      </c>
    </row>
    <row r="542" spans="2:10">
      <c r="B542" s="42">
        <v>2</v>
      </c>
      <c r="C542" s="47" t="s">
        <v>31</v>
      </c>
      <c r="D542" s="47">
        <v>39</v>
      </c>
      <c r="E542" s="47" t="s">
        <v>31</v>
      </c>
      <c r="F542" s="47">
        <v>64.8</v>
      </c>
      <c r="G542" s="47">
        <v>61.7</v>
      </c>
      <c r="H542" s="48">
        <f t="shared" si="42"/>
        <v>55.166666666666664</v>
      </c>
      <c r="I542" s="49">
        <f t="shared" si="43"/>
        <v>14.086281742650655</v>
      </c>
      <c r="J542" s="50">
        <f t="shared" si="41"/>
        <v>6.2995767053562126</v>
      </c>
    </row>
    <row r="543" spans="2:10">
      <c r="B543" s="42">
        <v>3</v>
      </c>
      <c r="C543" s="47">
        <v>62.5</v>
      </c>
      <c r="D543" s="47" t="s">
        <v>31</v>
      </c>
      <c r="E543" s="47">
        <v>105</v>
      </c>
      <c r="F543" s="47" t="s">
        <v>31</v>
      </c>
      <c r="G543" s="47" t="s">
        <v>31</v>
      </c>
      <c r="H543" s="48">
        <f t="shared" si="42"/>
        <v>83.75</v>
      </c>
      <c r="I543" s="49">
        <f t="shared" si="43"/>
        <v>30.052038200428271</v>
      </c>
      <c r="J543" s="50">
        <f t="shared" si="41"/>
        <v>13.439680055715613</v>
      </c>
    </row>
    <row r="544" spans="2:10">
      <c r="B544" s="42">
        <v>4</v>
      </c>
      <c r="C544" s="47" t="s">
        <v>31</v>
      </c>
      <c r="D544" s="47">
        <v>66</v>
      </c>
      <c r="E544" s="47">
        <v>81</v>
      </c>
      <c r="F544" s="47" t="s">
        <v>31</v>
      </c>
      <c r="G544" s="47">
        <v>25</v>
      </c>
      <c r="H544" s="48">
        <f t="shared" si="42"/>
        <v>57.333333333333336</v>
      </c>
      <c r="I544" s="49">
        <f t="shared" si="43"/>
        <v>28.988503468329181</v>
      </c>
      <c r="J544" s="50">
        <f t="shared" si="41"/>
        <v>12.964052864234494</v>
      </c>
    </row>
    <row r="545" spans="2:10">
      <c r="B545" s="42">
        <v>5</v>
      </c>
      <c r="C545" s="47">
        <v>66</v>
      </c>
      <c r="D545" s="47">
        <v>67.7</v>
      </c>
      <c r="E545" s="47">
        <v>32.799999999999997</v>
      </c>
      <c r="F545" s="47">
        <v>56.1</v>
      </c>
      <c r="G545" s="47">
        <v>46.8</v>
      </c>
      <c r="H545" s="48">
        <f t="shared" si="42"/>
        <v>53.879999999999995</v>
      </c>
      <c r="I545" s="49">
        <f t="shared" si="43"/>
        <v>14.468137406038162</v>
      </c>
      <c r="J545" s="50">
        <f t="shared" si="41"/>
        <v>6.4703477495417605</v>
      </c>
    </row>
    <row r="546" spans="2:10">
      <c r="B546" s="42">
        <v>6</v>
      </c>
      <c r="C546" s="47">
        <v>38.1</v>
      </c>
      <c r="D546" s="47">
        <v>64</v>
      </c>
      <c r="E546" s="47">
        <v>66.7</v>
      </c>
      <c r="F546" s="47">
        <v>100</v>
      </c>
      <c r="G546" s="47">
        <v>50.3</v>
      </c>
      <c r="H546" s="48">
        <f t="shared" si="42"/>
        <v>63.820000000000007</v>
      </c>
      <c r="I546" s="49">
        <f t="shared" si="43"/>
        <v>23.246655673451166</v>
      </c>
      <c r="J546" s="50">
        <f t="shared" si="41"/>
        <v>10.396220467073592</v>
      </c>
    </row>
    <row r="547" spans="2:10">
      <c r="B547" s="42">
        <v>7</v>
      </c>
      <c r="C547" s="47" t="s">
        <v>31</v>
      </c>
      <c r="D547" s="47" t="s">
        <v>31</v>
      </c>
      <c r="E547" s="47" t="s">
        <v>31</v>
      </c>
      <c r="F547" s="47" t="s">
        <v>31</v>
      </c>
      <c r="G547" s="47">
        <v>87</v>
      </c>
      <c r="H547" s="48">
        <f t="shared" si="42"/>
        <v>87</v>
      </c>
      <c r="I547" s="49" t="s">
        <v>31</v>
      </c>
      <c r="J547" s="127" t="s">
        <v>31</v>
      </c>
    </row>
    <row r="548" spans="2:10">
      <c r="B548" s="42">
        <v>8</v>
      </c>
      <c r="C548" s="47" t="s">
        <v>31</v>
      </c>
      <c r="D548" s="47" t="s">
        <v>31</v>
      </c>
      <c r="E548" s="47" t="s">
        <v>31</v>
      </c>
      <c r="F548" s="47" t="s">
        <v>31</v>
      </c>
      <c r="G548" s="47" t="s">
        <v>31</v>
      </c>
      <c r="H548" s="48" t="s">
        <v>31</v>
      </c>
      <c r="I548" s="49" t="s">
        <v>31</v>
      </c>
      <c r="J548" s="127" t="s">
        <v>31</v>
      </c>
    </row>
    <row r="549" spans="2:10">
      <c r="B549" s="42">
        <v>9</v>
      </c>
      <c r="C549" s="47">
        <v>62.5</v>
      </c>
      <c r="D549" s="47">
        <v>33</v>
      </c>
      <c r="E549" s="47">
        <v>33.5</v>
      </c>
      <c r="F549" s="47">
        <v>18</v>
      </c>
      <c r="G549" s="47">
        <v>59.5</v>
      </c>
      <c r="H549" s="48">
        <f>AVERAGE(C549:G549)</f>
        <v>41.3</v>
      </c>
      <c r="I549" s="49">
        <f>STDEV(C549:G549)</f>
        <v>19.061086013131565</v>
      </c>
      <c r="J549" s="50">
        <f t="shared" si="41"/>
        <v>8.5243768100665243</v>
      </c>
    </row>
    <row r="550" spans="2:10">
      <c r="B550" s="99">
        <v>10</v>
      </c>
      <c r="C550" s="47">
        <v>76.599999999999994</v>
      </c>
      <c r="D550" s="47">
        <v>94.4</v>
      </c>
      <c r="E550" s="47">
        <v>64</v>
      </c>
      <c r="F550" s="47">
        <v>17</v>
      </c>
      <c r="G550" s="47">
        <v>63.3</v>
      </c>
      <c r="H550" s="48">
        <f>AVERAGE(C550:G550)</f>
        <v>63.06</v>
      </c>
      <c r="I550" s="49">
        <f>STDEV(C550:G550)</f>
        <v>28.670507494636343</v>
      </c>
      <c r="J550" s="50">
        <f t="shared" si="41"/>
        <v>12.821840741484809</v>
      </c>
    </row>
    <row r="551" spans="2:10" ht="15.75" thickBot="1">
      <c r="B551" s="93"/>
      <c r="C551" s="52"/>
      <c r="D551" s="52"/>
      <c r="E551" s="52"/>
      <c r="F551" s="52"/>
      <c r="G551" s="52"/>
      <c r="H551" s="48"/>
      <c r="I551" s="49"/>
      <c r="J551" s="50"/>
    </row>
    <row r="552" spans="2:10" ht="15.75" thickBot="1">
      <c r="B552" s="94"/>
      <c r="C552" s="148"/>
      <c r="D552" s="142" t="s">
        <v>38</v>
      </c>
      <c r="E552" s="143"/>
      <c r="F552" s="144"/>
      <c r="G552" s="92"/>
      <c r="H552" s="48"/>
      <c r="I552" s="49"/>
      <c r="J552" s="50"/>
    </row>
    <row r="553" spans="2:10">
      <c r="B553" s="96" t="s">
        <v>33</v>
      </c>
      <c r="C553" s="97" t="s">
        <v>34</v>
      </c>
      <c r="D553" s="97" t="s">
        <v>35</v>
      </c>
      <c r="E553" s="97" t="s">
        <v>36</v>
      </c>
      <c r="F553" s="97" t="s">
        <v>37</v>
      </c>
      <c r="G553" s="106" t="s">
        <v>27</v>
      </c>
      <c r="H553" s="68" t="s">
        <v>28</v>
      </c>
      <c r="I553" s="69" t="s">
        <v>29</v>
      </c>
      <c r="J553" s="70" t="s">
        <v>30</v>
      </c>
    </row>
    <row r="554" spans="2:10">
      <c r="B554" s="42">
        <v>1</v>
      </c>
      <c r="C554" s="47">
        <v>51</v>
      </c>
      <c r="D554" s="47">
        <v>42</v>
      </c>
      <c r="E554" s="47">
        <v>74</v>
      </c>
      <c r="F554" s="47">
        <v>63.5</v>
      </c>
      <c r="G554" s="107">
        <v>37</v>
      </c>
      <c r="H554" s="48">
        <f>AVERAGE(C554:G554)</f>
        <v>53.5</v>
      </c>
      <c r="I554" s="49">
        <f>STDEV(C554:G554)</f>
        <v>15.256146302392358</v>
      </c>
      <c r="J554" s="50">
        <f t="shared" si="41"/>
        <v>6.8227560413662749</v>
      </c>
    </row>
    <row r="555" spans="2:10">
      <c r="B555" s="42">
        <v>2</v>
      </c>
      <c r="C555" s="47">
        <v>24.3</v>
      </c>
      <c r="D555" s="47">
        <v>44</v>
      </c>
      <c r="E555" s="47">
        <v>56</v>
      </c>
      <c r="F555" s="47">
        <v>29</v>
      </c>
      <c r="G555" s="107">
        <v>31</v>
      </c>
      <c r="H555" s="48">
        <f>AVERAGE(C555:G555)</f>
        <v>36.86</v>
      </c>
      <c r="I555" s="49">
        <f>STDEV(C555:G555)</f>
        <v>12.953686733899341</v>
      </c>
      <c r="J555" s="50">
        <f t="shared" si="41"/>
        <v>5.7930648192472312</v>
      </c>
    </row>
    <row r="556" spans="2:10">
      <c r="B556" s="42">
        <v>3</v>
      </c>
      <c r="C556" s="47">
        <v>51</v>
      </c>
      <c r="D556" s="47">
        <v>25</v>
      </c>
      <c r="E556" s="47">
        <v>46.5</v>
      </c>
      <c r="F556" s="47">
        <v>61</v>
      </c>
      <c r="G556" s="107">
        <v>59.4</v>
      </c>
      <c r="H556" s="48">
        <f>AVERAGE(C556:G556)</f>
        <v>48.58</v>
      </c>
      <c r="I556" s="49">
        <f>STDEV(C556:G556)</f>
        <v>14.47003800962527</v>
      </c>
      <c r="J556" s="50">
        <f t="shared" si="41"/>
        <v>6.4711977253055721</v>
      </c>
    </row>
    <row r="557" spans="2:10">
      <c r="B557" s="42">
        <v>4</v>
      </c>
      <c r="C557" s="47">
        <v>59</v>
      </c>
      <c r="D557" s="47">
        <v>34</v>
      </c>
      <c r="E557" s="47">
        <v>50.5</v>
      </c>
      <c r="F557" s="47">
        <v>36</v>
      </c>
      <c r="G557" s="107">
        <v>71</v>
      </c>
      <c r="H557" s="48">
        <f>AVERAGE(C557:G557)</f>
        <v>50.1</v>
      </c>
      <c r="I557" s="49">
        <f>STDEV(C557:G557)</f>
        <v>15.606088555432466</v>
      </c>
      <c r="J557" s="50">
        <f t="shared" si="41"/>
        <v>6.9792549745656975</v>
      </c>
    </row>
    <row r="558" spans="2:10">
      <c r="B558" s="42">
        <v>5</v>
      </c>
      <c r="C558" s="47">
        <v>47</v>
      </c>
      <c r="D558" s="47">
        <v>41.5</v>
      </c>
      <c r="E558" s="47">
        <v>43</v>
      </c>
      <c r="F558" s="47">
        <v>52</v>
      </c>
      <c r="G558" s="107">
        <v>61</v>
      </c>
      <c r="H558" s="48">
        <f>AVERAGE(C558:G558)</f>
        <v>48.9</v>
      </c>
      <c r="I558" s="49">
        <f>STDEV(C558:G558)</f>
        <v>7.8930349042684576</v>
      </c>
      <c r="J558" s="50">
        <f t="shared" si="41"/>
        <v>3.529872518944563</v>
      </c>
    </row>
    <row r="559" spans="2:10">
      <c r="B559" s="36"/>
      <c r="C559" s="39"/>
      <c r="D559" s="39"/>
      <c r="E559" s="39"/>
      <c r="F559" s="39"/>
      <c r="G559" s="52"/>
      <c r="H559" s="48"/>
      <c r="I559" s="49"/>
      <c r="J559" s="50"/>
    </row>
    <row r="560" spans="2:10" ht="15.75" thickBot="1">
      <c r="B560" s="93"/>
      <c r="C560" s="52"/>
      <c r="D560" s="52"/>
      <c r="E560" s="52"/>
      <c r="F560" s="52"/>
      <c r="G560" s="52"/>
      <c r="H560" s="48"/>
      <c r="I560" s="49"/>
      <c r="J560" s="50"/>
    </row>
    <row r="561" spans="2:10" ht="15.75" thickBot="1">
      <c r="B561" s="94"/>
      <c r="C561" s="145"/>
      <c r="D561" s="146" t="s">
        <v>39</v>
      </c>
      <c r="E561" s="147"/>
      <c r="F561" s="95"/>
      <c r="G561" s="95"/>
      <c r="H561" s="48"/>
      <c r="I561" s="49"/>
      <c r="J561" s="50"/>
    </row>
    <row r="562" spans="2:10">
      <c r="B562" s="96" t="s">
        <v>33</v>
      </c>
      <c r="C562" s="97" t="s">
        <v>34</v>
      </c>
      <c r="D562" s="97" t="s">
        <v>35</v>
      </c>
      <c r="E562" s="97" t="s">
        <v>36</v>
      </c>
      <c r="F562" s="106" t="s">
        <v>37</v>
      </c>
      <c r="G562" s="97" t="s">
        <v>27</v>
      </c>
      <c r="H562" s="68" t="s">
        <v>28</v>
      </c>
      <c r="I562" s="69" t="s">
        <v>29</v>
      </c>
      <c r="J562" s="70" t="s">
        <v>30</v>
      </c>
    </row>
    <row r="563" spans="2:10">
      <c r="B563" s="42">
        <v>1</v>
      </c>
      <c r="C563" s="47">
        <v>56.3</v>
      </c>
      <c r="D563" s="47">
        <v>35</v>
      </c>
      <c r="E563" s="47">
        <v>51.5</v>
      </c>
      <c r="F563" s="47">
        <v>39</v>
      </c>
      <c r="G563" s="112">
        <v>69</v>
      </c>
      <c r="H563" s="48">
        <f>AVERAGE(C563:G563)</f>
        <v>50.160000000000004</v>
      </c>
      <c r="I563" s="49">
        <f>STDEV(C563:G563)</f>
        <v>13.682214733002823</v>
      </c>
      <c r="J563" s="50">
        <f t="shared" si="41"/>
        <v>6.1188724451486891</v>
      </c>
    </row>
    <row r="564" spans="2:10">
      <c r="B564" s="42">
        <v>2</v>
      </c>
      <c r="C564" s="47">
        <v>42.3</v>
      </c>
      <c r="D564" s="47">
        <v>30.5</v>
      </c>
      <c r="E564" s="47">
        <v>35</v>
      </c>
      <c r="F564" s="47">
        <v>59.4</v>
      </c>
      <c r="G564" s="47">
        <v>39.5</v>
      </c>
      <c r="H564" s="48">
        <f>AVERAGE(C564:G564)</f>
        <v>41.339999999999996</v>
      </c>
      <c r="I564" s="49">
        <f>STDEV(C564:G564)</f>
        <v>11.047307364240398</v>
      </c>
      <c r="J564" s="50">
        <f t="shared" si="41"/>
        <v>4.9405060469551119</v>
      </c>
    </row>
    <row r="565" spans="2:10">
      <c r="B565" s="42">
        <v>3</v>
      </c>
      <c r="C565" s="47">
        <v>46.7</v>
      </c>
      <c r="D565" s="47">
        <v>50.5</v>
      </c>
      <c r="E565" s="47">
        <v>66.5</v>
      </c>
      <c r="F565" s="47">
        <v>49</v>
      </c>
      <c r="G565" s="47">
        <v>45.2</v>
      </c>
      <c r="H565" s="48">
        <f>AVERAGE(C565:G565)</f>
        <v>51.58</v>
      </c>
      <c r="I565" s="49">
        <f>STDEV(C565:G565)</f>
        <v>8.5870250960388219</v>
      </c>
      <c r="J565" s="50">
        <f t="shared" si="41"/>
        <v>3.8402343678478932</v>
      </c>
    </row>
    <row r="566" spans="2:10">
      <c r="B566" s="42">
        <v>4</v>
      </c>
      <c r="C566" s="47">
        <v>49.4</v>
      </c>
      <c r="D566" s="47">
        <v>51.3</v>
      </c>
      <c r="E566" s="47">
        <v>45.4</v>
      </c>
      <c r="F566" s="47">
        <v>33.9</v>
      </c>
      <c r="G566" s="47">
        <v>50.8</v>
      </c>
      <c r="H566" s="48">
        <f>AVERAGE(C566:G566)</f>
        <v>46.160000000000004</v>
      </c>
      <c r="I566" s="49">
        <f>STDEV(C566:G566)</f>
        <v>7.2341550992496124</v>
      </c>
      <c r="J566" s="50">
        <f t="shared" si="41"/>
        <v>3.2352125123397739</v>
      </c>
    </row>
    <row r="567" spans="2:10" ht="15.75" thickBot="1">
      <c r="B567" s="42">
        <v>5</v>
      </c>
      <c r="C567" s="47">
        <v>45</v>
      </c>
      <c r="D567" s="47">
        <v>36.5</v>
      </c>
      <c r="E567" s="47">
        <v>43.5</v>
      </c>
      <c r="F567" s="47">
        <v>47.8</v>
      </c>
      <c r="G567" s="47">
        <v>49.5</v>
      </c>
      <c r="H567" s="48">
        <f>AVERAGE(C567:G567)</f>
        <v>44.46</v>
      </c>
      <c r="I567" s="49">
        <f>STDEV(C567:G567)</f>
        <v>5.0282203611217602</v>
      </c>
      <c r="J567" s="57">
        <f t="shared" si="41"/>
        <v>2.2486885066633593</v>
      </c>
    </row>
    <row r="568" spans="2:10" ht="15.75" thickBot="1">
      <c r="B568" s="93"/>
      <c r="C568" s="52"/>
      <c r="D568" s="52"/>
      <c r="E568" s="52"/>
      <c r="F568" s="52"/>
      <c r="G568" s="52"/>
      <c r="H568" s="149"/>
      <c r="I568" s="86"/>
      <c r="J568" s="91"/>
    </row>
    <row r="569" spans="2:10" ht="15.75" thickBot="1">
      <c r="B569" s="148" t="s">
        <v>46</v>
      </c>
      <c r="C569" s="142"/>
      <c r="D569" s="142"/>
      <c r="E569" s="142" t="s">
        <v>41</v>
      </c>
      <c r="F569" s="143"/>
      <c r="G569" s="73"/>
      <c r="H569" s="85"/>
      <c r="I569" s="86"/>
      <c r="J569" s="53"/>
    </row>
    <row r="570" spans="2:10">
      <c r="B570" s="150" t="s">
        <v>33</v>
      </c>
      <c r="C570" s="97" t="s">
        <v>35</v>
      </c>
      <c r="D570" s="73"/>
      <c r="E570" s="97" t="s">
        <v>33</v>
      </c>
      <c r="F570" s="97" t="s">
        <v>27</v>
      </c>
      <c r="G570" s="73"/>
      <c r="H570" s="85"/>
      <c r="I570" s="86"/>
      <c r="J570" s="53"/>
    </row>
    <row r="571" spans="2:10">
      <c r="B571" s="94">
        <v>1</v>
      </c>
      <c r="C571" s="47">
        <v>68</v>
      </c>
      <c r="D571" s="52"/>
      <c r="E571" s="47">
        <v>1</v>
      </c>
      <c r="F571" s="47">
        <v>74</v>
      </c>
      <c r="G571" s="52"/>
      <c r="H571" s="85"/>
      <c r="I571" s="86"/>
      <c r="J571" s="53"/>
    </row>
    <row r="572" spans="2:10">
      <c r="B572" s="94">
        <v>2</v>
      </c>
      <c r="C572" s="47">
        <v>85</v>
      </c>
      <c r="D572" s="52"/>
      <c r="E572" s="47">
        <v>2</v>
      </c>
      <c r="F572" s="47">
        <v>76</v>
      </c>
      <c r="G572" s="52"/>
      <c r="H572" s="85"/>
      <c r="I572" s="86"/>
      <c r="J572" s="53"/>
    </row>
    <row r="573" spans="2:10">
      <c r="B573" s="94">
        <v>3</v>
      </c>
      <c r="C573" s="47">
        <v>76</v>
      </c>
      <c r="D573" s="52"/>
      <c r="E573" s="47">
        <v>3</v>
      </c>
      <c r="F573" s="47">
        <v>77</v>
      </c>
      <c r="G573" s="52"/>
      <c r="H573" s="85"/>
      <c r="I573" s="86"/>
      <c r="J573" s="53"/>
    </row>
    <row r="574" spans="2:10">
      <c r="B574" s="94">
        <v>4</v>
      </c>
      <c r="C574" s="47">
        <v>86</v>
      </c>
      <c r="D574" s="52"/>
      <c r="E574" s="47">
        <v>4</v>
      </c>
      <c r="F574" s="47">
        <v>75</v>
      </c>
      <c r="G574" s="52"/>
      <c r="H574" s="85"/>
      <c r="I574" s="86"/>
      <c r="J574" s="53"/>
    </row>
    <row r="575" spans="2:10">
      <c r="B575" s="99">
        <v>5</v>
      </c>
      <c r="C575" s="74">
        <v>84</v>
      </c>
      <c r="D575" s="52"/>
      <c r="E575" s="74">
        <v>5</v>
      </c>
      <c r="F575" s="47">
        <v>55</v>
      </c>
      <c r="G575" s="52"/>
      <c r="H575" s="85"/>
      <c r="I575" s="86"/>
      <c r="J575" s="53"/>
    </row>
    <row r="576" spans="2:10">
      <c r="B576" s="75" t="s">
        <v>28</v>
      </c>
      <c r="C576" s="44">
        <f>AVERAGE(C571:C575)</f>
        <v>79.8</v>
      </c>
      <c r="D576" s="131"/>
      <c r="E576" s="44" t="s">
        <v>28</v>
      </c>
      <c r="F576" s="114">
        <f>AVERAGE(F571:F575)</f>
        <v>71.400000000000006</v>
      </c>
      <c r="G576" s="159"/>
      <c r="H576" s="131"/>
      <c r="I576" s="39"/>
      <c r="J576" s="134"/>
    </row>
    <row r="577" spans="2:10">
      <c r="B577" s="77" t="s">
        <v>29</v>
      </c>
      <c r="C577" s="49">
        <f>+STDEV(C571:C575)</f>
        <v>7.6941536246685374</v>
      </c>
      <c r="D577" s="86"/>
      <c r="E577" s="45" t="s">
        <v>29</v>
      </c>
      <c r="F577" s="115">
        <f>+STDEV(F571:F575)</f>
        <v>9.2357999112150644</v>
      </c>
      <c r="G577" s="160"/>
      <c r="H577" s="86"/>
      <c r="I577" s="39"/>
      <c r="J577" s="134"/>
    </row>
    <row r="578" spans="2:10">
      <c r="B578" s="75" t="s">
        <v>30</v>
      </c>
      <c r="C578" s="79">
        <f>C577/SQRT(5)</f>
        <v>3.4409301068170501</v>
      </c>
      <c r="D578" s="121"/>
      <c r="E578" s="114" t="s">
        <v>30</v>
      </c>
      <c r="F578" s="118">
        <f>F577/SQRT(5)</f>
        <v>4.130375285612681</v>
      </c>
      <c r="G578" s="159"/>
      <c r="H578" s="87"/>
      <c r="I578" s="39"/>
      <c r="J578" s="134"/>
    </row>
    <row r="579" spans="2:10" ht="15.75" thickBot="1">
      <c r="B579" s="135"/>
      <c r="C579" s="136"/>
      <c r="D579" s="52"/>
      <c r="E579" s="52"/>
      <c r="F579" s="52"/>
      <c r="G579" s="52"/>
      <c r="H579" s="85"/>
      <c r="I579" s="86"/>
      <c r="J579" s="151"/>
    </row>
    <row r="580" spans="2:10" ht="15.75" thickBot="1">
      <c r="B580" s="148"/>
      <c r="C580" s="142" t="s">
        <v>45</v>
      </c>
      <c r="D580" s="152"/>
      <c r="E580" s="52"/>
      <c r="F580" s="52"/>
      <c r="G580" s="52"/>
      <c r="H580" s="104"/>
      <c r="I580" s="105"/>
      <c r="J580" s="70"/>
    </row>
    <row r="581" spans="2:10">
      <c r="B581" s="96"/>
      <c r="C581" s="112" t="s">
        <v>34</v>
      </c>
      <c r="D581" s="112" t="s">
        <v>35</v>
      </c>
      <c r="E581" s="47" t="s">
        <v>36</v>
      </c>
      <c r="F581" s="47" t="s">
        <v>37</v>
      </c>
      <c r="G581" s="47" t="s">
        <v>27</v>
      </c>
      <c r="H581" s="68" t="s">
        <v>28</v>
      </c>
      <c r="I581" s="69" t="s">
        <v>29</v>
      </c>
      <c r="J581" s="70" t="s">
        <v>30</v>
      </c>
    </row>
    <row r="582" spans="2:10">
      <c r="B582" s="42">
        <v>1</v>
      </c>
      <c r="C582" s="47" t="s">
        <v>31</v>
      </c>
      <c r="D582" s="47" t="s">
        <v>31</v>
      </c>
      <c r="E582" s="47" t="s">
        <v>31</v>
      </c>
      <c r="F582" s="47" t="s">
        <v>31</v>
      </c>
      <c r="G582" s="47" t="s">
        <v>31</v>
      </c>
      <c r="H582" s="48" t="s">
        <v>31</v>
      </c>
      <c r="I582" s="48" t="s">
        <v>31</v>
      </c>
      <c r="J582" s="48" t="s">
        <v>31</v>
      </c>
    </row>
    <row r="583" spans="2:10">
      <c r="B583" s="42">
        <v>2</v>
      </c>
      <c r="C583" s="47">
        <v>16.8</v>
      </c>
      <c r="D583" s="47">
        <v>7.3</v>
      </c>
      <c r="E583" s="47">
        <v>9.5</v>
      </c>
      <c r="F583" s="47">
        <v>16.8</v>
      </c>
      <c r="G583" s="47">
        <v>7</v>
      </c>
      <c r="H583" s="48">
        <f>AVERAGE(C583:G583)</f>
        <v>11.48</v>
      </c>
      <c r="I583" s="49">
        <f>STDEV(C583:G583)</f>
        <v>4.9514644298429493</v>
      </c>
      <c r="J583" s="50">
        <f>I583/SQRT(5)</f>
        <v>2.2143622106602145</v>
      </c>
    </row>
    <row r="584" spans="2:10">
      <c r="B584" s="42">
        <v>3</v>
      </c>
      <c r="C584" s="47">
        <v>30</v>
      </c>
      <c r="D584" s="47">
        <v>24.5</v>
      </c>
      <c r="E584" s="47">
        <v>17</v>
      </c>
      <c r="F584" s="47">
        <v>7.7</v>
      </c>
      <c r="G584" s="47">
        <v>12.7</v>
      </c>
      <c r="H584" s="48">
        <f>AVERAGE(C584:G584)</f>
        <v>18.380000000000003</v>
      </c>
      <c r="I584" s="49">
        <f>STDEV(C584:G584)</f>
        <v>8.9541610438946186</v>
      </c>
      <c r="J584" s="50">
        <f>I584/SQRT(5)</f>
        <v>4.0044225551257693</v>
      </c>
    </row>
    <row r="585" spans="2:10">
      <c r="B585" s="42">
        <v>4</v>
      </c>
      <c r="C585" s="47" t="s">
        <v>31</v>
      </c>
      <c r="D585" s="47">
        <v>17.600000000000001</v>
      </c>
      <c r="E585" s="47">
        <v>9.4</v>
      </c>
      <c r="F585" s="47" t="s">
        <v>31</v>
      </c>
      <c r="G585" s="47">
        <v>10.5</v>
      </c>
      <c r="H585" s="48">
        <f>AVERAGE(C585:G585)</f>
        <v>12.5</v>
      </c>
      <c r="I585" s="49">
        <f>STDEV(C585:G585)</f>
        <v>4.4508426168535804</v>
      </c>
      <c r="J585" s="50">
        <f>I585/SQRT(5)</f>
        <v>1.9904773296875313</v>
      </c>
    </row>
    <row r="586" spans="2:10">
      <c r="B586" s="99">
        <v>5</v>
      </c>
      <c r="C586" s="47" t="s">
        <v>31</v>
      </c>
      <c r="D586" s="74">
        <v>6.5</v>
      </c>
      <c r="E586" s="74">
        <v>10.4</v>
      </c>
      <c r="F586" s="74">
        <v>14.7</v>
      </c>
      <c r="G586" s="74">
        <v>24</v>
      </c>
      <c r="H586" s="48">
        <f>AVERAGE(C586:G586)</f>
        <v>13.899999999999999</v>
      </c>
      <c r="I586" s="49">
        <f>STDEV(C586:G586)</f>
        <v>7.520195032931885</v>
      </c>
      <c r="J586" s="50">
        <f>I586/SQRT(5)</f>
        <v>3.3631334595383926</v>
      </c>
    </row>
    <row r="587" spans="2:10">
      <c r="B587" s="42">
        <v>6</v>
      </c>
      <c r="C587" s="47">
        <v>16.3</v>
      </c>
      <c r="D587" s="47" t="s">
        <v>31</v>
      </c>
      <c r="E587" s="47" t="s">
        <v>31</v>
      </c>
      <c r="F587" s="47">
        <v>23.5</v>
      </c>
      <c r="G587" s="47" t="s">
        <v>31</v>
      </c>
      <c r="H587" s="48">
        <f>AVERAGE(C587:G587)</f>
        <v>19.899999999999999</v>
      </c>
      <c r="I587" s="49">
        <f>STDEV(C587:G587)</f>
        <v>5.0911688245431606</v>
      </c>
      <c r="J587" s="50">
        <f>I587/SQRT(5)</f>
        <v>2.2768399153212413</v>
      </c>
    </row>
    <row r="591" spans="2:10" ht="15.75" thickBot="1"/>
    <row r="592" spans="2:10">
      <c r="B592" s="32"/>
      <c r="C592" s="33"/>
      <c r="D592" s="139"/>
      <c r="E592" s="33"/>
      <c r="F592" s="33"/>
      <c r="G592" s="139"/>
      <c r="H592" s="89"/>
      <c r="I592" s="90"/>
      <c r="J592" s="153"/>
    </row>
    <row r="593" spans="2:10">
      <c r="B593" s="36"/>
      <c r="C593" s="140">
        <v>39982</v>
      </c>
      <c r="D593" s="40" t="s">
        <v>43</v>
      </c>
      <c r="E593" s="40"/>
      <c r="F593" s="40"/>
      <c r="G593" s="40"/>
      <c r="H593" s="85"/>
      <c r="I593" s="86"/>
      <c r="J593" s="154"/>
    </row>
    <row r="594" spans="2:10">
      <c r="B594" s="36"/>
      <c r="C594" s="39"/>
      <c r="D594" s="39"/>
      <c r="E594" s="39"/>
      <c r="F594" s="39"/>
      <c r="G594" s="39"/>
      <c r="H594" s="85"/>
      <c r="I594" s="86"/>
      <c r="J594" s="154"/>
    </row>
    <row r="595" spans="2:10">
      <c r="B595" s="71"/>
      <c r="C595" s="43" t="s">
        <v>44</v>
      </c>
      <c r="D595" s="43"/>
      <c r="E595" s="43"/>
      <c r="F595" s="43"/>
      <c r="G595" s="73"/>
      <c r="H595" s="85"/>
      <c r="I595" s="86"/>
      <c r="J595" s="155"/>
    </row>
    <row r="596" spans="2:10">
      <c r="B596" s="96" t="s">
        <v>33</v>
      </c>
      <c r="C596" s="97" t="s">
        <v>23</v>
      </c>
      <c r="D596" s="97" t="s">
        <v>24</v>
      </c>
      <c r="E596" s="97" t="s">
        <v>25</v>
      </c>
      <c r="F596" s="97" t="s">
        <v>26</v>
      </c>
      <c r="G596" s="43" t="s">
        <v>27</v>
      </c>
      <c r="H596" s="44" t="s">
        <v>28</v>
      </c>
      <c r="I596" s="45" t="s">
        <v>29</v>
      </c>
      <c r="J596" s="50" t="s">
        <v>30</v>
      </c>
    </row>
    <row r="597" spans="2:10">
      <c r="B597" s="42">
        <v>1</v>
      </c>
      <c r="C597" s="47">
        <v>11.4</v>
      </c>
      <c r="D597" s="47">
        <v>22.1</v>
      </c>
      <c r="E597" s="47">
        <v>24.3</v>
      </c>
      <c r="F597" s="47">
        <v>18</v>
      </c>
      <c r="G597" s="47">
        <v>18.5</v>
      </c>
      <c r="H597" s="48">
        <f t="shared" ref="H597:H606" si="44">AVERAGE(C597:G597)</f>
        <v>18.86</v>
      </c>
      <c r="I597" s="49">
        <f t="shared" ref="I597:I606" si="45">STDEV(C597:G597)</f>
        <v>4.9145701744913586</v>
      </c>
      <c r="J597" s="50">
        <f t="shared" ref="J597:J636" si="46">I597/SQRT(5)</f>
        <v>2.1978625980711359</v>
      </c>
    </row>
    <row r="598" spans="2:10">
      <c r="B598" s="42">
        <v>2</v>
      </c>
      <c r="C598" s="47">
        <v>11</v>
      </c>
      <c r="D598" s="47" t="s">
        <v>31</v>
      </c>
      <c r="E598" s="47" t="s">
        <v>31</v>
      </c>
      <c r="F598" s="47">
        <v>7.8</v>
      </c>
      <c r="G598" s="47">
        <v>21</v>
      </c>
      <c r="H598" s="48">
        <f t="shared" si="44"/>
        <v>13.266666666666666</v>
      </c>
      <c r="I598" s="49">
        <f t="shared" si="45"/>
        <v>6.8857340446268624</v>
      </c>
      <c r="J598" s="50">
        <f t="shared" si="46"/>
        <v>3.079393879754047</v>
      </c>
    </row>
    <row r="599" spans="2:10">
      <c r="B599" s="42">
        <v>3</v>
      </c>
      <c r="C599" s="47">
        <v>10.5</v>
      </c>
      <c r="D599" s="47" t="s">
        <v>31</v>
      </c>
      <c r="E599" s="47">
        <v>14.2</v>
      </c>
      <c r="F599" s="47">
        <v>13.5</v>
      </c>
      <c r="G599" s="47">
        <v>18.5</v>
      </c>
      <c r="H599" s="48">
        <f t="shared" si="44"/>
        <v>14.175000000000001</v>
      </c>
      <c r="I599" s="49">
        <f t="shared" si="45"/>
        <v>3.2998737349581475</v>
      </c>
      <c r="J599" s="50">
        <f t="shared" si="46"/>
        <v>1.4757483977065082</v>
      </c>
    </row>
    <row r="600" spans="2:10">
      <c r="B600" s="42">
        <v>4</v>
      </c>
      <c r="C600" s="47">
        <v>16.3</v>
      </c>
      <c r="D600" s="47">
        <v>14.3</v>
      </c>
      <c r="E600" s="47">
        <v>20.5</v>
      </c>
      <c r="F600" s="47" t="s">
        <v>31</v>
      </c>
      <c r="G600" s="47">
        <v>14</v>
      </c>
      <c r="H600" s="48">
        <f t="shared" si="44"/>
        <v>16.274999999999999</v>
      </c>
      <c r="I600" s="49">
        <f t="shared" si="45"/>
        <v>2.995969514753682</v>
      </c>
      <c r="J600" s="50">
        <f t="shared" si="46"/>
        <v>1.3398382987012583</v>
      </c>
    </row>
    <row r="601" spans="2:10">
      <c r="B601" s="42">
        <v>5</v>
      </c>
      <c r="C601" s="47">
        <v>9</v>
      </c>
      <c r="D601" s="47">
        <v>19.2</v>
      </c>
      <c r="E601" s="47">
        <v>6.2</v>
      </c>
      <c r="F601" s="47" t="s">
        <v>31</v>
      </c>
      <c r="G601" s="47">
        <v>25.2</v>
      </c>
      <c r="H601" s="48">
        <f t="shared" si="44"/>
        <v>14.899999999999999</v>
      </c>
      <c r="I601" s="49">
        <f t="shared" si="45"/>
        <v>8.8521183905322918</v>
      </c>
      <c r="J601" s="50">
        <f t="shared" si="46"/>
        <v>3.9587876932212467</v>
      </c>
    </row>
    <row r="602" spans="2:10">
      <c r="B602" s="42">
        <v>6</v>
      </c>
      <c r="C602" s="47" t="s">
        <v>31</v>
      </c>
      <c r="D602" s="47" t="s">
        <v>31</v>
      </c>
      <c r="E602" s="47">
        <v>22.5</v>
      </c>
      <c r="F602" s="47">
        <v>20.5</v>
      </c>
      <c r="G602" s="47">
        <v>12.5</v>
      </c>
      <c r="H602" s="48">
        <f t="shared" si="44"/>
        <v>18.5</v>
      </c>
      <c r="I602" s="49">
        <f t="shared" si="45"/>
        <v>5.2915026221291814</v>
      </c>
      <c r="J602" s="50">
        <f t="shared" si="46"/>
        <v>2.3664319132398464</v>
      </c>
    </row>
    <row r="603" spans="2:10">
      <c r="B603" s="42">
        <v>7</v>
      </c>
      <c r="C603" s="47">
        <v>28</v>
      </c>
      <c r="D603" s="47">
        <v>18</v>
      </c>
      <c r="E603" s="47">
        <v>18.5</v>
      </c>
      <c r="F603" s="47">
        <v>20.5</v>
      </c>
      <c r="G603" s="47">
        <v>27</v>
      </c>
      <c r="H603" s="48">
        <f t="shared" si="44"/>
        <v>22.4</v>
      </c>
      <c r="I603" s="49">
        <f t="shared" si="45"/>
        <v>4.7618273803236457</v>
      </c>
      <c r="J603" s="50">
        <f t="shared" si="46"/>
        <v>2.1295539439046833</v>
      </c>
    </row>
    <row r="604" spans="2:10">
      <c r="B604" s="42">
        <v>8</v>
      </c>
      <c r="C604" s="47">
        <v>10.5</v>
      </c>
      <c r="D604" s="47">
        <v>20.5</v>
      </c>
      <c r="E604" s="47">
        <v>15</v>
      </c>
      <c r="F604" s="47">
        <v>7.7</v>
      </c>
      <c r="G604" s="47">
        <v>17.5</v>
      </c>
      <c r="H604" s="48">
        <f t="shared" si="44"/>
        <v>14.24</v>
      </c>
      <c r="I604" s="49">
        <f t="shared" si="45"/>
        <v>5.1757125113359947</v>
      </c>
      <c r="J604" s="50">
        <f t="shared" si="46"/>
        <v>2.3146490014686871</v>
      </c>
    </row>
    <row r="605" spans="2:10">
      <c r="B605" s="42">
        <v>9</v>
      </c>
      <c r="C605" s="47">
        <v>8</v>
      </c>
      <c r="D605" s="47">
        <v>9.8000000000000007</v>
      </c>
      <c r="E605" s="47">
        <v>19.8</v>
      </c>
      <c r="F605" s="47">
        <v>19.8</v>
      </c>
      <c r="G605" s="47" t="s">
        <v>31</v>
      </c>
      <c r="H605" s="48">
        <f t="shared" si="44"/>
        <v>14.350000000000001</v>
      </c>
      <c r="I605" s="49">
        <f t="shared" si="45"/>
        <v>6.335876682301615</v>
      </c>
      <c r="J605" s="50">
        <f t="shared" si="46"/>
        <v>2.8334901917364497</v>
      </c>
    </row>
    <row r="606" spans="2:10">
      <c r="B606" s="42">
        <v>10</v>
      </c>
      <c r="C606" s="47">
        <v>16</v>
      </c>
      <c r="D606" s="47">
        <v>15</v>
      </c>
      <c r="E606" s="74">
        <v>10</v>
      </c>
      <c r="F606" s="74">
        <v>18.3</v>
      </c>
      <c r="G606" s="74">
        <v>15.5</v>
      </c>
      <c r="H606" s="55">
        <f t="shared" si="44"/>
        <v>14.959999999999999</v>
      </c>
      <c r="I606" s="56">
        <f t="shared" si="45"/>
        <v>3.0468016016800332</v>
      </c>
      <c r="J606" s="57">
        <f t="shared" si="46"/>
        <v>1.3625710990623583</v>
      </c>
    </row>
    <row r="607" spans="2:10" ht="15.75" thickBot="1">
      <c r="B607" s="93"/>
      <c r="C607" s="52"/>
      <c r="D607" s="52"/>
      <c r="E607" s="59"/>
      <c r="F607" s="59"/>
      <c r="G607" s="59"/>
      <c r="H607" s="108"/>
      <c r="I607" s="109"/>
      <c r="J607" s="156"/>
    </row>
    <row r="608" spans="2:10" ht="15.75" thickBot="1">
      <c r="B608" s="145"/>
      <c r="C608" s="146" t="s">
        <v>32</v>
      </c>
      <c r="D608" s="146"/>
      <c r="E608" s="157"/>
      <c r="F608" s="157"/>
      <c r="G608" s="157"/>
      <c r="H608" s="110"/>
      <c r="I608" s="111"/>
      <c r="J608" s="158"/>
    </row>
    <row r="609" spans="2:10">
      <c r="B609" s="96" t="s">
        <v>33</v>
      </c>
      <c r="C609" s="97" t="s">
        <v>34</v>
      </c>
      <c r="D609" s="97" t="s">
        <v>35</v>
      </c>
      <c r="E609" s="97" t="s">
        <v>36</v>
      </c>
      <c r="F609" s="97" t="s">
        <v>37</v>
      </c>
      <c r="G609" s="97" t="s">
        <v>27</v>
      </c>
      <c r="H609" s="68" t="s">
        <v>28</v>
      </c>
      <c r="I609" s="69" t="s">
        <v>29</v>
      </c>
      <c r="J609" s="70" t="s">
        <v>30</v>
      </c>
    </row>
    <row r="610" spans="2:10">
      <c r="B610" s="42">
        <v>1</v>
      </c>
      <c r="C610" s="47">
        <v>59.5</v>
      </c>
      <c r="D610" s="47">
        <v>73.8</v>
      </c>
      <c r="E610" s="47">
        <v>61.2</v>
      </c>
      <c r="F610" s="47">
        <v>66.2</v>
      </c>
      <c r="G610" s="47">
        <v>67</v>
      </c>
      <c r="H610" s="48">
        <f t="shared" ref="H610:H616" si="47">AVERAGE(C610:G610)</f>
        <v>65.539999999999992</v>
      </c>
      <c r="I610" s="49">
        <f t="shared" ref="I610:I615" si="48">STDEV(C610:G610)</f>
        <v>5.6149799643453742</v>
      </c>
      <c r="J610" s="50">
        <f t="shared" si="46"/>
        <v>2.5110953785151202</v>
      </c>
    </row>
    <row r="611" spans="2:10">
      <c r="B611" s="42">
        <v>2</v>
      </c>
      <c r="C611" s="47" t="s">
        <v>31</v>
      </c>
      <c r="D611" s="47">
        <v>50</v>
      </c>
      <c r="E611" s="47" t="s">
        <v>31</v>
      </c>
      <c r="F611" s="47">
        <v>59.5</v>
      </c>
      <c r="G611" s="47">
        <v>57</v>
      </c>
      <c r="H611" s="48">
        <f t="shared" si="47"/>
        <v>55.5</v>
      </c>
      <c r="I611" s="49">
        <f t="shared" si="48"/>
        <v>4.924428900898052</v>
      </c>
      <c r="J611" s="50">
        <f t="shared" si="46"/>
        <v>2.2022715545545237</v>
      </c>
    </row>
    <row r="612" spans="2:10">
      <c r="B612" s="42">
        <v>3</v>
      </c>
      <c r="C612" s="47">
        <v>76.5</v>
      </c>
      <c r="D612" s="47" t="s">
        <v>31</v>
      </c>
      <c r="E612" s="47">
        <v>89.5</v>
      </c>
      <c r="F612" s="47" t="s">
        <v>31</v>
      </c>
      <c r="G612" s="47" t="s">
        <v>31</v>
      </c>
      <c r="H612" s="48">
        <f t="shared" si="47"/>
        <v>83</v>
      </c>
      <c r="I612" s="49">
        <f t="shared" si="48"/>
        <v>9.1923881554251174</v>
      </c>
      <c r="J612" s="50">
        <f t="shared" si="46"/>
        <v>4.1109609582188931</v>
      </c>
    </row>
    <row r="613" spans="2:10">
      <c r="B613" s="42">
        <v>4</v>
      </c>
      <c r="C613" s="47" t="s">
        <v>31</v>
      </c>
      <c r="D613" s="47">
        <v>85.5</v>
      </c>
      <c r="E613" s="47">
        <v>65.5</v>
      </c>
      <c r="F613" s="47" t="s">
        <v>31</v>
      </c>
      <c r="G613" s="47">
        <v>60</v>
      </c>
      <c r="H613" s="48">
        <f t="shared" si="47"/>
        <v>70.333333333333329</v>
      </c>
      <c r="I613" s="49">
        <f t="shared" si="48"/>
        <v>13.419513155600431</v>
      </c>
      <c r="J613" s="50">
        <f t="shared" si="46"/>
        <v>6.0013887281750549</v>
      </c>
    </row>
    <row r="614" spans="2:10">
      <c r="B614" s="42">
        <v>5</v>
      </c>
      <c r="C614" s="47">
        <v>65.2</v>
      </c>
      <c r="D614" s="47">
        <v>58</v>
      </c>
      <c r="E614" s="47">
        <v>30</v>
      </c>
      <c r="F614" s="47">
        <v>35</v>
      </c>
      <c r="G614" s="47">
        <v>42.5</v>
      </c>
      <c r="H614" s="48">
        <f t="shared" si="47"/>
        <v>46.14</v>
      </c>
      <c r="I614" s="49">
        <f t="shared" si="48"/>
        <v>15.014925907243109</v>
      </c>
      <c r="J614" s="50">
        <f t="shared" si="46"/>
        <v>6.7148790011436583</v>
      </c>
    </row>
    <row r="615" spans="2:10">
      <c r="B615" s="42">
        <v>6</v>
      </c>
      <c r="C615" s="47">
        <v>44.8</v>
      </c>
      <c r="D615" s="47">
        <v>69.5</v>
      </c>
      <c r="E615" s="47">
        <v>72</v>
      </c>
      <c r="F615" s="47">
        <v>78.5</v>
      </c>
      <c r="G615" s="47">
        <v>57</v>
      </c>
      <c r="H615" s="48">
        <f t="shared" si="47"/>
        <v>64.36</v>
      </c>
      <c r="I615" s="49">
        <f t="shared" si="48"/>
        <v>13.430301560277773</v>
      </c>
      <c r="J615" s="50">
        <f t="shared" si="46"/>
        <v>6.0062134494205175</v>
      </c>
    </row>
    <row r="616" spans="2:10">
      <c r="B616" s="42">
        <v>7</v>
      </c>
      <c r="C616" s="47" t="s">
        <v>31</v>
      </c>
      <c r="D616" s="47" t="s">
        <v>31</v>
      </c>
      <c r="E616" s="47" t="s">
        <v>31</v>
      </c>
      <c r="F616" s="47" t="s">
        <v>31</v>
      </c>
      <c r="G616" s="47">
        <v>87.8</v>
      </c>
      <c r="H616" s="48">
        <f t="shared" si="47"/>
        <v>87.8</v>
      </c>
      <c r="I616" s="49" t="s">
        <v>31</v>
      </c>
      <c r="J616" s="127" t="s">
        <v>31</v>
      </c>
    </row>
    <row r="617" spans="2:10">
      <c r="B617" s="42">
        <v>8</v>
      </c>
      <c r="C617" s="47" t="s">
        <v>31</v>
      </c>
      <c r="D617" s="47" t="s">
        <v>31</v>
      </c>
      <c r="E617" s="47" t="s">
        <v>31</v>
      </c>
      <c r="F617" s="47" t="s">
        <v>31</v>
      </c>
      <c r="G617" s="47" t="s">
        <v>31</v>
      </c>
      <c r="H617" s="48" t="s">
        <v>31</v>
      </c>
      <c r="I617" s="49" t="s">
        <v>31</v>
      </c>
      <c r="J617" s="127" t="s">
        <v>31</v>
      </c>
    </row>
    <row r="618" spans="2:10">
      <c r="B618" s="42">
        <v>9</v>
      </c>
      <c r="C618" s="47">
        <v>72.400000000000006</v>
      </c>
      <c r="D618" s="47">
        <v>60</v>
      </c>
      <c r="E618" s="47">
        <v>50</v>
      </c>
      <c r="F618" s="47">
        <v>24</v>
      </c>
      <c r="G618" s="47">
        <v>67.5</v>
      </c>
      <c r="H618" s="48">
        <f>AVERAGE(C618:G618)</f>
        <v>54.779999999999994</v>
      </c>
      <c r="I618" s="49">
        <f>STDEV(C618:G618)</f>
        <v>19.168776695449321</v>
      </c>
      <c r="J618" s="50">
        <f t="shared" si="46"/>
        <v>8.572537547307693</v>
      </c>
    </row>
    <row r="619" spans="2:10">
      <c r="B619" s="99">
        <v>10</v>
      </c>
      <c r="C619" s="47">
        <v>54</v>
      </c>
      <c r="D619" s="47">
        <v>79</v>
      </c>
      <c r="E619" s="47">
        <v>66</v>
      </c>
      <c r="F619" s="47">
        <v>24.5</v>
      </c>
      <c r="G619" s="47">
        <v>61</v>
      </c>
      <c r="H619" s="48">
        <f>AVERAGE(C619:G619)</f>
        <v>56.9</v>
      </c>
      <c r="I619" s="49">
        <f>STDEV(C619:G619)</f>
        <v>20.286695147312688</v>
      </c>
      <c r="J619" s="50">
        <f t="shared" si="46"/>
        <v>9.072485877641256</v>
      </c>
    </row>
    <row r="620" spans="2:10" ht="15.75" thickBot="1">
      <c r="B620" s="93"/>
      <c r="C620" s="52"/>
      <c r="D620" s="52"/>
      <c r="E620" s="52"/>
      <c r="F620" s="52"/>
      <c r="G620" s="52"/>
      <c r="H620" s="48"/>
      <c r="I620" s="49"/>
      <c r="J620" s="50"/>
    </row>
    <row r="621" spans="2:10" ht="15.75" thickBot="1">
      <c r="B621" s="94"/>
      <c r="C621" s="148"/>
      <c r="D621" s="142" t="s">
        <v>38</v>
      </c>
      <c r="E621" s="143"/>
      <c r="F621" s="144"/>
      <c r="G621" s="92"/>
      <c r="H621" s="48"/>
      <c r="I621" s="49"/>
      <c r="J621" s="50"/>
    </row>
    <row r="622" spans="2:10">
      <c r="B622" s="96" t="s">
        <v>33</v>
      </c>
      <c r="C622" s="97" t="s">
        <v>34</v>
      </c>
      <c r="D622" s="97" t="s">
        <v>35</v>
      </c>
      <c r="E622" s="97" t="s">
        <v>36</v>
      </c>
      <c r="F622" s="97" t="s">
        <v>37</v>
      </c>
      <c r="G622" s="106" t="s">
        <v>27</v>
      </c>
      <c r="H622" s="68" t="s">
        <v>28</v>
      </c>
      <c r="I622" s="69" t="s">
        <v>29</v>
      </c>
      <c r="J622" s="70" t="s">
        <v>30</v>
      </c>
    </row>
    <row r="623" spans="2:10">
      <c r="B623" s="42">
        <v>1</v>
      </c>
      <c r="C623" s="47">
        <v>68</v>
      </c>
      <c r="D623" s="47">
        <v>57</v>
      </c>
      <c r="E623" s="47">
        <v>84.5</v>
      </c>
      <c r="F623" s="47">
        <v>67.5</v>
      </c>
      <c r="G623" s="107">
        <v>33.5</v>
      </c>
      <c r="H623" s="48">
        <f>AVERAGE(C623:G623)</f>
        <v>62.1</v>
      </c>
      <c r="I623" s="49">
        <f>STDEV(C623:G623)</f>
        <v>18.772985910611027</v>
      </c>
      <c r="J623" s="50">
        <f t="shared" si="46"/>
        <v>8.3955345273544086</v>
      </c>
    </row>
    <row r="624" spans="2:10">
      <c r="B624" s="42">
        <v>2</v>
      </c>
      <c r="C624" s="47">
        <v>41.5</v>
      </c>
      <c r="D624" s="47">
        <v>61</v>
      </c>
      <c r="E624" s="47">
        <v>77.400000000000006</v>
      </c>
      <c r="F624" s="47">
        <v>41</v>
      </c>
      <c r="G624" s="107">
        <v>62.5</v>
      </c>
      <c r="H624" s="48">
        <f>AVERAGE(C624:G624)</f>
        <v>56.679999999999993</v>
      </c>
      <c r="I624" s="49">
        <f>STDEV(C624:G624)</f>
        <v>15.476982910115304</v>
      </c>
      <c r="J624" s="50">
        <f t="shared" si="46"/>
        <v>6.9215171747240669</v>
      </c>
    </row>
    <row r="625" spans="2:10">
      <c r="B625" s="42">
        <v>3</v>
      </c>
      <c r="C625" s="47">
        <v>63.5</v>
      </c>
      <c r="D625" s="47">
        <v>41.5</v>
      </c>
      <c r="E625" s="47">
        <v>49.4</v>
      </c>
      <c r="F625" s="47">
        <v>68</v>
      </c>
      <c r="G625" s="107">
        <v>60.8</v>
      </c>
      <c r="H625" s="48">
        <f>AVERAGE(C625:G625)</f>
        <v>56.64</v>
      </c>
      <c r="I625" s="49">
        <f>STDEV(C625:G625)</f>
        <v>10.897843823435917</v>
      </c>
      <c r="J625" s="50">
        <f t="shared" si="46"/>
        <v>4.8736639194757849</v>
      </c>
    </row>
    <row r="626" spans="2:10">
      <c r="B626" s="42">
        <v>4</v>
      </c>
      <c r="C626" s="47">
        <v>68</v>
      </c>
      <c r="D626" s="47">
        <v>40.200000000000003</v>
      </c>
      <c r="E626" s="47">
        <v>56</v>
      </c>
      <c r="F626" s="47">
        <v>47.5</v>
      </c>
      <c r="G626" s="107">
        <v>72</v>
      </c>
      <c r="H626" s="48">
        <f>AVERAGE(C626:G626)</f>
        <v>56.739999999999995</v>
      </c>
      <c r="I626" s="49">
        <f>STDEV(C626:G626)</f>
        <v>13.408504763768439</v>
      </c>
      <c r="J626" s="50">
        <f t="shared" si="46"/>
        <v>5.9964656256831974</v>
      </c>
    </row>
    <row r="627" spans="2:10">
      <c r="B627" s="42">
        <v>5</v>
      </c>
      <c r="C627" s="47">
        <v>56</v>
      </c>
      <c r="D627" s="47">
        <v>48.5</v>
      </c>
      <c r="E627" s="47">
        <v>51.5</v>
      </c>
      <c r="F627" s="47">
        <v>60</v>
      </c>
      <c r="G627" s="107">
        <v>73.5</v>
      </c>
      <c r="H627" s="48">
        <f>AVERAGE(C627:G627)</f>
        <v>57.9</v>
      </c>
      <c r="I627" s="49">
        <f>STDEV(C627:G627)</f>
        <v>9.7557675249054689</v>
      </c>
      <c r="J627" s="50">
        <f t="shared" si="46"/>
        <v>4.3629118716747</v>
      </c>
    </row>
    <row r="628" spans="2:10">
      <c r="B628" s="36"/>
      <c r="C628" s="39"/>
      <c r="D628" s="39"/>
      <c r="E628" s="39"/>
      <c r="F628" s="39"/>
      <c r="G628" s="52"/>
      <c r="H628" s="48"/>
      <c r="I628" s="49"/>
      <c r="J628" s="50"/>
    </row>
    <row r="629" spans="2:10" ht="15.75" thickBot="1">
      <c r="B629" s="93"/>
      <c r="C629" s="52"/>
      <c r="D629" s="52"/>
      <c r="E629" s="52"/>
      <c r="F629" s="52"/>
      <c r="G629" s="52"/>
      <c r="H629" s="48"/>
      <c r="I629" s="49"/>
      <c r="J629" s="50"/>
    </row>
    <row r="630" spans="2:10" ht="15.75" thickBot="1">
      <c r="B630" s="94"/>
      <c r="C630" s="145"/>
      <c r="D630" s="146" t="s">
        <v>39</v>
      </c>
      <c r="E630" s="147"/>
      <c r="F630" s="95"/>
      <c r="G630" s="95"/>
      <c r="H630" s="48"/>
      <c r="I630" s="49"/>
      <c r="J630" s="50"/>
    </row>
    <row r="631" spans="2:10">
      <c r="B631" s="96" t="s">
        <v>33</v>
      </c>
      <c r="C631" s="97" t="s">
        <v>34</v>
      </c>
      <c r="D631" s="97" t="s">
        <v>35</v>
      </c>
      <c r="E631" s="97" t="s">
        <v>36</v>
      </c>
      <c r="F631" s="106" t="s">
        <v>37</v>
      </c>
      <c r="G631" s="97" t="s">
        <v>27</v>
      </c>
      <c r="H631" s="68" t="s">
        <v>28</v>
      </c>
      <c r="I631" s="69" t="s">
        <v>29</v>
      </c>
      <c r="J631" s="70" t="s">
        <v>30</v>
      </c>
    </row>
    <row r="632" spans="2:10">
      <c r="B632" s="42">
        <v>1</v>
      </c>
      <c r="C632" s="47">
        <v>65.5</v>
      </c>
      <c r="D632" s="47">
        <v>43.8</v>
      </c>
      <c r="E632" s="47">
        <v>59.5</v>
      </c>
      <c r="F632" s="47">
        <v>50.5</v>
      </c>
      <c r="G632" s="112">
        <v>76.5</v>
      </c>
      <c r="H632" s="48">
        <f>AVERAGE(C632:G632)</f>
        <v>59.160000000000004</v>
      </c>
      <c r="I632" s="49">
        <f>STDEV(C632:G632)</f>
        <v>12.766283719234785</v>
      </c>
      <c r="J632" s="50">
        <f t="shared" si="46"/>
        <v>5.7092556432515638</v>
      </c>
    </row>
    <row r="633" spans="2:10">
      <c r="B633" s="42">
        <v>2</v>
      </c>
      <c r="C633" s="47">
        <v>50.3</v>
      </c>
      <c r="D633" s="47">
        <v>40</v>
      </c>
      <c r="E633" s="47">
        <v>39.4</v>
      </c>
      <c r="F633" s="47">
        <v>69</v>
      </c>
      <c r="G633" s="47">
        <v>40</v>
      </c>
      <c r="H633" s="48">
        <f>AVERAGE(C633:G633)</f>
        <v>47.739999999999995</v>
      </c>
      <c r="I633" s="49">
        <f>STDEV(C633:G633)</f>
        <v>12.727057790392896</v>
      </c>
      <c r="J633" s="50">
        <f t="shared" si="46"/>
        <v>5.6917132745773573</v>
      </c>
    </row>
    <row r="634" spans="2:10">
      <c r="B634" s="42">
        <v>3</v>
      </c>
      <c r="C634" s="47">
        <v>52.2</v>
      </c>
      <c r="D634" s="47">
        <v>54.5</v>
      </c>
      <c r="E634" s="47">
        <v>68</v>
      </c>
      <c r="F634" s="47">
        <v>48.5</v>
      </c>
      <c r="G634" s="47">
        <v>45.4</v>
      </c>
      <c r="H634" s="48">
        <f>AVERAGE(C634:G634)</f>
        <v>53.719999999999992</v>
      </c>
      <c r="I634" s="49">
        <f>STDEV(C634:G634)</f>
        <v>8.7078700036232242</v>
      </c>
      <c r="J634" s="50">
        <f t="shared" si="46"/>
        <v>3.8942778534665736</v>
      </c>
    </row>
    <row r="635" spans="2:10">
      <c r="B635" s="42">
        <v>4</v>
      </c>
      <c r="C635" s="47">
        <v>53.5</v>
      </c>
      <c r="D635" s="47">
        <v>65</v>
      </c>
      <c r="E635" s="47">
        <v>46.8</v>
      </c>
      <c r="F635" s="47">
        <v>43.5</v>
      </c>
      <c r="G635" s="47">
        <v>56.5</v>
      </c>
      <c r="H635" s="48">
        <f>AVERAGE(C635:G635)</f>
        <v>53.06</v>
      </c>
      <c r="I635" s="49">
        <f>STDEV(C635:G635)</f>
        <v>8.4435182240579785</v>
      </c>
      <c r="J635" s="50">
        <f t="shared" si="46"/>
        <v>3.7760561436503877</v>
      </c>
    </row>
    <row r="636" spans="2:10" ht="15.75" thickBot="1">
      <c r="B636" s="42">
        <v>5</v>
      </c>
      <c r="C636" s="47">
        <v>48.4</v>
      </c>
      <c r="D636" s="47">
        <v>43</v>
      </c>
      <c r="E636" s="47">
        <v>52.5</v>
      </c>
      <c r="F636" s="47">
        <v>55.5</v>
      </c>
      <c r="G636" s="47">
        <v>54</v>
      </c>
      <c r="H636" s="48">
        <f>AVERAGE(C636:G636)</f>
        <v>50.68</v>
      </c>
      <c r="I636" s="49">
        <f>STDEV(C636:G636)</f>
        <v>5.0435106820547135</v>
      </c>
      <c r="J636" s="57">
        <f t="shared" si="46"/>
        <v>2.2555265460641336</v>
      </c>
    </row>
    <row r="637" spans="2:10" ht="15.75" thickBot="1">
      <c r="B637" s="93"/>
      <c r="C637" s="52"/>
      <c r="D637" s="52"/>
      <c r="E637" s="52"/>
      <c r="F637" s="52"/>
      <c r="G637" s="52"/>
      <c r="H637" s="149"/>
      <c r="I637" s="86"/>
      <c r="J637" s="91"/>
    </row>
    <row r="638" spans="2:10" ht="15.75" thickBot="1">
      <c r="B638" s="148" t="s">
        <v>46</v>
      </c>
      <c r="C638" s="142"/>
      <c r="D638" s="142"/>
      <c r="E638" s="142" t="s">
        <v>41</v>
      </c>
      <c r="F638" s="143"/>
      <c r="G638" s="73"/>
      <c r="H638" s="85"/>
      <c r="I638" s="86"/>
      <c r="J638" s="53"/>
    </row>
    <row r="639" spans="2:10">
      <c r="B639" s="150" t="s">
        <v>33</v>
      </c>
      <c r="C639" s="97" t="s">
        <v>35</v>
      </c>
      <c r="D639" s="73"/>
      <c r="E639" s="97" t="s">
        <v>33</v>
      </c>
      <c r="F639" s="97" t="s">
        <v>27</v>
      </c>
      <c r="G639" s="73"/>
      <c r="H639" s="85"/>
      <c r="I639" s="86"/>
      <c r="J639" s="53"/>
    </row>
    <row r="640" spans="2:10">
      <c r="B640" s="94">
        <v>1</v>
      </c>
      <c r="C640" s="47">
        <v>74</v>
      </c>
      <c r="D640" s="52"/>
      <c r="E640" s="47">
        <v>1</v>
      </c>
      <c r="F640" s="47">
        <v>75.5</v>
      </c>
      <c r="G640" s="52"/>
      <c r="H640" s="85"/>
      <c r="I640" s="86"/>
      <c r="J640" s="53"/>
    </row>
    <row r="641" spans="2:10">
      <c r="B641" s="94">
        <v>2</v>
      </c>
      <c r="C641" s="47">
        <v>82.5</v>
      </c>
      <c r="D641" s="52"/>
      <c r="E641" s="47">
        <v>2</v>
      </c>
      <c r="F641" s="47">
        <v>79</v>
      </c>
      <c r="G641" s="52"/>
      <c r="H641" s="85"/>
      <c r="I641" s="86"/>
      <c r="J641" s="53"/>
    </row>
    <row r="642" spans="2:10">
      <c r="B642" s="94">
        <v>3</v>
      </c>
      <c r="C642" s="47">
        <v>80</v>
      </c>
      <c r="D642" s="52"/>
      <c r="E642" s="47">
        <v>3</v>
      </c>
      <c r="F642" s="47">
        <v>78.400000000000006</v>
      </c>
      <c r="G642" s="52"/>
      <c r="H642" s="85"/>
      <c r="I642" s="86"/>
      <c r="J642" s="53"/>
    </row>
    <row r="643" spans="2:10">
      <c r="B643" s="94">
        <v>4</v>
      </c>
      <c r="C643" s="47">
        <v>94</v>
      </c>
      <c r="D643" s="52"/>
      <c r="E643" s="47">
        <v>4</v>
      </c>
      <c r="F643" s="47">
        <v>79</v>
      </c>
      <c r="G643" s="52"/>
      <c r="H643" s="85"/>
      <c r="I643" s="86"/>
      <c r="J643" s="53"/>
    </row>
    <row r="644" spans="2:10">
      <c r="B644" s="99">
        <v>5</v>
      </c>
      <c r="C644" s="74">
        <v>86</v>
      </c>
      <c r="D644" s="52"/>
      <c r="E644" s="74">
        <v>5</v>
      </c>
      <c r="F644" s="47">
        <v>75</v>
      </c>
      <c r="G644" s="52"/>
      <c r="H644" s="85"/>
      <c r="I644" s="86"/>
      <c r="J644" s="53"/>
    </row>
    <row r="645" spans="2:10">
      <c r="B645" s="75" t="s">
        <v>28</v>
      </c>
      <c r="C645" s="44">
        <f>AVERAGE(C640:C644)</f>
        <v>83.3</v>
      </c>
      <c r="D645" s="131"/>
      <c r="E645" s="44" t="s">
        <v>28</v>
      </c>
      <c r="F645" s="114">
        <f>AVERAGE(F640:F644)</f>
        <v>77.38</v>
      </c>
      <c r="G645" s="159"/>
      <c r="H645" s="131"/>
      <c r="I645" s="39"/>
      <c r="J645" s="134"/>
    </row>
    <row r="646" spans="2:10">
      <c r="B646" s="77" t="s">
        <v>29</v>
      </c>
      <c r="C646" s="49">
        <f>+STDEV(C640:C644)</f>
        <v>7.412826721298698</v>
      </c>
      <c r="D646" s="86"/>
      <c r="E646" s="45" t="s">
        <v>29</v>
      </c>
      <c r="F646" s="115">
        <f>+STDEV(F640:F644)</f>
        <v>1.9677398201998157</v>
      </c>
      <c r="G646" s="160"/>
      <c r="H646" s="86"/>
      <c r="I646" s="39"/>
      <c r="J646" s="134"/>
    </row>
    <row r="647" spans="2:10">
      <c r="B647" s="75" t="s">
        <v>30</v>
      </c>
      <c r="C647" s="79">
        <f>C646/SQRT(5)</f>
        <v>3.3151168908501552</v>
      </c>
      <c r="D647" s="121"/>
      <c r="E647" s="114" t="s">
        <v>30</v>
      </c>
      <c r="F647" s="118">
        <f>F646/SQRT(5)</f>
        <v>0.88000000000000034</v>
      </c>
      <c r="G647" s="159"/>
      <c r="H647" s="87"/>
      <c r="I647" s="39"/>
      <c r="J647" s="134"/>
    </row>
    <row r="648" spans="2:10" ht="15.75" thickBot="1">
      <c r="B648" s="135"/>
      <c r="C648" s="136"/>
      <c r="D648" s="52"/>
      <c r="E648" s="52"/>
      <c r="F648" s="52"/>
      <c r="G648" s="52"/>
      <c r="H648" s="85"/>
      <c r="I648" s="86"/>
      <c r="J648" s="151"/>
    </row>
    <row r="649" spans="2:10" ht="15.75" thickBot="1">
      <c r="B649" s="148"/>
      <c r="C649" s="142" t="s">
        <v>45</v>
      </c>
      <c r="D649" s="152"/>
      <c r="E649" s="52"/>
      <c r="F649" s="52"/>
      <c r="G649" s="52"/>
      <c r="H649" s="104"/>
      <c r="I649" s="105"/>
      <c r="J649" s="70"/>
    </row>
    <row r="650" spans="2:10">
      <c r="B650" s="96"/>
      <c r="C650" s="112" t="s">
        <v>34</v>
      </c>
      <c r="D650" s="112" t="s">
        <v>35</v>
      </c>
      <c r="E650" s="47" t="s">
        <v>36</v>
      </c>
      <c r="F650" s="47" t="s">
        <v>37</v>
      </c>
      <c r="G650" s="47" t="s">
        <v>27</v>
      </c>
      <c r="H650" s="68" t="s">
        <v>28</v>
      </c>
      <c r="I650" s="69" t="s">
        <v>29</v>
      </c>
      <c r="J650" s="70" t="s">
        <v>30</v>
      </c>
    </row>
    <row r="651" spans="2:10">
      <c r="B651" s="42">
        <v>1</v>
      </c>
      <c r="C651" s="47" t="s">
        <v>31</v>
      </c>
      <c r="D651" s="47" t="s">
        <v>31</v>
      </c>
      <c r="E651" s="47" t="s">
        <v>31</v>
      </c>
      <c r="F651" s="47" t="s">
        <v>31</v>
      </c>
      <c r="G651" s="47" t="s">
        <v>31</v>
      </c>
      <c r="H651" s="48" t="s">
        <v>31</v>
      </c>
      <c r="I651" s="48" t="s">
        <v>31</v>
      </c>
      <c r="J651" s="48" t="s">
        <v>31</v>
      </c>
    </row>
    <row r="652" spans="2:10">
      <c r="B652" s="42">
        <v>2</v>
      </c>
      <c r="C652" s="47">
        <v>23.5</v>
      </c>
      <c r="D652" s="47">
        <v>9.5</v>
      </c>
      <c r="E652" s="47">
        <v>13.6</v>
      </c>
      <c r="F652" s="47">
        <v>22.5</v>
      </c>
      <c r="G652" s="47">
        <v>12.2</v>
      </c>
      <c r="H652" s="48">
        <f>AVERAGE(C652:G652)</f>
        <v>16.259999999999998</v>
      </c>
      <c r="I652" s="49">
        <f>STDEV(C652:G652)</f>
        <v>6.3366394879304933</v>
      </c>
      <c r="J652" s="50">
        <f>I652/SQRT(5)</f>
        <v>2.8338313287844081</v>
      </c>
    </row>
    <row r="653" spans="2:10">
      <c r="B653" s="42">
        <v>3</v>
      </c>
      <c r="C653" s="47">
        <v>31.4</v>
      </c>
      <c r="D653" s="47">
        <v>24.5</v>
      </c>
      <c r="E653" s="47">
        <v>19.5</v>
      </c>
      <c r="F653" s="47">
        <v>7.2</v>
      </c>
      <c r="G653" s="47">
        <v>16.5</v>
      </c>
      <c r="H653" s="48">
        <f>AVERAGE(C653:G653)</f>
        <v>19.82</v>
      </c>
      <c r="I653" s="49">
        <f>STDEV(C653:G653)</f>
        <v>9.0331057781916844</v>
      </c>
      <c r="J653" s="50">
        <f>I653/SQRT(5)</f>
        <v>4.0397277135965481</v>
      </c>
    </row>
    <row r="654" spans="2:10">
      <c r="B654" s="42">
        <v>4</v>
      </c>
      <c r="C654" s="47" t="s">
        <v>31</v>
      </c>
      <c r="D654" s="47">
        <v>18.5</v>
      </c>
      <c r="E654" s="47">
        <v>11</v>
      </c>
      <c r="F654" s="47" t="s">
        <v>31</v>
      </c>
      <c r="G654" s="47">
        <v>10.5</v>
      </c>
      <c r="H654" s="48">
        <f>AVERAGE(C654:G654)</f>
        <v>13.333333333333334</v>
      </c>
      <c r="I654" s="49">
        <f>STDEV(C654:G654)</f>
        <v>4.4814432199162484</v>
      </c>
      <c r="J654" s="50">
        <f>I654/SQRT(5)</f>
        <v>2.0041623354076541</v>
      </c>
    </row>
    <row r="655" spans="2:10">
      <c r="B655" s="99">
        <v>5</v>
      </c>
      <c r="C655" s="47" t="s">
        <v>31</v>
      </c>
      <c r="D655" s="74">
        <v>5.5</v>
      </c>
      <c r="E655" s="74">
        <v>9</v>
      </c>
      <c r="F655" s="74">
        <v>27.4</v>
      </c>
      <c r="G655" s="74">
        <v>20.5</v>
      </c>
      <c r="H655" s="48">
        <f>AVERAGE(C655:G655)</f>
        <v>15.6</v>
      </c>
      <c r="I655" s="49">
        <f>STDEV(C655:G655)</f>
        <v>10.145935146648629</v>
      </c>
      <c r="J655" s="50">
        <f>I655/SQRT(5)</f>
        <v>4.5374001366421259</v>
      </c>
    </row>
    <row r="656" spans="2:10">
      <c r="B656" s="42">
        <v>6</v>
      </c>
      <c r="C656" s="47">
        <v>20</v>
      </c>
      <c r="D656" s="47" t="s">
        <v>31</v>
      </c>
      <c r="E656" s="47">
        <v>19</v>
      </c>
      <c r="F656" s="47">
        <v>24.5</v>
      </c>
      <c r="G656" s="47" t="s">
        <v>31</v>
      </c>
      <c r="H656" s="48">
        <f>AVERAGE(C656:G656)</f>
        <v>21.166666666666668</v>
      </c>
      <c r="I656" s="49">
        <f>STDEV(C656:G656)</f>
        <v>2.9297326385411639</v>
      </c>
      <c r="J656" s="50">
        <f>I656/SQRT(5)</f>
        <v>1.3102162671355726</v>
      </c>
    </row>
    <row r="660" spans="2:10" ht="15.75" thickBot="1"/>
    <row r="661" spans="2:10">
      <c r="B661" s="32"/>
      <c r="C661" s="33"/>
      <c r="D661" s="139"/>
      <c r="E661" s="33"/>
      <c r="F661" s="33"/>
      <c r="G661" s="139"/>
      <c r="H661" s="89"/>
      <c r="I661" s="90"/>
      <c r="J661" s="153"/>
    </row>
    <row r="662" spans="2:10">
      <c r="B662" s="36"/>
      <c r="C662" s="140">
        <v>40120</v>
      </c>
      <c r="D662" s="40" t="s">
        <v>43</v>
      </c>
      <c r="E662" s="40"/>
      <c r="F662" s="40"/>
      <c r="G662" s="40"/>
      <c r="H662" s="85"/>
      <c r="I662" s="86"/>
      <c r="J662" s="154"/>
    </row>
    <row r="663" spans="2:10">
      <c r="B663" s="36"/>
      <c r="C663" s="39"/>
      <c r="D663" s="39"/>
      <c r="E663" s="39"/>
      <c r="F663" s="39"/>
      <c r="G663" s="39"/>
      <c r="H663" s="85"/>
      <c r="I663" s="86"/>
      <c r="J663" s="154"/>
    </row>
    <row r="664" spans="2:10">
      <c r="B664" s="71"/>
      <c r="C664" s="43" t="s">
        <v>44</v>
      </c>
      <c r="D664" s="43"/>
      <c r="E664" s="43"/>
      <c r="F664" s="43"/>
      <c r="G664" s="73"/>
      <c r="H664" s="85"/>
      <c r="I664" s="86"/>
      <c r="J664" s="155"/>
    </row>
    <row r="665" spans="2:10">
      <c r="B665" s="96" t="s">
        <v>33</v>
      </c>
      <c r="C665" s="97" t="s">
        <v>23</v>
      </c>
      <c r="D665" s="97" t="s">
        <v>24</v>
      </c>
      <c r="E665" s="97" t="s">
        <v>25</v>
      </c>
      <c r="F665" s="97" t="s">
        <v>26</v>
      </c>
      <c r="G665" s="43" t="s">
        <v>27</v>
      </c>
      <c r="H665" s="44" t="s">
        <v>28</v>
      </c>
      <c r="I665" s="45" t="s">
        <v>29</v>
      </c>
      <c r="J665" s="50" t="s">
        <v>30</v>
      </c>
    </row>
    <row r="666" spans="2:10">
      <c r="B666" s="42">
        <v>1</v>
      </c>
      <c r="C666" s="47">
        <v>9</v>
      </c>
      <c r="D666" s="47">
        <v>16</v>
      </c>
      <c r="E666" s="47">
        <v>13</v>
      </c>
      <c r="F666" s="47">
        <v>16.5</v>
      </c>
      <c r="G666" s="47">
        <v>29.5</v>
      </c>
      <c r="H666" s="48">
        <f t="shared" ref="H666:H675" si="49">AVERAGE(C666:G666)</f>
        <v>16.8</v>
      </c>
      <c r="I666" s="49">
        <f t="shared" ref="I666:I675" si="50">STDEV(C666:G666)</f>
        <v>7.7022723919632954</v>
      </c>
      <c r="J666" s="50">
        <f t="shared" ref="J666:J705" si="51">I666/SQRT(5)</f>
        <v>3.4445609299299664</v>
      </c>
    </row>
    <row r="667" spans="2:10">
      <c r="B667" s="42">
        <v>2</v>
      </c>
      <c r="C667" s="47" t="s">
        <v>31</v>
      </c>
      <c r="D667" s="47" t="s">
        <v>31</v>
      </c>
      <c r="E667" s="47" t="s">
        <v>31</v>
      </c>
      <c r="F667" s="47">
        <v>11.5</v>
      </c>
      <c r="G667" s="47">
        <v>20.5</v>
      </c>
      <c r="H667" s="48">
        <f t="shared" si="49"/>
        <v>16</v>
      </c>
      <c r="I667" s="49">
        <f t="shared" si="50"/>
        <v>6.3639610306789276</v>
      </c>
      <c r="J667" s="50">
        <f t="shared" si="51"/>
        <v>2.8460498941515411</v>
      </c>
    </row>
    <row r="668" spans="2:10">
      <c r="B668" s="42">
        <v>3</v>
      </c>
      <c r="C668" s="47">
        <v>13</v>
      </c>
      <c r="D668" s="47" t="s">
        <v>31</v>
      </c>
      <c r="E668" s="47">
        <v>10</v>
      </c>
      <c r="F668" s="47" t="s">
        <v>31</v>
      </c>
      <c r="G668" s="47">
        <v>14.2</v>
      </c>
      <c r="H668" s="48">
        <f t="shared" si="49"/>
        <v>12.4</v>
      </c>
      <c r="I668" s="49">
        <f t="shared" si="50"/>
        <v>2.1633307652783884</v>
      </c>
      <c r="J668" s="50">
        <f t="shared" si="51"/>
        <v>0.96747092979582361</v>
      </c>
    </row>
    <row r="669" spans="2:10">
      <c r="B669" s="42">
        <v>4</v>
      </c>
      <c r="C669" s="47">
        <v>19</v>
      </c>
      <c r="D669" s="47">
        <v>12</v>
      </c>
      <c r="E669" s="47">
        <v>20.5</v>
      </c>
      <c r="F669" s="47" t="s">
        <v>31</v>
      </c>
      <c r="G669" s="47">
        <v>11.5</v>
      </c>
      <c r="H669" s="48">
        <f t="shared" si="49"/>
        <v>15.75</v>
      </c>
      <c r="I669" s="49">
        <f t="shared" si="50"/>
        <v>4.6636895265444078</v>
      </c>
      <c r="J669" s="50">
        <f t="shared" si="51"/>
        <v>2.0856653614614209</v>
      </c>
    </row>
    <row r="670" spans="2:10">
      <c r="B670" s="42">
        <v>5</v>
      </c>
      <c r="C670" s="47">
        <v>10.5</v>
      </c>
      <c r="D670" s="47">
        <v>20.5</v>
      </c>
      <c r="E670" s="47">
        <v>7.5</v>
      </c>
      <c r="F670" s="47" t="s">
        <v>31</v>
      </c>
      <c r="G670" s="47">
        <v>24</v>
      </c>
      <c r="H670" s="48">
        <f t="shared" si="49"/>
        <v>15.625</v>
      </c>
      <c r="I670" s="49">
        <f t="shared" si="50"/>
        <v>7.8779756282943652</v>
      </c>
      <c r="J670" s="50">
        <f t="shared" si="51"/>
        <v>3.5231378059905629</v>
      </c>
    </row>
    <row r="671" spans="2:10">
      <c r="B671" s="42">
        <v>6</v>
      </c>
      <c r="C671" s="47" t="s">
        <v>31</v>
      </c>
      <c r="D671" s="47" t="s">
        <v>31</v>
      </c>
      <c r="E671" s="47">
        <v>16.5</v>
      </c>
      <c r="F671" s="47">
        <v>17.5</v>
      </c>
      <c r="G671" s="47">
        <v>16</v>
      </c>
      <c r="H671" s="48">
        <f t="shared" si="49"/>
        <v>16.666666666666668</v>
      </c>
      <c r="I671" s="49">
        <f t="shared" si="50"/>
        <v>0.76376261582597327</v>
      </c>
      <c r="J671" s="50">
        <f t="shared" si="51"/>
        <v>0.34156502553198659</v>
      </c>
    </row>
    <row r="672" spans="2:10">
      <c r="B672" s="42">
        <v>7</v>
      </c>
      <c r="C672" s="47">
        <v>31</v>
      </c>
      <c r="D672" s="47">
        <v>17.5</v>
      </c>
      <c r="E672" s="47">
        <v>16</v>
      </c>
      <c r="F672" s="47">
        <v>21</v>
      </c>
      <c r="G672" s="47">
        <v>28</v>
      </c>
      <c r="H672" s="48">
        <f t="shared" si="49"/>
        <v>22.7</v>
      </c>
      <c r="I672" s="49">
        <f t="shared" si="50"/>
        <v>6.5536249511243811</v>
      </c>
      <c r="J672" s="50">
        <f t="shared" si="51"/>
        <v>2.9308701779505704</v>
      </c>
    </row>
    <row r="673" spans="2:10">
      <c r="B673" s="42">
        <v>8</v>
      </c>
      <c r="C673" s="47" t="s">
        <v>31</v>
      </c>
      <c r="D673" s="47" t="s">
        <v>31</v>
      </c>
      <c r="E673" s="47">
        <v>14</v>
      </c>
      <c r="F673" s="47">
        <v>10</v>
      </c>
      <c r="G673" s="47" t="s">
        <v>31</v>
      </c>
      <c r="H673" s="48">
        <f t="shared" si="49"/>
        <v>12</v>
      </c>
      <c r="I673" s="49">
        <f t="shared" si="50"/>
        <v>2.8284271247461903</v>
      </c>
      <c r="J673" s="50">
        <f t="shared" si="51"/>
        <v>1.2649110640673518</v>
      </c>
    </row>
    <row r="674" spans="2:10">
      <c r="B674" s="42">
        <v>9</v>
      </c>
      <c r="C674" s="47" t="s">
        <v>31</v>
      </c>
      <c r="D674" s="47">
        <v>8.5</v>
      </c>
      <c r="E674" s="47">
        <v>18</v>
      </c>
      <c r="F674" s="47">
        <v>9</v>
      </c>
      <c r="G674" s="47" t="s">
        <v>31</v>
      </c>
      <c r="H674" s="48">
        <f t="shared" si="49"/>
        <v>11.833333333333334</v>
      </c>
      <c r="I674" s="49">
        <f t="shared" si="50"/>
        <v>5.3463383107818139</v>
      </c>
      <c r="J674" s="50">
        <f t="shared" si="51"/>
        <v>2.3909551787239063</v>
      </c>
    </row>
    <row r="675" spans="2:10">
      <c r="B675" s="42">
        <v>10</v>
      </c>
      <c r="C675" s="47">
        <v>18</v>
      </c>
      <c r="D675" s="47">
        <v>13.8</v>
      </c>
      <c r="E675" s="74">
        <v>8.5</v>
      </c>
      <c r="F675" s="74">
        <v>11</v>
      </c>
      <c r="G675" s="74">
        <v>15.5</v>
      </c>
      <c r="H675" s="55">
        <f t="shared" si="49"/>
        <v>13.36</v>
      </c>
      <c r="I675" s="56">
        <f t="shared" si="50"/>
        <v>3.7246476343407329</v>
      </c>
      <c r="J675" s="57">
        <f t="shared" si="51"/>
        <v>1.6657130605239316</v>
      </c>
    </row>
    <row r="676" spans="2:10" ht="15.75" thickBot="1">
      <c r="B676" s="93"/>
      <c r="C676" s="52"/>
      <c r="D676" s="52"/>
      <c r="E676" s="59"/>
      <c r="F676" s="59"/>
      <c r="G676" s="59"/>
      <c r="H676" s="108"/>
      <c r="I676" s="109"/>
      <c r="J676" s="156"/>
    </row>
    <row r="677" spans="2:10" ht="15.75" thickBot="1">
      <c r="B677" s="145"/>
      <c r="C677" s="146" t="s">
        <v>32</v>
      </c>
      <c r="D677" s="146"/>
      <c r="E677" s="157"/>
      <c r="F677" s="157"/>
      <c r="G677" s="157"/>
      <c r="H677" s="110"/>
      <c r="I677" s="111"/>
      <c r="J677" s="158"/>
    </row>
    <row r="678" spans="2:10">
      <c r="B678" s="96" t="s">
        <v>33</v>
      </c>
      <c r="C678" s="97" t="s">
        <v>34</v>
      </c>
      <c r="D678" s="97" t="s">
        <v>35</v>
      </c>
      <c r="E678" s="97" t="s">
        <v>36</v>
      </c>
      <c r="F678" s="97" t="s">
        <v>37</v>
      </c>
      <c r="G678" s="97" t="s">
        <v>27</v>
      </c>
      <c r="H678" s="68" t="s">
        <v>28</v>
      </c>
      <c r="I678" s="69" t="s">
        <v>29</v>
      </c>
      <c r="J678" s="70" t="s">
        <v>30</v>
      </c>
    </row>
    <row r="679" spans="2:10">
      <c r="B679" s="42">
        <v>1</v>
      </c>
      <c r="C679" s="47">
        <v>56.5</v>
      </c>
      <c r="D679" s="47">
        <v>61.5</v>
      </c>
      <c r="E679" s="47">
        <v>58.4</v>
      </c>
      <c r="F679" s="47">
        <v>56</v>
      </c>
      <c r="G679" s="47">
        <v>62.5</v>
      </c>
      <c r="H679" s="48">
        <f t="shared" ref="H679:H685" si="52">AVERAGE(C679:G679)</f>
        <v>58.98</v>
      </c>
      <c r="I679" s="49">
        <f t="shared" ref="I679:I684" si="53">STDEV(C679:G679)</f>
        <v>2.920102737918651</v>
      </c>
      <c r="J679" s="50">
        <f t="shared" si="51"/>
        <v>1.3059096446538712</v>
      </c>
    </row>
    <row r="680" spans="2:10">
      <c r="B680" s="42">
        <v>2</v>
      </c>
      <c r="C680" s="47" t="s">
        <v>31</v>
      </c>
      <c r="D680" s="47">
        <v>78</v>
      </c>
      <c r="E680" s="47" t="s">
        <v>31</v>
      </c>
      <c r="F680" s="47">
        <v>92</v>
      </c>
      <c r="G680" s="47">
        <v>77.5</v>
      </c>
      <c r="H680" s="48">
        <f t="shared" si="52"/>
        <v>82.5</v>
      </c>
      <c r="I680" s="49">
        <f t="shared" si="53"/>
        <v>8.2310388165771649</v>
      </c>
      <c r="J680" s="50">
        <f t="shared" si="51"/>
        <v>3.6810324638611926</v>
      </c>
    </row>
    <row r="681" spans="2:10">
      <c r="B681" s="42">
        <v>3</v>
      </c>
      <c r="C681" s="47">
        <v>98</v>
      </c>
      <c r="D681" s="47" t="s">
        <v>31</v>
      </c>
      <c r="E681" s="47">
        <v>105</v>
      </c>
      <c r="F681" s="47" t="s">
        <v>31</v>
      </c>
      <c r="G681" s="47" t="s">
        <v>31</v>
      </c>
      <c r="H681" s="48">
        <f t="shared" si="52"/>
        <v>101.5</v>
      </c>
      <c r="I681" s="49">
        <f t="shared" si="53"/>
        <v>4.9497474683058327</v>
      </c>
      <c r="J681" s="50">
        <f t="shared" si="51"/>
        <v>2.2135943621178655</v>
      </c>
    </row>
    <row r="682" spans="2:10">
      <c r="B682" s="42">
        <v>4</v>
      </c>
      <c r="C682" s="47" t="s">
        <v>31</v>
      </c>
      <c r="D682" s="47">
        <v>86.5</v>
      </c>
      <c r="E682" s="47">
        <v>70</v>
      </c>
      <c r="F682" s="47" t="s">
        <v>31</v>
      </c>
      <c r="G682" s="47">
        <v>78</v>
      </c>
      <c r="H682" s="48">
        <f t="shared" si="52"/>
        <v>78.166666666666671</v>
      </c>
      <c r="I682" s="49">
        <f t="shared" si="53"/>
        <v>8.2512625296577102</v>
      </c>
      <c r="J682" s="50">
        <f t="shared" si="51"/>
        <v>3.6900767833023029</v>
      </c>
    </row>
    <row r="683" spans="2:10">
      <c r="B683" s="42">
        <v>5</v>
      </c>
      <c r="C683" s="47">
        <v>67</v>
      </c>
      <c r="D683" s="47">
        <v>47</v>
      </c>
      <c r="E683" s="47">
        <v>25.5</v>
      </c>
      <c r="F683" s="47">
        <v>53</v>
      </c>
      <c r="G683" s="47">
        <v>57.5</v>
      </c>
      <c r="H683" s="48">
        <f t="shared" si="52"/>
        <v>50</v>
      </c>
      <c r="I683" s="49">
        <f t="shared" si="53"/>
        <v>15.520148195168757</v>
      </c>
      <c r="J683" s="50">
        <f t="shared" si="51"/>
        <v>6.940821277053602</v>
      </c>
    </row>
    <row r="684" spans="2:10">
      <c r="B684" s="42">
        <v>6</v>
      </c>
      <c r="C684" s="47">
        <v>40</v>
      </c>
      <c r="D684" s="47">
        <v>41</v>
      </c>
      <c r="E684" s="47">
        <v>60</v>
      </c>
      <c r="F684" s="47">
        <v>68</v>
      </c>
      <c r="G684" s="47">
        <v>43</v>
      </c>
      <c r="H684" s="48">
        <f t="shared" si="52"/>
        <v>50.4</v>
      </c>
      <c r="I684" s="49">
        <f t="shared" si="53"/>
        <v>12.778888840583917</v>
      </c>
      <c r="J684" s="50">
        <f t="shared" si="51"/>
        <v>5.7148928248918223</v>
      </c>
    </row>
    <row r="685" spans="2:10">
      <c r="B685" s="42">
        <v>7</v>
      </c>
      <c r="C685" s="47" t="s">
        <v>31</v>
      </c>
      <c r="D685" s="47" t="s">
        <v>31</v>
      </c>
      <c r="E685" s="47" t="s">
        <v>31</v>
      </c>
      <c r="F685" s="47" t="s">
        <v>31</v>
      </c>
      <c r="G685" s="47">
        <v>83.5</v>
      </c>
      <c r="H685" s="48">
        <f t="shared" si="52"/>
        <v>83.5</v>
      </c>
      <c r="I685" s="49" t="s">
        <v>31</v>
      </c>
      <c r="J685" s="127" t="s">
        <v>31</v>
      </c>
    </row>
    <row r="686" spans="2:10">
      <c r="B686" s="42">
        <v>8</v>
      </c>
      <c r="C686" s="47" t="s">
        <v>31</v>
      </c>
      <c r="D686" s="47" t="s">
        <v>31</v>
      </c>
      <c r="E686" s="47" t="s">
        <v>31</v>
      </c>
      <c r="F686" s="47" t="s">
        <v>31</v>
      </c>
      <c r="H686" s="48" t="s">
        <v>31</v>
      </c>
      <c r="I686" s="49" t="s">
        <v>31</v>
      </c>
      <c r="J686" s="127" t="s">
        <v>31</v>
      </c>
    </row>
    <row r="687" spans="2:10">
      <c r="B687" s="42">
        <v>9</v>
      </c>
      <c r="C687" s="47">
        <v>62.2</v>
      </c>
      <c r="D687" s="47" t="s">
        <v>31</v>
      </c>
      <c r="E687" s="47">
        <v>70.5</v>
      </c>
      <c r="F687" s="47">
        <v>29.5</v>
      </c>
      <c r="G687" s="47">
        <v>78.5</v>
      </c>
      <c r="H687" s="48">
        <f>AVERAGE(C687:G687)</f>
        <v>60.174999999999997</v>
      </c>
      <c r="I687" s="49">
        <f>STDEV(C687:G687)</f>
        <v>21.505561296247695</v>
      </c>
      <c r="J687" s="50">
        <f t="shared" si="51"/>
        <v>9.6175793905396674</v>
      </c>
    </row>
    <row r="688" spans="2:10">
      <c r="B688" s="99">
        <v>10</v>
      </c>
      <c r="C688" s="47">
        <v>50.5</v>
      </c>
      <c r="D688" s="47">
        <v>68</v>
      </c>
      <c r="E688" s="47">
        <v>72</v>
      </c>
      <c r="F688" s="47">
        <v>23.5</v>
      </c>
      <c r="G688" s="47">
        <v>69</v>
      </c>
      <c r="H688" s="48">
        <f>AVERAGE(C688:G688)</f>
        <v>56.6</v>
      </c>
      <c r="I688" s="49">
        <f>STDEV(C688:G688)</f>
        <v>20.332855185634905</v>
      </c>
      <c r="J688" s="50">
        <f t="shared" si="51"/>
        <v>9.093129274347751</v>
      </c>
    </row>
    <row r="689" spans="2:10" ht="15.75" thickBot="1">
      <c r="B689" s="93"/>
      <c r="C689" s="52"/>
      <c r="D689" s="52"/>
      <c r="E689" s="52"/>
      <c r="F689" s="52"/>
      <c r="G689" s="52"/>
      <c r="H689" s="48"/>
      <c r="I689" s="49"/>
      <c r="J689" s="50"/>
    </row>
    <row r="690" spans="2:10" ht="15.75" thickBot="1">
      <c r="B690" s="94"/>
      <c r="C690" s="148"/>
      <c r="D690" s="142" t="s">
        <v>38</v>
      </c>
      <c r="E690" s="143"/>
      <c r="F690" s="144"/>
      <c r="G690" s="92"/>
      <c r="H690" s="48"/>
      <c r="I690" s="49"/>
      <c r="J690" s="50"/>
    </row>
    <row r="691" spans="2:10">
      <c r="B691" s="96" t="s">
        <v>33</v>
      </c>
      <c r="C691" s="97" t="s">
        <v>34</v>
      </c>
      <c r="D691" s="97" t="s">
        <v>35</v>
      </c>
      <c r="E691" s="97" t="s">
        <v>36</v>
      </c>
      <c r="F691" s="97" t="s">
        <v>37</v>
      </c>
      <c r="G691" s="106" t="s">
        <v>27</v>
      </c>
      <c r="H691" s="68" t="s">
        <v>28</v>
      </c>
      <c r="I691" s="69" t="s">
        <v>29</v>
      </c>
      <c r="J691" s="70" t="s">
        <v>30</v>
      </c>
    </row>
    <row r="692" spans="2:10">
      <c r="B692" s="42">
        <v>1</v>
      </c>
      <c r="C692" s="47">
        <v>52</v>
      </c>
      <c r="D692" s="47">
        <v>42.5</v>
      </c>
      <c r="E692" s="47">
        <v>60</v>
      </c>
      <c r="F692" s="47">
        <v>43</v>
      </c>
      <c r="G692" s="107">
        <v>40</v>
      </c>
      <c r="H692" s="48">
        <f>AVERAGE(C692:G692)</f>
        <v>47.5</v>
      </c>
      <c r="I692" s="49">
        <f>STDEV(C692:G692)</f>
        <v>8.3366660002665327</v>
      </c>
      <c r="J692" s="50">
        <f t="shared" si="51"/>
        <v>3.7282703764614493</v>
      </c>
    </row>
    <row r="693" spans="2:10">
      <c r="B693" s="42">
        <v>2</v>
      </c>
      <c r="C693" s="47">
        <v>39</v>
      </c>
      <c r="D693" s="47">
        <v>50</v>
      </c>
      <c r="E693" s="47">
        <v>52.5</v>
      </c>
      <c r="F693" s="47">
        <v>40</v>
      </c>
      <c r="G693" s="107">
        <v>46.5</v>
      </c>
      <c r="H693" s="48">
        <f>AVERAGE(C693:G693)</f>
        <v>45.6</v>
      </c>
      <c r="I693" s="49">
        <f>STDEV(C693:G693)</f>
        <v>5.9728552636071957</v>
      </c>
      <c r="J693" s="50">
        <f t="shared" si="51"/>
        <v>2.6711420778386228</v>
      </c>
    </row>
    <row r="694" spans="2:10">
      <c r="B694" s="42">
        <v>3</v>
      </c>
      <c r="C694" s="47">
        <v>46</v>
      </c>
      <c r="D694" s="47">
        <v>35</v>
      </c>
      <c r="E694" s="47">
        <v>40</v>
      </c>
      <c r="F694" s="47">
        <v>46.5</v>
      </c>
      <c r="G694" s="107">
        <v>50</v>
      </c>
      <c r="H694" s="48">
        <f>AVERAGE(C694:G694)</f>
        <v>43.5</v>
      </c>
      <c r="I694" s="49">
        <f>STDEV(C694:G694)</f>
        <v>5.9581876439064922</v>
      </c>
      <c r="J694" s="50">
        <f t="shared" si="51"/>
        <v>2.6645825188948455</v>
      </c>
    </row>
    <row r="695" spans="2:10">
      <c r="B695" s="42">
        <v>4</v>
      </c>
      <c r="C695" s="47">
        <v>53.5</v>
      </c>
      <c r="D695" s="47">
        <v>24</v>
      </c>
      <c r="E695" s="47">
        <v>61</v>
      </c>
      <c r="F695" s="47">
        <v>40.5</v>
      </c>
      <c r="G695" s="107">
        <v>64.5</v>
      </c>
      <c r="H695" s="48">
        <f>AVERAGE(C695:G695)</f>
        <v>48.7</v>
      </c>
      <c r="I695" s="49">
        <f>STDEV(C695:G695)</f>
        <v>16.592920176991143</v>
      </c>
      <c r="J695" s="50">
        <f t="shared" si="51"/>
        <v>7.4205794921960075</v>
      </c>
    </row>
    <row r="696" spans="2:10">
      <c r="B696" s="42">
        <v>5</v>
      </c>
      <c r="C696" s="47">
        <v>54.5</v>
      </c>
      <c r="D696" s="47">
        <v>52.2</v>
      </c>
      <c r="E696" s="47">
        <v>53.8</v>
      </c>
      <c r="F696" s="47">
        <v>61.8</v>
      </c>
      <c r="G696" s="107">
        <v>96.5</v>
      </c>
      <c r="H696" s="48">
        <f>AVERAGE(C696:G696)</f>
        <v>63.760000000000005</v>
      </c>
      <c r="I696" s="49">
        <f>STDEV(C696:G696)</f>
        <v>18.670377607322212</v>
      </c>
      <c r="J696" s="50">
        <f t="shared" si="51"/>
        <v>8.3496466991124674</v>
      </c>
    </row>
    <row r="697" spans="2:10">
      <c r="B697" s="36"/>
      <c r="C697" s="39"/>
      <c r="D697" s="39"/>
      <c r="E697" s="39"/>
      <c r="F697" s="39"/>
      <c r="G697" s="52"/>
      <c r="H697" s="48"/>
      <c r="I697" s="49"/>
      <c r="J697" s="50"/>
    </row>
    <row r="698" spans="2:10" ht="15.75" thickBot="1">
      <c r="B698" s="93"/>
      <c r="C698" s="52"/>
      <c r="D698" s="52"/>
      <c r="E698" s="52"/>
      <c r="F698" s="52"/>
      <c r="G698" s="52"/>
      <c r="H698" s="48"/>
      <c r="I698" s="49"/>
      <c r="J698" s="50"/>
    </row>
    <row r="699" spans="2:10" ht="15.75" thickBot="1">
      <c r="B699" s="94"/>
      <c r="C699" s="145"/>
      <c r="D699" s="146" t="s">
        <v>39</v>
      </c>
      <c r="E699" s="147"/>
      <c r="F699" s="95"/>
      <c r="G699" s="95"/>
      <c r="H699" s="48"/>
      <c r="I699" s="49"/>
      <c r="J699" s="50"/>
    </row>
    <row r="700" spans="2:10">
      <c r="B700" s="96" t="s">
        <v>33</v>
      </c>
      <c r="C700" s="97" t="s">
        <v>34</v>
      </c>
      <c r="D700" s="97" t="s">
        <v>35</v>
      </c>
      <c r="E700" s="97" t="s">
        <v>36</v>
      </c>
      <c r="F700" s="106" t="s">
        <v>37</v>
      </c>
      <c r="G700" s="97" t="s">
        <v>27</v>
      </c>
      <c r="H700" s="68" t="s">
        <v>28</v>
      </c>
      <c r="I700" s="69" t="s">
        <v>29</v>
      </c>
      <c r="J700" s="70" t="s">
        <v>30</v>
      </c>
    </row>
    <row r="701" spans="2:10">
      <c r="B701" s="42">
        <v>1</v>
      </c>
      <c r="C701" s="47">
        <v>33.5</v>
      </c>
      <c r="D701" s="47">
        <v>16</v>
      </c>
      <c r="E701" s="47">
        <v>36.5</v>
      </c>
      <c r="F701" s="47">
        <v>36</v>
      </c>
      <c r="G701" s="112">
        <v>38</v>
      </c>
      <c r="H701" s="48">
        <f>AVERAGE(C701:G701)</f>
        <v>32</v>
      </c>
      <c r="I701" s="49">
        <f>STDEV(C701:G701)</f>
        <v>9.0898294813489215</v>
      </c>
      <c r="J701" s="50">
        <f t="shared" si="51"/>
        <v>4.0650953248355686</v>
      </c>
    </row>
    <row r="702" spans="2:10">
      <c r="B702" s="42">
        <v>2</v>
      </c>
      <c r="C702" s="47">
        <v>34</v>
      </c>
      <c r="D702" s="47">
        <v>33.5</v>
      </c>
      <c r="E702" s="47">
        <v>30</v>
      </c>
      <c r="F702" s="47">
        <v>31</v>
      </c>
      <c r="G702" s="47">
        <v>35</v>
      </c>
      <c r="H702" s="48">
        <f>AVERAGE(C702:G702)</f>
        <v>32.700000000000003</v>
      </c>
      <c r="I702" s="49">
        <f>STDEV(C702:G702)</f>
        <v>2.1095023109728985</v>
      </c>
      <c r="J702" s="50">
        <f t="shared" si="51"/>
        <v>0.94339811320566025</v>
      </c>
    </row>
    <row r="703" spans="2:10">
      <c r="B703" s="42">
        <v>3</v>
      </c>
      <c r="C703" s="47">
        <v>35</v>
      </c>
      <c r="D703" s="47">
        <v>32</v>
      </c>
      <c r="E703" s="47">
        <v>46.5</v>
      </c>
      <c r="F703" s="47">
        <v>33.5</v>
      </c>
      <c r="G703" s="47">
        <v>43.5</v>
      </c>
      <c r="H703" s="48">
        <f>AVERAGE(C703:G703)</f>
        <v>38.1</v>
      </c>
      <c r="I703" s="49">
        <f>STDEV(C703:G703)</f>
        <v>6.4749517372718657</v>
      </c>
      <c r="J703" s="50">
        <f t="shared" si="51"/>
        <v>2.8956864471140498</v>
      </c>
    </row>
    <row r="704" spans="2:10">
      <c r="B704" s="42">
        <v>4</v>
      </c>
      <c r="C704" s="47">
        <v>51.5</v>
      </c>
      <c r="D704" s="47">
        <v>48</v>
      </c>
      <c r="E704" s="47">
        <v>37.5</v>
      </c>
      <c r="F704" s="47">
        <v>30</v>
      </c>
      <c r="G704" s="47">
        <v>43.5</v>
      </c>
      <c r="H704" s="48">
        <f>AVERAGE(C704:G704)</f>
        <v>42.1</v>
      </c>
      <c r="I704" s="49">
        <f>STDEV(C704:G704)</f>
        <v>8.5542387153971902</v>
      </c>
      <c r="J704" s="50">
        <f t="shared" si="51"/>
        <v>3.8255718526777187</v>
      </c>
    </row>
    <row r="705" spans="2:10" ht="15.75" thickBot="1">
      <c r="B705" s="42">
        <v>5</v>
      </c>
      <c r="C705" s="47">
        <v>48.5</v>
      </c>
      <c r="D705" s="47">
        <v>47</v>
      </c>
      <c r="E705" s="47">
        <v>43.5</v>
      </c>
      <c r="F705" s="47">
        <v>36</v>
      </c>
      <c r="G705" s="47">
        <v>51.5</v>
      </c>
      <c r="H705" s="48">
        <f>AVERAGE(C705:G705)</f>
        <v>45.3</v>
      </c>
      <c r="I705" s="49">
        <f>STDEV(C705:G705)</f>
        <v>5.9434838268476691</v>
      </c>
      <c r="J705" s="57">
        <f t="shared" si="51"/>
        <v>2.6580067720003955</v>
      </c>
    </row>
    <row r="706" spans="2:10" ht="15.75" thickBot="1">
      <c r="B706" s="93"/>
      <c r="C706" s="52"/>
      <c r="D706" s="52"/>
      <c r="E706" s="52"/>
      <c r="F706" s="52"/>
      <c r="G706" s="52"/>
      <c r="H706" s="149"/>
      <c r="I706" s="86"/>
      <c r="J706" s="91"/>
    </row>
    <row r="707" spans="2:10" ht="15.75" thickBot="1">
      <c r="B707" s="148" t="s">
        <v>46</v>
      </c>
      <c r="C707" s="142"/>
      <c r="D707" s="142"/>
      <c r="E707" s="142" t="s">
        <v>41</v>
      </c>
      <c r="F707" s="143"/>
      <c r="G707" s="73"/>
      <c r="H707" s="85"/>
      <c r="I707" s="86"/>
      <c r="J707" s="53"/>
    </row>
    <row r="708" spans="2:10">
      <c r="B708" s="150" t="s">
        <v>33</v>
      </c>
      <c r="C708" s="97" t="s">
        <v>35</v>
      </c>
      <c r="D708" s="73"/>
      <c r="E708" s="97" t="s">
        <v>33</v>
      </c>
      <c r="F708" s="97" t="s">
        <v>27</v>
      </c>
      <c r="G708" s="73"/>
      <c r="H708" s="85"/>
      <c r="I708" s="86"/>
      <c r="J708" s="53"/>
    </row>
    <row r="709" spans="2:10">
      <c r="B709" s="94">
        <v>1</v>
      </c>
      <c r="C709" s="47">
        <v>68.599999999999994</v>
      </c>
      <c r="D709" s="52"/>
      <c r="E709" s="47">
        <v>1</v>
      </c>
      <c r="F709" s="47">
        <v>57.6</v>
      </c>
      <c r="G709" s="52"/>
      <c r="H709" s="85"/>
      <c r="I709" s="86"/>
      <c r="J709" s="53"/>
    </row>
    <row r="710" spans="2:10">
      <c r="B710" s="94">
        <v>2</v>
      </c>
      <c r="C710" s="47">
        <v>65</v>
      </c>
      <c r="D710" s="52"/>
      <c r="E710" s="47">
        <v>2</v>
      </c>
      <c r="F710" s="47">
        <v>53</v>
      </c>
      <c r="G710" s="52"/>
      <c r="H710" s="85"/>
      <c r="I710" s="86"/>
      <c r="J710" s="53"/>
    </row>
    <row r="711" spans="2:10">
      <c r="B711" s="94">
        <v>3</v>
      </c>
      <c r="C711" s="47">
        <v>65</v>
      </c>
      <c r="D711" s="52"/>
      <c r="E711" s="47">
        <v>3</v>
      </c>
      <c r="F711" s="47">
        <v>53</v>
      </c>
      <c r="G711" s="52"/>
      <c r="H711" s="85"/>
      <c r="I711" s="86"/>
      <c r="J711" s="53"/>
    </row>
    <row r="712" spans="2:10">
      <c r="B712" s="94">
        <v>4</v>
      </c>
      <c r="C712" s="47">
        <v>70</v>
      </c>
      <c r="D712" s="52"/>
      <c r="E712" s="47">
        <v>4</v>
      </c>
      <c r="F712" s="47">
        <v>55</v>
      </c>
      <c r="G712" s="52"/>
      <c r="H712" s="85"/>
      <c r="I712" s="86"/>
      <c r="J712" s="53"/>
    </row>
    <row r="713" spans="2:10">
      <c r="B713" s="99">
        <v>5</v>
      </c>
      <c r="C713" s="74">
        <v>65.5</v>
      </c>
      <c r="D713" s="52"/>
      <c r="E713" s="74">
        <v>5</v>
      </c>
      <c r="F713" s="47">
        <v>41</v>
      </c>
      <c r="G713" s="52"/>
      <c r="H713" s="85"/>
      <c r="I713" s="86"/>
      <c r="J713" s="53"/>
    </row>
    <row r="714" spans="2:10">
      <c r="B714" s="75" t="s">
        <v>28</v>
      </c>
      <c r="C714" s="44">
        <f>AVERAGE(C709:C713)</f>
        <v>66.820000000000007</v>
      </c>
      <c r="D714" s="131"/>
      <c r="E714" s="44" t="s">
        <v>28</v>
      </c>
      <c r="F714" s="114">
        <f>AVERAGE(F709:F713)</f>
        <v>51.92</v>
      </c>
      <c r="G714" s="159"/>
      <c r="H714" s="131"/>
      <c r="I714" s="39"/>
      <c r="J714" s="134"/>
    </row>
    <row r="715" spans="2:10">
      <c r="B715" s="77" t="s">
        <v>29</v>
      </c>
      <c r="C715" s="49">
        <f>+STDEV(C709:C713)</f>
        <v>2.3263705637752543</v>
      </c>
      <c r="D715" s="86"/>
      <c r="E715" s="45" t="s">
        <v>29</v>
      </c>
      <c r="F715" s="115">
        <f>+STDEV(F709:F713)</f>
        <v>6.3899921752689943</v>
      </c>
      <c r="G715" s="160"/>
      <c r="H715" s="86"/>
      <c r="I715" s="39"/>
      <c r="J715" s="134"/>
    </row>
    <row r="716" spans="2:10">
      <c r="B716" s="75" t="s">
        <v>30</v>
      </c>
      <c r="C716" s="79">
        <f>C715/SQRT(5)</f>
        <v>1.0403845442911956</v>
      </c>
      <c r="D716" s="121"/>
      <c r="E716" s="114" t="s">
        <v>30</v>
      </c>
      <c r="F716" s="118">
        <f>F715/SQRT(5)</f>
        <v>2.8576913759186442</v>
      </c>
      <c r="G716" s="159"/>
      <c r="H716" s="87"/>
      <c r="I716" s="39"/>
      <c r="J716" s="134"/>
    </row>
    <row r="717" spans="2:10" ht="15.75" thickBot="1">
      <c r="B717" s="135"/>
      <c r="C717" s="136"/>
      <c r="D717" s="52"/>
      <c r="E717" s="52"/>
      <c r="F717" s="52"/>
      <c r="G717" s="52"/>
      <c r="H717" s="85"/>
      <c r="I717" s="86"/>
      <c r="J717" s="151"/>
    </row>
    <row r="718" spans="2:10" ht="15.75" thickBot="1">
      <c r="B718" s="148"/>
      <c r="C718" s="142" t="s">
        <v>45</v>
      </c>
      <c r="D718" s="152"/>
      <c r="E718" s="52"/>
      <c r="F718" s="52"/>
      <c r="G718" s="52"/>
      <c r="H718" s="104"/>
      <c r="I718" s="105"/>
      <c r="J718" s="70"/>
    </row>
    <row r="719" spans="2:10">
      <c r="B719" s="96"/>
      <c r="C719" s="112" t="s">
        <v>34</v>
      </c>
      <c r="D719" s="112" t="s">
        <v>35</v>
      </c>
      <c r="E719" s="47" t="s">
        <v>36</v>
      </c>
      <c r="F719" s="47" t="s">
        <v>37</v>
      </c>
      <c r="G719" s="47" t="s">
        <v>27</v>
      </c>
      <c r="H719" s="68" t="s">
        <v>28</v>
      </c>
      <c r="I719" s="69" t="s">
        <v>29</v>
      </c>
      <c r="J719" s="70" t="s">
        <v>30</v>
      </c>
    </row>
    <row r="720" spans="2:10">
      <c r="B720" s="42">
        <v>1</v>
      </c>
      <c r="C720" s="47" t="s">
        <v>31</v>
      </c>
      <c r="D720" s="47" t="s">
        <v>31</v>
      </c>
      <c r="E720" s="47" t="s">
        <v>31</v>
      </c>
      <c r="F720" s="47" t="s">
        <v>31</v>
      </c>
      <c r="G720" s="47" t="s">
        <v>31</v>
      </c>
      <c r="H720" s="48" t="s">
        <v>31</v>
      </c>
      <c r="I720" s="48" t="s">
        <v>31</v>
      </c>
      <c r="J720" s="48" t="s">
        <v>31</v>
      </c>
    </row>
    <row r="721" spans="2:10">
      <c r="B721" s="42">
        <v>2</v>
      </c>
      <c r="C721" s="47">
        <v>27.2</v>
      </c>
      <c r="D721" s="47">
        <v>11.2</v>
      </c>
      <c r="E721" s="47">
        <v>21.5</v>
      </c>
      <c r="F721" s="47">
        <v>35.4</v>
      </c>
      <c r="G721" s="47">
        <v>24</v>
      </c>
      <c r="H721" s="48">
        <f>AVERAGE(C721:G721)</f>
        <v>23.86</v>
      </c>
      <c r="I721" s="49">
        <f>STDEV(C721:G721)</f>
        <v>8.8061342256406636</v>
      </c>
      <c r="J721" s="50">
        <f>I721/SQRT(5)</f>
        <v>3.9382229495039991</v>
      </c>
    </row>
    <row r="722" spans="2:10">
      <c r="B722" s="42">
        <v>3</v>
      </c>
      <c r="C722" s="47">
        <v>29</v>
      </c>
      <c r="D722" s="47">
        <v>15.5</v>
      </c>
      <c r="E722" s="47">
        <v>24.2</v>
      </c>
      <c r="F722" s="47">
        <v>6.2</v>
      </c>
      <c r="G722" s="47">
        <v>14.8</v>
      </c>
      <c r="H722" s="48">
        <f>AVERAGE(C722:G722)</f>
        <v>17.940000000000001</v>
      </c>
      <c r="I722" s="49">
        <f>STDEV(C722:G722)</f>
        <v>8.8762604738707367</v>
      </c>
      <c r="J722" s="50">
        <f>I722/SQRT(5)</f>
        <v>3.9695843611138923</v>
      </c>
    </row>
    <row r="723" spans="2:10">
      <c r="B723" s="42">
        <v>4</v>
      </c>
      <c r="C723" s="47" t="s">
        <v>31</v>
      </c>
      <c r="D723" s="47">
        <v>21</v>
      </c>
      <c r="E723" s="47" t="s">
        <v>31</v>
      </c>
      <c r="F723" s="47" t="s">
        <v>31</v>
      </c>
      <c r="G723" s="47">
        <v>12.3</v>
      </c>
      <c r="H723" s="48">
        <f>AVERAGE(C723:G723)</f>
        <v>16.649999999999999</v>
      </c>
      <c r="I723" s="49">
        <f>STDEV(C723:G723)</f>
        <v>6.1518289963229655</v>
      </c>
      <c r="J723" s="50">
        <f>I723/SQRT(5)</f>
        <v>2.7511815643464907</v>
      </c>
    </row>
    <row r="724" spans="2:10">
      <c r="B724" s="99">
        <v>5</v>
      </c>
      <c r="C724" s="47" t="s">
        <v>31</v>
      </c>
      <c r="D724" s="74">
        <v>22.2</v>
      </c>
      <c r="E724" s="74">
        <v>27</v>
      </c>
      <c r="F724" s="74">
        <v>45</v>
      </c>
      <c r="G724" s="74">
        <v>22.4</v>
      </c>
      <c r="H724" s="48">
        <f>AVERAGE(C724:G724)</f>
        <v>29.15</v>
      </c>
      <c r="I724" s="49">
        <f>STDEV(C724:G724)</f>
        <v>10.796758772891057</v>
      </c>
      <c r="J724" s="50">
        <f>I724/SQRT(5)</f>
        <v>4.8284573105703226</v>
      </c>
    </row>
    <row r="725" spans="2:10">
      <c r="B725" s="42">
        <v>6</v>
      </c>
      <c r="C725" s="47">
        <v>31.2</v>
      </c>
      <c r="D725" s="47" t="s">
        <v>31</v>
      </c>
      <c r="E725" s="47">
        <v>30.8</v>
      </c>
      <c r="F725" s="47">
        <v>20.2</v>
      </c>
      <c r="G725" s="47" t="s">
        <v>31</v>
      </c>
      <c r="H725" s="48">
        <f>AVERAGE(C725:G725)</f>
        <v>27.400000000000002</v>
      </c>
      <c r="I725" s="49">
        <f>STDEV(C725:G725)</f>
        <v>6.2385895841928765</v>
      </c>
      <c r="J725" s="50">
        <f>I725/SQRT(5)</f>
        <v>2.7899820787954837</v>
      </c>
    </row>
    <row r="727" spans="2:10" ht="15.75" thickBot="1"/>
    <row r="728" spans="2:10">
      <c r="B728" s="32"/>
      <c r="C728" s="33"/>
      <c r="D728" s="139"/>
      <c r="E728" s="33"/>
      <c r="F728" s="33"/>
      <c r="G728" s="139"/>
      <c r="H728" s="89"/>
      <c r="I728" s="90"/>
      <c r="J728" s="153"/>
    </row>
    <row r="729" spans="2:10">
      <c r="B729" s="36"/>
      <c r="C729" s="140">
        <v>40192</v>
      </c>
      <c r="D729" s="40" t="s">
        <v>43</v>
      </c>
      <c r="E729" s="40"/>
      <c r="F729" s="40"/>
      <c r="G729" s="40"/>
      <c r="H729" s="85"/>
      <c r="I729" s="86"/>
      <c r="J729" s="154"/>
    </row>
    <row r="730" spans="2:10">
      <c r="B730" s="36"/>
      <c r="C730" s="39"/>
      <c r="D730" s="39"/>
      <c r="E730" s="39"/>
      <c r="F730" s="39"/>
      <c r="G730" s="39"/>
      <c r="H730" s="85"/>
      <c r="I730" s="86"/>
      <c r="J730" s="154"/>
    </row>
    <row r="731" spans="2:10">
      <c r="B731" s="71"/>
      <c r="C731" s="43" t="s">
        <v>44</v>
      </c>
      <c r="D731" s="43"/>
      <c r="E731" s="43"/>
      <c r="F731" s="43"/>
      <c r="G731" s="73"/>
      <c r="H731" s="85"/>
      <c r="I731" s="86"/>
      <c r="J731" s="155"/>
    </row>
    <row r="732" spans="2:10">
      <c r="B732" s="96" t="s">
        <v>33</v>
      </c>
      <c r="C732" s="97" t="s">
        <v>23</v>
      </c>
      <c r="D732" s="97" t="s">
        <v>24</v>
      </c>
      <c r="E732" s="97" t="s">
        <v>25</v>
      </c>
      <c r="F732" s="97" t="s">
        <v>26</v>
      </c>
      <c r="G732" s="43" t="s">
        <v>27</v>
      </c>
      <c r="H732" s="44" t="s">
        <v>28</v>
      </c>
      <c r="I732" s="45" t="s">
        <v>29</v>
      </c>
      <c r="J732" s="50" t="s">
        <v>30</v>
      </c>
    </row>
    <row r="733" spans="2:10">
      <c r="B733" s="42">
        <v>1</v>
      </c>
      <c r="C733" s="47">
        <v>0</v>
      </c>
      <c r="D733" s="47">
        <v>25</v>
      </c>
      <c r="E733" s="47" t="s">
        <v>31</v>
      </c>
      <c r="F733" s="47" t="s">
        <v>31</v>
      </c>
      <c r="G733" s="47">
        <v>36</v>
      </c>
      <c r="H733" s="48">
        <f t="shared" ref="H733:H742" si="54">AVERAGE(C733:G733)</f>
        <v>20.333333333333332</v>
      </c>
      <c r="I733" s="49">
        <f t="shared" ref="I733:I742" si="55">STDEV(C733:G733)</f>
        <v>18.448125469362285</v>
      </c>
      <c r="J733" s="50">
        <f t="shared" ref="J733:J742" si="56">I733/SQRT(5)</f>
        <v>8.250252521387857</v>
      </c>
    </row>
    <row r="734" spans="2:10">
      <c r="B734" s="42">
        <v>2</v>
      </c>
      <c r="C734" s="47">
        <v>0</v>
      </c>
      <c r="D734" s="47" t="s">
        <v>31</v>
      </c>
      <c r="E734" s="47" t="s">
        <v>31</v>
      </c>
      <c r="F734" s="47" t="s">
        <v>31</v>
      </c>
      <c r="G734" s="47">
        <v>0</v>
      </c>
      <c r="H734" s="48">
        <f t="shared" si="54"/>
        <v>0</v>
      </c>
      <c r="I734" s="49">
        <f t="shared" si="55"/>
        <v>0</v>
      </c>
      <c r="J734" s="50">
        <f t="shared" si="56"/>
        <v>0</v>
      </c>
    </row>
    <row r="735" spans="2:10">
      <c r="B735" s="42">
        <v>3</v>
      </c>
      <c r="C735" s="47">
        <v>25</v>
      </c>
      <c r="D735" s="47" t="s">
        <v>31</v>
      </c>
      <c r="E735" s="47" t="s">
        <v>31</v>
      </c>
      <c r="F735" s="47" t="s">
        <v>31</v>
      </c>
      <c r="G735" s="47" t="s">
        <v>31</v>
      </c>
      <c r="H735" s="48">
        <f t="shared" si="54"/>
        <v>25</v>
      </c>
      <c r="I735" s="49" t="e">
        <f t="shared" si="55"/>
        <v>#DIV/0!</v>
      </c>
      <c r="J735" s="50" t="e">
        <f t="shared" si="56"/>
        <v>#DIV/0!</v>
      </c>
    </row>
    <row r="736" spans="2:10">
      <c r="B736" s="42">
        <v>4</v>
      </c>
      <c r="C736" s="47" t="s">
        <v>31</v>
      </c>
      <c r="D736" s="47" t="s">
        <v>31</v>
      </c>
      <c r="E736" s="47" t="s">
        <v>31</v>
      </c>
      <c r="F736" s="47" t="s">
        <v>31</v>
      </c>
      <c r="G736" s="47">
        <v>23</v>
      </c>
      <c r="H736" s="48">
        <f t="shared" si="54"/>
        <v>23</v>
      </c>
      <c r="I736" s="49" t="e">
        <f t="shared" si="55"/>
        <v>#DIV/0!</v>
      </c>
      <c r="J736" s="50" t="e">
        <f t="shared" si="56"/>
        <v>#DIV/0!</v>
      </c>
    </row>
    <row r="737" spans="2:10">
      <c r="B737" s="42">
        <v>5</v>
      </c>
      <c r="C737" s="47" t="s">
        <v>31</v>
      </c>
      <c r="D737" s="47" t="s">
        <v>31</v>
      </c>
      <c r="E737" s="47" t="s">
        <v>31</v>
      </c>
      <c r="F737" s="47" t="s">
        <v>31</v>
      </c>
      <c r="G737" s="47" t="s">
        <v>31</v>
      </c>
      <c r="H737" s="48" t="e">
        <f t="shared" si="54"/>
        <v>#DIV/0!</v>
      </c>
      <c r="I737" s="49" t="e">
        <f t="shared" si="55"/>
        <v>#DIV/0!</v>
      </c>
      <c r="J737" s="50" t="e">
        <f t="shared" si="56"/>
        <v>#DIV/0!</v>
      </c>
    </row>
    <row r="738" spans="2:10">
      <c r="B738" s="42">
        <v>6</v>
      </c>
      <c r="C738" s="47" t="s">
        <v>31</v>
      </c>
      <c r="D738" s="47" t="s">
        <v>31</v>
      </c>
      <c r="E738" s="47" t="s">
        <v>31</v>
      </c>
      <c r="F738" s="47" t="s">
        <v>31</v>
      </c>
      <c r="G738" s="47" t="s">
        <v>31</v>
      </c>
      <c r="H738" s="48" t="e">
        <f t="shared" si="54"/>
        <v>#DIV/0!</v>
      </c>
      <c r="I738" s="49" t="e">
        <f t="shared" si="55"/>
        <v>#DIV/0!</v>
      </c>
      <c r="J738" s="50" t="e">
        <f t="shared" si="56"/>
        <v>#DIV/0!</v>
      </c>
    </row>
    <row r="739" spans="2:10">
      <c r="B739" s="42">
        <v>7</v>
      </c>
      <c r="C739" s="47" t="s">
        <v>31</v>
      </c>
      <c r="D739" s="47" t="s">
        <v>31</v>
      </c>
      <c r="E739" s="47" t="s">
        <v>31</v>
      </c>
      <c r="F739" s="47" t="s">
        <v>31</v>
      </c>
      <c r="G739" s="47" t="s">
        <v>31</v>
      </c>
      <c r="H739" s="48" t="e">
        <f t="shared" si="54"/>
        <v>#DIV/0!</v>
      </c>
      <c r="I739" s="49" t="e">
        <f t="shared" si="55"/>
        <v>#DIV/0!</v>
      </c>
      <c r="J739" s="50" t="e">
        <f t="shared" si="56"/>
        <v>#DIV/0!</v>
      </c>
    </row>
    <row r="740" spans="2:10">
      <c r="B740" s="42">
        <v>8</v>
      </c>
      <c r="C740" s="47" t="s">
        <v>31</v>
      </c>
      <c r="D740" s="47" t="s">
        <v>31</v>
      </c>
      <c r="E740" s="47" t="s">
        <v>31</v>
      </c>
      <c r="F740" s="47" t="s">
        <v>31</v>
      </c>
      <c r="G740" s="47" t="s">
        <v>31</v>
      </c>
      <c r="H740" s="48" t="e">
        <f t="shared" si="54"/>
        <v>#DIV/0!</v>
      </c>
      <c r="I740" s="49" t="e">
        <f t="shared" si="55"/>
        <v>#DIV/0!</v>
      </c>
      <c r="J740" s="50" t="e">
        <f t="shared" si="56"/>
        <v>#DIV/0!</v>
      </c>
    </row>
    <row r="741" spans="2:10">
      <c r="B741" s="42">
        <v>9</v>
      </c>
      <c r="C741" s="47" t="s">
        <v>31</v>
      </c>
      <c r="D741" s="47">
        <v>35</v>
      </c>
      <c r="E741" s="47" t="s">
        <v>31</v>
      </c>
      <c r="F741" s="47">
        <v>9</v>
      </c>
      <c r="G741" s="47" t="s">
        <v>31</v>
      </c>
      <c r="H741" s="48">
        <f t="shared" si="54"/>
        <v>22</v>
      </c>
      <c r="I741" s="49">
        <f t="shared" si="55"/>
        <v>18.384776310850235</v>
      </c>
      <c r="J741" s="50">
        <f t="shared" si="56"/>
        <v>8.2219219164377861</v>
      </c>
    </row>
    <row r="742" spans="2:10">
      <c r="B742" s="42">
        <v>10</v>
      </c>
      <c r="C742" s="47" t="s">
        <v>31</v>
      </c>
      <c r="D742" s="47">
        <v>11</v>
      </c>
      <c r="E742" s="47" t="s">
        <v>31</v>
      </c>
      <c r="F742" s="47" t="s">
        <v>31</v>
      </c>
      <c r="G742" s="47" t="s">
        <v>31</v>
      </c>
      <c r="H742" s="55">
        <f t="shared" si="54"/>
        <v>11</v>
      </c>
      <c r="I742" s="56" t="e">
        <f t="shared" si="55"/>
        <v>#DIV/0!</v>
      </c>
      <c r="J742" s="57" t="e">
        <f t="shared" si="56"/>
        <v>#DIV/0!</v>
      </c>
    </row>
    <row r="743" spans="2:10" ht="15.75" thickBot="1">
      <c r="B743" s="93"/>
      <c r="C743" s="52"/>
      <c r="D743" s="52"/>
      <c r="E743" s="59"/>
      <c r="F743" s="59"/>
      <c r="G743" s="59"/>
      <c r="H743" s="108"/>
      <c r="I743" s="109"/>
      <c r="J743" s="156"/>
    </row>
    <row r="744" spans="2:10" ht="15.75" thickBot="1">
      <c r="B744" s="145"/>
      <c r="C744" s="146" t="s">
        <v>32</v>
      </c>
      <c r="D744" s="146"/>
      <c r="E744" s="157"/>
      <c r="F744" s="157"/>
      <c r="G744" s="157"/>
      <c r="H744" s="110"/>
      <c r="I744" s="111"/>
      <c r="J744" s="158"/>
    </row>
    <row r="745" spans="2:10">
      <c r="B745" s="96" t="s">
        <v>33</v>
      </c>
      <c r="C745" s="97" t="s">
        <v>34</v>
      </c>
      <c r="D745" s="97" t="s">
        <v>35</v>
      </c>
      <c r="E745" s="97" t="s">
        <v>36</v>
      </c>
      <c r="F745" s="97" t="s">
        <v>37</v>
      </c>
      <c r="G745" s="97" t="s">
        <v>27</v>
      </c>
      <c r="H745" s="68" t="s">
        <v>28</v>
      </c>
      <c r="I745" s="69" t="s">
        <v>29</v>
      </c>
      <c r="J745" s="70" t="s">
        <v>30</v>
      </c>
    </row>
    <row r="746" spans="2:10">
      <c r="B746" s="42">
        <v>1</v>
      </c>
      <c r="C746" s="47">
        <v>53.5</v>
      </c>
      <c r="D746" s="47">
        <v>61.5</v>
      </c>
      <c r="E746" s="47">
        <v>60.5</v>
      </c>
      <c r="F746" s="47">
        <v>57</v>
      </c>
      <c r="G746" s="47">
        <v>65</v>
      </c>
      <c r="H746" s="48">
        <f>AVERAGE(C746:G746)</f>
        <v>59.5</v>
      </c>
      <c r="I746" s="49">
        <f t="shared" ref="I746:I751" si="57">STDEV(C746:G746)</f>
        <v>4.4017042154147523</v>
      </c>
      <c r="J746" s="50">
        <f t="shared" ref="J746:J751" si="58">I746/SQRT(5)</f>
        <v>1.9685019685029528</v>
      </c>
    </row>
    <row r="747" spans="2:10">
      <c r="B747" s="42">
        <v>2</v>
      </c>
      <c r="C747" s="47" t="s">
        <v>31</v>
      </c>
      <c r="D747" s="47">
        <v>77</v>
      </c>
      <c r="E747" s="47" t="s">
        <v>31</v>
      </c>
      <c r="F747" s="47">
        <v>90</v>
      </c>
      <c r="G747" s="47">
        <v>78</v>
      </c>
      <c r="H747" s="48">
        <f t="shared" ref="H747:H752" si="59">AVERAGE(C747:G747)</f>
        <v>81.666666666666671</v>
      </c>
      <c r="I747" s="49">
        <f t="shared" si="57"/>
        <v>7.2341781380702361</v>
      </c>
      <c r="J747" s="50">
        <f t="shared" si="58"/>
        <v>3.2352228156135814</v>
      </c>
    </row>
    <row r="748" spans="2:10">
      <c r="B748" s="42">
        <v>3</v>
      </c>
      <c r="C748" s="47">
        <v>92</v>
      </c>
      <c r="D748" s="47" t="s">
        <v>31</v>
      </c>
      <c r="E748" s="47">
        <v>100</v>
      </c>
      <c r="F748" s="47" t="s">
        <v>31</v>
      </c>
      <c r="G748" s="47" t="s">
        <v>31</v>
      </c>
      <c r="H748" s="48">
        <f t="shared" si="59"/>
        <v>96</v>
      </c>
      <c r="I748" s="49">
        <f t="shared" si="57"/>
        <v>5.6568542494923806</v>
      </c>
      <c r="J748" s="50">
        <f t="shared" si="58"/>
        <v>2.5298221281347035</v>
      </c>
    </row>
    <row r="749" spans="2:10">
      <c r="B749" s="42">
        <v>4</v>
      </c>
      <c r="C749" s="47" t="s">
        <v>31</v>
      </c>
      <c r="D749" s="47">
        <v>90</v>
      </c>
      <c r="E749" s="47">
        <v>75</v>
      </c>
      <c r="F749" s="47" t="s">
        <v>31</v>
      </c>
      <c r="G749" s="47" t="s">
        <v>31</v>
      </c>
      <c r="H749" s="48">
        <f t="shared" si="59"/>
        <v>82.5</v>
      </c>
      <c r="I749" s="49">
        <f t="shared" si="57"/>
        <v>10.606601717798213</v>
      </c>
      <c r="J749" s="50">
        <f t="shared" si="58"/>
        <v>4.7434164902525691</v>
      </c>
    </row>
    <row r="750" spans="2:10">
      <c r="B750" s="42">
        <v>5</v>
      </c>
      <c r="C750" s="47">
        <v>65</v>
      </c>
      <c r="D750" s="47">
        <v>50</v>
      </c>
      <c r="E750" s="47">
        <v>30</v>
      </c>
      <c r="F750" s="47" t="s">
        <v>31</v>
      </c>
      <c r="G750" s="47">
        <v>55.5</v>
      </c>
      <c r="H750" s="48">
        <f t="shared" si="59"/>
        <v>50.125</v>
      </c>
      <c r="I750" s="49">
        <f t="shared" si="57"/>
        <v>14.778221588991462</v>
      </c>
      <c r="J750" s="50">
        <f t="shared" si="58"/>
        <v>6.6090216119079734</v>
      </c>
    </row>
    <row r="751" spans="2:10">
      <c r="B751" s="42">
        <v>6</v>
      </c>
      <c r="C751" s="47">
        <v>40.5</v>
      </c>
      <c r="D751" s="47">
        <v>45</v>
      </c>
      <c r="E751" s="47">
        <v>62</v>
      </c>
      <c r="F751" s="47">
        <v>55</v>
      </c>
      <c r="G751" s="47">
        <v>45</v>
      </c>
      <c r="H751" s="48">
        <f t="shared" si="59"/>
        <v>49.5</v>
      </c>
      <c r="I751" s="49">
        <f t="shared" si="57"/>
        <v>8.7749643873921226</v>
      </c>
      <c r="J751" s="50">
        <f t="shared" si="58"/>
        <v>3.9242833740697169</v>
      </c>
    </row>
    <row r="752" spans="2:10">
      <c r="B752" s="42">
        <v>7</v>
      </c>
      <c r="C752" s="47" t="s">
        <v>31</v>
      </c>
      <c r="D752" s="47" t="s">
        <v>31</v>
      </c>
      <c r="E752" s="47" t="s">
        <v>31</v>
      </c>
      <c r="F752" s="47" t="s">
        <v>31</v>
      </c>
      <c r="G752" s="47">
        <v>80.5</v>
      </c>
      <c r="H752" s="48">
        <f t="shared" si="59"/>
        <v>80.5</v>
      </c>
      <c r="I752" s="49" t="s">
        <v>31</v>
      </c>
      <c r="J752" s="127" t="s">
        <v>31</v>
      </c>
    </row>
    <row r="753" spans="2:10">
      <c r="B753" s="42">
        <v>8</v>
      </c>
      <c r="C753" s="47" t="s">
        <v>31</v>
      </c>
      <c r="D753" s="47" t="s">
        <v>31</v>
      </c>
      <c r="E753" s="47" t="s">
        <v>31</v>
      </c>
      <c r="F753" s="47" t="s">
        <v>31</v>
      </c>
      <c r="G753" s="161" t="s">
        <v>31</v>
      </c>
      <c r="H753" s="48" t="s">
        <v>31</v>
      </c>
      <c r="I753" s="49" t="s">
        <v>31</v>
      </c>
      <c r="J753" s="127" t="s">
        <v>31</v>
      </c>
    </row>
    <row r="754" spans="2:10">
      <c r="B754" s="42">
        <v>9</v>
      </c>
      <c r="C754" s="47">
        <v>60.4</v>
      </c>
      <c r="D754" s="47" t="s">
        <v>31</v>
      </c>
      <c r="E754" s="47">
        <v>73</v>
      </c>
      <c r="F754" s="47">
        <v>32.5</v>
      </c>
      <c r="G754" s="47">
        <v>79</v>
      </c>
      <c r="H754" s="48">
        <f>AVERAGE(C754:G754)</f>
        <v>61.225000000000001</v>
      </c>
      <c r="I754" s="49">
        <f>STDEV(C754:G754)</f>
        <v>20.659198919609633</v>
      </c>
      <c r="J754" s="50">
        <f>I754/SQRT(5)</f>
        <v>9.2390746289874706</v>
      </c>
    </row>
    <row r="755" spans="2:10">
      <c r="B755" s="99">
        <v>10</v>
      </c>
      <c r="C755" s="47">
        <v>55</v>
      </c>
      <c r="D755" s="47">
        <v>68.2</v>
      </c>
      <c r="E755" s="47">
        <v>75</v>
      </c>
      <c r="F755" s="47">
        <v>25.5</v>
      </c>
      <c r="G755" s="47">
        <v>67</v>
      </c>
      <c r="H755" s="48">
        <f>AVERAGE(C755:G755)</f>
        <v>58.14</v>
      </c>
      <c r="I755" s="49">
        <f>STDEV(C755:G755)</f>
        <v>19.61626875835465</v>
      </c>
      <c r="J755" s="50">
        <f>I755/SQRT(5)</f>
        <v>8.7726620817172787</v>
      </c>
    </row>
    <row r="756" spans="2:10" ht="15.75" thickBot="1">
      <c r="B756" s="93"/>
      <c r="C756" s="52"/>
      <c r="D756" s="52"/>
      <c r="E756" s="52"/>
      <c r="F756" s="52"/>
      <c r="G756" s="52"/>
      <c r="H756" s="48"/>
      <c r="I756" s="49"/>
      <c r="J756" s="50"/>
    </row>
    <row r="757" spans="2:10" ht="15.75" thickBot="1">
      <c r="B757" s="94"/>
      <c r="C757" s="148"/>
      <c r="D757" s="142" t="s">
        <v>38</v>
      </c>
      <c r="E757" s="143"/>
      <c r="F757" s="144"/>
      <c r="G757" s="92"/>
      <c r="H757" s="48"/>
      <c r="I757" s="49"/>
      <c r="J757" s="50"/>
    </row>
    <row r="758" spans="2:10">
      <c r="B758" s="96" t="s">
        <v>33</v>
      </c>
      <c r="C758" s="97" t="s">
        <v>34</v>
      </c>
      <c r="D758" s="97" t="s">
        <v>35</v>
      </c>
      <c r="E758" s="97" t="s">
        <v>36</v>
      </c>
      <c r="F758" s="97" t="s">
        <v>37</v>
      </c>
      <c r="G758" s="106" t="s">
        <v>27</v>
      </c>
      <c r="H758" s="68" t="s">
        <v>28</v>
      </c>
      <c r="I758" s="69" t="s">
        <v>29</v>
      </c>
      <c r="J758" s="70" t="s">
        <v>30</v>
      </c>
    </row>
    <row r="759" spans="2:10">
      <c r="B759" s="42">
        <v>1</v>
      </c>
      <c r="C759" s="47">
        <v>55</v>
      </c>
      <c r="D759" s="47">
        <v>45</v>
      </c>
      <c r="E759" s="47">
        <v>60</v>
      </c>
      <c r="F759" s="47">
        <v>45</v>
      </c>
      <c r="G759" s="107">
        <v>43</v>
      </c>
      <c r="H759" s="48">
        <f>AVERAGE(C759:G759)</f>
        <v>49.6</v>
      </c>
      <c r="I759" s="49">
        <f>STDEV(C759:G759)</f>
        <v>7.4699397587932514</v>
      </c>
      <c r="J759" s="50">
        <f>I759/SQRT(5)</f>
        <v>3.3406586176980184</v>
      </c>
    </row>
    <row r="760" spans="2:10">
      <c r="B760" s="42">
        <v>2</v>
      </c>
      <c r="C760" s="47">
        <v>41.5</v>
      </c>
      <c r="D760" s="47">
        <v>51</v>
      </c>
      <c r="E760" s="47">
        <v>53.5</v>
      </c>
      <c r="F760" s="47">
        <v>42.4</v>
      </c>
      <c r="G760" s="107">
        <v>46</v>
      </c>
      <c r="H760" s="48">
        <f>AVERAGE(C760:G760)</f>
        <v>46.88</v>
      </c>
      <c r="I760" s="49">
        <f>STDEV(C760:G760)</f>
        <v>5.2580414604679566</v>
      </c>
      <c r="J760" s="50">
        <f>I760/SQRT(5)</f>
        <v>2.3514676268237249</v>
      </c>
    </row>
    <row r="761" spans="2:10">
      <c r="B761" s="42">
        <v>3</v>
      </c>
      <c r="C761" s="47">
        <v>47.4</v>
      </c>
      <c r="D761" s="47">
        <v>36</v>
      </c>
      <c r="E761" s="47">
        <v>43</v>
      </c>
      <c r="F761" s="47">
        <v>47.3</v>
      </c>
      <c r="G761" s="107">
        <v>51</v>
      </c>
      <c r="H761" s="48">
        <f>AVERAGE(C761:G761)</f>
        <v>44.94</v>
      </c>
      <c r="I761" s="49">
        <f>STDEV(C761:G761)</f>
        <v>5.7452589149663051</v>
      </c>
      <c r="J761" s="50">
        <f>I761/SQRT(5)</f>
        <v>2.5693578964402684</v>
      </c>
    </row>
    <row r="762" spans="2:10">
      <c r="B762" s="42">
        <v>4</v>
      </c>
      <c r="C762" s="47">
        <v>54</v>
      </c>
      <c r="D762" s="47">
        <v>32</v>
      </c>
      <c r="E762" s="47">
        <v>60</v>
      </c>
      <c r="F762" s="47">
        <v>43.4</v>
      </c>
      <c r="G762" s="107">
        <v>63</v>
      </c>
      <c r="H762" s="48">
        <f>AVERAGE(C762:G762)</f>
        <v>50.480000000000004</v>
      </c>
      <c r="I762" s="49">
        <f>STDEV(C762:G762)</f>
        <v>12.7613478911908</v>
      </c>
      <c r="J762" s="50">
        <f>I762/SQRT(5)</f>
        <v>5.7070482738452437</v>
      </c>
    </row>
    <row r="763" spans="2:10">
      <c r="B763" s="42">
        <v>5</v>
      </c>
      <c r="C763" s="47">
        <v>56</v>
      </c>
      <c r="D763" s="47">
        <v>53</v>
      </c>
      <c r="E763" s="47">
        <v>55</v>
      </c>
      <c r="F763" s="47">
        <v>63.2</v>
      </c>
      <c r="G763" s="107">
        <v>95</v>
      </c>
      <c r="H763" s="48">
        <f>AVERAGE(C763:G763)</f>
        <v>64.44</v>
      </c>
      <c r="I763" s="49">
        <f>STDEV(C763:G763)</f>
        <v>17.511938784726254</v>
      </c>
      <c r="J763" s="50">
        <f>I763/SQRT(5)</f>
        <v>7.831577108092592</v>
      </c>
    </row>
    <row r="764" spans="2:10">
      <c r="B764" s="36"/>
      <c r="C764" s="39"/>
      <c r="D764" s="39"/>
      <c r="E764" s="39"/>
      <c r="F764" s="39"/>
      <c r="G764" s="52"/>
      <c r="H764" s="48"/>
      <c r="I764" s="49"/>
      <c r="J764" s="50"/>
    </row>
    <row r="765" spans="2:10" ht="15.75" thickBot="1">
      <c r="B765" s="93"/>
      <c r="C765" s="52"/>
      <c r="D765" s="52"/>
      <c r="E765" s="52"/>
      <c r="F765" s="52"/>
      <c r="G765" s="52"/>
      <c r="H765" s="48"/>
      <c r="I765" s="49"/>
      <c r="J765" s="50"/>
    </row>
    <row r="766" spans="2:10" ht="15.75" thickBot="1">
      <c r="B766" s="94"/>
      <c r="C766" s="145"/>
      <c r="D766" s="146" t="s">
        <v>39</v>
      </c>
      <c r="E766" s="147"/>
      <c r="F766" s="95"/>
      <c r="G766" s="95"/>
      <c r="H766" s="48"/>
      <c r="I766" s="49"/>
      <c r="J766" s="50"/>
    </row>
    <row r="767" spans="2:10">
      <c r="B767" s="96" t="s">
        <v>33</v>
      </c>
      <c r="C767" s="97" t="s">
        <v>34</v>
      </c>
      <c r="D767" s="97" t="s">
        <v>35</v>
      </c>
      <c r="E767" s="97" t="s">
        <v>36</v>
      </c>
      <c r="F767" s="106" t="s">
        <v>37</v>
      </c>
      <c r="G767" s="97" t="s">
        <v>27</v>
      </c>
      <c r="H767" s="68" t="s">
        <v>28</v>
      </c>
      <c r="I767" s="69" t="s">
        <v>29</v>
      </c>
      <c r="J767" s="70" t="s">
        <v>30</v>
      </c>
    </row>
    <row r="768" spans="2:10">
      <c r="B768" s="42">
        <v>1</v>
      </c>
      <c r="C768" s="47">
        <v>35</v>
      </c>
      <c r="D768" s="47">
        <v>25</v>
      </c>
      <c r="E768" s="47">
        <v>40</v>
      </c>
      <c r="F768" s="47">
        <v>37.799999999999997</v>
      </c>
      <c r="G768" s="112">
        <v>38.200000000000003</v>
      </c>
      <c r="H768" s="48">
        <f>AVERAGE(C768:G768)</f>
        <v>35.200000000000003</v>
      </c>
      <c r="I768" s="49">
        <f>STDEV(C768:G768)</f>
        <v>5.9766211189935765</v>
      </c>
      <c r="J768" s="50">
        <f>I768/SQRT(5)</f>
        <v>2.6728262195660992</v>
      </c>
    </row>
    <row r="769" spans="2:10">
      <c r="B769" s="42">
        <v>2</v>
      </c>
      <c r="C769" s="47">
        <v>35</v>
      </c>
      <c r="D769" s="47">
        <v>35</v>
      </c>
      <c r="E769" s="47">
        <v>32</v>
      </c>
      <c r="F769" s="47">
        <v>32</v>
      </c>
      <c r="G769" s="47">
        <v>43.5</v>
      </c>
      <c r="H769" s="48">
        <f>AVERAGE(C769:G769)</f>
        <v>35.5</v>
      </c>
      <c r="I769" s="49">
        <f>STDEV(C769:G769)</f>
        <v>4.7169905660283016</v>
      </c>
      <c r="J769" s="50">
        <f>I769/SQRT(5)</f>
        <v>2.1095023109728985</v>
      </c>
    </row>
    <row r="770" spans="2:10">
      <c r="B770" s="42">
        <v>3</v>
      </c>
      <c r="C770" s="47">
        <v>35</v>
      </c>
      <c r="D770" s="47">
        <v>36</v>
      </c>
      <c r="E770" s="47">
        <v>48</v>
      </c>
      <c r="F770" s="47">
        <v>35</v>
      </c>
      <c r="G770" s="47">
        <v>45</v>
      </c>
      <c r="H770" s="48">
        <f>AVERAGE(C770:G770)</f>
        <v>39.799999999999997</v>
      </c>
      <c r="I770" s="49">
        <f>STDEV(C770:G770)</f>
        <v>6.2209324059983198</v>
      </c>
      <c r="J770" s="50">
        <f>I770/SQRT(5)</f>
        <v>2.7820855486487126</v>
      </c>
    </row>
    <row r="771" spans="2:10">
      <c r="B771" s="42">
        <v>4</v>
      </c>
      <c r="C771" s="47">
        <v>52</v>
      </c>
      <c r="D771" s="47">
        <v>52.4</v>
      </c>
      <c r="E771" s="47">
        <v>38.200000000000003</v>
      </c>
      <c r="F771" s="47">
        <v>32</v>
      </c>
      <c r="G771" s="47">
        <v>52.5</v>
      </c>
      <c r="H771" s="48">
        <f>AVERAGE(C771:G771)</f>
        <v>45.42</v>
      </c>
      <c r="I771" s="49">
        <f>STDEV(C771:G771)</f>
        <v>9.6742958400081829</v>
      </c>
      <c r="J771" s="50">
        <f>I771/SQRT(5)</f>
        <v>4.3264766265403454</v>
      </c>
    </row>
    <row r="772" spans="2:10" ht="15.75" thickBot="1">
      <c r="B772" s="42">
        <v>5</v>
      </c>
      <c r="C772" s="47">
        <v>49</v>
      </c>
      <c r="D772" s="47">
        <v>45.8</v>
      </c>
      <c r="E772" s="47">
        <v>44.8</v>
      </c>
      <c r="F772" s="47">
        <v>34.799999999999997</v>
      </c>
      <c r="G772" s="47">
        <v>51.5</v>
      </c>
      <c r="H772" s="48">
        <f>AVERAGE(C772:G772)</f>
        <v>45.179999999999993</v>
      </c>
      <c r="I772" s="49">
        <f>STDEV(C772:G772)</f>
        <v>6.3798119094531485</v>
      </c>
      <c r="J772" s="57">
        <f>I772/SQRT(5)</f>
        <v>2.8531386226399946</v>
      </c>
    </row>
    <row r="773" spans="2:10" ht="15.75" thickBot="1">
      <c r="B773" s="93"/>
      <c r="C773" s="52"/>
      <c r="D773" s="52"/>
      <c r="E773" s="52"/>
      <c r="F773" s="52"/>
      <c r="G773" s="52"/>
      <c r="H773" s="149"/>
      <c r="I773" s="86"/>
      <c r="J773" s="91"/>
    </row>
    <row r="774" spans="2:10" ht="15.75" thickBot="1">
      <c r="B774" s="148" t="s">
        <v>46</v>
      </c>
      <c r="C774" s="142"/>
      <c r="D774" s="142"/>
      <c r="E774" s="142" t="s">
        <v>41</v>
      </c>
      <c r="F774" s="143"/>
      <c r="G774" s="73"/>
      <c r="H774" s="85"/>
      <c r="I774" s="86"/>
      <c r="J774" s="53"/>
    </row>
    <row r="775" spans="2:10">
      <c r="B775" s="150" t="s">
        <v>33</v>
      </c>
      <c r="C775" s="97" t="s">
        <v>35</v>
      </c>
      <c r="D775" s="73"/>
      <c r="E775" s="97" t="s">
        <v>33</v>
      </c>
      <c r="F775" s="97" t="s">
        <v>27</v>
      </c>
      <c r="G775" s="73"/>
      <c r="H775" s="85"/>
      <c r="I775" s="86"/>
      <c r="J775" s="53"/>
    </row>
    <row r="776" spans="2:10">
      <c r="B776" s="94">
        <v>1</v>
      </c>
      <c r="C776" s="47">
        <v>69</v>
      </c>
      <c r="D776" s="52"/>
      <c r="E776" s="47">
        <v>1</v>
      </c>
      <c r="F776" s="47">
        <v>58</v>
      </c>
      <c r="G776" s="52"/>
      <c r="H776" s="85"/>
      <c r="I776" s="86"/>
      <c r="J776" s="53"/>
    </row>
    <row r="777" spans="2:10">
      <c r="B777" s="94">
        <v>2</v>
      </c>
      <c r="C777" s="47">
        <v>65</v>
      </c>
      <c r="D777" s="52"/>
      <c r="E777" s="47">
        <v>2</v>
      </c>
      <c r="F777" s="47">
        <v>54</v>
      </c>
      <c r="G777" s="52"/>
      <c r="H777" s="85"/>
      <c r="I777" s="86"/>
      <c r="J777" s="53"/>
    </row>
    <row r="778" spans="2:10">
      <c r="B778" s="94">
        <v>3</v>
      </c>
      <c r="C778" s="47">
        <v>66</v>
      </c>
      <c r="D778" s="52"/>
      <c r="E778" s="47">
        <v>3</v>
      </c>
      <c r="F778" s="47">
        <v>53.5</v>
      </c>
      <c r="G778" s="52"/>
      <c r="H778" s="85"/>
      <c r="I778" s="86"/>
      <c r="J778" s="53"/>
    </row>
    <row r="779" spans="2:10">
      <c r="B779" s="94">
        <v>4</v>
      </c>
      <c r="C779" s="47">
        <v>71</v>
      </c>
      <c r="D779" s="52"/>
      <c r="E779" s="47">
        <v>4</v>
      </c>
      <c r="F779" s="47">
        <v>56</v>
      </c>
      <c r="G779" s="52"/>
      <c r="H779" s="85"/>
      <c r="I779" s="86"/>
      <c r="J779" s="53"/>
    </row>
    <row r="780" spans="2:10">
      <c r="B780" s="99">
        <v>5</v>
      </c>
      <c r="C780" s="74">
        <v>66.8</v>
      </c>
      <c r="D780" s="52"/>
      <c r="E780" s="74">
        <v>5</v>
      </c>
      <c r="F780" s="47">
        <v>42</v>
      </c>
      <c r="G780" s="52"/>
      <c r="H780" s="85"/>
      <c r="I780" s="86"/>
      <c r="J780" s="53"/>
    </row>
    <row r="781" spans="2:10">
      <c r="B781" s="75" t="s">
        <v>28</v>
      </c>
      <c r="C781" s="44">
        <f>AVERAGE(C776:C780)</f>
        <v>67.56</v>
      </c>
      <c r="D781" s="131"/>
      <c r="E781" s="44" t="s">
        <v>28</v>
      </c>
      <c r="F781" s="114">
        <f>AVERAGE(F776:F780)</f>
        <v>52.7</v>
      </c>
      <c r="G781" s="159"/>
      <c r="H781" s="131"/>
      <c r="I781" s="39"/>
      <c r="J781" s="134"/>
    </row>
    <row r="782" spans="2:10">
      <c r="B782" s="77" t="s">
        <v>29</v>
      </c>
      <c r="C782" s="49">
        <f>+STDEV(C776:C780)</f>
        <v>2.4223955085823623</v>
      </c>
      <c r="D782" s="86"/>
      <c r="E782" s="45" t="s">
        <v>29</v>
      </c>
      <c r="F782" s="115">
        <f>+STDEV(F776:F780)</f>
        <v>6.240993510651955</v>
      </c>
      <c r="G782" s="160"/>
      <c r="H782" s="86"/>
      <c r="I782" s="39"/>
      <c r="J782" s="134"/>
    </row>
    <row r="783" spans="2:10">
      <c r="B783" s="75" t="s">
        <v>30</v>
      </c>
      <c r="C783" s="79">
        <f>C782/SQRT(5)</f>
        <v>1.0833282051160673</v>
      </c>
      <c r="D783" s="121"/>
      <c r="E783" s="114" t="s">
        <v>30</v>
      </c>
      <c r="F783" s="118">
        <f>F782/SQRT(5)</f>
        <v>2.7910571473905659</v>
      </c>
      <c r="G783" s="159"/>
      <c r="H783" s="87"/>
      <c r="I783" s="39"/>
      <c r="J783" s="134"/>
    </row>
    <row r="784" spans="2:10" ht="15.75" thickBot="1">
      <c r="B784" s="135"/>
      <c r="C784" s="136"/>
      <c r="D784" s="52"/>
      <c r="E784" s="52"/>
      <c r="F784" s="52"/>
      <c r="G784" s="52"/>
      <c r="H784" s="85"/>
      <c r="I784" s="86"/>
      <c r="J784" s="151"/>
    </row>
    <row r="785" spans="2:10" ht="15.75" thickBot="1">
      <c r="B785" s="148"/>
      <c r="C785" s="142" t="s">
        <v>45</v>
      </c>
      <c r="D785" s="152"/>
      <c r="E785" s="52"/>
      <c r="F785" s="52"/>
      <c r="G785" s="52"/>
      <c r="H785" s="104"/>
      <c r="I785" s="105"/>
      <c r="J785" s="70"/>
    </row>
    <row r="786" spans="2:10">
      <c r="B786" s="96"/>
      <c r="C786" s="112" t="s">
        <v>34</v>
      </c>
      <c r="D786" s="112" t="s">
        <v>35</v>
      </c>
      <c r="E786" s="47" t="s">
        <v>36</v>
      </c>
      <c r="F786" s="47" t="s">
        <v>37</v>
      </c>
      <c r="G786" s="47" t="s">
        <v>27</v>
      </c>
      <c r="H786" s="68" t="s">
        <v>28</v>
      </c>
      <c r="I786" s="69" t="s">
        <v>29</v>
      </c>
      <c r="J786" s="70" t="s">
        <v>30</v>
      </c>
    </row>
    <row r="787" spans="2:10">
      <c r="B787" s="42">
        <v>1</v>
      </c>
      <c r="C787" s="47" t="s">
        <v>31</v>
      </c>
      <c r="D787" s="47" t="s">
        <v>31</v>
      </c>
      <c r="E787" s="47" t="s">
        <v>31</v>
      </c>
      <c r="F787" s="47" t="s">
        <v>31</v>
      </c>
      <c r="G787" s="47" t="s">
        <v>31</v>
      </c>
      <c r="H787" s="48" t="s">
        <v>31</v>
      </c>
      <c r="I787" s="48" t="s">
        <v>31</v>
      </c>
      <c r="J787" s="48" t="s">
        <v>31</v>
      </c>
    </row>
    <row r="788" spans="2:10">
      <c r="B788" s="42">
        <v>2</v>
      </c>
      <c r="C788" s="47" t="s">
        <v>31</v>
      </c>
      <c r="D788" s="47" t="s">
        <v>31</v>
      </c>
      <c r="E788" s="47" t="s">
        <v>31</v>
      </c>
      <c r="F788" s="47" t="s">
        <v>31</v>
      </c>
      <c r="G788" s="47" t="s">
        <v>31</v>
      </c>
      <c r="H788" s="48" t="e">
        <f>AVERAGE(C788:G788)</f>
        <v>#DIV/0!</v>
      </c>
      <c r="I788" s="49" t="e">
        <f>STDEV(C788:G788)</f>
        <v>#DIV/0!</v>
      </c>
      <c r="J788" s="50" t="e">
        <f>I788/SQRT(5)</f>
        <v>#DIV/0!</v>
      </c>
    </row>
    <row r="789" spans="2:10">
      <c r="B789" s="42">
        <v>3</v>
      </c>
      <c r="C789" s="47" t="s">
        <v>31</v>
      </c>
      <c r="D789" s="47" t="s">
        <v>31</v>
      </c>
      <c r="E789" s="47" t="s">
        <v>31</v>
      </c>
      <c r="F789" s="47" t="s">
        <v>31</v>
      </c>
      <c r="G789" s="47" t="s">
        <v>31</v>
      </c>
      <c r="H789" s="48" t="e">
        <f>AVERAGE(C789:G789)</f>
        <v>#DIV/0!</v>
      </c>
      <c r="I789" s="49" t="e">
        <f>STDEV(C789:G789)</f>
        <v>#DIV/0!</v>
      </c>
      <c r="J789" s="50" t="e">
        <f>I789/SQRT(5)</f>
        <v>#DIV/0!</v>
      </c>
    </row>
    <row r="790" spans="2:10">
      <c r="B790" s="42">
        <v>4</v>
      </c>
      <c r="C790" s="47" t="s">
        <v>31</v>
      </c>
      <c r="D790" s="47" t="s">
        <v>31</v>
      </c>
      <c r="E790" s="47" t="s">
        <v>31</v>
      </c>
      <c r="F790" s="47" t="s">
        <v>31</v>
      </c>
      <c r="G790" s="47" t="s">
        <v>31</v>
      </c>
      <c r="H790" s="48" t="e">
        <f>AVERAGE(C790:G790)</f>
        <v>#DIV/0!</v>
      </c>
      <c r="I790" s="49" t="e">
        <f>STDEV(C790:G790)</f>
        <v>#DIV/0!</v>
      </c>
      <c r="J790" s="50" t="e">
        <f>I790/SQRT(5)</f>
        <v>#DIV/0!</v>
      </c>
    </row>
    <row r="791" spans="2:10">
      <c r="B791" s="99">
        <v>5</v>
      </c>
      <c r="C791" s="47" t="s">
        <v>31</v>
      </c>
      <c r="D791" s="47" t="s">
        <v>31</v>
      </c>
      <c r="E791" s="47">
        <v>23.5</v>
      </c>
      <c r="F791" s="47" t="s">
        <v>31</v>
      </c>
      <c r="G791" s="47">
        <v>21.13</v>
      </c>
      <c r="H791" s="48">
        <f>AVERAGE(C791:G791)</f>
        <v>22.314999999999998</v>
      </c>
      <c r="I791" s="49">
        <f>STDEV(C791:G791)</f>
        <v>1.6758430714121184</v>
      </c>
      <c r="J791" s="50">
        <f>I791/SQRT(5)</f>
        <v>0.7494598054599062</v>
      </c>
    </row>
    <row r="792" spans="2:10">
      <c r="B792" s="42">
        <v>6</v>
      </c>
      <c r="C792" s="47" t="s">
        <v>31</v>
      </c>
      <c r="D792" s="47" t="s">
        <v>31</v>
      </c>
      <c r="E792" s="47" t="s">
        <v>31</v>
      </c>
      <c r="F792" s="47" t="s">
        <v>31</v>
      </c>
      <c r="G792" s="47" t="s">
        <v>31</v>
      </c>
      <c r="H792" s="48" t="e">
        <f>AVERAGE(C792:G792)</f>
        <v>#DIV/0!</v>
      </c>
      <c r="I792" s="49" t="e">
        <f>STDEV(C792:G792)</f>
        <v>#DIV/0!</v>
      </c>
      <c r="J792" s="50" t="e">
        <f>I792/SQRT(5)</f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rightToLeft="1" workbookViewId="0">
      <selection activeCell="K7" sqref="K7"/>
    </sheetView>
  </sheetViews>
  <sheetFormatPr defaultColWidth="10" defaultRowHeight="15"/>
  <sheetData>
    <row r="1" spans="1:13">
      <c r="A1" s="162" t="s">
        <v>47</v>
      </c>
    </row>
    <row r="2" spans="1:13">
      <c r="B2" s="30" t="s">
        <v>48</v>
      </c>
    </row>
    <row r="3" spans="1:13" ht="15.75" thickBot="1"/>
    <row r="4" spans="1:13" s="167" customFormat="1" ht="15.75" thickBot="1">
      <c r="A4" s="163" t="s">
        <v>22</v>
      </c>
      <c r="B4" s="164">
        <v>39532</v>
      </c>
      <c r="C4" s="165">
        <v>39566</v>
      </c>
      <c r="D4" s="165">
        <v>39594</v>
      </c>
      <c r="E4" s="165">
        <v>39636</v>
      </c>
      <c r="F4" s="165">
        <v>39668</v>
      </c>
      <c r="G4" s="165">
        <v>39730</v>
      </c>
      <c r="H4" s="164">
        <v>39758</v>
      </c>
      <c r="I4" s="165">
        <v>39860</v>
      </c>
      <c r="J4" s="165">
        <v>39982</v>
      </c>
      <c r="K4" s="165">
        <v>40120</v>
      </c>
      <c r="L4" s="165">
        <v>40192</v>
      </c>
      <c r="M4" s="166"/>
    </row>
    <row r="5" spans="1:13">
      <c r="A5" s="168">
        <v>1</v>
      </c>
      <c r="B5" s="51">
        <v>3.4</v>
      </c>
      <c r="C5" s="51">
        <v>4.92</v>
      </c>
      <c r="D5" s="51">
        <v>5.7</v>
      </c>
      <c r="E5" s="51">
        <v>8.26</v>
      </c>
      <c r="F5" s="51">
        <v>10.4</v>
      </c>
      <c r="G5" s="51">
        <v>11.6</v>
      </c>
      <c r="H5" s="51">
        <v>13.5</v>
      </c>
      <c r="I5" s="169">
        <v>16</v>
      </c>
      <c r="J5" s="51">
        <v>18.899999999999999</v>
      </c>
      <c r="K5" s="51">
        <v>16.8</v>
      </c>
      <c r="L5" s="169">
        <v>20.3</v>
      </c>
    </row>
    <row r="6" spans="1:13">
      <c r="A6" s="168">
        <v>2</v>
      </c>
      <c r="B6" s="51">
        <v>3.12</v>
      </c>
      <c r="C6" s="51">
        <v>4.82</v>
      </c>
      <c r="D6" s="51">
        <v>5.3</v>
      </c>
      <c r="E6" s="51">
        <v>6.0750000000000002</v>
      </c>
      <c r="F6" s="51">
        <v>6.625</v>
      </c>
      <c r="G6" s="51">
        <v>6.3</v>
      </c>
      <c r="H6" s="51">
        <v>6.6</v>
      </c>
      <c r="I6" s="169">
        <v>9.4</v>
      </c>
      <c r="J6" s="51">
        <v>13.3</v>
      </c>
      <c r="K6" s="51">
        <v>16</v>
      </c>
      <c r="L6" s="169">
        <v>25</v>
      </c>
    </row>
    <row r="7" spans="1:13">
      <c r="A7" s="168">
        <v>3</v>
      </c>
      <c r="B7" s="51">
        <v>3.46</v>
      </c>
      <c r="C7" s="51">
        <v>4.7750000000000004</v>
      </c>
      <c r="D7" s="51">
        <v>5.3250000000000002</v>
      </c>
      <c r="E7" s="51">
        <v>7.5750000000000002</v>
      </c>
      <c r="F7" s="51">
        <v>8.25</v>
      </c>
      <c r="G7" s="51">
        <v>8.5</v>
      </c>
      <c r="H7" s="51">
        <v>10.9</v>
      </c>
      <c r="I7" s="169">
        <v>12.2</v>
      </c>
      <c r="J7" s="51">
        <v>14.2</v>
      </c>
      <c r="K7" s="51">
        <v>12.4</v>
      </c>
      <c r="L7" s="169">
        <v>23</v>
      </c>
    </row>
    <row r="8" spans="1:13">
      <c r="A8" s="168">
        <v>4</v>
      </c>
      <c r="B8" s="51">
        <v>5.54</v>
      </c>
      <c r="C8" s="51">
        <v>5.6</v>
      </c>
      <c r="D8" s="51">
        <v>5.7</v>
      </c>
      <c r="E8" s="51">
        <v>7.625</v>
      </c>
      <c r="F8" s="51">
        <v>8.375</v>
      </c>
      <c r="G8" s="51">
        <v>10.1</v>
      </c>
      <c r="H8" s="51">
        <v>13.4</v>
      </c>
      <c r="I8" s="169">
        <v>14.8</v>
      </c>
      <c r="J8" s="51">
        <v>16.3</v>
      </c>
      <c r="K8" s="51">
        <v>15.8</v>
      </c>
      <c r="L8" s="169">
        <v>22</v>
      </c>
    </row>
    <row r="9" spans="1:13">
      <c r="A9" s="168">
        <v>5</v>
      </c>
      <c r="B9" s="51">
        <v>2.95</v>
      </c>
      <c r="C9" s="51">
        <v>4.3</v>
      </c>
      <c r="D9" s="51">
        <v>5.0750000000000002</v>
      </c>
      <c r="E9" s="51">
        <v>7</v>
      </c>
      <c r="F9" s="51">
        <v>7.375</v>
      </c>
      <c r="G9" s="51">
        <v>7.2</v>
      </c>
      <c r="H9" s="51">
        <v>9.5</v>
      </c>
      <c r="I9" s="169">
        <v>13.6</v>
      </c>
      <c r="J9" s="51">
        <v>14.4</v>
      </c>
      <c r="K9" s="51">
        <v>15.6</v>
      </c>
      <c r="L9" s="169">
        <v>11</v>
      </c>
    </row>
    <row r="10" spans="1:13">
      <c r="A10" s="168">
        <v>6</v>
      </c>
      <c r="B10" s="51">
        <v>3.62</v>
      </c>
      <c r="C10" s="51">
        <v>4.76</v>
      </c>
      <c r="D10" s="51">
        <v>5.95</v>
      </c>
      <c r="E10" s="51">
        <v>9.875</v>
      </c>
      <c r="F10" s="51">
        <v>9.5</v>
      </c>
      <c r="G10" s="51">
        <v>12.7</v>
      </c>
      <c r="H10" s="51">
        <v>15</v>
      </c>
      <c r="I10" s="169">
        <v>19.7</v>
      </c>
      <c r="J10" s="51">
        <v>18.5</v>
      </c>
      <c r="K10" s="51">
        <v>16.7</v>
      </c>
      <c r="L10" s="39"/>
    </row>
    <row r="11" spans="1:13">
      <c r="A11" s="168">
        <v>7</v>
      </c>
      <c r="B11" s="51">
        <v>3.92</v>
      </c>
      <c r="C11" s="51">
        <v>5.0999999999999996</v>
      </c>
      <c r="D11" s="51">
        <v>5.96</v>
      </c>
      <c r="E11" s="51">
        <v>9.48</v>
      </c>
      <c r="F11" s="51">
        <v>11.2</v>
      </c>
      <c r="G11" s="51">
        <v>12.2</v>
      </c>
      <c r="H11" s="51">
        <v>15.9</v>
      </c>
      <c r="I11" s="169">
        <v>19.100000000000001</v>
      </c>
      <c r="J11" s="51">
        <v>22.4</v>
      </c>
      <c r="K11" s="51">
        <v>22.7</v>
      </c>
      <c r="L11" s="39"/>
    </row>
    <row r="12" spans="1:13">
      <c r="A12" s="168">
        <v>8</v>
      </c>
      <c r="B12" s="51">
        <v>3.74</v>
      </c>
      <c r="C12" s="51">
        <v>4.4800000000000004</v>
      </c>
      <c r="D12" s="51">
        <v>6.1</v>
      </c>
      <c r="E12" s="51">
        <v>8.52</v>
      </c>
      <c r="F12" s="51">
        <v>8.5</v>
      </c>
      <c r="G12" s="51">
        <v>9.6999999999999993</v>
      </c>
      <c r="H12" s="51">
        <v>10.4</v>
      </c>
      <c r="I12" s="169">
        <v>14.5</v>
      </c>
      <c r="J12" s="51">
        <v>14.2</v>
      </c>
      <c r="K12" s="51">
        <v>12</v>
      </c>
      <c r="L12" s="39"/>
    </row>
    <row r="13" spans="1:13">
      <c r="A13" s="168">
        <v>9</v>
      </c>
      <c r="B13" s="51">
        <v>3.4750000000000001</v>
      </c>
      <c r="C13" s="51">
        <v>4.7249999999999996</v>
      </c>
      <c r="D13" s="51">
        <v>6.55</v>
      </c>
      <c r="E13" s="51">
        <v>7</v>
      </c>
      <c r="F13" s="51">
        <v>7.75</v>
      </c>
      <c r="G13" s="51">
        <v>6</v>
      </c>
      <c r="H13" s="51">
        <v>6.5</v>
      </c>
      <c r="I13" s="169">
        <v>9</v>
      </c>
      <c r="J13" s="51">
        <v>14.4</v>
      </c>
      <c r="K13" s="51">
        <v>11.8</v>
      </c>
      <c r="L13" s="39"/>
    </row>
    <row r="14" spans="1:13" s="39" customFormat="1">
      <c r="A14" s="168">
        <v>10</v>
      </c>
      <c r="B14" s="51">
        <v>2.86</v>
      </c>
      <c r="C14" s="51">
        <v>5.0599999999999996</v>
      </c>
      <c r="D14" s="51">
        <v>5.82</v>
      </c>
      <c r="E14" s="51">
        <v>7</v>
      </c>
      <c r="F14" s="51">
        <v>6</v>
      </c>
      <c r="G14" s="51">
        <v>8</v>
      </c>
      <c r="H14" s="51">
        <v>9.6</v>
      </c>
      <c r="I14" s="169">
        <v>12.5</v>
      </c>
      <c r="J14" s="51">
        <v>15</v>
      </c>
      <c r="K14" s="51">
        <v>13.4</v>
      </c>
    </row>
    <row r="15" spans="1:13" s="61" customFormat="1">
      <c r="A15" s="170" t="s">
        <v>28</v>
      </c>
      <c r="B15" s="108">
        <f t="shared" ref="B15:G15" si="0">AVERAGE(B5:B14)</f>
        <v>3.6085000000000003</v>
      </c>
      <c r="C15" s="108">
        <f t="shared" si="0"/>
        <v>4.854000000000001</v>
      </c>
      <c r="D15" s="108">
        <f t="shared" si="0"/>
        <v>5.7479999999999993</v>
      </c>
      <c r="E15" s="108">
        <f t="shared" si="0"/>
        <v>7.8409999999999993</v>
      </c>
      <c r="F15" s="108">
        <f t="shared" si="0"/>
        <v>8.3974999999999991</v>
      </c>
      <c r="G15" s="108">
        <f t="shared" si="0"/>
        <v>9.23</v>
      </c>
      <c r="H15" s="108">
        <f>AVERAGE(H5:H14)</f>
        <v>11.13</v>
      </c>
      <c r="I15" s="108">
        <f>AVERAGE(I5:I14)</f>
        <v>14.079999999999998</v>
      </c>
      <c r="J15" s="108">
        <f>AVERAGE(J5:J14)</f>
        <v>16.16</v>
      </c>
      <c r="K15" s="108">
        <f>AVERAGE(K5:K14)</f>
        <v>15.320000000000002</v>
      </c>
      <c r="L15" s="108">
        <f>AVERAGE(L5:L14)</f>
        <v>20.259999999999998</v>
      </c>
    </row>
    <row r="16" spans="1:13">
      <c r="A16" s="171" t="s">
        <v>29</v>
      </c>
      <c r="B16" s="21">
        <f t="shared" ref="B16:G16" si="1">STDEV(B5:B14)</f>
        <v>0.75726133020392961</v>
      </c>
      <c r="C16" s="21">
        <f t="shared" si="1"/>
        <v>0.35644697283669607</v>
      </c>
      <c r="D16" s="21">
        <f t="shared" si="1"/>
        <v>0.43400076804847543</v>
      </c>
      <c r="E16" s="21">
        <f t="shared" si="1"/>
        <v>1.1934120085796942</v>
      </c>
      <c r="F16" s="21">
        <f t="shared" si="1"/>
        <v>1.6147518729238652</v>
      </c>
      <c r="G16" s="21">
        <f t="shared" si="1"/>
        <v>2.4184705910967721</v>
      </c>
      <c r="H16" s="21">
        <f>STDEV(H5:H14)</f>
        <v>3.266683673425117</v>
      </c>
      <c r="I16" s="21">
        <f>STDEV(I5:I14)</f>
        <v>3.576714817942428</v>
      </c>
      <c r="J16" s="21">
        <f>STDEV(J5:J14)</f>
        <v>2.8933640551364359</v>
      </c>
      <c r="K16" s="21">
        <f>STDEV(K5:K14)</f>
        <v>3.2481789770064444</v>
      </c>
      <c r="L16" s="21">
        <f>STDEV(L5:L14)</f>
        <v>5.4486695623794352</v>
      </c>
    </row>
    <row r="17" spans="1:20">
      <c r="A17" s="172" t="s">
        <v>30</v>
      </c>
      <c r="B17" s="87">
        <f t="shared" ref="B17:G17" si="2">B16/SQRT(B18)</f>
        <v>0.23946705874132768</v>
      </c>
      <c r="C17" s="87">
        <f t="shared" si="2"/>
        <v>0.1127184299236129</v>
      </c>
      <c r="D17" s="87">
        <f t="shared" si="2"/>
        <v>0.13724309332956122</v>
      </c>
      <c r="E17" s="87">
        <f t="shared" si="2"/>
        <v>0.37739001341082412</v>
      </c>
      <c r="F17" s="87">
        <f t="shared" si="2"/>
        <v>0.51062937744621884</v>
      </c>
      <c r="G17" s="87">
        <f t="shared" si="2"/>
        <v>0.76478755219995376</v>
      </c>
      <c r="H17" s="87">
        <f>H16/SQRT(H18)</f>
        <v>1.0330160803309025</v>
      </c>
      <c r="I17" s="87">
        <f>I16/SQRT(I18)</f>
        <v>1.1310565365572551</v>
      </c>
      <c r="J17" s="87">
        <f>J16/SQRT(J18)</f>
        <v>0.91496205142921416</v>
      </c>
      <c r="K17" s="87">
        <f>K16/SQRT(K18)</f>
        <v>1.0271643815216058</v>
      </c>
      <c r="L17" s="87">
        <f>L16/SQRT(L18)</f>
        <v>2.4367191056828896</v>
      </c>
    </row>
    <row r="18" spans="1:20" s="65" customFormat="1" ht="15.75" thickBot="1">
      <c r="A18" s="173" t="s">
        <v>11</v>
      </c>
      <c r="B18" s="63">
        <f t="shared" ref="B18:J18" si="3">COUNT(B5:B14)</f>
        <v>10</v>
      </c>
      <c r="C18" s="63">
        <f t="shared" si="3"/>
        <v>10</v>
      </c>
      <c r="D18" s="63">
        <f t="shared" si="3"/>
        <v>10</v>
      </c>
      <c r="E18" s="63">
        <f t="shared" si="3"/>
        <v>10</v>
      </c>
      <c r="F18" s="63">
        <f t="shared" si="3"/>
        <v>10</v>
      </c>
      <c r="G18" s="63">
        <f t="shared" si="3"/>
        <v>10</v>
      </c>
      <c r="H18" s="63">
        <f t="shared" si="3"/>
        <v>10</v>
      </c>
      <c r="I18" s="63">
        <f t="shared" si="3"/>
        <v>10</v>
      </c>
      <c r="J18" s="63">
        <f t="shared" si="3"/>
        <v>10</v>
      </c>
      <c r="K18" s="63">
        <f>COUNT(K5:K14)</f>
        <v>10</v>
      </c>
      <c r="L18" s="63">
        <f>COUNT(L5:L14)</f>
        <v>5</v>
      </c>
    </row>
    <row r="19" spans="1:20">
      <c r="B19" s="1"/>
      <c r="C19" s="1"/>
      <c r="D19" s="1"/>
      <c r="E19" s="1"/>
      <c r="F19" s="1"/>
    </row>
    <row r="21" spans="1:20" ht="15.75" thickBot="1">
      <c r="A21" s="37" t="s">
        <v>32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7" t="s">
        <v>32</v>
      </c>
      <c r="M21" s="39"/>
      <c r="Q21" s="39"/>
      <c r="R21" s="39"/>
      <c r="S21" s="39"/>
      <c r="T21" s="39"/>
    </row>
    <row r="22" spans="1:20" s="176" customFormat="1" ht="15.75" thickBot="1">
      <c r="A22" s="163" t="s">
        <v>33</v>
      </c>
      <c r="B22" s="174">
        <v>39532</v>
      </c>
      <c r="C22" s="175">
        <v>39566</v>
      </c>
      <c r="D22" s="175">
        <v>39594</v>
      </c>
      <c r="E22" s="175">
        <v>39636</v>
      </c>
      <c r="F22" s="175">
        <v>39668</v>
      </c>
      <c r="G22" s="175">
        <v>39730</v>
      </c>
      <c r="H22" s="174">
        <v>39758</v>
      </c>
      <c r="I22" s="175">
        <v>39860</v>
      </c>
      <c r="J22" s="175">
        <v>39982</v>
      </c>
      <c r="K22" s="175">
        <v>40120</v>
      </c>
      <c r="L22" s="175">
        <v>40192</v>
      </c>
    </row>
    <row r="23" spans="1:20">
      <c r="A23" s="168">
        <v>1</v>
      </c>
      <c r="B23" s="51">
        <v>4.58</v>
      </c>
      <c r="C23" s="51">
        <v>6.76</v>
      </c>
      <c r="D23" s="51">
        <v>12.94</v>
      </c>
      <c r="E23" s="51">
        <v>29.7</v>
      </c>
      <c r="F23" s="51">
        <v>31.8</v>
      </c>
      <c r="G23" s="51">
        <v>49.7</v>
      </c>
      <c r="H23" s="51">
        <v>56.5</v>
      </c>
      <c r="I23" s="51">
        <v>65</v>
      </c>
      <c r="J23" s="51">
        <v>65.5</v>
      </c>
      <c r="K23" s="169">
        <v>59</v>
      </c>
      <c r="L23" s="169">
        <v>59.5</v>
      </c>
      <c r="M23" s="39"/>
      <c r="Q23" s="39"/>
      <c r="R23" s="39"/>
      <c r="S23" s="39"/>
      <c r="T23" s="39"/>
    </row>
    <row r="24" spans="1:20">
      <c r="A24" s="168">
        <v>2</v>
      </c>
      <c r="B24" s="51">
        <v>2.66</v>
      </c>
      <c r="C24" s="51">
        <v>4.76</v>
      </c>
      <c r="D24" s="51">
        <v>11.133333333333333</v>
      </c>
      <c r="E24" s="51">
        <v>24.666666666666668</v>
      </c>
      <c r="F24" s="51">
        <v>30</v>
      </c>
      <c r="G24" s="51">
        <v>36.5</v>
      </c>
      <c r="H24" s="51">
        <v>41.2</v>
      </c>
      <c r="I24" s="51">
        <v>55.2</v>
      </c>
      <c r="J24" s="51">
        <v>55.5</v>
      </c>
      <c r="K24" s="169">
        <v>82.5</v>
      </c>
      <c r="L24" s="169">
        <v>81.7</v>
      </c>
      <c r="M24" s="39"/>
      <c r="Q24" s="39"/>
      <c r="R24" s="39"/>
      <c r="S24" s="39"/>
      <c r="T24" s="39"/>
    </row>
    <row r="25" spans="1:20">
      <c r="A25" s="168">
        <v>3</v>
      </c>
      <c r="B25" s="51">
        <v>5.24</v>
      </c>
      <c r="C25" s="51">
        <v>8.32</v>
      </c>
      <c r="D25" s="51">
        <v>18.975000000000001</v>
      </c>
      <c r="E25" s="51">
        <v>23.9</v>
      </c>
      <c r="F25" s="51">
        <v>41.5</v>
      </c>
      <c r="G25" s="51">
        <v>56.5</v>
      </c>
      <c r="H25" s="51">
        <v>56.9</v>
      </c>
      <c r="I25" s="51">
        <v>83.8</v>
      </c>
      <c r="J25" s="51">
        <v>83</v>
      </c>
      <c r="K25" s="169">
        <v>101.5</v>
      </c>
      <c r="L25" s="169">
        <v>96</v>
      </c>
      <c r="M25" s="39"/>
      <c r="Q25" s="39"/>
      <c r="R25" s="39"/>
      <c r="S25" s="39"/>
      <c r="T25" s="39"/>
    </row>
    <row r="26" spans="1:20">
      <c r="A26" s="168">
        <v>4</v>
      </c>
      <c r="B26" s="51">
        <v>4.9000000000000004</v>
      </c>
      <c r="C26" s="51">
        <v>7.64</v>
      </c>
      <c r="D26" s="51">
        <v>23.166666666666668</v>
      </c>
      <c r="E26" s="51">
        <v>49.833333333333336</v>
      </c>
      <c r="F26" s="51">
        <v>50.666666666666664</v>
      </c>
      <c r="G26" s="51">
        <v>55.7</v>
      </c>
      <c r="H26" s="51">
        <v>65.3</v>
      </c>
      <c r="I26" s="51">
        <v>57.3</v>
      </c>
      <c r="J26" s="51">
        <v>70.3</v>
      </c>
      <c r="K26" s="169">
        <v>78.2</v>
      </c>
      <c r="L26" s="169">
        <v>82.5</v>
      </c>
      <c r="M26" s="39"/>
      <c r="Q26" s="39"/>
      <c r="R26" s="39"/>
      <c r="S26" s="39"/>
      <c r="T26" s="39"/>
    </row>
    <row r="27" spans="1:20">
      <c r="A27" s="168">
        <v>5</v>
      </c>
      <c r="B27" s="51">
        <v>4.12</v>
      </c>
      <c r="C27" s="51">
        <v>5.04</v>
      </c>
      <c r="D27" s="51">
        <v>6.56</v>
      </c>
      <c r="E27" s="51">
        <v>11.66</v>
      </c>
      <c r="F27" s="51">
        <v>18.3</v>
      </c>
      <c r="G27" s="51">
        <v>32.5</v>
      </c>
      <c r="H27" s="51">
        <v>45.8</v>
      </c>
      <c r="I27" s="51">
        <v>53.9</v>
      </c>
      <c r="J27" s="51">
        <v>46.1</v>
      </c>
      <c r="K27" s="169">
        <v>50</v>
      </c>
      <c r="L27" s="169">
        <v>50.1</v>
      </c>
      <c r="M27" s="39"/>
      <c r="Q27" s="39"/>
      <c r="R27" s="39"/>
      <c r="S27" s="39"/>
      <c r="T27" s="39"/>
    </row>
    <row r="28" spans="1:20">
      <c r="A28" s="168">
        <v>6</v>
      </c>
      <c r="B28" s="51">
        <v>4.66</v>
      </c>
      <c r="C28" s="51">
        <v>7.18</v>
      </c>
      <c r="D28" s="51">
        <v>18.28</v>
      </c>
      <c r="E28" s="51">
        <v>26.4</v>
      </c>
      <c r="F28" s="51">
        <v>25.5</v>
      </c>
      <c r="G28" s="51">
        <v>40.799999999999997</v>
      </c>
      <c r="H28" s="51">
        <v>49.8</v>
      </c>
      <c r="I28" s="51">
        <v>63.8</v>
      </c>
      <c r="J28" s="51">
        <v>64.400000000000006</v>
      </c>
      <c r="K28" s="169">
        <v>50.4</v>
      </c>
      <c r="L28" s="169">
        <v>49.5</v>
      </c>
      <c r="M28" s="39"/>
      <c r="Q28" s="39"/>
      <c r="R28" s="39"/>
      <c r="S28" s="39"/>
      <c r="T28" s="39"/>
    </row>
    <row r="29" spans="1:20">
      <c r="A29" s="168">
        <v>7</v>
      </c>
      <c r="B29" s="51">
        <v>5.04</v>
      </c>
      <c r="C29" s="51">
        <v>6.04</v>
      </c>
      <c r="D29" s="51">
        <v>7.74</v>
      </c>
      <c r="E29" s="51">
        <v>15</v>
      </c>
      <c r="F29" s="51">
        <v>39</v>
      </c>
      <c r="G29" s="51">
        <v>81</v>
      </c>
      <c r="H29" s="51">
        <v>87.2</v>
      </c>
      <c r="I29" s="51">
        <v>87.6</v>
      </c>
      <c r="J29" s="51">
        <v>87.8</v>
      </c>
      <c r="K29" s="169">
        <v>83.5</v>
      </c>
      <c r="L29" s="169">
        <v>80.5</v>
      </c>
      <c r="M29" s="39"/>
      <c r="Q29" s="39"/>
      <c r="R29" s="39"/>
      <c r="S29" s="39"/>
      <c r="T29" s="39"/>
    </row>
    <row r="30" spans="1:20">
      <c r="A30" s="168">
        <v>8</v>
      </c>
      <c r="B30" s="51">
        <v>5.12</v>
      </c>
      <c r="C30" s="51">
        <v>6.28</v>
      </c>
      <c r="D30" s="51">
        <v>11.56</v>
      </c>
      <c r="E30" s="51" t="s">
        <v>31</v>
      </c>
      <c r="F30" s="51" t="s">
        <v>31</v>
      </c>
      <c r="G30" s="51" t="s">
        <v>31</v>
      </c>
      <c r="H30" s="51" t="s">
        <v>31</v>
      </c>
      <c r="I30" s="51" t="s">
        <v>31</v>
      </c>
      <c r="J30" s="51" t="s">
        <v>31</v>
      </c>
      <c r="K30" s="51" t="s">
        <v>31</v>
      </c>
      <c r="L30" s="51" t="s">
        <v>31</v>
      </c>
      <c r="M30" s="39"/>
      <c r="Q30" s="39"/>
      <c r="R30" s="39"/>
      <c r="S30" s="39"/>
      <c r="T30" s="39"/>
    </row>
    <row r="31" spans="1:20">
      <c r="A31" s="168">
        <v>9</v>
      </c>
      <c r="B31" s="51">
        <v>3.72</v>
      </c>
      <c r="C31" s="51">
        <v>5.54</v>
      </c>
      <c r="D31" s="51">
        <v>7.56</v>
      </c>
      <c r="E31" s="51">
        <v>11.16</v>
      </c>
      <c r="F31" s="51">
        <v>13.3</v>
      </c>
      <c r="G31" s="51">
        <v>19.100000000000001</v>
      </c>
      <c r="H31" s="51">
        <v>29.1</v>
      </c>
      <c r="I31" s="51">
        <v>41.3</v>
      </c>
      <c r="J31" s="51">
        <v>54.8</v>
      </c>
      <c r="K31" s="169">
        <v>60.2</v>
      </c>
      <c r="L31" s="169">
        <v>61.2</v>
      </c>
      <c r="M31" s="39"/>
      <c r="Q31" s="39"/>
      <c r="R31" s="39"/>
      <c r="S31" s="39"/>
      <c r="T31" s="39"/>
    </row>
    <row r="32" spans="1:20">
      <c r="A32" s="168">
        <v>10</v>
      </c>
      <c r="B32" s="51">
        <v>4.82</v>
      </c>
      <c r="C32" s="51">
        <v>6.58</v>
      </c>
      <c r="D32" s="51">
        <v>12.82</v>
      </c>
      <c r="E32" s="51">
        <v>19.3</v>
      </c>
      <c r="F32" s="51">
        <v>33</v>
      </c>
      <c r="G32" s="51">
        <v>42.3</v>
      </c>
      <c r="H32" s="51">
        <v>53.7</v>
      </c>
      <c r="I32" s="51">
        <v>63.1</v>
      </c>
      <c r="J32" s="51">
        <v>56.9</v>
      </c>
      <c r="K32" s="169">
        <v>56.6</v>
      </c>
      <c r="L32" s="169">
        <v>58.1</v>
      </c>
      <c r="M32" s="39"/>
      <c r="Q32" s="39"/>
      <c r="R32" s="39"/>
      <c r="S32" s="39"/>
      <c r="T32" s="39"/>
    </row>
    <row r="33" spans="1:20" s="61" customFormat="1">
      <c r="A33" s="170" t="s">
        <v>28</v>
      </c>
      <c r="B33" s="108">
        <f>AVERAGE(B23:B32)</f>
        <v>4.4859999999999998</v>
      </c>
      <c r="C33" s="108">
        <f>AVERAGE(C23:C32)</f>
        <v>6.4139999999999997</v>
      </c>
      <c r="D33" s="108">
        <f>AVERAGE(D23:D32)</f>
        <v>13.073500000000001</v>
      </c>
      <c r="E33" s="108">
        <f t="shared" ref="E33:L33" si="4">AVERAGE(E23:E32)</f>
        <v>23.513333333333335</v>
      </c>
      <c r="F33" s="108">
        <f t="shared" si="4"/>
        <v>31.451851851851856</v>
      </c>
      <c r="G33" s="108">
        <f t="shared" si="4"/>
        <v>46.011111111111113</v>
      </c>
      <c r="H33" s="108">
        <f t="shared" si="4"/>
        <v>53.944444444444443</v>
      </c>
      <c r="I33" s="108">
        <f t="shared" si="4"/>
        <v>63.444444444444443</v>
      </c>
      <c r="J33" s="108">
        <f t="shared" si="4"/>
        <v>64.922222222222231</v>
      </c>
      <c r="K33" s="108">
        <f t="shared" si="4"/>
        <v>69.099999999999994</v>
      </c>
      <c r="L33" s="108">
        <f t="shared" si="4"/>
        <v>68.788888888888891</v>
      </c>
    </row>
    <row r="34" spans="1:20">
      <c r="A34" s="171" t="s">
        <v>29</v>
      </c>
      <c r="B34" s="21">
        <f>STDEV(B23:B32)</f>
        <v>0.79263554746877007</v>
      </c>
      <c r="C34" s="21">
        <f>STDEV(C23:C32)</f>
        <v>1.1262148995640238</v>
      </c>
      <c r="D34" s="21">
        <f>STDEV(D23:D32)</f>
        <v>5.4895350749864216</v>
      </c>
      <c r="E34" s="21">
        <f t="shared" ref="E34:K34" si="5">STDEV(E23:E32)</f>
        <v>11.854140392472351</v>
      </c>
      <c r="F34" s="21">
        <f t="shared" si="5"/>
        <v>11.563197259590316</v>
      </c>
      <c r="G34" s="21">
        <f t="shared" si="5"/>
        <v>17.606351442337825</v>
      </c>
      <c r="H34" s="21">
        <f t="shared" si="5"/>
        <v>16.253392808204023</v>
      </c>
      <c r="I34" s="21">
        <f t="shared" si="5"/>
        <v>14.524557748096045</v>
      </c>
      <c r="J34" s="21">
        <f t="shared" si="5"/>
        <v>13.645491726003996</v>
      </c>
      <c r="K34" s="21">
        <f t="shared" si="5"/>
        <v>17.928538702303651</v>
      </c>
      <c r="L34" s="21">
        <f>STDEV(L23:L32)</f>
        <v>16.627345281526768</v>
      </c>
      <c r="M34" s="39"/>
      <c r="Q34" s="39"/>
      <c r="R34" s="39"/>
      <c r="S34" s="39"/>
      <c r="T34" s="39"/>
    </row>
    <row r="35" spans="1:20">
      <c r="A35" s="172" t="s">
        <v>30</v>
      </c>
      <c r="B35" s="87">
        <f>B34/SQRT(B36)</f>
        <v>0.25065336844158242</v>
      </c>
      <c r="C35" s="87">
        <f>C34/SQRT(C36)</f>
        <v>0.35614042174400873</v>
      </c>
      <c r="D35" s="87">
        <f>D34/SQRT(D36)</f>
        <v>1.7359434132340308</v>
      </c>
      <c r="E35" s="87">
        <f t="shared" ref="E35:L35" si="6">E34/SQRT(E36)</f>
        <v>3.9513801308241168</v>
      </c>
      <c r="F35" s="87">
        <f t="shared" si="6"/>
        <v>3.8543990865301052</v>
      </c>
      <c r="G35" s="87">
        <f t="shared" si="6"/>
        <v>5.8687838141126081</v>
      </c>
      <c r="H35" s="87">
        <f t="shared" si="6"/>
        <v>5.4177976027346739</v>
      </c>
      <c r="I35" s="87">
        <f t="shared" si="6"/>
        <v>4.8415192493653487</v>
      </c>
      <c r="J35" s="87">
        <f t="shared" si="6"/>
        <v>4.5484972420013321</v>
      </c>
      <c r="K35" s="87">
        <f t="shared" si="6"/>
        <v>5.9761795674345501</v>
      </c>
      <c r="L35" s="87">
        <f t="shared" si="6"/>
        <v>5.5424484271755894</v>
      </c>
      <c r="M35" s="39"/>
      <c r="Q35" s="39"/>
      <c r="R35" s="39"/>
      <c r="S35" s="39"/>
      <c r="T35" s="39"/>
    </row>
    <row r="36" spans="1:20" s="65" customFormat="1" ht="15.75" thickBot="1">
      <c r="A36" s="173" t="s">
        <v>11</v>
      </c>
      <c r="B36" s="63">
        <f>COUNT(B23:B32)</f>
        <v>10</v>
      </c>
      <c r="C36" s="63">
        <f>COUNT(C23:C32)</f>
        <v>10</v>
      </c>
      <c r="D36" s="63">
        <f>COUNT(D23:D32)</f>
        <v>10</v>
      </c>
      <c r="E36" s="63">
        <f t="shared" ref="E36:K36" si="7">COUNT(E23:E32)</f>
        <v>9</v>
      </c>
      <c r="F36" s="63">
        <f t="shared" si="7"/>
        <v>9</v>
      </c>
      <c r="G36" s="63">
        <f t="shared" si="7"/>
        <v>9</v>
      </c>
      <c r="H36" s="63">
        <f t="shared" si="7"/>
        <v>9</v>
      </c>
      <c r="I36" s="63">
        <f t="shared" si="7"/>
        <v>9</v>
      </c>
      <c r="J36" s="63">
        <f t="shared" si="7"/>
        <v>9</v>
      </c>
      <c r="K36" s="63">
        <f t="shared" si="7"/>
        <v>9</v>
      </c>
      <c r="L36" s="63">
        <f>COUNT(L23:L32)</f>
        <v>9</v>
      </c>
    </row>
    <row r="37" spans="1:20">
      <c r="A37" s="1"/>
    </row>
    <row r="39" spans="1:20" ht="15.75" thickBot="1">
      <c r="A39" s="37" t="s">
        <v>38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7" t="s">
        <v>38</v>
      </c>
      <c r="M39" s="39"/>
      <c r="Q39" s="39"/>
    </row>
    <row r="40" spans="1:20" s="176" customFormat="1" ht="15.75" thickBot="1">
      <c r="A40" s="177" t="s">
        <v>22</v>
      </c>
      <c r="B40" s="174">
        <v>39532</v>
      </c>
      <c r="C40" s="175">
        <v>39566</v>
      </c>
      <c r="D40" s="175">
        <v>39594</v>
      </c>
      <c r="E40" s="175">
        <v>39636</v>
      </c>
      <c r="F40" s="175">
        <v>39668</v>
      </c>
      <c r="G40" s="175">
        <v>39730</v>
      </c>
      <c r="H40" s="174">
        <v>39758</v>
      </c>
      <c r="I40" s="175">
        <v>39860</v>
      </c>
      <c r="J40" s="175">
        <v>39982</v>
      </c>
      <c r="K40" s="175">
        <v>40120</v>
      </c>
      <c r="L40" s="175">
        <v>40192</v>
      </c>
    </row>
    <row r="41" spans="1:20">
      <c r="A41" s="168">
        <v>1</v>
      </c>
      <c r="B41" s="51">
        <v>5.44</v>
      </c>
      <c r="C41" s="51">
        <v>15.12</v>
      </c>
      <c r="D41" s="51">
        <v>29.58</v>
      </c>
      <c r="E41" s="51">
        <v>39.799999999999997</v>
      </c>
      <c r="F41" s="51">
        <v>41.3</v>
      </c>
      <c r="G41" s="51">
        <v>38.6</v>
      </c>
      <c r="H41" s="51">
        <v>42.4</v>
      </c>
      <c r="I41" s="169">
        <v>53.5</v>
      </c>
      <c r="J41" s="51">
        <v>62.1</v>
      </c>
      <c r="K41" s="169">
        <v>47.5</v>
      </c>
      <c r="L41" s="169">
        <v>49.6</v>
      </c>
      <c r="M41" s="39"/>
      <c r="Q41" s="39"/>
    </row>
    <row r="42" spans="1:20">
      <c r="A42" s="168">
        <v>2</v>
      </c>
      <c r="B42" s="51">
        <v>8.76</v>
      </c>
      <c r="C42" s="51">
        <v>25.02</v>
      </c>
      <c r="D42" s="51">
        <v>38.299999999999997</v>
      </c>
      <c r="E42" s="51">
        <v>46.7</v>
      </c>
      <c r="F42" s="51">
        <v>47.5</v>
      </c>
      <c r="G42" s="51">
        <v>35.4</v>
      </c>
      <c r="H42" s="51">
        <v>36</v>
      </c>
      <c r="I42" s="169">
        <v>36.9</v>
      </c>
      <c r="J42" s="51">
        <v>56.7</v>
      </c>
      <c r="K42" s="169">
        <v>45.6</v>
      </c>
      <c r="L42" s="169">
        <v>46.9</v>
      </c>
      <c r="M42" s="39"/>
      <c r="Q42" s="39"/>
    </row>
    <row r="43" spans="1:20">
      <c r="A43" s="168">
        <v>3</v>
      </c>
      <c r="B43" s="51">
        <v>7.14</v>
      </c>
      <c r="C43" s="51">
        <v>22.175999999999998</v>
      </c>
      <c r="D43" s="51">
        <v>41.02</v>
      </c>
      <c r="E43" s="51">
        <v>49.8</v>
      </c>
      <c r="F43" s="51">
        <v>47.4</v>
      </c>
      <c r="G43" s="51">
        <v>36.299999999999997</v>
      </c>
      <c r="H43" s="51">
        <v>42.5</v>
      </c>
      <c r="I43" s="169">
        <v>48.6</v>
      </c>
      <c r="J43" s="51">
        <v>56.6</v>
      </c>
      <c r="K43" s="169">
        <v>43.5</v>
      </c>
      <c r="L43" s="169">
        <v>44.9</v>
      </c>
      <c r="M43" s="39"/>
      <c r="Q43" s="39"/>
    </row>
    <row r="44" spans="1:20">
      <c r="A44" s="168">
        <v>4</v>
      </c>
      <c r="B44" s="51">
        <v>8.4600000000000009</v>
      </c>
      <c r="C44" s="51">
        <v>18.88</v>
      </c>
      <c r="D44" s="51">
        <v>34.36</v>
      </c>
      <c r="E44" s="51">
        <v>42.7</v>
      </c>
      <c r="F44" s="51">
        <v>43.2</v>
      </c>
      <c r="G44" s="51">
        <v>35.299999999999997</v>
      </c>
      <c r="H44" s="51">
        <v>40.5</v>
      </c>
      <c r="I44" s="169">
        <v>50.1</v>
      </c>
      <c r="J44" s="51">
        <v>56.7</v>
      </c>
      <c r="K44" s="169">
        <v>48.7</v>
      </c>
      <c r="L44" s="169">
        <v>50.5</v>
      </c>
      <c r="M44" s="39"/>
      <c r="Q44" s="39"/>
    </row>
    <row r="45" spans="1:20">
      <c r="A45" s="168">
        <v>5</v>
      </c>
      <c r="B45" s="51">
        <v>10.46</v>
      </c>
      <c r="C45" s="51">
        <v>28.38</v>
      </c>
      <c r="D45" s="51">
        <v>37.28</v>
      </c>
      <c r="E45" s="51">
        <v>49.6</v>
      </c>
      <c r="F45" s="51">
        <v>42.4</v>
      </c>
      <c r="G45" s="51">
        <v>40.200000000000003</v>
      </c>
      <c r="H45" s="51">
        <v>40</v>
      </c>
      <c r="I45" s="169">
        <v>48.9</v>
      </c>
      <c r="J45" s="51">
        <v>57.9</v>
      </c>
      <c r="K45" s="169">
        <v>63.8</v>
      </c>
      <c r="L45" s="169">
        <v>64.400000000000006</v>
      </c>
      <c r="M45" s="39"/>
      <c r="Q45" s="39"/>
    </row>
    <row r="46" spans="1:20" s="61" customFormat="1">
      <c r="A46" s="172" t="s">
        <v>28</v>
      </c>
      <c r="B46" s="108">
        <f t="shared" ref="B46:G46" si="8">AVERAGE(B41:B45)</f>
        <v>8.0520000000000014</v>
      </c>
      <c r="C46" s="108">
        <f t="shared" si="8"/>
        <v>21.915199999999999</v>
      </c>
      <c r="D46" s="108">
        <f t="shared" si="8"/>
        <v>36.107999999999997</v>
      </c>
      <c r="E46" s="108">
        <f t="shared" si="8"/>
        <v>45.72</v>
      </c>
      <c r="F46" s="108">
        <f t="shared" si="8"/>
        <v>44.36</v>
      </c>
      <c r="G46" s="108">
        <f t="shared" si="8"/>
        <v>37.160000000000004</v>
      </c>
      <c r="H46" s="108">
        <f>AVERAGE(H41:H45)</f>
        <v>40.28</v>
      </c>
      <c r="I46" s="108">
        <f>AVERAGE(I41:I45)</f>
        <v>47.6</v>
      </c>
      <c r="J46" s="108">
        <f>AVERAGE(J41:J45)</f>
        <v>58</v>
      </c>
      <c r="K46" s="108">
        <f>AVERAGE(K41:K45)</f>
        <v>49.820000000000007</v>
      </c>
      <c r="L46" s="108">
        <f>AVERAGE(L41:L45)</f>
        <v>51.260000000000005</v>
      </c>
    </row>
    <row r="47" spans="1:20">
      <c r="A47" s="171" t="s">
        <v>29</v>
      </c>
      <c r="B47" s="21">
        <f t="shared" ref="B47:G47" si="9">STDEV(B41:B45)</f>
        <v>1.8788613573119179</v>
      </c>
      <c r="C47" s="21">
        <f t="shared" si="9"/>
        <v>5.1693476571033692</v>
      </c>
      <c r="D47" s="21">
        <f t="shared" si="9"/>
        <v>4.3582244090914246</v>
      </c>
      <c r="E47" s="21">
        <f t="shared" si="9"/>
        <v>4.3825791493137922</v>
      </c>
      <c r="F47" s="21">
        <f t="shared" si="9"/>
        <v>2.9005171952601838</v>
      </c>
      <c r="G47" s="21">
        <f t="shared" si="9"/>
        <v>2.1570813614697082</v>
      </c>
      <c r="H47" s="21">
        <f>STDEV(H41:H45)</f>
        <v>2.6395075298244555</v>
      </c>
      <c r="I47" s="21">
        <f>STDEV(I41:I45)</f>
        <v>6.2896740774065867</v>
      </c>
      <c r="J47" s="21">
        <f>STDEV(J41:J45)</f>
        <v>2.3537204591879641</v>
      </c>
      <c r="K47" s="21">
        <f>STDEV(K41:K45)</f>
        <v>8.0595905603200393</v>
      </c>
      <c r="L47" s="21">
        <f>STDEV(L41:L45)</f>
        <v>7.6722226245072092</v>
      </c>
      <c r="M47" s="39"/>
      <c r="Q47" s="39"/>
    </row>
    <row r="48" spans="1:20">
      <c r="A48" s="172" t="s">
        <v>30</v>
      </c>
      <c r="B48" s="87">
        <f t="shared" ref="B48:K48" si="10">B47/SQRT(5)</f>
        <v>0.840252343049394</v>
      </c>
      <c r="C48" s="87">
        <f t="shared" si="10"/>
        <v>2.3118025521224812</v>
      </c>
      <c r="D48" s="87">
        <f t="shared" si="10"/>
        <v>1.9490572079854556</v>
      </c>
      <c r="E48" s="87">
        <f t="shared" si="10"/>
        <v>1.959948978927768</v>
      </c>
      <c r="F48" s="87">
        <f t="shared" si="10"/>
        <v>1.2971507237017603</v>
      </c>
      <c r="G48" s="87">
        <f t="shared" si="10"/>
        <v>0.9646761114488126</v>
      </c>
      <c r="H48" s="87">
        <f t="shared" si="10"/>
        <v>1.1804236527620071</v>
      </c>
      <c r="I48" s="87">
        <f t="shared" si="10"/>
        <v>2.8128277586798802</v>
      </c>
      <c r="J48" s="87">
        <f t="shared" si="10"/>
        <v>1.0526157893552615</v>
      </c>
      <c r="K48" s="87">
        <f t="shared" si="10"/>
        <v>3.6043584727382454</v>
      </c>
      <c r="L48" s="87">
        <f>L47/SQRT(5)</f>
        <v>3.4311222653819926</v>
      </c>
      <c r="M48" s="39"/>
      <c r="Q48" s="39"/>
    </row>
    <row r="49" spans="1:19" s="65" customFormat="1" ht="15.75" thickBot="1">
      <c r="A49" s="173" t="s">
        <v>11</v>
      </c>
      <c r="B49" s="63">
        <f>COUNT(B41:B45)</f>
        <v>5</v>
      </c>
      <c r="C49" s="63">
        <f t="shared" ref="C49:J49" si="11">COUNT(C41:C45)</f>
        <v>5</v>
      </c>
      <c r="D49" s="63">
        <f t="shared" si="11"/>
        <v>5</v>
      </c>
      <c r="E49" s="63">
        <f t="shared" si="11"/>
        <v>5</v>
      </c>
      <c r="F49" s="63">
        <f t="shared" si="11"/>
        <v>5</v>
      </c>
      <c r="G49" s="63">
        <f t="shared" si="11"/>
        <v>5</v>
      </c>
      <c r="H49" s="63">
        <f t="shared" si="11"/>
        <v>5</v>
      </c>
      <c r="I49" s="63">
        <f t="shared" si="11"/>
        <v>5</v>
      </c>
      <c r="J49" s="63">
        <f t="shared" si="11"/>
        <v>5</v>
      </c>
      <c r="K49" s="63">
        <f>COUNT(K41:K45)</f>
        <v>5</v>
      </c>
      <c r="L49" s="63">
        <f>COUNT(L41:L45)</f>
        <v>5</v>
      </c>
    </row>
    <row r="50" spans="1:19">
      <c r="A50" s="39"/>
      <c r="B50" s="85"/>
      <c r="C50" s="39"/>
    </row>
    <row r="51" spans="1:19">
      <c r="A51" s="39"/>
      <c r="B51" s="85"/>
      <c r="C51" s="39"/>
    </row>
    <row r="52" spans="1:19" ht="15.75" thickBot="1">
      <c r="A52" s="37" t="s">
        <v>39</v>
      </c>
      <c r="B52" s="8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Q52" s="39"/>
      <c r="R52" s="39"/>
      <c r="S52" s="39"/>
    </row>
    <row r="53" spans="1:19" s="176" customFormat="1" ht="15.75" thickBot="1">
      <c r="A53" s="163" t="s">
        <v>22</v>
      </c>
      <c r="B53" s="174">
        <v>39532</v>
      </c>
      <c r="C53" s="175">
        <v>39566</v>
      </c>
      <c r="D53" s="175">
        <v>39594</v>
      </c>
      <c r="E53" s="175">
        <v>39636</v>
      </c>
      <c r="F53" s="175">
        <v>39668</v>
      </c>
      <c r="G53" s="175">
        <v>39730</v>
      </c>
      <c r="H53" s="174">
        <v>39758</v>
      </c>
      <c r="I53" s="175">
        <v>39860</v>
      </c>
      <c r="J53" s="175">
        <v>39982</v>
      </c>
      <c r="K53" s="175">
        <v>40120</v>
      </c>
      <c r="L53" s="175">
        <v>40192</v>
      </c>
    </row>
    <row r="54" spans="1:19">
      <c r="A54" s="168">
        <v>1</v>
      </c>
      <c r="B54" s="51">
        <v>8.2799999999999994</v>
      </c>
      <c r="C54" s="51">
        <v>17.420000000000002</v>
      </c>
      <c r="D54" s="51">
        <v>23.6</v>
      </c>
      <c r="E54" s="51">
        <v>34.1</v>
      </c>
      <c r="F54" s="51">
        <v>31.6</v>
      </c>
      <c r="G54" s="51">
        <v>28.2</v>
      </c>
      <c r="H54" s="51">
        <v>36.6</v>
      </c>
      <c r="I54" s="169">
        <v>50.2</v>
      </c>
      <c r="J54" s="169">
        <v>59.2</v>
      </c>
      <c r="K54" s="169">
        <v>32</v>
      </c>
      <c r="L54" s="169">
        <v>35.200000000000003</v>
      </c>
      <c r="M54" s="39"/>
      <c r="Q54" s="39"/>
      <c r="R54" s="39"/>
      <c r="S54" s="39"/>
    </row>
    <row r="55" spans="1:19">
      <c r="A55" s="168">
        <v>2</v>
      </c>
      <c r="B55" s="51">
        <v>8.6</v>
      </c>
      <c r="C55" s="51">
        <v>18.7</v>
      </c>
      <c r="D55" s="51">
        <v>30.98</v>
      </c>
      <c r="E55" s="51">
        <v>42</v>
      </c>
      <c r="F55" s="51">
        <v>39.9</v>
      </c>
      <c r="G55" s="51">
        <v>34.200000000000003</v>
      </c>
      <c r="H55" s="51">
        <v>32.799999999999997</v>
      </c>
      <c r="I55" s="169">
        <v>41.3</v>
      </c>
      <c r="J55" s="169">
        <v>47.7</v>
      </c>
      <c r="K55" s="169">
        <v>32.700000000000003</v>
      </c>
      <c r="L55" s="169">
        <v>35.5</v>
      </c>
      <c r="M55" s="39"/>
      <c r="Q55" s="39"/>
      <c r="R55" s="39"/>
      <c r="S55" s="39"/>
    </row>
    <row r="56" spans="1:19">
      <c r="A56" s="168">
        <v>3</v>
      </c>
      <c r="B56" s="51">
        <v>7.8</v>
      </c>
      <c r="C56" s="51">
        <v>14.62</v>
      </c>
      <c r="D56" s="51">
        <v>29.72</v>
      </c>
      <c r="E56" s="51">
        <v>34.1</v>
      </c>
      <c r="F56" s="51">
        <v>31.3</v>
      </c>
      <c r="G56" s="51">
        <v>34.799999999999997</v>
      </c>
      <c r="H56" s="51">
        <v>34.4</v>
      </c>
      <c r="I56" s="169">
        <v>51.6</v>
      </c>
      <c r="J56" s="169">
        <v>53.7</v>
      </c>
      <c r="K56" s="169">
        <v>38.1</v>
      </c>
      <c r="L56" s="169">
        <v>39.799999999999997</v>
      </c>
      <c r="M56" s="39"/>
      <c r="Q56" s="39"/>
      <c r="R56" s="39"/>
      <c r="S56" s="39"/>
    </row>
    <row r="57" spans="1:19">
      <c r="A57" s="168">
        <v>4</v>
      </c>
      <c r="B57" s="51">
        <v>6.6</v>
      </c>
      <c r="C57" s="51">
        <v>14.5</v>
      </c>
      <c r="D57" s="51">
        <v>28.88</v>
      </c>
      <c r="E57" s="51">
        <v>35.700000000000003</v>
      </c>
      <c r="F57" s="51">
        <v>32.799999999999997</v>
      </c>
      <c r="G57" s="51">
        <v>31.7</v>
      </c>
      <c r="H57" s="51">
        <v>43.5</v>
      </c>
      <c r="I57" s="169">
        <v>46.2</v>
      </c>
      <c r="J57" s="169">
        <v>53.1</v>
      </c>
      <c r="K57" s="169">
        <v>42.1</v>
      </c>
      <c r="L57" s="169">
        <v>45.4</v>
      </c>
      <c r="M57" s="39"/>
      <c r="Q57" s="39"/>
      <c r="R57" s="39"/>
      <c r="S57" s="39"/>
    </row>
    <row r="58" spans="1:19">
      <c r="A58" s="168">
        <v>5</v>
      </c>
      <c r="B58" s="51">
        <v>7.06</v>
      </c>
      <c r="C58" s="51">
        <v>16</v>
      </c>
      <c r="D58" s="51">
        <v>28.32</v>
      </c>
      <c r="E58" s="51">
        <v>36.200000000000003</v>
      </c>
      <c r="F58" s="51">
        <v>33.9</v>
      </c>
      <c r="G58" s="51">
        <v>32.5</v>
      </c>
      <c r="H58" s="51">
        <v>35.5</v>
      </c>
      <c r="I58" s="169">
        <v>44.5</v>
      </c>
      <c r="J58" s="169">
        <v>50.7</v>
      </c>
      <c r="K58" s="169">
        <v>45.3</v>
      </c>
      <c r="L58" s="169">
        <v>45.2</v>
      </c>
      <c r="M58" s="39"/>
      <c r="Q58" s="39"/>
      <c r="R58" s="39"/>
      <c r="S58" s="39"/>
    </row>
    <row r="59" spans="1:19" s="61" customFormat="1">
      <c r="A59" s="170" t="s">
        <v>28</v>
      </c>
      <c r="B59" s="108">
        <f t="shared" ref="B59:K59" si="12">AVERAGE(B54:B58)</f>
        <v>7.668000000000001</v>
      </c>
      <c r="C59" s="108">
        <f t="shared" si="12"/>
        <v>16.248000000000001</v>
      </c>
      <c r="D59" s="108">
        <f t="shared" si="12"/>
        <v>28.3</v>
      </c>
      <c r="E59" s="108">
        <f t="shared" si="12"/>
        <v>36.419999999999995</v>
      </c>
      <c r="F59" s="108">
        <f t="shared" si="12"/>
        <v>33.9</v>
      </c>
      <c r="G59" s="108">
        <f t="shared" si="12"/>
        <v>32.28</v>
      </c>
      <c r="H59" s="108">
        <f t="shared" si="12"/>
        <v>36.56</v>
      </c>
      <c r="I59" s="108">
        <f t="shared" si="12"/>
        <v>46.760000000000005</v>
      </c>
      <c r="J59" s="108">
        <f t="shared" si="12"/>
        <v>52.88000000000001</v>
      </c>
      <c r="K59" s="108">
        <f t="shared" si="12"/>
        <v>38.04</v>
      </c>
      <c r="L59" s="108">
        <f>AVERAGE(L54:L58)</f>
        <v>40.220000000000006</v>
      </c>
    </row>
    <row r="60" spans="1:19">
      <c r="A60" s="171" t="s">
        <v>29</v>
      </c>
      <c r="B60" s="21">
        <f>STDEV(B54:B58)</f>
        <v>0.83229802354685423</v>
      </c>
      <c r="C60" s="21">
        <f t="shared" ref="C60:J60" si="13">STDEV(C54:C58)</f>
        <v>1.8133725485955723</v>
      </c>
      <c r="D60" s="21">
        <f t="shared" si="13"/>
        <v>2.8118321429274533</v>
      </c>
      <c r="E60" s="21">
        <f t="shared" si="13"/>
        <v>3.2583738275403564</v>
      </c>
      <c r="F60" s="21">
        <f t="shared" si="13"/>
        <v>3.5092734290733167</v>
      </c>
      <c r="G60" s="21">
        <f t="shared" si="13"/>
        <v>2.6013458055398941</v>
      </c>
      <c r="H60" s="21">
        <f t="shared" si="13"/>
        <v>4.1258938425509584</v>
      </c>
      <c r="I60" s="21">
        <f t="shared" si="13"/>
        <v>4.197975702645266</v>
      </c>
      <c r="J60" s="21">
        <f t="shared" si="13"/>
        <v>4.2499411760634986</v>
      </c>
      <c r="K60" s="21">
        <f>STDEV(K54:K58)</f>
        <v>5.7920635355631438</v>
      </c>
      <c r="L60" s="21">
        <f>STDEV(L54:L58)</f>
        <v>4.982168202700473</v>
      </c>
      <c r="M60" s="39"/>
      <c r="Q60" s="39"/>
      <c r="R60" s="39"/>
      <c r="S60" s="39"/>
    </row>
    <row r="61" spans="1:19">
      <c r="A61" s="172" t="s">
        <v>30</v>
      </c>
      <c r="B61" s="87">
        <f>B60/SQRT(5)</f>
        <v>0.37221499163789734</v>
      </c>
      <c r="C61" s="87">
        <f t="shared" ref="C61:K61" si="14">C60/SQRT(5)</f>
        <v>0.81096485743834801</v>
      </c>
      <c r="D61" s="87">
        <f t="shared" si="14"/>
        <v>1.2574895625809379</v>
      </c>
      <c r="E61" s="87">
        <f t="shared" si="14"/>
        <v>1.4571890748972827</v>
      </c>
      <c r="F61" s="87">
        <f t="shared" si="14"/>
        <v>1.5693947878083445</v>
      </c>
      <c r="G61" s="87">
        <f t="shared" si="14"/>
        <v>1.1633572108342305</v>
      </c>
      <c r="H61" s="87">
        <f t="shared" si="14"/>
        <v>1.8451558199783513</v>
      </c>
      <c r="I61" s="87">
        <f t="shared" si="14"/>
        <v>1.8773918078014515</v>
      </c>
      <c r="J61" s="87">
        <f t="shared" si="14"/>
        <v>1.9006314740106769</v>
      </c>
      <c r="K61" s="87">
        <f t="shared" si="14"/>
        <v>2.5902895591033919</v>
      </c>
      <c r="L61" s="87">
        <f>L60/SQRT(5)</f>
        <v>2.2280933553152416</v>
      </c>
      <c r="M61" s="39"/>
      <c r="Q61" s="39"/>
      <c r="R61" s="39"/>
      <c r="S61" s="39"/>
    </row>
    <row r="62" spans="1:19" s="65" customFormat="1" ht="15.75" thickBot="1">
      <c r="A62" s="173" t="s">
        <v>11</v>
      </c>
      <c r="B62" s="63">
        <f>COUNT(B54:B58)</f>
        <v>5</v>
      </c>
      <c r="C62" s="63">
        <f t="shared" ref="C62:J62" si="15">COUNT(C54:C58)</f>
        <v>5</v>
      </c>
      <c r="D62" s="63">
        <f t="shared" si="15"/>
        <v>5</v>
      </c>
      <c r="E62" s="63">
        <f t="shared" si="15"/>
        <v>5</v>
      </c>
      <c r="F62" s="63">
        <f t="shared" si="15"/>
        <v>5</v>
      </c>
      <c r="G62" s="63">
        <f t="shared" si="15"/>
        <v>5</v>
      </c>
      <c r="H62" s="63">
        <f t="shared" si="15"/>
        <v>5</v>
      </c>
      <c r="I62" s="63">
        <f t="shared" si="15"/>
        <v>5</v>
      </c>
      <c r="J62" s="63">
        <f t="shared" si="15"/>
        <v>5</v>
      </c>
      <c r="K62" s="63">
        <f>COUNT(K54:K58)</f>
        <v>5</v>
      </c>
      <c r="L62" s="63">
        <f>COUNT(L54:L58)</f>
        <v>5</v>
      </c>
    </row>
    <row r="63" spans="1:19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s="39"/>
      <c r="R63" s="39"/>
      <c r="S63" s="39"/>
    </row>
    <row r="64" spans="1:19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Q64" s="39"/>
      <c r="R64" s="39"/>
      <c r="S64" s="39"/>
    </row>
    <row r="65" spans="1:18">
      <c r="A65" s="37" t="s">
        <v>40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7" t="s">
        <v>40</v>
      </c>
      <c r="M65" s="39"/>
      <c r="Q65" s="39"/>
      <c r="R65" s="39"/>
    </row>
    <row r="66" spans="1:18" s="176" customFormat="1" ht="15.75" thickBot="1">
      <c r="A66" s="178" t="s">
        <v>49</v>
      </c>
      <c r="B66" s="174">
        <v>39532</v>
      </c>
      <c r="C66" s="175">
        <v>39566</v>
      </c>
      <c r="D66" s="175">
        <v>39594</v>
      </c>
      <c r="E66" s="175">
        <v>39636</v>
      </c>
      <c r="F66" s="175">
        <v>39668</v>
      </c>
      <c r="G66" s="175">
        <v>39730</v>
      </c>
      <c r="H66" s="174">
        <v>39758</v>
      </c>
      <c r="I66" s="175">
        <v>39860</v>
      </c>
      <c r="J66" s="175">
        <v>39982</v>
      </c>
      <c r="K66" s="175">
        <v>40120</v>
      </c>
      <c r="L66" s="175">
        <v>40192</v>
      </c>
    </row>
    <row r="67" spans="1:18">
      <c r="A67" s="131" t="s">
        <v>28</v>
      </c>
      <c r="B67" s="85">
        <v>10.8</v>
      </c>
      <c r="C67" s="131">
        <v>32.74</v>
      </c>
      <c r="D67" s="131">
        <v>51.84</v>
      </c>
      <c r="E67" s="131">
        <v>63.6</v>
      </c>
      <c r="F67" s="131">
        <v>65.599999999999994</v>
      </c>
      <c r="G67" s="131">
        <v>63.4</v>
      </c>
      <c r="H67" s="131">
        <v>60.72</v>
      </c>
      <c r="I67" s="179">
        <v>79.8</v>
      </c>
      <c r="J67" s="131">
        <v>83.3</v>
      </c>
      <c r="K67" s="179">
        <v>66.819999999999993</v>
      </c>
      <c r="L67" s="179">
        <v>67.56</v>
      </c>
      <c r="M67" s="39"/>
      <c r="Q67" s="39"/>
      <c r="R67" s="39"/>
    </row>
    <row r="68" spans="1:18">
      <c r="A68" s="132" t="s">
        <v>29</v>
      </c>
      <c r="B68" s="180">
        <v>2.6</v>
      </c>
      <c r="C68" s="181">
        <v>6.34</v>
      </c>
      <c r="D68" s="181">
        <v>4.43</v>
      </c>
      <c r="E68" s="181">
        <v>2.86</v>
      </c>
      <c r="F68" s="181">
        <v>6.19</v>
      </c>
      <c r="G68" s="180">
        <v>8.5500000000000007</v>
      </c>
      <c r="H68" s="180">
        <v>4.78</v>
      </c>
      <c r="I68" s="182">
        <v>7.69</v>
      </c>
      <c r="J68" s="180">
        <v>7.41</v>
      </c>
      <c r="K68" s="183">
        <v>2.33</v>
      </c>
      <c r="L68" s="183">
        <v>2.42</v>
      </c>
      <c r="M68" s="39"/>
      <c r="Q68" s="39"/>
      <c r="R68" s="39"/>
    </row>
    <row r="69" spans="1:18">
      <c r="A69" s="131" t="s">
        <v>30</v>
      </c>
      <c r="B69" s="87">
        <v>0.97</v>
      </c>
      <c r="C69" s="131">
        <v>2.84</v>
      </c>
      <c r="D69" s="131">
        <v>1.98</v>
      </c>
      <c r="E69" s="131">
        <v>1.28</v>
      </c>
      <c r="F69" s="131">
        <v>2.77</v>
      </c>
      <c r="G69" s="87">
        <f>G68/SQRT(5)</f>
        <v>3.8236762415246406</v>
      </c>
      <c r="H69" s="87">
        <v>2.14</v>
      </c>
      <c r="I69" s="179">
        <v>3.44</v>
      </c>
      <c r="J69" s="87">
        <v>3.32</v>
      </c>
      <c r="K69" s="184">
        <v>1.04</v>
      </c>
      <c r="L69" s="184">
        <v>1.08</v>
      </c>
      <c r="M69" s="39"/>
      <c r="Q69" s="39"/>
      <c r="R69" s="39"/>
    </row>
    <row r="70" spans="1:18">
      <c r="A70" s="39"/>
      <c r="B70" s="39"/>
      <c r="C70" s="73"/>
      <c r="D70" s="73"/>
      <c r="E70" s="73"/>
      <c r="F70" s="73"/>
      <c r="G70" s="39"/>
      <c r="H70" s="39"/>
      <c r="I70" s="39"/>
      <c r="J70" s="39"/>
      <c r="K70" s="39"/>
      <c r="L70" s="39"/>
      <c r="M70" s="39"/>
      <c r="Q70" s="39"/>
      <c r="R70" s="39"/>
    </row>
    <row r="71" spans="1:18">
      <c r="A71" s="162" t="s">
        <v>41</v>
      </c>
      <c r="Q71" s="39"/>
      <c r="R71" s="39"/>
    </row>
    <row r="72" spans="1:18" s="176" customFormat="1" ht="15.75" thickBot="1">
      <c r="A72" s="178" t="s">
        <v>49</v>
      </c>
      <c r="B72" s="174">
        <v>39532</v>
      </c>
      <c r="C72" s="175">
        <v>39566</v>
      </c>
      <c r="D72" s="175">
        <v>39594</v>
      </c>
      <c r="E72" s="175">
        <v>39636</v>
      </c>
      <c r="F72" s="175">
        <v>39668</v>
      </c>
      <c r="G72" s="175">
        <v>39730</v>
      </c>
      <c r="H72" s="174">
        <v>39758</v>
      </c>
      <c r="I72" s="175">
        <v>39860</v>
      </c>
      <c r="J72" s="175">
        <v>39982</v>
      </c>
      <c r="K72" s="175">
        <v>40120</v>
      </c>
      <c r="L72" s="175">
        <v>40192</v>
      </c>
    </row>
    <row r="73" spans="1:18">
      <c r="A73" s="131" t="s">
        <v>28</v>
      </c>
      <c r="B73" s="85">
        <v>8.6999999999999993</v>
      </c>
      <c r="C73" s="131">
        <v>20.86</v>
      </c>
      <c r="D73" s="131">
        <v>36.340000000000003</v>
      </c>
      <c r="E73" s="131">
        <v>49.9</v>
      </c>
      <c r="F73" s="131">
        <v>45.6</v>
      </c>
      <c r="G73" s="131">
        <v>49.6</v>
      </c>
      <c r="H73" s="179">
        <v>59.42</v>
      </c>
      <c r="I73" s="179">
        <v>71.400000000000006</v>
      </c>
      <c r="J73" s="179">
        <v>77.38</v>
      </c>
      <c r="K73" s="179">
        <v>51.92</v>
      </c>
      <c r="L73" s="179">
        <v>52.7</v>
      </c>
    </row>
    <row r="74" spans="1:18">
      <c r="A74" s="132" t="s">
        <v>29</v>
      </c>
      <c r="B74" s="52">
        <v>5.82</v>
      </c>
      <c r="C74" s="52">
        <v>6.2</v>
      </c>
      <c r="D74" s="52">
        <v>10.220000000000001</v>
      </c>
      <c r="E74" s="52">
        <v>11.34</v>
      </c>
      <c r="F74" s="52">
        <v>10.69</v>
      </c>
      <c r="G74" s="86">
        <v>7.58</v>
      </c>
      <c r="H74" s="185">
        <v>6.1</v>
      </c>
      <c r="I74" s="185">
        <v>9.24</v>
      </c>
      <c r="J74" s="185">
        <v>1.97</v>
      </c>
      <c r="K74" s="185">
        <v>6.39</v>
      </c>
      <c r="L74" s="185">
        <v>6.24</v>
      </c>
    </row>
    <row r="75" spans="1:18">
      <c r="A75" s="131" t="s">
        <v>30</v>
      </c>
      <c r="B75" s="131">
        <v>2.6</v>
      </c>
      <c r="C75" s="131">
        <v>2.77</v>
      </c>
      <c r="D75" s="131">
        <v>4.57</v>
      </c>
      <c r="E75" s="131">
        <v>5.07</v>
      </c>
      <c r="F75" s="131">
        <v>4.78</v>
      </c>
      <c r="G75" s="87">
        <f>G74/SQRT(5)</f>
        <v>3.3898790538896812</v>
      </c>
      <c r="H75" s="179">
        <v>2.73</v>
      </c>
      <c r="I75" s="179">
        <v>4.13</v>
      </c>
      <c r="J75" s="179">
        <v>0.88</v>
      </c>
      <c r="K75" s="179">
        <v>2.86</v>
      </c>
      <c r="L75" s="179">
        <v>2.79</v>
      </c>
    </row>
    <row r="76" spans="1:18">
      <c r="A76" s="39"/>
      <c r="B76" s="52"/>
      <c r="C76" s="52"/>
      <c r="D76" s="52"/>
      <c r="E76" s="52"/>
      <c r="F76" s="52"/>
      <c r="G76" s="39"/>
      <c r="H76" s="39"/>
      <c r="I76" s="39"/>
      <c r="J76" s="39"/>
      <c r="K76" s="39"/>
      <c r="L76" s="39"/>
    </row>
    <row r="77" spans="1:18" ht="15.75" thickBot="1">
      <c r="A77" s="37" t="s">
        <v>50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7" t="s">
        <v>50</v>
      </c>
      <c r="M77" s="39"/>
    </row>
    <row r="78" spans="1:18" s="39" customFormat="1" ht="15.75" thickBot="1">
      <c r="A78" s="163" t="s">
        <v>33</v>
      </c>
      <c r="B78" s="174">
        <v>39532</v>
      </c>
      <c r="C78" s="175">
        <v>39566</v>
      </c>
      <c r="D78" s="175">
        <v>39594</v>
      </c>
      <c r="E78" s="175">
        <v>39636</v>
      </c>
      <c r="F78" s="175">
        <v>39668</v>
      </c>
      <c r="G78" s="175">
        <v>39730</v>
      </c>
      <c r="H78" s="174">
        <v>39758</v>
      </c>
      <c r="I78" s="175">
        <v>39860</v>
      </c>
      <c r="J78" s="175">
        <v>39982</v>
      </c>
      <c r="K78" s="175">
        <v>40120</v>
      </c>
      <c r="L78" s="175">
        <v>40192</v>
      </c>
      <c r="M78" s="176"/>
      <c r="N78" s="176"/>
      <c r="O78" s="176"/>
      <c r="P78" s="176"/>
      <c r="Q78" s="176"/>
    </row>
    <row r="79" spans="1:18">
      <c r="A79" s="168">
        <v>1</v>
      </c>
      <c r="B79" s="51">
        <v>3.9249999999999998</v>
      </c>
      <c r="C79" s="51">
        <v>4.833333333333333</v>
      </c>
      <c r="D79" s="51">
        <v>5.0999999999999996</v>
      </c>
      <c r="E79" s="51">
        <v>7</v>
      </c>
      <c r="F79" s="51">
        <v>8.1666666666666661</v>
      </c>
      <c r="G79" s="51">
        <v>9.6999999999999993</v>
      </c>
      <c r="H79" s="51">
        <v>15.6</v>
      </c>
      <c r="I79" s="73" t="s">
        <v>31</v>
      </c>
      <c r="J79" s="73" t="s">
        <v>31</v>
      </c>
      <c r="K79" s="73" t="s">
        <v>31</v>
      </c>
      <c r="L79" s="39"/>
      <c r="M79" s="39"/>
    </row>
    <row r="80" spans="1:18">
      <c r="A80" s="168">
        <v>2</v>
      </c>
      <c r="B80" s="51">
        <v>3.18</v>
      </c>
      <c r="C80" s="51">
        <v>4.46</v>
      </c>
      <c r="D80" s="51">
        <v>5.0199999999999996</v>
      </c>
      <c r="E80" s="51">
        <v>6.9</v>
      </c>
      <c r="F80" s="51">
        <v>7.4</v>
      </c>
      <c r="G80" s="51">
        <v>8</v>
      </c>
      <c r="H80" s="51">
        <v>9.6</v>
      </c>
      <c r="I80" s="73">
        <v>11.5</v>
      </c>
      <c r="J80" s="169">
        <v>16.3</v>
      </c>
      <c r="K80" s="169">
        <v>23.9</v>
      </c>
      <c r="L80" s="39"/>
      <c r="M80" s="39"/>
    </row>
    <row r="81" spans="1:17">
      <c r="A81" s="168">
        <v>3</v>
      </c>
      <c r="B81" s="51">
        <v>3.86</v>
      </c>
      <c r="C81" s="51">
        <v>5.62</v>
      </c>
      <c r="D81" s="51">
        <v>7.34</v>
      </c>
      <c r="E81" s="51">
        <v>9.7200000000000006</v>
      </c>
      <c r="F81" s="51">
        <v>9.9</v>
      </c>
      <c r="G81" s="51">
        <v>11.5</v>
      </c>
      <c r="H81" s="51">
        <v>13.9</v>
      </c>
      <c r="I81" s="73">
        <v>18.399999999999999</v>
      </c>
      <c r="J81" s="73">
        <v>19.8</v>
      </c>
      <c r="K81" s="169">
        <v>17.899999999999999</v>
      </c>
      <c r="L81" s="39"/>
      <c r="M81" s="39"/>
    </row>
    <row r="82" spans="1:17">
      <c r="A82" s="168">
        <v>4</v>
      </c>
      <c r="B82" s="51">
        <v>2.66</v>
      </c>
      <c r="C82" s="51">
        <v>3.2749999999999999</v>
      </c>
      <c r="D82" s="51">
        <v>4.2249999999999996</v>
      </c>
      <c r="E82" s="51">
        <v>5.95</v>
      </c>
      <c r="F82" s="51">
        <v>6.25</v>
      </c>
      <c r="G82" s="51">
        <v>7.2</v>
      </c>
      <c r="H82" s="51">
        <v>8</v>
      </c>
      <c r="I82" s="73">
        <v>12.5</v>
      </c>
      <c r="J82" s="73">
        <v>13.3</v>
      </c>
      <c r="K82" s="169">
        <v>16.7</v>
      </c>
      <c r="L82" s="39"/>
      <c r="M82" s="39"/>
    </row>
    <row r="83" spans="1:17">
      <c r="A83" s="168">
        <v>5</v>
      </c>
      <c r="B83" s="51">
        <v>2.85</v>
      </c>
      <c r="C83" s="51">
        <v>3.5750000000000002</v>
      </c>
      <c r="D83" s="51">
        <v>3.9249999999999998</v>
      </c>
      <c r="E83" s="51">
        <v>4.9000000000000004</v>
      </c>
      <c r="F83" s="51">
        <v>6.25</v>
      </c>
      <c r="G83" s="51">
        <v>9.9</v>
      </c>
      <c r="H83" s="51">
        <v>12.9</v>
      </c>
      <c r="I83" s="73">
        <v>13.9</v>
      </c>
      <c r="J83" s="73">
        <v>15.6</v>
      </c>
      <c r="K83" s="169">
        <v>29.2</v>
      </c>
      <c r="L83" s="39"/>
      <c r="M83" s="39"/>
    </row>
    <row r="84" spans="1:17">
      <c r="A84" s="168">
        <v>6</v>
      </c>
      <c r="B84" s="51">
        <v>3.46</v>
      </c>
      <c r="C84" s="51">
        <v>5.2</v>
      </c>
      <c r="D84" s="51">
        <v>5.8666666666666671</v>
      </c>
      <c r="E84" s="51">
        <v>7</v>
      </c>
      <c r="F84" s="51">
        <v>7.666666666666667</v>
      </c>
      <c r="G84" s="51">
        <v>11.2</v>
      </c>
      <c r="H84" s="51">
        <v>12.6</v>
      </c>
      <c r="I84" s="73">
        <v>19.899999999999999</v>
      </c>
      <c r="J84" s="73">
        <v>21.2</v>
      </c>
      <c r="K84" s="169">
        <v>27.4</v>
      </c>
      <c r="L84" s="39"/>
      <c r="M84" s="39"/>
    </row>
    <row r="85" spans="1:17">
      <c r="A85" s="170" t="s">
        <v>28</v>
      </c>
      <c r="B85" s="108">
        <f t="shared" ref="B85:I85" si="16">AVERAGE(B79:B84)</f>
        <v>3.3225000000000002</v>
      </c>
      <c r="C85" s="108">
        <f t="shared" si="16"/>
        <v>4.4938888888888888</v>
      </c>
      <c r="D85" s="108">
        <f t="shared" si="16"/>
        <v>5.2461111111111114</v>
      </c>
      <c r="E85" s="108">
        <f t="shared" si="16"/>
        <v>6.9116666666666662</v>
      </c>
      <c r="F85" s="108">
        <f t="shared" si="16"/>
        <v>7.6055555555555552</v>
      </c>
      <c r="G85" s="108">
        <f t="shared" si="16"/>
        <v>9.5833333333333339</v>
      </c>
      <c r="H85" s="108">
        <f t="shared" si="16"/>
        <v>12.1</v>
      </c>
      <c r="I85" s="108">
        <f t="shared" si="16"/>
        <v>15.239999999999998</v>
      </c>
      <c r="J85" s="108">
        <f>AVERAGE(J79:J84)</f>
        <v>17.240000000000002</v>
      </c>
      <c r="K85" s="108">
        <f>AVERAGE(K79:K84)</f>
        <v>23.02</v>
      </c>
      <c r="L85" s="19">
        <v>23.3</v>
      </c>
      <c r="M85" s="61"/>
      <c r="N85" s="61"/>
      <c r="O85" s="61"/>
      <c r="P85" s="61"/>
      <c r="Q85" s="61"/>
    </row>
    <row r="86" spans="1:17">
      <c r="A86" s="171" t="s">
        <v>29</v>
      </c>
      <c r="B86" s="21">
        <f t="shared" ref="B86:G86" si="17">STDEV(B79:B84)</f>
        <v>0.52024753723588035</v>
      </c>
      <c r="C86" s="21">
        <f t="shared" si="17"/>
        <v>0.91794738814782384</v>
      </c>
      <c r="D86" s="21">
        <f t="shared" si="17"/>
        <v>1.2353086284032015</v>
      </c>
      <c r="E86" s="21">
        <f t="shared" si="17"/>
        <v>1.6046235280172962</v>
      </c>
      <c r="F86" s="21">
        <f t="shared" si="17"/>
        <v>1.3638453263013612</v>
      </c>
      <c r="G86" s="21">
        <f t="shared" si="17"/>
        <v>1.7081178725915405</v>
      </c>
      <c r="H86" s="21">
        <f>STDEV(H79:H84)</f>
        <v>2.8085583490467152</v>
      </c>
      <c r="I86" s="21">
        <f>STDEV(I79:I84)</f>
        <v>3.7078295537955959</v>
      </c>
      <c r="J86" s="21">
        <f>STDEV(J79:J84)</f>
        <v>3.2144984056614447</v>
      </c>
      <c r="K86" s="21">
        <f>STDEV(K79:K84)</f>
        <v>5.5746748784121829</v>
      </c>
      <c r="L86" s="52">
        <v>1.68</v>
      </c>
      <c r="M86" s="39"/>
    </row>
    <row r="87" spans="1:17">
      <c r="A87" s="172" t="s">
        <v>30</v>
      </c>
      <c r="B87" s="87">
        <f>B86/SQRT(5)</f>
        <v>0.2326617716772563</v>
      </c>
      <c r="C87" s="87">
        <f t="shared" ref="C87:I87" si="18">C86/SQRT(5)</f>
        <v>0.41051855193338377</v>
      </c>
      <c r="D87" s="87">
        <f t="shared" si="18"/>
        <v>0.55244681326031719</v>
      </c>
      <c r="E87" s="87">
        <f t="shared" si="18"/>
        <v>0.71760945738844251</v>
      </c>
      <c r="F87" s="87">
        <f t="shared" si="18"/>
        <v>0.60993017208104505</v>
      </c>
      <c r="G87" s="87">
        <f t="shared" si="18"/>
        <v>0.76389353533940185</v>
      </c>
      <c r="H87" s="87">
        <f t="shared" si="18"/>
        <v>1.2560254774486073</v>
      </c>
      <c r="I87" s="87">
        <f t="shared" si="18"/>
        <v>1.658191786253933</v>
      </c>
      <c r="J87" s="87">
        <f>J86/SQRT(5)</f>
        <v>1.437567389724737</v>
      </c>
      <c r="K87" s="87">
        <f>K86/SQRT(5)</f>
        <v>2.4930703961180032</v>
      </c>
      <c r="L87" s="186">
        <v>0.75</v>
      </c>
      <c r="M87" s="39"/>
    </row>
    <row r="88" spans="1:17" s="176" customFormat="1" ht="15.75" thickBot="1">
      <c r="A88" s="187" t="s">
        <v>11</v>
      </c>
      <c r="B88" s="63">
        <f>COUNT(B79:B84)</f>
        <v>6</v>
      </c>
      <c r="C88" s="63">
        <f t="shared" ref="C88:I88" si="19">COUNT(C79:C84)</f>
        <v>6</v>
      </c>
      <c r="D88" s="63">
        <f t="shared" si="19"/>
        <v>6</v>
      </c>
      <c r="E88" s="63">
        <f t="shared" si="19"/>
        <v>6</v>
      </c>
      <c r="F88" s="63">
        <f t="shared" si="19"/>
        <v>6</v>
      </c>
      <c r="G88" s="63">
        <f t="shared" si="19"/>
        <v>6</v>
      </c>
      <c r="H88" s="63">
        <f t="shared" si="19"/>
        <v>6</v>
      </c>
      <c r="I88" s="63">
        <f t="shared" si="19"/>
        <v>5</v>
      </c>
      <c r="J88" s="63">
        <f>COUNT(J79:J84)</f>
        <v>5</v>
      </c>
      <c r="K88" s="63">
        <f>COUNT(K79:K84)</f>
        <v>5</v>
      </c>
      <c r="L88" s="65"/>
      <c r="M88" s="65"/>
      <c r="N88" s="65"/>
      <c r="O88" s="65"/>
      <c r="P88" s="65"/>
      <c r="Q88" s="65"/>
    </row>
    <row r="89" spans="1:17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4" spans="1:17" s="39" customFormat="1"/>
    <row r="95" spans="1:17" s="39" customFormat="1"/>
    <row r="98" spans="1:3" s="39" customFormat="1"/>
    <row r="105" spans="1:3">
      <c r="A105" s="162"/>
    </row>
    <row r="109" spans="1:3">
      <c r="A109" s="17"/>
      <c r="B109" s="17"/>
      <c r="C109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rightToLeft="1" workbookViewId="0">
      <selection activeCell="C5" sqref="C5"/>
    </sheetView>
  </sheetViews>
  <sheetFormatPr defaultRowHeight="15"/>
  <cols>
    <col min="1" max="1" width="10" customWidth="1"/>
    <col min="2" max="2" width="20.140625" customWidth="1"/>
    <col min="3" max="3" width="29.28515625" customWidth="1"/>
    <col min="4" max="4" width="20.5703125" customWidth="1"/>
    <col min="5" max="5" width="28.5703125" customWidth="1"/>
    <col min="6" max="6" width="19.5703125" customWidth="1"/>
    <col min="7" max="7" width="12.5703125" customWidth="1"/>
    <col min="8" max="8" width="19" customWidth="1"/>
    <col min="9" max="257" width="10" customWidth="1"/>
    <col min="258" max="258" width="20.140625" customWidth="1"/>
    <col min="259" max="259" width="29.28515625" customWidth="1"/>
    <col min="260" max="260" width="20.5703125" customWidth="1"/>
    <col min="261" max="261" width="28.5703125" customWidth="1"/>
    <col min="262" max="262" width="19.5703125" customWidth="1"/>
    <col min="263" max="263" width="12.5703125" customWidth="1"/>
    <col min="264" max="264" width="19" customWidth="1"/>
    <col min="265" max="513" width="10" customWidth="1"/>
    <col min="514" max="514" width="20.140625" customWidth="1"/>
    <col min="515" max="515" width="29.28515625" customWidth="1"/>
    <col min="516" max="516" width="20.5703125" customWidth="1"/>
    <col min="517" max="517" width="28.5703125" customWidth="1"/>
    <col min="518" max="518" width="19.5703125" customWidth="1"/>
    <col min="519" max="519" width="12.5703125" customWidth="1"/>
    <col min="520" max="520" width="19" customWidth="1"/>
    <col min="521" max="769" width="10" customWidth="1"/>
    <col min="770" max="770" width="20.140625" customWidth="1"/>
    <col min="771" max="771" width="29.28515625" customWidth="1"/>
    <col min="772" max="772" width="20.5703125" customWidth="1"/>
    <col min="773" max="773" width="28.5703125" customWidth="1"/>
    <col min="774" max="774" width="19.5703125" customWidth="1"/>
    <col min="775" max="775" width="12.5703125" customWidth="1"/>
    <col min="776" max="776" width="19" customWidth="1"/>
    <col min="777" max="1025" width="10" customWidth="1"/>
    <col min="1026" max="1026" width="20.140625" customWidth="1"/>
    <col min="1027" max="1027" width="29.28515625" customWidth="1"/>
    <col min="1028" max="1028" width="20.5703125" customWidth="1"/>
    <col min="1029" max="1029" width="28.5703125" customWidth="1"/>
    <col min="1030" max="1030" width="19.5703125" customWidth="1"/>
    <col min="1031" max="1031" width="12.5703125" customWidth="1"/>
    <col min="1032" max="1032" width="19" customWidth="1"/>
    <col min="1033" max="1281" width="10" customWidth="1"/>
    <col min="1282" max="1282" width="20.140625" customWidth="1"/>
    <col min="1283" max="1283" width="29.28515625" customWidth="1"/>
    <col min="1284" max="1284" width="20.5703125" customWidth="1"/>
    <col min="1285" max="1285" width="28.5703125" customWidth="1"/>
    <col min="1286" max="1286" width="19.5703125" customWidth="1"/>
    <col min="1287" max="1287" width="12.5703125" customWidth="1"/>
    <col min="1288" max="1288" width="19" customWidth="1"/>
    <col min="1289" max="1537" width="10" customWidth="1"/>
    <col min="1538" max="1538" width="20.140625" customWidth="1"/>
    <col min="1539" max="1539" width="29.28515625" customWidth="1"/>
    <col min="1540" max="1540" width="20.5703125" customWidth="1"/>
    <col min="1541" max="1541" width="28.5703125" customWidth="1"/>
    <col min="1542" max="1542" width="19.5703125" customWidth="1"/>
    <col min="1543" max="1543" width="12.5703125" customWidth="1"/>
    <col min="1544" max="1544" width="19" customWidth="1"/>
    <col min="1545" max="1793" width="10" customWidth="1"/>
    <col min="1794" max="1794" width="20.140625" customWidth="1"/>
    <col min="1795" max="1795" width="29.28515625" customWidth="1"/>
    <col min="1796" max="1796" width="20.5703125" customWidth="1"/>
    <col min="1797" max="1797" width="28.5703125" customWidth="1"/>
    <col min="1798" max="1798" width="19.5703125" customWidth="1"/>
    <col min="1799" max="1799" width="12.5703125" customWidth="1"/>
    <col min="1800" max="1800" width="19" customWidth="1"/>
    <col min="1801" max="2049" width="10" customWidth="1"/>
    <col min="2050" max="2050" width="20.140625" customWidth="1"/>
    <col min="2051" max="2051" width="29.28515625" customWidth="1"/>
    <col min="2052" max="2052" width="20.5703125" customWidth="1"/>
    <col min="2053" max="2053" width="28.5703125" customWidth="1"/>
    <col min="2054" max="2054" width="19.5703125" customWidth="1"/>
    <col min="2055" max="2055" width="12.5703125" customWidth="1"/>
    <col min="2056" max="2056" width="19" customWidth="1"/>
    <col min="2057" max="2305" width="10" customWidth="1"/>
    <col min="2306" max="2306" width="20.140625" customWidth="1"/>
    <col min="2307" max="2307" width="29.28515625" customWidth="1"/>
    <col min="2308" max="2308" width="20.5703125" customWidth="1"/>
    <col min="2309" max="2309" width="28.5703125" customWidth="1"/>
    <col min="2310" max="2310" width="19.5703125" customWidth="1"/>
    <col min="2311" max="2311" width="12.5703125" customWidth="1"/>
    <col min="2312" max="2312" width="19" customWidth="1"/>
    <col min="2313" max="2561" width="10" customWidth="1"/>
    <col min="2562" max="2562" width="20.140625" customWidth="1"/>
    <col min="2563" max="2563" width="29.28515625" customWidth="1"/>
    <col min="2564" max="2564" width="20.5703125" customWidth="1"/>
    <col min="2565" max="2565" width="28.5703125" customWidth="1"/>
    <col min="2566" max="2566" width="19.5703125" customWidth="1"/>
    <col min="2567" max="2567" width="12.5703125" customWidth="1"/>
    <col min="2568" max="2568" width="19" customWidth="1"/>
    <col min="2569" max="2817" width="10" customWidth="1"/>
    <col min="2818" max="2818" width="20.140625" customWidth="1"/>
    <col min="2819" max="2819" width="29.28515625" customWidth="1"/>
    <col min="2820" max="2820" width="20.5703125" customWidth="1"/>
    <col min="2821" max="2821" width="28.5703125" customWidth="1"/>
    <col min="2822" max="2822" width="19.5703125" customWidth="1"/>
    <col min="2823" max="2823" width="12.5703125" customWidth="1"/>
    <col min="2824" max="2824" width="19" customWidth="1"/>
    <col min="2825" max="3073" width="10" customWidth="1"/>
    <col min="3074" max="3074" width="20.140625" customWidth="1"/>
    <col min="3075" max="3075" width="29.28515625" customWidth="1"/>
    <col min="3076" max="3076" width="20.5703125" customWidth="1"/>
    <col min="3077" max="3077" width="28.5703125" customWidth="1"/>
    <col min="3078" max="3078" width="19.5703125" customWidth="1"/>
    <col min="3079" max="3079" width="12.5703125" customWidth="1"/>
    <col min="3080" max="3080" width="19" customWidth="1"/>
    <col min="3081" max="3329" width="10" customWidth="1"/>
    <col min="3330" max="3330" width="20.140625" customWidth="1"/>
    <col min="3331" max="3331" width="29.28515625" customWidth="1"/>
    <col min="3332" max="3332" width="20.5703125" customWidth="1"/>
    <col min="3333" max="3333" width="28.5703125" customWidth="1"/>
    <col min="3334" max="3334" width="19.5703125" customWidth="1"/>
    <col min="3335" max="3335" width="12.5703125" customWidth="1"/>
    <col min="3336" max="3336" width="19" customWidth="1"/>
    <col min="3337" max="3585" width="10" customWidth="1"/>
    <col min="3586" max="3586" width="20.140625" customWidth="1"/>
    <col min="3587" max="3587" width="29.28515625" customWidth="1"/>
    <col min="3588" max="3588" width="20.5703125" customWidth="1"/>
    <col min="3589" max="3589" width="28.5703125" customWidth="1"/>
    <col min="3590" max="3590" width="19.5703125" customWidth="1"/>
    <col min="3591" max="3591" width="12.5703125" customWidth="1"/>
    <col min="3592" max="3592" width="19" customWidth="1"/>
    <col min="3593" max="3841" width="10" customWidth="1"/>
    <col min="3842" max="3842" width="20.140625" customWidth="1"/>
    <col min="3843" max="3843" width="29.28515625" customWidth="1"/>
    <col min="3844" max="3844" width="20.5703125" customWidth="1"/>
    <col min="3845" max="3845" width="28.5703125" customWidth="1"/>
    <col min="3846" max="3846" width="19.5703125" customWidth="1"/>
    <col min="3847" max="3847" width="12.5703125" customWidth="1"/>
    <col min="3848" max="3848" width="19" customWidth="1"/>
    <col min="3849" max="4097" width="10" customWidth="1"/>
    <col min="4098" max="4098" width="20.140625" customWidth="1"/>
    <col min="4099" max="4099" width="29.28515625" customWidth="1"/>
    <col min="4100" max="4100" width="20.5703125" customWidth="1"/>
    <col min="4101" max="4101" width="28.5703125" customWidth="1"/>
    <col min="4102" max="4102" width="19.5703125" customWidth="1"/>
    <col min="4103" max="4103" width="12.5703125" customWidth="1"/>
    <col min="4104" max="4104" width="19" customWidth="1"/>
    <col min="4105" max="4353" width="10" customWidth="1"/>
    <col min="4354" max="4354" width="20.140625" customWidth="1"/>
    <col min="4355" max="4355" width="29.28515625" customWidth="1"/>
    <col min="4356" max="4356" width="20.5703125" customWidth="1"/>
    <col min="4357" max="4357" width="28.5703125" customWidth="1"/>
    <col min="4358" max="4358" width="19.5703125" customWidth="1"/>
    <col min="4359" max="4359" width="12.5703125" customWidth="1"/>
    <col min="4360" max="4360" width="19" customWidth="1"/>
    <col min="4361" max="4609" width="10" customWidth="1"/>
    <col min="4610" max="4610" width="20.140625" customWidth="1"/>
    <col min="4611" max="4611" width="29.28515625" customWidth="1"/>
    <col min="4612" max="4612" width="20.5703125" customWidth="1"/>
    <col min="4613" max="4613" width="28.5703125" customWidth="1"/>
    <col min="4614" max="4614" width="19.5703125" customWidth="1"/>
    <col min="4615" max="4615" width="12.5703125" customWidth="1"/>
    <col min="4616" max="4616" width="19" customWidth="1"/>
    <col min="4617" max="4865" width="10" customWidth="1"/>
    <col min="4866" max="4866" width="20.140625" customWidth="1"/>
    <col min="4867" max="4867" width="29.28515625" customWidth="1"/>
    <col min="4868" max="4868" width="20.5703125" customWidth="1"/>
    <col min="4869" max="4869" width="28.5703125" customWidth="1"/>
    <col min="4870" max="4870" width="19.5703125" customWidth="1"/>
    <col min="4871" max="4871" width="12.5703125" customWidth="1"/>
    <col min="4872" max="4872" width="19" customWidth="1"/>
    <col min="4873" max="5121" width="10" customWidth="1"/>
    <col min="5122" max="5122" width="20.140625" customWidth="1"/>
    <col min="5123" max="5123" width="29.28515625" customWidth="1"/>
    <col min="5124" max="5124" width="20.5703125" customWidth="1"/>
    <col min="5125" max="5125" width="28.5703125" customWidth="1"/>
    <col min="5126" max="5126" width="19.5703125" customWidth="1"/>
    <col min="5127" max="5127" width="12.5703125" customWidth="1"/>
    <col min="5128" max="5128" width="19" customWidth="1"/>
    <col min="5129" max="5377" width="10" customWidth="1"/>
    <col min="5378" max="5378" width="20.140625" customWidth="1"/>
    <col min="5379" max="5379" width="29.28515625" customWidth="1"/>
    <col min="5380" max="5380" width="20.5703125" customWidth="1"/>
    <col min="5381" max="5381" width="28.5703125" customWidth="1"/>
    <col min="5382" max="5382" width="19.5703125" customWidth="1"/>
    <col min="5383" max="5383" width="12.5703125" customWidth="1"/>
    <col min="5384" max="5384" width="19" customWidth="1"/>
    <col min="5385" max="5633" width="10" customWidth="1"/>
    <col min="5634" max="5634" width="20.140625" customWidth="1"/>
    <col min="5635" max="5635" width="29.28515625" customWidth="1"/>
    <col min="5636" max="5636" width="20.5703125" customWidth="1"/>
    <col min="5637" max="5637" width="28.5703125" customWidth="1"/>
    <col min="5638" max="5638" width="19.5703125" customWidth="1"/>
    <col min="5639" max="5639" width="12.5703125" customWidth="1"/>
    <col min="5640" max="5640" width="19" customWidth="1"/>
    <col min="5641" max="5889" width="10" customWidth="1"/>
    <col min="5890" max="5890" width="20.140625" customWidth="1"/>
    <col min="5891" max="5891" width="29.28515625" customWidth="1"/>
    <col min="5892" max="5892" width="20.5703125" customWidth="1"/>
    <col min="5893" max="5893" width="28.5703125" customWidth="1"/>
    <col min="5894" max="5894" width="19.5703125" customWidth="1"/>
    <col min="5895" max="5895" width="12.5703125" customWidth="1"/>
    <col min="5896" max="5896" width="19" customWidth="1"/>
    <col min="5897" max="6145" width="10" customWidth="1"/>
    <col min="6146" max="6146" width="20.140625" customWidth="1"/>
    <col min="6147" max="6147" width="29.28515625" customWidth="1"/>
    <col min="6148" max="6148" width="20.5703125" customWidth="1"/>
    <col min="6149" max="6149" width="28.5703125" customWidth="1"/>
    <col min="6150" max="6150" width="19.5703125" customWidth="1"/>
    <col min="6151" max="6151" width="12.5703125" customWidth="1"/>
    <col min="6152" max="6152" width="19" customWidth="1"/>
    <col min="6153" max="6401" width="10" customWidth="1"/>
    <col min="6402" max="6402" width="20.140625" customWidth="1"/>
    <col min="6403" max="6403" width="29.28515625" customWidth="1"/>
    <col min="6404" max="6404" width="20.5703125" customWidth="1"/>
    <col min="6405" max="6405" width="28.5703125" customWidth="1"/>
    <col min="6406" max="6406" width="19.5703125" customWidth="1"/>
    <col min="6407" max="6407" width="12.5703125" customWidth="1"/>
    <col min="6408" max="6408" width="19" customWidth="1"/>
    <col min="6409" max="6657" width="10" customWidth="1"/>
    <col min="6658" max="6658" width="20.140625" customWidth="1"/>
    <col min="6659" max="6659" width="29.28515625" customWidth="1"/>
    <col min="6660" max="6660" width="20.5703125" customWidth="1"/>
    <col min="6661" max="6661" width="28.5703125" customWidth="1"/>
    <col min="6662" max="6662" width="19.5703125" customWidth="1"/>
    <col min="6663" max="6663" width="12.5703125" customWidth="1"/>
    <col min="6664" max="6664" width="19" customWidth="1"/>
    <col min="6665" max="6913" width="10" customWidth="1"/>
    <col min="6914" max="6914" width="20.140625" customWidth="1"/>
    <col min="6915" max="6915" width="29.28515625" customWidth="1"/>
    <col min="6916" max="6916" width="20.5703125" customWidth="1"/>
    <col min="6917" max="6917" width="28.5703125" customWidth="1"/>
    <col min="6918" max="6918" width="19.5703125" customWidth="1"/>
    <col min="6919" max="6919" width="12.5703125" customWidth="1"/>
    <col min="6920" max="6920" width="19" customWidth="1"/>
    <col min="6921" max="7169" width="10" customWidth="1"/>
    <col min="7170" max="7170" width="20.140625" customWidth="1"/>
    <col min="7171" max="7171" width="29.28515625" customWidth="1"/>
    <col min="7172" max="7172" width="20.5703125" customWidth="1"/>
    <col min="7173" max="7173" width="28.5703125" customWidth="1"/>
    <col min="7174" max="7174" width="19.5703125" customWidth="1"/>
    <col min="7175" max="7175" width="12.5703125" customWidth="1"/>
    <col min="7176" max="7176" width="19" customWidth="1"/>
    <col min="7177" max="7425" width="10" customWidth="1"/>
    <col min="7426" max="7426" width="20.140625" customWidth="1"/>
    <col min="7427" max="7427" width="29.28515625" customWidth="1"/>
    <col min="7428" max="7428" width="20.5703125" customWidth="1"/>
    <col min="7429" max="7429" width="28.5703125" customWidth="1"/>
    <col min="7430" max="7430" width="19.5703125" customWidth="1"/>
    <col min="7431" max="7431" width="12.5703125" customWidth="1"/>
    <col min="7432" max="7432" width="19" customWidth="1"/>
    <col min="7433" max="7681" width="10" customWidth="1"/>
    <col min="7682" max="7682" width="20.140625" customWidth="1"/>
    <col min="7683" max="7683" width="29.28515625" customWidth="1"/>
    <col min="7684" max="7684" width="20.5703125" customWidth="1"/>
    <col min="7685" max="7685" width="28.5703125" customWidth="1"/>
    <col min="7686" max="7686" width="19.5703125" customWidth="1"/>
    <col min="7687" max="7687" width="12.5703125" customWidth="1"/>
    <col min="7688" max="7688" width="19" customWidth="1"/>
    <col min="7689" max="7937" width="10" customWidth="1"/>
    <col min="7938" max="7938" width="20.140625" customWidth="1"/>
    <col min="7939" max="7939" width="29.28515625" customWidth="1"/>
    <col min="7940" max="7940" width="20.5703125" customWidth="1"/>
    <col min="7941" max="7941" width="28.5703125" customWidth="1"/>
    <col min="7942" max="7942" width="19.5703125" customWidth="1"/>
    <col min="7943" max="7943" width="12.5703125" customWidth="1"/>
    <col min="7944" max="7944" width="19" customWidth="1"/>
    <col min="7945" max="8193" width="10" customWidth="1"/>
    <col min="8194" max="8194" width="20.140625" customWidth="1"/>
    <col min="8195" max="8195" width="29.28515625" customWidth="1"/>
    <col min="8196" max="8196" width="20.5703125" customWidth="1"/>
    <col min="8197" max="8197" width="28.5703125" customWidth="1"/>
    <col min="8198" max="8198" width="19.5703125" customWidth="1"/>
    <col min="8199" max="8199" width="12.5703125" customWidth="1"/>
    <col min="8200" max="8200" width="19" customWidth="1"/>
    <col min="8201" max="8449" width="10" customWidth="1"/>
    <col min="8450" max="8450" width="20.140625" customWidth="1"/>
    <col min="8451" max="8451" width="29.28515625" customWidth="1"/>
    <col min="8452" max="8452" width="20.5703125" customWidth="1"/>
    <col min="8453" max="8453" width="28.5703125" customWidth="1"/>
    <col min="8454" max="8454" width="19.5703125" customWidth="1"/>
    <col min="8455" max="8455" width="12.5703125" customWidth="1"/>
    <col min="8456" max="8456" width="19" customWidth="1"/>
    <col min="8457" max="8705" width="10" customWidth="1"/>
    <col min="8706" max="8706" width="20.140625" customWidth="1"/>
    <col min="8707" max="8707" width="29.28515625" customWidth="1"/>
    <col min="8708" max="8708" width="20.5703125" customWidth="1"/>
    <col min="8709" max="8709" width="28.5703125" customWidth="1"/>
    <col min="8710" max="8710" width="19.5703125" customWidth="1"/>
    <col min="8711" max="8711" width="12.5703125" customWidth="1"/>
    <col min="8712" max="8712" width="19" customWidth="1"/>
    <col min="8713" max="8961" width="10" customWidth="1"/>
    <col min="8962" max="8962" width="20.140625" customWidth="1"/>
    <col min="8963" max="8963" width="29.28515625" customWidth="1"/>
    <col min="8964" max="8964" width="20.5703125" customWidth="1"/>
    <col min="8965" max="8965" width="28.5703125" customWidth="1"/>
    <col min="8966" max="8966" width="19.5703125" customWidth="1"/>
    <col min="8967" max="8967" width="12.5703125" customWidth="1"/>
    <col min="8968" max="8968" width="19" customWidth="1"/>
    <col min="8969" max="9217" width="10" customWidth="1"/>
    <col min="9218" max="9218" width="20.140625" customWidth="1"/>
    <col min="9219" max="9219" width="29.28515625" customWidth="1"/>
    <col min="9220" max="9220" width="20.5703125" customWidth="1"/>
    <col min="9221" max="9221" width="28.5703125" customWidth="1"/>
    <col min="9222" max="9222" width="19.5703125" customWidth="1"/>
    <col min="9223" max="9223" width="12.5703125" customWidth="1"/>
    <col min="9224" max="9224" width="19" customWidth="1"/>
    <col min="9225" max="9473" width="10" customWidth="1"/>
    <col min="9474" max="9474" width="20.140625" customWidth="1"/>
    <col min="9475" max="9475" width="29.28515625" customWidth="1"/>
    <col min="9476" max="9476" width="20.5703125" customWidth="1"/>
    <col min="9477" max="9477" width="28.5703125" customWidth="1"/>
    <col min="9478" max="9478" width="19.5703125" customWidth="1"/>
    <col min="9479" max="9479" width="12.5703125" customWidth="1"/>
    <col min="9480" max="9480" width="19" customWidth="1"/>
    <col min="9481" max="9729" width="10" customWidth="1"/>
    <col min="9730" max="9730" width="20.140625" customWidth="1"/>
    <col min="9731" max="9731" width="29.28515625" customWidth="1"/>
    <col min="9732" max="9732" width="20.5703125" customWidth="1"/>
    <col min="9733" max="9733" width="28.5703125" customWidth="1"/>
    <col min="9734" max="9734" width="19.5703125" customWidth="1"/>
    <col min="9735" max="9735" width="12.5703125" customWidth="1"/>
    <col min="9736" max="9736" width="19" customWidth="1"/>
    <col min="9737" max="9985" width="10" customWidth="1"/>
    <col min="9986" max="9986" width="20.140625" customWidth="1"/>
    <col min="9987" max="9987" width="29.28515625" customWidth="1"/>
    <col min="9988" max="9988" width="20.5703125" customWidth="1"/>
    <col min="9989" max="9989" width="28.5703125" customWidth="1"/>
    <col min="9990" max="9990" width="19.5703125" customWidth="1"/>
    <col min="9991" max="9991" width="12.5703125" customWidth="1"/>
    <col min="9992" max="9992" width="19" customWidth="1"/>
    <col min="9993" max="10241" width="10" customWidth="1"/>
    <col min="10242" max="10242" width="20.140625" customWidth="1"/>
    <col min="10243" max="10243" width="29.28515625" customWidth="1"/>
    <col min="10244" max="10244" width="20.5703125" customWidth="1"/>
    <col min="10245" max="10245" width="28.5703125" customWidth="1"/>
    <col min="10246" max="10246" width="19.5703125" customWidth="1"/>
    <col min="10247" max="10247" width="12.5703125" customWidth="1"/>
    <col min="10248" max="10248" width="19" customWidth="1"/>
    <col min="10249" max="10497" width="10" customWidth="1"/>
    <col min="10498" max="10498" width="20.140625" customWidth="1"/>
    <col min="10499" max="10499" width="29.28515625" customWidth="1"/>
    <col min="10500" max="10500" width="20.5703125" customWidth="1"/>
    <col min="10501" max="10501" width="28.5703125" customWidth="1"/>
    <col min="10502" max="10502" width="19.5703125" customWidth="1"/>
    <col min="10503" max="10503" width="12.5703125" customWidth="1"/>
    <col min="10504" max="10504" width="19" customWidth="1"/>
    <col min="10505" max="10753" width="10" customWidth="1"/>
    <col min="10754" max="10754" width="20.140625" customWidth="1"/>
    <col min="10755" max="10755" width="29.28515625" customWidth="1"/>
    <col min="10756" max="10756" width="20.5703125" customWidth="1"/>
    <col min="10757" max="10757" width="28.5703125" customWidth="1"/>
    <col min="10758" max="10758" width="19.5703125" customWidth="1"/>
    <col min="10759" max="10759" width="12.5703125" customWidth="1"/>
    <col min="10760" max="10760" width="19" customWidth="1"/>
    <col min="10761" max="11009" width="10" customWidth="1"/>
    <col min="11010" max="11010" width="20.140625" customWidth="1"/>
    <col min="11011" max="11011" width="29.28515625" customWidth="1"/>
    <col min="11012" max="11012" width="20.5703125" customWidth="1"/>
    <col min="11013" max="11013" width="28.5703125" customWidth="1"/>
    <col min="11014" max="11014" width="19.5703125" customWidth="1"/>
    <col min="11015" max="11015" width="12.5703125" customWidth="1"/>
    <col min="11016" max="11016" width="19" customWidth="1"/>
    <col min="11017" max="11265" width="10" customWidth="1"/>
    <col min="11266" max="11266" width="20.140625" customWidth="1"/>
    <col min="11267" max="11267" width="29.28515625" customWidth="1"/>
    <col min="11268" max="11268" width="20.5703125" customWidth="1"/>
    <col min="11269" max="11269" width="28.5703125" customWidth="1"/>
    <col min="11270" max="11270" width="19.5703125" customWidth="1"/>
    <col min="11271" max="11271" width="12.5703125" customWidth="1"/>
    <col min="11272" max="11272" width="19" customWidth="1"/>
    <col min="11273" max="11521" width="10" customWidth="1"/>
    <col min="11522" max="11522" width="20.140625" customWidth="1"/>
    <col min="11523" max="11523" width="29.28515625" customWidth="1"/>
    <col min="11524" max="11524" width="20.5703125" customWidth="1"/>
    <col min="11525" max="11525" width="28.5703125" customWidth="1"/>
    <col min="11526" max="11526" width="19.5703125" customWidth="1"/>
    <col min="11527" max="11527" width="12.5703125" customWidth="1"/>
    <col min="11528" max="11528" width="19" customWidth="1"/>
    <col min="11529" max="11777" width="10" customWidth="1"/>
    <col min="11778" max="11778" width="20.140625" customWidth="1"/>
    <col min="11779" max="11779" width="29.28515625" customWidth="1"/>
    <col min="11780" max="11780" width="20.5703125" customWidth="1"/>
    <col min="11781" max="11781" width="28.5703125" customWidth="1"/>
    <col min="11782" max="11782" width="19.5703125" customWidth="1"/>
    <col min="11783" max="11783" width="12.5703125" customWidth="1"/>
    <col min="11784" max="11784" width="19" customWidth="1"/>
    <col min="11785" max="12033" width="10" customWidth="1"/>
    <col min="12034" max="12034" width="20.140625" customWidth="1"/>
    <col min="12035" max="12035" width="29.28515625" customWidth="1"/>
    <col min="12036" max="12036" width="20.5703125" customWidth="1"/>
    <col min="12037" max="12037" width="28.5703125" customWidth="1"/>
    <col min="12038" max="12038" width="19.5703125" customWidth="1"/>
    <col min="12039" max="12039" width="12.5703125" customWidth="1"/>
    <col min="12040" max="12040" width="19" customWidth="1"/>
    <col min="12041" max="12289" width="10" customWidth="1"/>
    <col min="12290" max="12290" width="20.140625" customWidth="1"/>
    <col min="12291" max="12291" width="29.28515625" customWidth="1"/>
    <col min="12292" max="12292" width="20.5703125" customWidth="1"/>
    <col min="12293" max="12293" width="28.5703125" customWidth="1"/>
    <col min="12294" max="12294" width="19.5703125" customWidth="1"/>
    <col min="12295" max="12295" width="12.5703125" customWidth="1"/>
    <col min="12296" max="12296" width="19" customWidth="1"/>
    <col min="12297" max="12545" width="10" customWidth="1"/>
    <col min="12546" max="12546" width="20.140625" customWidth="1"/>
    <col min="12547" max="12547" width="29.28515625" customWidth="1"/>
    <col min="12548" max="12548" width="20.5703125" customWidth="1"/>
    <col min="12549" max="12549" width="28.5703125" customWidth="1"/>
    <col min="12550" max="12550" width="19.5703125" customWidth="1"/>
    <col min="12551" max="12551" width="12.5703125" customWidth="1"/>
    <col min="12552" max="12552" width="19" customWidth="1"/>
    <col min="12553" max="12801" width="10" customWidth="1"/>
    <col min="12802" max="12802" width="20.140625" customWidth="1"/>
    <col min="12803" max="12803" width="29.28515625" customWidth="1"/>
    <col min="12804" max="12804" width="20.5703125" customWidth="1"/>
    <col min="12805" max="12805" width="28.5703125" customWidth="1"/>
    <col min="12806" max="12806" width="19.5703125" customWidth="1"/>
    <col min="12807" max="12807" width="12.5703125" customWidth="1"/>
    <col min="12808" max="12808" width="19" customWidth="1"/>
    <col min="12809" max="13057" width="10" customWidth="1"/>
    <col min="13058" max="13058" width="20.140625" customWidth="1"/>
    <col min="13059" max="13059" width="29.28515625" customWidth="1"/>
    <col min="13060" max="13060" width="20.5703125" customWidth="1"/>
    <col min="13061" max="13061" width="28.5703125" customWidth="1"/>
    <col min="13062" max="13062" width="19.5703125" customWidth="1"/>
    <col min="13063" max="13063" width="12.5703125" customWidth="1"/>
    <col min="13064" max="13064" width="19" customWidth="1"/>
    <col min="13065" max="13313" width="10" customWidth="1"/>
    <col min="13314" max="13314" width="20.140625" customWidth="1"/>
    <col min="13315" max="13315" width="29.28515625" customWidth="1"/>
    <col min="13316" max="13316" width="20.5703125" customWidth="1"/>
    <col min="13317" max="13317" width="28.5703125" customWidth="1"/>
    <col min="13318" max="13318" width="19.5703125" customWidth="1"/>
    <col min="13319" max="13319" width="12.5703125" customWidth="1"/>
    <col min="13320" max="13320" width="19" customWidth="1"/>
    <col min="13321" max="13569" width="10" customWidth="1"/>
    <col min="13570" max="13570" width="20.140625" customWidth="1"/>
    <col min="13571" max="13571" width="29.28515625" customWidth="1"/>
    <col min="13572" max="13572" width="20.5703125" customWidth="1"/>
    <col min="13573" max="13573" width="28.5703125" customWidth="1"/>
    <col min="13574" max="13574" width="19.5703125" customWidth="1"/>
    <col min="13575" max="13575" width="12.5703125" customWidth="1"/>
    <col min="13576" max="13576" width="19" customWidth="1"/>
    <col min="13577" max="13825" width="10" customWidth="1"/>
    <col min="13826" max="13826" width="20.140625" customWidth="1"/>
    <col min="13827" max="13827" width="29.28515625" customWidth="1"/>
    <col min="13828" max="13828" width="20.5703125" customWidth="1"/>
    <col min="13829" max="13829" width="28.5703125" customWidth="1"/>
    <col min="13830" max="13830" width="19.5703125" customWidth="1"/>
    <col min="13831" max="13831" width="12.5703125" customWidth="1"/>
    <col min="13832" max="13832" width="19" customWidth="1"/>
    <col min="13833" max="14081" width="10" customWidth="1"/>
    <col min="14082" max="14082" width="20.140625" customWidth="1"/>
    <col min="14083" max="14083" width="29.28515625" customWidth="1"/>
    <col min="14084" max="14084" width="20.5703125" customWidth="1"/>
    <col min="14085" max="14085" width="28.5703125" customWidth="1"/>
    <col min="14086" max="14086" width="19.5703125" customWidth="1"/>
    <col min="14087" max="14087" width="12.5703125" customWidth="1"/>
    <col min="14088" max="14088" width="19" customWidth="1"/>
    <col min="14089" max="14337" width="10" customWidth="1"/>
    <col min="14338" max="14338" width="20.140625" customWidth="1"/>
    <col min="14339" max="14339" width="29.28515625" customWidth="1"/>
    <col min="14340" max="14340" width="20.5703125" customWidth="1"/>
    <col min="14341" max="14341" width="28.5703125" customWidth="1"/>
    <col min="14342" max="14342" width="19.5703125" customWidth="1"/>
    <col min="14343" max="14343" width="12.5703125" customWidth="1"/>
    <col min="14344" max="14344" width="19" customWidth="1"/>
    <col min="14345" max="14593" width="10" customWidth="1"/>
    <col min="14594" max="14594" width="20.140625" customWidth="1"/>
    <col min="14595" max="14595" width="29.28515625" customWidth="1"/>
    <col min="14596" max="14596" width="20.5703125" customWidth="1"/>
    <col min="14597" max="14597" width="28.5703125" customWidth="1"/>
    <col min="14598" max="14598" width="19.5703125" customWidth="1"/>
    <col min="14599" max="14599" width="12.5703125" customWidth="1"/>
    <col min="14600" max="14600" width="19" customWidth="1"/>
    <col min="14601" max="14849" width="10" customWidth="1"/>
    <col min="14850" max="14850" width="20.140625" customWidth="1"/>
    <col min="14851" max="14851" width="29.28515625" customWidth="1"/>
    <col min="14852" max="14852" width="20.5703125" customWidth="1"/>
    <col min="14853" max="14853" width="28.5703125" customWidth="1"/>
    <col min="14854" max="14854" width="19.5703125" customWidth="1"/>
    <col min="14855" max="14855" width="12.5703125" customWidth="1"/>
    <col min="14856" max="14856" width="19" customWidth="1"/>
    <col min="14857" max="15105" width="10" customWidth="1"/>
    <col min="15106" max="15106" width="20.140625" customWidth="1"/>
    <col min="15107" max="15107" width="29.28515625" customWidth="1"/>
    <col min="15108" max="15108" width="20.5703125" customWidth="1"/>
    <col min="15109" max="15109" width="28.5703125" customWidth="1"/>
    <col min="15110" max="15110" width="19.5703125" customWidth="1"/>
    <col min="15111" max="15111" width="12.5703125" customWidth="1"/>
    <col min="15112" max="15112" width="19" customWidth="1"/>
    <col min="15113" max="15361" width="10" customWidth="1"/>
    <col min="15362" max="15362" width="20.140625" customWidth="1"/>
    <col min="15363" max="15363" width="29.28515625" customWidth="1"/>
    <col min="15364" max="15364" width="20.5703125" customWidth="1"/>
    <col min="15365" max="15365" width="28.5703125" customWidth="1"/>
    <col min="15366" max="15366" width="19.5703125" customWidth="1"/>
    <col min="15367" max="15367" width="12.5703125" customWidth="1"/>
    <col min="15368" max="15368" width="19" customWidth="1"/>
    <col min="15369" max="15617" width="10" customWidth="1"/>
    <col min="15618" max="15618" width="20.140625" customWidth="1"/>
    <col min="15619" max="15619" width="29.28515625" customWidth="1"/>
    <col min="15620" max="15620" width="20.5703125" customWidth="1"/>
    <col min="15621" max="15621" width="28.5703125" customWidth="1"/>
    <col min="15622" max="15622" width="19.5703125" customWidth="1"/>
    <col min="15623" max="15623" width="12.5703125" customWidth="1"/>
    <col min="15624" max="15624" width="19" customWidth="1"/>
    <col min="15625" max="15873" width="10" customWidth="1"/>
    <col min="15874" max="15874" width="20.140625" customWidth="1"/>
    <col min="15875" max="15875" width="29.28515625" customWidth="1"/>
    <col min="15876" max="15876" width="20.5703125" customWidth="1"/>
    <col min="15877" max="15877" width="28.5703125" customWidth="1"/>
    <col min="15878" max="15878" width="19.5703125" customWidth="1"/>
    <col min="15879" max="15879" width="12.5703125" customWidth="1"/>
    <col min="15880" max="15880" width="19" customWidth="1"/>
    <col min="15881" max="16129" width="10" customWidth="1"/>
    <col min="16130" max="16130" width="20.140625" customWidth="1"/>
    <col min="16131" max="16131" width="29.28515625" customWidth="1"/>
    <col min="16132" max="16132" width="20.5703125" customWidth="1"/>
    <col min="16133" max="16133" width="28.5703125" customWidth="1"/>
    <col min="16134" max="16134" width="19.5703125" customWidth="1"/>
    <col min="16135" max="16135" width="12.5703125" customWidth="1"/>
    <col min="16136" max="16136" width="19" customWidth="1"/>
    <col min="16137" max="16384" width="10" customWidth="1"/>
  </cols>
  <sheetData>
    <row r="1" spans="2:8">
      <c r="B1" s="30" t="s">
        <v>51</v>
      </c>
      <c r="D1" s="17" t="s">
        <v>43</v>
      </c>
    </row>
    <row r="2" spans="2:8">
      <c r="B2" s="30" t="s">
        <v>52</v>
      </c>
      <c r="C2" s="30" t="s">
        <v>53</v>
      </c>
      <c r="D2" s="30" t="s">
        <v>54</v>
      </c>
      <c r="E2" s="30" t="s">
        <v>55</v>
      </c>
      <c r="F2" s="30" t="s">
        <v>56</v>
      </c>
      <c r="G2" s="30" t="s">
        <v>57</v>
      </c>
      <c r="H2" s="30" t="s">
        <v>58</v>
      </c>
    </row>
    <row r="3" spans="2:8">
      <c r="B3" s="1">
        <v>0.2</v>
      </c>
      <c r="C3" s="1">
        <v>0</v>
      </c>
      <c r="D3" s="1">
        <v>0.5</v>
      </c>
      <c r="E3" s="1">
        <v>0.4</v>
      </c>
      <c r="F3" s="1">
        <v>0.5</v>
      </c>
      <c r="G3" s="1">
        <v>0.4</v>
      </c>
      <c r="H3" s="1">
        <v>0.1</v>
      </c>
    </row>
    <row r="4" spans="2:8">
      <c r="B4" s="1">
        <v>0</v>
      </c>
      <c r="C4" s="1">
        <v>0</v>
      </c>
      <c r="D4" s="1">
        <v>0.3</v>
      </c>
      <c r="E4" s="1">
        <v>0.3</v>
      </c>
      <c r="F4" s="1">
        <v>0.5</v>
      </c>
      <c r="G4" s="1">
        <v>0.2</v>
      </c>
      <c r="H4" s="1">
        <v>0.3</v>
      </c>
    </row>
    <row r="5" spans="2:8">
      <c r="B5" s="1">
        <v>0.1</v>
      </c>
      <c r="C5" s="1">
        <v>0.1</v>
      </c>
      <c r="D5" s="1">
        <v>0.2</v>
      </c>
      <c r="E5" s="1">
        <v>0.4</v>
      </c>
      <c r="F5" s="1">
        <v>0.4</v>
      </c>
      <c r="G5" s="1">
        <v>0.3</v>
      </c>
      <c r="H5" s="1">
        <v>0.2</v>
      </c>
    </row>
    <row r="6" spans="2:8">
      <c r="B6" s="1">
        <v>0.3</v>
      </c>
      <c r="C6" s="1">
        <v>0.2</v>
      </c>
      <c r="D6" s="1">
        <v>0.1</v>
      </c>
      <c r="E6" s="1">
        <v>0.2</v>
      </c>
      <c r="F6" s="1">
        <v>0.4</v>
      </c>
      <c r="G6" s="1">
        <v>0.3</v>
      </c>
      <c r="H6" s="1">
        <v>0.2</v>
      </c>
    </row>
    <row r="7" spans="2:8">
      <c r="B7" s="1">
        <v>0.2</v>
      </c>
      <c r="C7" s="1">
        <v>0.1</v>
      </c>
      <c r="D7" s="1">
        <v>0.4</v>
      </c>
      <c r="E7" s="1">
        <v>0.4</v>
      </c>
      <c r="F7" s="1">
        <v>0.4</v>
      </c>
      <c r="G7" s="1">
        <v>0.2</v>
      </c>
      <c r="H7" s="1">
        <v>0.2</v>
      </c>
    </row>
    <row r="8" spans="2:8">
      <c r="B8" s="1">
        <v>0</v>
      </c>
      <c r="C8" s="1">
        <v>0.3</v>
      </c>
      <c r="D8" s="1">
        <v>0.3</v>
      </c>
      <c r="E8" s="1">
        <v>0.3</v>
      </c>
      <c r="F8" s="1">
        <v>0.5</v>
      </c>
      <c r="G8" s="1">
        <v>0.4</v>
      </c>
      <c r="H8" s="1">
        <v>0.2</v>
      </c>
    </row>
    <row r="9" spans="2:8">
      <c r="B9" s="1">
        <v>0.1</v>
      </c>
      <c r="C9" s="1">
        <v>0.3</v>
      </c>
      <c r="D9" s="1">
        <v>0.2</v>
      </c>
      <c r="E9" s="1">
        <v>0.2</v>
      </c>
      <c r="F9" s="1">
        <v>0.6</v>
      </c>
      <c r="G9" s="1">
        <v>0.5</v>
      </c>
      <c r="H9" s="1">
        <v>0.2</v>
      </c>
    </row>
    <row r="10" spans="2:8">
      <c r="B10" s="1">
        <v>0.1</v>
      </c>
      <c r="C10" s="1">
        <v>0.2</v>
      </c>
      <c r="D10" s="1">
        <v>0.4</v>
      </c>
      <c r="E10" s="1">
        <v>0.4</v>
      </c>
      <c r="F10" s="1">
        <v>0.6</v>
      </c>
      <c r="G10" s="1">
        <v>0.5</v>
      </c>
      <c r="H10" s="1">
        <v>0.2</v>
      </c>
    </row>
    <row r="11" spans="2:8">
      <c r="B11" s="1">
        <v>0</v>
      </c>
      <c r="C11" s="1">
        <v>0.2</v>
      </c>
      <c r="D11" s="1">
        <v>0</v>
      </c>
      <c r="E11" s="1">
        <v>0</v>
      </c>
      <c r="F11" s="1">
        <v>0.6</v>
      </c>
      <c r="G11" s="1">
        <v>0.5</v>
      </c>
      <c r="H11" s="1">
        <v>0.3</v>
      </c>
    </row>
    <row r="12" spans="2:8">
      <c r="B12" s="1">
        <v>0.1</v>
      </c>
      <c r="C12" s="1">
        <v>0.4</v>
      </c>
      <c r="D12" s="1">
        <v>0.2</v>
      </c>
      <c r="E12" s="1">
        <v>0.2</v>
      </c>
      <c r="F12" s="1">
        <v>0.6</v>
      </c>
      <c r="G12" s="1">
        <v>0.4</v>
      </c>
      <c r="H12" s="1">
        <v>0.1</v>
      </c>
    </row>
    <row r="13" spans="2:8">
      <c r="B13" s="1">
        <v>0</v>
      </c>
      <c r="C13" s="1">
        <v>0.2</v>
      </c>
      <c r="D13" s="1">
        <v>0.2</v>
      </c>
      <c r="E13" s="1">
        <v>0.2</v>
      </c>
      <c r="F13" s="1">
        <v>0.5</v>
      </c>
      <c r="G13" s="1">
        <v>0.3</v>
      </c>
      <c r="H13" s="1">
        <v>0.3</v>
      </c>
    </row>
    <row r="14" spans="2:8">
      <c r="B14" s="1">
        <v>0.1</v>
      </c>
      <c r="C14" s="1">
        <v>0.2</v>
      </c>
      <c r="D14" s="1">
        <v>0.2</v>
      </c>
      <c r="E14" s="1"/>
      <c r="F14" s="1"/>
      <c r="G14" s="1">
        <v>0.2</v>
      </c>
      <c r="H14" s="1">
        <v>0.2</v>
      </c>
    </row>
    <row r="15" spans="2:8">
      <c r="B15" s="1">
        <v>0.3</v>
      </c>
      <c r="C15" s="1">
        <v>0.2</v>
      </c>
      <c r="D15" s="1">
        <v>0.5</v>
      </c>
      <c r="E15" s="1"/>
      <c r="F15" s="1"/>
      <c r="G15" s="1">
        <v>0</v>
      </c>
      <c r="H15" s="1">
        <v>0.2</v>
      </c>
    </row>
    <row r="16" spans="2:8">
      <c r="B16" s="1">
        <v>0.4</v>
      </c>
      <c r="C16" s="1">
        <v>0.2</v>
      </c>
      <c r="D16" s="1">
        <v>0.3</v>
      </c>
      <c r="E16" s="1"/>
      <c r="F16" s="1"/>
      <c r="G16" s="1">
        <v>0</v>
      </c>
      <c r="H16" s="1"/>
    </row>
    <row r="17" spans="1:9">
      <c r="B17" s="1">
        <v>0.2</v>
      </c>
      <c r="C17" s="1">
        <v>0.2</v>
      </c>
      <c r="D17" s="1"/>
      <c r="E17" s="1"/>
      <c r="F17" s="1"/>
      <c r="G17" s="1"/>
      <c r="H17" s="1"/>
    </row>
    <row r="18" spans="1:9">
      <c r="B18" s="1">
        <v>0</v>
      </c>
      <c r="C18" s="1"/>
      <c r="D18" s="1"/>
      <c r="E18" s="1"/>
      <c r="F18" s="1"/>
      <c r="G18" s="1"/>
      <c r="H18" s="1"/>
    </row>
    <row r="19" spans="1:9">
      <c r="B19" s="1">
        <v>0.3</v>
      </c>
      <c r="C19" s="1"/>
      <c r="D19" s="1"/>
      <c r="E19" s="1"/>
      <c r="F19" s="1"/>
      <c r="G19" s="1"/>
      <c r="H19" s="1"/>
    </row>
    <row r="20" spans="1:9">
      <c r="B20" s="1">
        <v>0.3</v>
      </c>
      <c r="C20" s="1"/>
      <c r="D20" s="1"/>
      <c r="E20" s="1"/>
      <c r="F20" s="1"/>
      <c r="G20" s="1"/>
      <c r="H20" s="1"/>
    </row>
    <row r="21" spans="1:9">
      <c r="B21" s="1">
        <v>0</v>
      </c>
      <c r="C21" s="1"/>
      <c r="D21" s="1"/>
      <c r="E21" s="1"/>
      <c r="F21" s="1"/>
      <c r="G21" s="1"/>
      <c r="H21" s="1"/>
    </row>
    <row r="22" spans="1:9">
      <c r="B22" s="1">
        <v>0.1</v>
      </c>
      <c r="C22" s="1"/>
      <c r="D22" s="1"/>
      <c r="E22" s="1"/>
      <c r="F22" s="1"/>
      <c r="G22" s="1"/>
      <c r="H22" s="1"/>
    </row>
    <row r="23" spans="1:9">
      <c r="B23" s="1">
        <v>0.1</v>
      </c>
      <c r="C23" s="1"/>
      <c r="D23" s="1"/>
      <c r="E23" s="1"/>
      <c r="F23" s="1"/>
      <c r="G23" s="1"/>
      <c r="H23" s="1"/>
    </row>
    <row r="24" spans="1:9">
      <c r="B24" s="1">
        <v>0</v>
      </c>
      <c r="C24" s="1"/>
      <c r="D24" s="1"/>
      <c r="E24" s="1"/>
      <c r="F24" s="1"/>
      <c r="G24" s="1"/>
      <c r="H24" s="1"/>
    </row>
    <row r="25" spans="1:9">
      <c r="B25" s="1">
        <v>0.1</v>
      </c>
      <c r="C25" s="1"/>
      <c r="D25" s="1"/>
      <c r="E25" s="1"/>
      <c r="F25" s="1"/>
      <c r="G25" s="1"/>
      <c r="H25" s="1"/>
    </row>
    <row r="26" spans="1:9">
      <c r="B26" s="1">
        <v>0.2</v>
      </c>
      <c r="C26" s="1"/>
      <c r="D26" s="1"/>
      <c r="E26" s="1"/>
      <c r="F26" s="1"/>
      <c r="G26" s="1"/>
      <c r="H26" s="1"/>
    </row>
    <row r="27" spans="1:9">
      <c r="B27" s="1">
        <v>0.1</v>
      </c>
      <c r="C27" s="1"/>
      <c r="D27" s="1"/>
      <c r="E27" s="1"/>
      <c r="F27" s="1"/>
      <c r="G27" s="1"/>
      <c r="H27" s="1"/>
    </row>
    <row r="28" spans="1:9" s="31" customFormat="1" ht="12.75">
      <c r="A28" s="188" t="s">
        <v>8</v>
      </c>
      <c r="B28" s="189">
        <f>AVERAGE(B3:B27)</f>
        <v>0.13200000000000003</v>
      </c>
      <c r="C28" s="189">
        <f t="shared" ref="C28:H28" si="0">AVERAGE(C3:C27)</f>
        <v>0.18666666666666668</v>
      </c>
      <c r="D28" s="189">
        <f t="shared" si="0"/>
        <v>0.27142857142857146</v>
      </c>
      <c r="E28" s="189">
        <f t="shared" si="0"/>
        <v>0.27272727272727276</v>
      </c>
      <c r="F28" s="189">
        <f t="shared" si="0"/>
        <v>0.50909090909090904</v>
      </c>
      <c r="G28" s="189">
        <f t="shared" si="0"/>
        <v>0.3</v>
      </c>
      <c r="H28" s="189">
        <f t="shared" si="0"/>
        <v>0.2076923076923077</v>
      </c>
      <c r="I28" s="190"/>
    </row>
    <row r="29" spans="1:9">
      <c r="A29" s="191" t="s">
        <v>9</v>
      </c>
      <c r="B29" s="192">
        <f>STDEV(B3:B27)</f>
        <v>0.11803954139750515</v>
      </c>
      <c r="C29" s="192">
        <f t="shared" ref="C29:H29" si="1">STDEV(C3:C27)</f>
        <v>0.10600988273786201</v>
      </c>
      <c r="D29" s="192">
        <f t="shared" si="1"/>
        <v>0.14373357526806557</v>
      </c>
      <c r="E29" s="192">
        <f t="shared" si="1"/>
        <v>0.12720777563426763</v>
      </c>
      <c r="F29" s="192">
        <f t="shared" si="1"/>
        <v>8.3120941459363218E-2</v>
      </c>
      <c r="G29" s="192">
        <f t="shared" si="1"/>
        <v>0.16641005886756882</v>
      </c>
      <c r="H29" s="192">
        <f t="shared" si="1"/>
        <v>6.40512615220349E-2</v>
      </c>
      <c r="I29" s="193"/>
    </row>
    <row r="30" spans="1:9" s="31" customFormat="1" ht="12.75">
      <c r="A30" s="194" t="s">
        <v>10</v>
      </c>
      <c r="B30" s="189">
        <f>B29/SQRT(B31)</f>
        <v>2.360790827950103E-2</v>
      </c>
      <c r="C30" s="189">
        <f t="shared" ref="C30:H30" si="2">C29/SQRT(C31)</f>
        <v>2.737163402514271E-2</v>
      </c>
      <c r="D30" s="189">
        <f t="shared" si="2"/>
        <v>3.8414413830656129E-2</v>
      </c>
      <c r="E30" s="189">
        <f t="shared" si="2"/>
        <v>3.8354587472234511E-2</v>
      </c>
      <c r="F30" s="189">
        <f t="shared" si="2"/>
        <v>2.5061906821982182E-2</v>
      </c>
      <c r="G30" s="189">
        <f t="shared" si="2"/>
        <v>4.4474958999666095E-2</v>
      </c>
      <c r="H30" s="189">
        <f t="shared" si="2"/>
        <v>1.7764623667373115E-2</v>
      </c>
      <c r="I30" s="190"/>
    </row>
    <row r="31" spans="1:9">
      <c r="B31" s="1">
        <f>COUNT(B3:B27)</f>
        <v>25</v>
      </c>
      <c r="C31" s="1">
        <f t="shared" ref="C31:H31" si="3">COUNT(C3:C27)</f>
        <v>15</v>
      </c>
      <c r="D31" s="1">
        <f t="shared" si="3"/>
        <v>14</v>
      </c>
      <c r="E31" s="1">
        <f t="shared" si="3"/>
        <v>11</v>
      </c>
      <c r="F31" s="1">
        <f t="shared" si="3"/>
        <v>11</v>
      </c>
      <c r="G31" s="1">
        <f t="shared" si="3"/>
        <v>14</v>
      </c>
      <c r="H31" s="1">
        <f t="shared" si="3"/>
        <v>13</v>
      </c>
    </row>
    <row r="32" spans="1:9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  <row r="48" spans="2:8">
      <c r="B48" s="1"/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>
      <c r="B50" s="1"/>
      <c r="C50" s="1"/>
      <c r="D50" s="1"/>
      <c r="E50" s="1"/>
      <c r="F50" s="1"/>
      <c r="G50" s="1"/>
      <c r="H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CN</vt:lpstr>
      <vt:lpstr>Biomass</vt:lpstr>
      <vt:lpstr>Height</vt:lpstr>
      <vt:lpstr>Final Result height</vt:lpstr>
      <vt:lpstr>Sheet5</vt:lpstr>
      <vt:lpstr>C-N figure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Adam Lambert</cp:lastModifiedBy>
  <dcterms:created xsi:type="dcterms:W3CDTF">2015-05-22T07:05:20Z</dcterms:created>
  <dcterms:modified xsi:type="dcterms:W3CDTF">2015-08-21T05:58:49Z</dcterms:modified>
</cp:coreProperties>
</file>