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816"/>
  <workbookPr autoCompressPictures="0"/>
  <bookViews>
    <workbookView xWindow="0" yWindow="0" windowWidth="25600" windowHeight="16060"/>
  </bookViews>
  <sheets>
    <sheet name="Sheet1" sheetId="1" r:id="rId1"/>
    <sheet name="Sheet2" sheetId="2" r:id="rId2"/>
    <sheet name="Sheet3" sheetId="3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78" i="1" l="1"/>
  <c r="E177" i="1"/>
  <c r="E180" i="1"/>
  <c r="D178" i="1"/>
  <c r="D177" i="1"/>
  <c r="D180" i="1"/>
  <c r="C178" i="1"/>
  <c r="C177" i="1"/>
  <c r="C180" i="1"/>
  <c r="B178" i="1"/>
  <c r="B177" i="1"/>
  <c r="B180" i="1"/>
  <c r="E179" i="1"/>
  <c r="D179" i="1"/>
  <c r="C179" i="1"/>
  <c r="B179" i="1"/>
  <c r="E159" i="1"/>
  <c r="E158" i="1"/>
  <c r="E161" i="1"/>
  <c r="D159" i="1"/>
  <c r="D158" i="1"/>
  <c r="D161" i="1"/>
  <c r="C159" i="1"/>
  <c r="C158" i="1"/>
  <c r="C161" i="1"/>
  <c r="B159" i="1"/>
  <c r="B158" i="1"/>
  <c r="B161" i="1"/>
  <c r="E160" i="1"/>
  <c r="D160" i="1"/>
  <c r="C160" i="1"/>
  <c r="B160" i="1"/>
  <c r="E140" i="1"/>
  <c r="E139" i="1"/>
  <c r="E142" i="1"/>
  <c r="D140" i="1"/>
  <c r="D139" i="1"/>
  <c r="D142" i="1"/>
  <c r="C140" i="1"/>
  <c r="C139" i="1"/>
  <c r="C142" i="1"/>
  <c r="B140" i="1"/>
  <c r="B139" i="1"/>
  <c r="B142" i="1"/>
  <c r="E141" i="1"/>
  <c r="D141" i="1"/>
  <c r="C141" i="1"/>
  <c r="B141" i="1"/>
  <c r="E121" i="1"/>
  <c r="E120" i="1"/>
  <c r="E123" i="1"/>
  <c r="D121" i="1"/>
  <c r="D120" i="1"/>
  <c r="D123" i="1"/>
  <c r="C121" i="1"/>
  <c r="C120" i="1"/>
  <c r="C123" i="1"/>
  <c r="B121" i="1"/>
  <c r="B120" i="1"/>
  <c r="B123" i="1"/>
  <c r="E122" i="1"/>
  <c r="D122" i="1"/>
  <c r="C122" i="1"/>
  <c r="B122" i="1"/>
  <c r="C101" i="1"/>
  <c r="C100" i="1"/>
  <c r="C103" i="1"/>
  <c r="D101" i="1"/>
  <c r="D100" i="1"/>
  <c r="D103" i="1"/>
  <c r="E101" i="1"/>
  <c r="E100" i="1"/>
  <c r="E103" i="1"/>
  <c r="C102" i="1"/>
  <c r="D102" i="1"/>
  <c r="E102" i="1"/>
  <c r="B101" i="1"/>
  <c r="B100" i="1"/>
  <c r="B103" i="1"/>
  <c r="B102" i="1"/>
  <c r="E81" i="1"/>
  <c r="D81" i="1"/>
  <c r="C81" i="1"/>
  <c r="B81" i="1"/>
  <c r="E80" i="1"/>
  <c r="D80" i="1"/>
  <c r="C80" i="1"/>
  <c r="B80" i="1"/>
  <c r="B19" i="1"/>
  <c r="E60" i="1"/>
  <c r="E61" i="1"/>
  <c r="B60" i="1"/>
  <c r="B59" i="1"/>
  <c r="B62" i="1"/>
  <c r="E59" i="1"/>
  <c r="E62" i="1"/>
  <c r="D60" i="1"/>
  <c r="D59" i="1"/>
  <c r="D62" i="1"/>
  <c r="C60" i="1"/>
  <c r="C61" i="1"/>
  <c r="C59" i="1"/>
  <c r="C83" i="1"/>
  <c r="B61" i="1"/>
  <c r="D83" i="1"/>
  <c r="E83" i="1"/>
  <c r="D61" i="1"/>
  <c r="B83" i="1"/>
  <c r="C82" i="1"/>
  <c r="D82" i="1"/>
  <c r="B82" i="1"/>
  <c r="E82" i="1"/>
  <c r="C62" i="1"/>
  <c r="E40" i="1"/>
  <c r="E41" i="1"/>
  <c r="D40" i="1"/>
  <c r="D41" i="1"/>
  <c r="C40" i="1"/>
  <c r="C41" i="1"/>
  <c r="B40" i="1"/>
  <c r="B41" i="1"/>
  <c r="E39" i="1"/>
  <c r="D39" i="1"/>
  <c r="C39" i="1"/>
  <c r="B39" i="1"/>
  <c r="E20" i="1"/>
  <c r="E21" i="1"/>
  <c r="D20" i="1"/>
  <c r="D21" i="1"/>
  <c r="C20" i="1"/>
  <c r="C21" i="1"/>
  <c r="B20" i="1"/>
  <c r="B21" i="1"/>
  <c r="E19" i="1"/>
  <c r="D19" i="1"/>
  <c r="C19" i="1"/>
  <c r="E22" i="1"/>
  <c r="B42" i="1"/>
  <c r="C42" i="1"/>
  <c r="D42" i="1"/>
  <c r="E42" i="1"/>
  <c r="B22" i="1"/>
  <c r="D22" i="1"/>
  <c r="C22" i="1"/>
</calcChain>
</file>

<file path=xl/sharedStrings.xml><?xml version="1.0" encoding="utf-8"?>
<sst xmlns="http://schemas.openxmlformats.org/spreadsheetml/2006/main" count="117" uniqueCount="22">
  <si>
    <t>No Statin</t>
  </si>
  <si>
    <t>Atorvastatin</t>
  </si>
  <si>
    <t>Pravastatin</t>
  </si>
  <si>
    <t>Rosuvastatin</t>
  </si>
  <si>
    <t>not detected</t>
  </si>
  <si>
    <t>Average</t>
  </si>
  <si>
    <t>Std Dev</t>
  </si>
  <si>
    <t>Std Error</t>
  </si>
  <si>
    <t>%CV</t>
  </si>
  <si>
    <t>Subject</t>
  </si>
  <si>
    <t>IL-18 BP (pg/mL)</t>
  </si>
  <si>
    <t xml:space="preserve">IL-27   (pg/ml) </t>
  </si>
  <si>
    <t xml:space="preserve">IL-18   (pg/ml) </t>
  </si>
  <si>
    <t>IL-12/IL-23 p40   (pg/mL)</t>
  </si>
  <si>
    <t>Total Cholesterol  (mg/dL)</t>
  </si>
  <si>
    <t>LDL Cholesterol  (mg/dL)</t>
  </si>
  <si>
    <t>HDL Cholesterol  (mg/dL)</t>
  </si>
  <si>
    <t>Apolipoprotein A1  (mg/dL)</t>
  </si>
  <si>
    <t>Not Detected</t>
  </si>
  <si>
    <t>Lipoprotein (a)  (mg/dL)</t>
  </si>
  <si>
    <t>Effects of Cholesterol on Th1 Modulating Cytokines</t>
  </si>
  <si>
    <t>Supplemental Data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</si>
</sst>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">
    <border>
      <left/>
      <right/>
      <top/>
      <bottom/>
      <diagonal/>
    </border>
  </borders>
  <cellStyleXfs count="27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9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/>
    <xf numFmtId="2" fontId="2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4" fillId="2" borderId="0" xfId="0" applyFont="1" applyFill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2" fontId="0" fillId="0" borderId="0" xfId="0" applyNumberFormat="1" applyBorder="1" applyAlignment="1">
      <alignment horizontal="center"/>
    </xf>
    <xf numFmtId="2" fontId="3" fillId="0" borderId="0" xfId="0" applyNumberFormat="1" applyFont="1" applyAlignment="1">
      <alignment horizontal="center"/>
    </xf>
    <xf numFmtId="2" fontId="0" fillId="0" borderId="0" xfId="0" applyNumberFormat="1"/>
    <xf numFmtId="0" fontId="1" fillId="0" borderId="0" xfId="0" applyFont="1"/>
    <xf numFmtId="0" fontId="0" fillId="0" borderId="0" xfId="0" applyFont="1"/>
    <xf numFmtId="0" fontId="4" fillId="2" borderId="0" xfId="0" applyFont="1" applyFill="1" applyAlignment="1">
      <alignment horizontal="center" wrapText="1"/>
    </xf>
    <xf numFmtId="0" fontId="4" fillId="2" borderId="0" xfId="0" applyFont="1" applyFill="1" applyAlignment="1">
      <alignment horizontal="center"/>
    </xf>
  </cellXfs>
  <cellStyles count="2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Normal" xfId="0" builtinId="0"/>
  </cellStyles>
  <dxfs count="8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0"/>
  <sheetViews>
    <sheetView tabSelected="1" workbookViewId="0">
      <selection activeCell="A3" sqref="A3"/>
    </sheetView>
  </sheetViews>
  <sheetFormatPr baseColWidth="10" defaultColWidth="8.83203125" defaultRowHeight="14" x14ac:dyDescent="0"/>
  <cols>
    <col min="1" max="1" width="15.1640625" customWidth="1"/>
    <col min="2" max="8" width="12.5" customWidth="1"/>
  </cols>
  <sheetData>
    <row r="1" spans="1:8">
      <c r="A1" s="3" t="s">
        <v>20</v>
      </c>
    </row>
    <row r="2" spans="1:8">
      <c r="A2" t="s">
        <v>21</v>
      </c>
    </row>
    <row r="5" spans="1:8" ht="18">
      <c r="B5" s="18" t="s">
        <v>11</v>
      </c>
      <c r="C5" s="18"/>
      <c r="D5" s="18"/>
      <c r="E5" s="18"/>
      <c r="F5" s="18"/>
      <c r="G5" s="18"/>
      <c r="H5" s="18"/>
    </row>
    <row r="6" spans="1:8">
      <c r="A6" s="3" t="s">
        <v>9</v>
      </c>
      <c r="B6" s="6" t="s">
        <v>0</v>
      </c>
      <c r="C6" s="6" t="s">
        <v>1</v>
      </c>
      <c r="D6" s="6" t="s">
        <v>2</v>
      </c>
      <c r="E6" s="6" t="s">
        <v>3</v>
      </c>
    </row>
    <row r="7" spans="1:8">
      <c r="A7">
        <v>1</v>
      </c>
      <c r="B7" s="5">
        <v>55.506</v>
      </c>
      <c r="C7" s="13" t="s">
        <v>4</v>
      </c>
      <c r="D7" s="5">
        <v>104.17400000000001</v>
      </c>
      <c r="E7" s="13" t="s">
        <v>4</v>
      </c>
    </row>
    <row r="8" spans="1:8">
      <c r="A8">
        <v>2</v>
      </c>
      <c r="B8" s="13" t="s">
        <v>4</v>
      </c>
      <c r="C8" s="13" t="s">
        <v>4</v>
      </c>
      <c r="D8" s="5">
        <v>52.210999999999999</v>
      </c>
      <c r="E8" s="13" t="s">
        <v>4</v>
      </c>
    </row>
    <row r="9" spans="1:8">
      <c r="A9">
        <v>3</v>
      </c>
      <c r="B9" s="5">
        <v>145.86500000000001</v>
      </c>
      <c r="C9" s="5">
        <v>214.227</v>
      </c>
      <c r="D9" s="5">
        <v>218.096</v>
      </c>
      <c r="E9" s="5">
        <v>157.53399999999999</v>
      </c>
    </row>
    <row r="10" spans="1:8">
      <c r="A10">
        <v>4</v>
      </c>
      <c r="B10" s="5">
        <v>279.608</v>
      </c>
      <c r="C10" s="5">
        <v>306.62599999999998</v>
      </c>
      <c r="D10" s="5">
        <v>275.92200000000003</v>
      </c>
      <c r="E10" s="5">
        <v>286.923</v>
      </c>
    </row>
    <row r="11" spans="1:8">
      <c r="A11">
        <v>5</v>
      </c>
      <c r="B11" s="13" t="s">
        <v>4</v>
      </c>
      <c r="C11" s="5">
        <v>46.412999999999997</v>
      </c>
      <c r="D11" s="13" t="s">
        <v>4</v>
      </c>
      <c r="E11" s="5">
        <v>5.6150000000000002</v>
      </c>
    </row>
    <row r="12" spans="1:8">
      <c r="A12">
        <v>6</v>
      </c>
      <c r="B12" s="5">
        <v>133.822</v>
      </c>
      <c r="C12" s="5">
        <v>160.45099999999999</v>
      </c>
      <c r="D12" s="5">
        <v>120.631</v>
      </c>
      <c r="E12" s="5">
        <v>161.61000000000001</v>
      </c>
    </row>
    <row r="13" spans="1:8">
      <c r="A13">
        <v>7</v>
      </c>
      <c r="B13" s="5">
        <v>23.78</v>
      </c>
      <c r="C13" s="13" t="s">
        <v>4</v>
      </c>
      <c r="D13" s="13" t="s">
        <v>4</v>
      </c>
      <c r="E13" s="5">
        <v>43.341000000000001</v>
      </c>
    </row>
    <row r="14" spans="1:8">
      <c r="A14">
        <v>8</v>
      </c>
      <c r="B14" s="5">
        <v>54.694000000000003</v>
      </c>
      <c r="C14" s="13" t="s">
        <v>4</v>
      </c>
      <c r="D14" s="13" t="s">
        <v>4</v>
      </c>
      <c r="E14" s="13" t="s">
        <v>4</v>
      </c>
    </row>
    <row r="15" spans="1:8">
      <c r="A15">
        <v>9</v>
      </c>
      <c r="B15" s="5">
        <v>21.91</v>
      </c>
      <c r="C15" s="5">
        <v>37.781999999999996</v>
      </c>
      <c r="D15" s="13" t="s">
        <v>4</v>
      </c>
      <c r="E15" s="13" t="s">
        <v>4</v>
      </c>
    </row>
    <row r="16" spans="1:8">
      <c r="A16">
        <v>10</v>
      </c>
      <c r="B16" s="5">
        <v>288.57499999999999</v>
      </c>
      <c r="C16" s="5">
        <v>275.24900000000002</v>
      </c>
      <c r="D16" s="5">
        <v>288.79500000000002</v>
      </c>
      <c r="E16" s="5">
        <v>265.42200000000003</v>
      </c>
    </row>
    <row r="17" spans="1:8">
      <c r="A17">
        <v>11</v>
      </c>
      <c r="B17" s="5">
        <v>155.47499999999999</v>
      </c>
      <c r="C17" s="5">
        <v>162.62100000000001</v>
      </c>
      <c r="D17" s="5">
        <v>136.68899999999999</v>
      </c>
      <c r="E17" s="5">
        <v>145.86500000000001</v>
      </c>
    </row>
    <row r="18" spans="1:8">
      <c r="B18" s="1"/>
      <c r="C18" s="1"/>
      <c r="D18" s="1"/>
      <c r="E18" s="1"/>
    </row>
    <row r="19" spans="1:8">
      <c r="A19" s="3" t="s">
        <v>5</v>
      </c>
      <c r="B19" s="4">
        <f>AVERAGE(B7:B17)</f>
        <v>128.80388888888888</v>
      </c>
      <c r="C19" s="4">
        <f t="shared" ref="C19:E19" si="0">AVERAGE(C7:C17)</f>
        <v>171.90985714285716</v>
      </c>
      <c r="D19" s="4">
        <f t="shared" si="0"/>
        <v>170.93114285714287</v>
      </c>
      <c r="E19" s="4">
        <f t="shared" si="0"/>
        <v>152.32999999999998</v>
      </c>
    </row>
    <row r="20" spans="1:8">
      <c r="A20" t="s">
        <v>6</v>
      </c>
      <c r="B20" s="5">
        <f>STDEV(B7:B17)</f>
        <v>101.62275573099323</v>
      </c>
      <c r="C20" s="5">
        <f t="shared" ref="C20:E20" si="1">STDEV(C7:C17)</f>
        <v>103.74286293592851</v>
      </c>
      <c r="D20" s="5">
        <f t="shared" si="1"/>
        <v>90.731389106212063</v>
      </c>
      <c r="E20" s="5">
        <f t="shared" si="1"/>
        <v>103.65324058288452</v>
      </c>
    </row>
    <row r="21" spans="1:8">
      <c r="A21" t="s">
        <v>7</v>
      </c>
      <c r="B21" s="5">
        <f>(B20/SQRT(9))</f>
        <v>33.874251910331076</v>
      </c>
      <c r="C21" s="5">
        <f>(C20/SQRT(7))</f>
        <v>39.211116518046708</v>
      </c>
      <c r="D21" s="5">
        <f>(D20/SQRT(7))</f>
        <v>34.29324166892458</v>
      </c>
      <c r="E21" s="5">
        <f>(E20/SQRT(7))</f>
        <v>39.177242452608589</v>
      </c>
    </row>
    <row r="22" spans="1:8">
      <c r="A22" t="s">
        <v>8</v>
      </c>
      <c r="B22" s="5">
        <f>(B20/B19)*100</f>
        <v>78.897272906609899</v>
      </c>
      <c r="C22" s="5">
        <f t="shared" ref="C22:E22" si="2">(C20/C19)*100</f>
        <v>60.347245155185114</v>
      </c>
      <c r="D22" s="5">
        <f t="shared" si="2"/>
        <v>53.080666044596434</v>
      </c>
      <c r="E22" s="5">
        <f t="shared" si="2"/>
        <v>68.045191743507203</v>
      </c>
    </row>
    <row r="25" spans="1:8" ht="18">
      <c r="B25" s="18" t="s">
        <v>12</v>
      </c>
      <c r="C25" s="18"/>
      <c r="D25" s="18"/>
      <c r="E25" s="18"/>
      <c r="F25" s="18"/>
      <c r="G25" s="18"/>
      <c r="H25" s="18"/>
    </row>
    <row r="26" spans="1:8">
      <c r="A26" s="3" t="s">
        <v>9</v>
      </c>
      <c r="B26" s="6" t="s">
        <v>0</v>
      </c>
      <c r="C26" s="6" t="s">
        <v>1</v>
      </c>
      <c r="D26" s="6" t="s">
        <v>2</v>
      </c>
      <c r="E26" s="6" t="s">
        <v>3</v>
      </c>
    </row>
    <row r="27" spans="1:8">
      <c r="A27">
        <v>1</v>
      </c>
      <c r="B27" s="5">
        <v>108.52800000000001</v>
      </c>
      <c r="C27" s="5">
        <v>149.50800000000001</v>
      </c>
      <c r="D27" s="5">
        <v>153.32400000000001</v>
      </c>
      <c r="E27" s="5">
        <v>76.584000000000003</v>
      </c>
    </row>
    <row r="28" spans="1:8">
      <c r="A28">
        <v>2</v>
      </c>
      <c r="B28" s="5">
        <v>157.13</v>
      </c>
      <c r="C28" s="5">
        <v>142.518</v>
      </c>
      <c r="D28" s="5">
        <v>74.873999999999995</v>
      </c>
      <c r="E28" s="5">
        <v>125.432</v>
      </c>
    </row>
    <row r="29" spans="1:8">
      <c r="A29">
        <v>3</v>
      </c>
      <c r="B29" s="5">
        <v>162.48400000000001</v>
      </c>
      <c r="C29" s="5">
        <v>129.55699999999999</v>
      </c>
      <c r="D29" s="5">
        <v>181.28800000000001</v>
      </c>
      <c r="E29" s="5">
        <v>91.057000000000002</v>
      </c>
    </row>
    <row r="30" spans="1:8">
      <c r="A30">
        <v>4</v>
      </c>
      <c r="B30" s="5">
        <v>127.95399999999999</v>
      </c>
      <c r="C30" s="5">
        <v>144.77699999999999</v>
      </c>
      <c r="D30" s="5">
        <v>126.57899999999999</v>
      </c>
      <c r="E30" s="5">
        <v>137.078</v>
      </c>
    </row>
    <row r="31" spans="1:8">
      <c r="A31">
        <v>5</v>
      </c>
      <c r="B31" s="13" t="s">
        <v>4</v>
      </c>
      <c r="C31" s="5">
        <v>29.393999999999998</v>
      </c>
      <c r="D31" s="5">
        <v>39.914000000000001</v>
      </c>
      <c r="E31" s="5">
        <v>59.499000000000002</v>
      </c>
    </row>
    <row r="32" spans="1:8">
      <c r="A32">
        <v>6</v>
      </c>
      <c r="B32" s="5">
        <v>97.001999999999995</v>
      </c>
      <c r="C32" s="5">
        <v>171.80500000000001</v>
      </c>
      <c r="D32" s="5">
        <v>70.454999999999998</v>
      </c>
      <c r="E32" s="5">
        <v>103.137</v>
      </c>
    </row>
    <row r="33" spans="1:8">
      <c r="A33">
        <v>7</v>
      </c>
      <c r="B33" s="5">
        <v>157.13</v>
      </c>
      <c r="C33" s="5">
        <v>91.057000000000002</v>
      </c>
      <c r="D33" s="5">
        <v>168.92699999999999</v>
      </c>
      <c r="E33" s="5">
        <v>90.578999999999994</v>
      </c>
    </row>
    <row r="34" spans="1:8">
      <c r="A34">
        <v>8</v>
      </c>
      <c r="B34" s="13" t="s">
        <v>4</v>
      </c>
      <c r="C34" s="13" t="s">
        <v>4</v>
      </c>
      <c r="D34" s="13" t="s">
        <v>4</v>
      </c>
      <c r="E34" s="13" t="s">
        <v>4</v>
      </c>
    </row>
    <row r="35" spans="1:8">
      <c r="A35">
        <v>9</v>
      </c>
      <c r="B35" s="5">
        <v>141.387</v>
      </c>
      <c r="C35" s="5">
        <v>20.963000000000001</v>
      </c>
      <c r="D35" s="5">
        <v>125.432</v>
      </c>
      <c r="E35" s="5">
        <v>95.341999999999999</v>
      </c>
    </row>
    <row r="36" spans="1:8">
      <c r="A36">
        <v>10</v>
      </c>
      <c r="B36" s="5">
        <v>2.7639999999999998</v>
      </c>
      <c r="C36" s="5">
        <v>90.340999999999994</v>
      </c>
      <c r="D36" s="5">
        <v>64.009</v>
      </c>
      <c r="E36" s="5">
        <v>85.063999999999993</v>
      </c>
    </row>
    <row r="37" spans="1:8">
      <c r="A37">
        <v>11</v>
      </c>
      <c r="B37" s="2" t="s">
        <v>4</v>
      </c>
      <c r="C37" s="2" t="s">
        <v>4</v>
      </c>
      <c r="D37" s="2" t="s">
        <v>4</v>
      </c>
      <c r="E37" s="2" t="s">
        <v>4</v>
      </c>
    </row>
    <row r="39" spans="1:8">
      <c r="A39" s="3" t="s">
        <v>5</v>
      </c>
      <c r="B39" s="4">
        <f>AVERAGE(B27:B37)</f>
        <v>119.297375</v>
      </c>
      <c r="C39" s="4">
        <f t="shared" ref="C39:E39" si="3">AVERAGE(C27:C37)</f>
        <v>107.76888888888888</v>
      </c>
      <c r="D39" s="4">
        <f t="shared" si="3"/>
        <v>111.64466666666667</v>
      </c>
      <c r="E39" s="4">
        <f t="shared" si="3"/>
        <v>95.974666666666664</v>
      </c>
    </row>
    <row r="40" spans="1:8">
      <c r="A40" t="s">
        <v>6</v>
      </c>
      <c r="B40" s="5">
        <f>STDEV(B27:B37)</f>
        <v>52.757773929366486</v>
      </c>
      <c r="C40" s="5">
        <f t="shared" ref="C40:E40" si="4">STDEV(C27:C37)</f>
        <v>53.799981197590697</v>
      </c>
      <c r="D40" s="5">
        <f t="shared" si="4"/>
        <v>50.922572519463273</v>
      </c>
      <c r="E40" s="5">
        <f t="shared" si="4"/>
        <v>23.684724264808345</v>
      </c>
    </row>
    <row r="41" spans="1:8">
      <c r="A41" t="s">
        <v>7</v>
      </c>
      <c r="B41" s="5">
        <f>(B40)/SQRT(8)</f>
        <v>18.652689852880943</v>
      </c>
      <c r="C41" s="5">
        <f>(C40)/SQRT(9)</f>
        <v>17.933327065863566</v>
      </c>
      <c r="D41" s="5">
        <f t="shared" ref="D41:E41" si="5">(D40)/SQRT(9)</f>
        <v>16.974190839821091</v>
      </c>
      <c r="E41" s="5">
        <f t="shared" si="5"/>
        <v>7.8949080882694487</v>
      </c>
    </row>
    <row r="42" spans="1:8">
      <c r="A42" t="s">
        <v>8</v>
      </c>
      <c r="B42" s="5">
        <f>(B40/B39)*100</f>
        <v>44.2237508825039</v>
      </c>
      <c r="C42" s="5">
        <f t="shared" ref="C42:E42" si="6">(C40/C39)*100</f>
        <v>49.921625575131593</v>
      </c>
      <c r="D42" s="5">
        <f t="shared" si="6"/>
        <v>45.611289853639768</v>
      </c>
      <c r="E42" s="5">
        <f t="shared" si="6"/>
        <v>24.678100052244702</v>
      </c>
    </row>
    <row r="45" spans="1:8" ht="18">
      <c r="B45" s="17" t="s">
        <v>10</v>
      </c>
      <c r="C45" s="17"/>
      <c r="D45" s="17"/>
      <c r="E45" s="17"/>
      <c r="F45" s="8"/>
      <c r="G45" s="8"/>
      <c r="H45" s="8"/>
    </row>
    <row r="46" spans="1:8">
      <c r="A46" s="3" t="s">
        <v>9</v>
      </c>
      <c r="B46" s="6" t="s">
        <v>0</v>
      </c>
      <c r="C46" s="6" t="s">
        <v>1</v>
      </c>
      <c r="D46" s="6" t="s">
        <v>2</v>
      </c>
      <c r="E46" s="6" t="s">
        <v>3</v>
      </c>
    </row>
    <row r="47" spans="1:8">
      <c r="A47">
        <v>1</v>
      </c>
      <c r="B47" s="12">
        <v>1313.17</v>
      </c>
      <c r="C47" s="5">
        <v>1436.63</v>
      </c>
      <c r="D47" s="5">
        <v>3466.27</v>
      </c>
      <c r="E47" s="5">
        <v>1444.4399999999998</v>
      </c>
    </row>
    <row r="48" spans="1:8">
      <c r="A48">
        <v>2</v>
      </c>
      <c r="B48" s="12">
        <v>1367.85</v>
      </c>
      <c r="C48" s="5">
        <v>1192.52</v>
      </c>
      <c r="D48" s="5">
        <v>1480.49</v>
      </c>
      <c r="E48" s="5">
        <v>1370.4499999999998</v>
      </c>
    </row>
    <row r="49" spans="1:5">
      <c r="A49">
        <v>3</v>
      </c>
      <c r="B49" s="12">
        <v>2039.09</v>
      </c>
      <c r="C49" s="5">
        <v>1676.75</v>
      </c>
      <c r="D49" s="5">
        <v>1854.95</v>
      </c>
      <c r="E49" s="5">
        <v>1963</v>
      </c>
    </row>
    <row r="50" spans="1:5">
      <c r="A50">
        <v>4</v>
      </c>
      <c r="B50" s="12">
        <v>1365.6200000000001</v>
      </c>
      <c r="C50" s="5">
        <v>1642.92</v>
      </c>
      <c r="D50" s="5">
        <v>1281.9100000000001</v>
      </c>
      <c r="E50" s="5">
        <v>1852.3500000000001</v>
      </c>
    </row>
    <row r="51" spans="1:5">
      <c r="A51">
        <v>5</v>
      </c>
      <c r="B51" s="12">
        <v>1397.22</v>
      </c>
      <c r="C51" s="5">
        <v>1419.9</v>
      </c>
      <c r="D51" s="5">
        <v>1415.0700000000002</v>
      </c>
      <c r="E51" s="5">
        <v>1401.69</v>
      </c>
    </row>
    <row r="52" spans="1:5">
      <c r="A52">
        <v>6</v>
      </c>
      <c r="B52" s="12">
        <v>1480.12</v>
      </c>
      <c r="C52" s="5">
        <v>1356.3200000000002</v>
      </c>
      <c r="D52" s="5">
        <v>1447.41</v>
      </c>
      <c r="E52" s="5">
        <v>1796.5100000000002</v>
      </c>
    </row>
    <row r="53" spans="1:5">
      <c r="A53">
        <v>7</v>
      </c>
      <c r="B53" s="12">
        <v>2804.2599999999998</v>
      </c>
      <c r="C53" s="5">
        <v>1605</v>
      </c>
      <c r="D53" s="5">
        <v>1513.1999999999998</v>
      </c>
      <c r="E53" s="5">
        <v>1788.33</v>
      </c>
    </row>
    <row r="54" spans="1:5">
      <c r="A54">
        <v>8</v>
      </c>
      <c r="B54" s="12">
        <v>1662.62</v>
      </c>
      <c r="C54" s="5">
        <v>2178.1</v>
      </c>
      <c r="D54" s="5">
        <v>2233.12</v>
      </c>
      <c r="E54" s="5">
        <v>2013.7200000000003</v>
      </c>
    </row>
    <row r="55" spans="1:5">
      <c r="A55">
        <v>9</v>
      </c>
      <c r="B55" s="12">
        <v>2129.8599999999997</v>
      </c>
      <c r="C55" s="5">
        <v>1720.6299999999999</v>
      </c>
      <c r="D55" s="5">
        <v>2363.63</v>
      </c>
      <c r="E55" s="5">
        <v>2113.41</v>
      </c>
    </row>
    <row r="56" spans="1:5">
      <c r="A56">
        <v>10</v>
      </c>
      <c r="B56" s="12">
        <v>2401.1999999999998</v>
      </c>
      <c r="C56" s="5">
        <v>2526.92</v>
      </c>
      <c r="D56" s="5">
        <v>2643.2</v>
      </c>
      <c r="E56" s="5">
        <v>2502.04</v>
      </c>
    </row>
    <row r="57" spans="1:5">
      <c r="A57">
        <v>11</v>
      </c>
      <c r="B57" s="12">
        <v>1359.29</v>
      </c>
      <c r="C57" s="5">
        <v>1696.45</v>
      </c>
      <c r="D57" s="5">
        <v>1467.1100000000001</v>
      </c>
      <c r="E57" s="5">
        <v>1547.39</v>
      </c>
    </row>
    <row r="59" spans="1:5">
      <c r="A59" s="3" t="s">
        <v>5</v>
      </c>
      <c r="B59" s="4">
        <f>AVERAGE(B47:B57)</f>
        <v>1756.3909090909094</v>
      </c>
      <c r="C59" s="4">
        <f t="shared" ref="C59:E59" si="7">AVERAGE(C47:C57)</f>
        <v>1677.4672727272728</v>
      </c>
      <c r="D59" s="4">
        <f t="shared" si="7"/>
        <v>1924.2145454545455</v>
      </c>
      <c r="E59" s="4">
        <f t="shared" si="7"/>
        <v>1799.3936363636365</v>
      </c>
    </row>
    <row r="60" spans="1:5">
      <c r="A60" t="s">
        <v>6</v>
      </c>
      <c r="B60" s="5">
        <f>STDEV(B47:B57)</f>
        <v>510.40459652033837</v>
      </c>
      <c r="C60" s="5">
        <f t="shared" ref="C60:E60" si="8">STDEV(C47:C57)</f>
        <v>379.93747941183494</v>
      </c>
      <c r="D60" s="5">
        <f t="shared" si="8"/>
        <v>682.79397139054515</v>
      </c>
      <c r="E60" s="5">
        <f t="shared" si="8"/>
        <v>346.35456680323165</v>
      </c>
    </row>
    <row r="61" spans="1:5">
      <c r="A61" t="s">
        <v>7</v>
      </c>
      <c r="B61" s="5">
        <f>(B60)/SQRT(11)</f>
        <v>153.89277617551815</v>
      </c>
      <c r="C61" s="5">
        <f t="shared" ref="C61:E61" si="9">(C60)/SQRT(11)</f>
        <v>114.55546027294874</v>
      </c>
      <c r="D61" s="5">
        <f t="shared" si="9"/>
        <v>205.87012838355434</v>
      </c>
      <c r="E61" s="5">
        <f t="shared" si="9"/>
        <v>104.42983113749123</v>
      </c>
    </row>
    <row r="62" spans="1:5">
      <c r="A62" t="s">
        <v>8</v>
      </c>
      <c r="B62" s="5">
        <f>(B60/B59)*100</f>
        <v>29.059851874576076</v>
      </c>
      <c r="C62" s="5">
        <f t="shared" ref="C62:E62" si="10">(C60/C59)*100</f>
        <v>22.64947195030053</v>
      </c>
      <c r="D62" s="5">
        <f t="shared" si="10"/>
        <v>35.484295293550694</v>
      </c>
      <c r="E62" s="5">
        <f t="shared" si="10"/>
        <v>19.248404562726677</v>
      </c>
    </row>
    <row r="66" spans="1:5" ht="18">
      <c r="A66" s="7"/>
      <c r="B66" s="17" t="s">
        <v>13</v>
      </c>
      <c r="C66" s="17"/>
      <c r="D66" s="17"/>
      <c r="E66" s="17"/>
    </row>
    <row r="67" spans="1:5">
      <c r="A67" s="3" t="s">
        <v>9</v>
      </c>
      <c r="B67" s="9" t="s">
        <v>0</v>
      </c>
      <c r="C67" s="6" t="s">
        <v>1</v>
      </c>
      <c r="D67" s="6" t="s">
        <v>2</v>
      </c>
      <c r="E67" s="6" t="s">
        <v>3</v>
      </c>
    </row>
    <row r="68" spans="1:5">
      <c r="A68">
        <v>1</v>
      </c>
      <c r="B68" s="5">
        <v>55.317</v>
      </c>
      <c r="C68" s="5">
        <v>65.775999999999996</v>
      </c>
      <c r="D68" s="5">
        <v>75.433999999999997</v>
      </c>
      <c r="E68" s="5">
        <v>59.692</v>
      </c>
    </row>
    <row r="69" spans="1:5">
      <c r="A69">
        <v>2</v>
      </c>
      <c r="B69" s="5">
        <v>49.881</v>
      </c>
      <c r="C69" s="5">
        <v>41.082999999999998</v>
      </c>
      <c r="D69" s="5">
        <v>47.718000000000004</v>
      </c>
      <c r="E69" s="5">
        <v>45.689</v>
      </c>
    </row>
    <row r="70" spans="1:5">
      <c r="A70">
        <v>3</v>
      </c>
      <c r="B70" s="5">
        <v>80.427999999999997</v>
      </c>
      <c r="C70" s="5">
        <v>72.356999999999999</v>
      </c>
      <c r="D70" s="5">
        <v>85.111999999999995</v>
      </c>
      <c r="E70" s="5">
        <v>87.296000000000006</v>
      </c>
    </row>
    <row r="71" spans="1:5">
      <c r="A71">
        <v>4</v>
      </c>
      <c r="B71" s="5">
        <v>63.570999999999998</v>
      </c>
      <c r="C71" s="5">
        <v>56.408000000000001</v>
      </c>
      <c r="D71" s="5">
        <v>55.317</v>
      </c>
      <c r="E71" s="5">
        <v>64.802999999999997</v>
      </c>
    </row>
    <row r="72" spans="1:5">
      <c r="A72">
        <v>5</v>
      </c>
      <c r="B72" s="5">
        <v>88.82</v>
      </c>
      <c r="C72" s="5">
        <v>91.873000000000005</v>
      </c>
      <c r="D72" s="5">
        <v>85.906000000000006</v>
      </c>
      <c r="E72" s="5">
        <v>92.272000000000006</v>
      </c>
    </row>
    <row r="73" spans="1:5">
      <c r="A73">
        <v>6</v>
      </c>
      <c r="B73" s="5">
        <v>47.972999999999999</v>
      </c>
      <c r="C73" s="5">
        <v>47.274000000000001</v>
      </c>
      <c r="D73" s="5">
        <v>49.627000000000002</v>
      </c>
      <c r="E73" s="5">
        <v>47.146999999999998</v>
      </c>
    </row>
    <row r="74" spans="1:5">
      <c r="A74">
        <v>7</v>
      </c>
      <c r="B74" s="5">
        <v>50.390999999999998</v>
      </c>
      <c r="C74" s="5">
        <v>59.305</v>
      </c>
      <c r="D74" s="5">
        <v>53.97</v>
      </c>
      <c r="E74" s="5">
        <v>50.965000000000003</v>
      </c>
    </row>
    <row r="75" spans="1:5">
      <c r="A75">
        <v>8</v>
      </c>
      <c r="B75" s="5">
        <v>41.082999999999998</v>
      </c>
      <c r="C75" s="5">
        <v>49.69</v>
      </c>
      <c r="D75" s="5">
        <v>52.817999999999998</v>
      </c>
      <c r="E75" s="5">
        <v>47.718000000000004</v>
      </c>
    </row>
    <row r="76" spans="1:5">
      <c r="A76">
        <v>9</v>
      </c>
      <c r="B76" s="5">
        <v>54.996000000000002</v>
      </c>
      <c r="C76" s="5">
        <v>45.625999999999998</v>
      </c>
      <c r="D76" s="5">
        <v>51.475999999999999</v>
      </c>
      <c r="E76" s="5">
        <v>48.481000000000002</v>
      </c>
    </row>
    <row r="77" spans="1:5">
      <c r="A77">
        <v>10</v>
      </c>
      <c r="B77" s="5">
        <v>154.48599999999999</v>
      </c>
      <c r="C77" s="5">
        <v>128.13</v>
      </c>
      <c r="D77" s="5">
        <v>135.21600000000001</v>
      </c>
      <c r="E77" s="5">
        <v>145.54900000000001</v>
      </c>
    </row>
    <row r="78" spans="1:5">
      <c r="A78">
        <v>11</v>
      </c>
      <c r="B78" s="5">
        <v>72.683999999999997</v>
      </c>
      <c r="C78" s="5">
        <v>81.876999999999995</v>
      </c>
      <c r="D78" s="5">
        <v>114.91800000000001</v>
      </c>
      <c r="E78" s="5">
        <v>104.02200000000001</v>
      </c>
    </row>
    <row r="79" spans="1:5">
      <c r="B79" s="14"/>
      <c r="C79" s="14"/>
      <c r="D79" s="14"/>
      <c r="E79" s="14"/>
    </row>
    <row r="80" spans="1:5">
      <c r="A80" s="10" t="s">
        <v>5</v>
      </c>
      <c r="B80" s="4">
        <f>AVERAGE(B68:B78)</f>
        <v>69.057272727272732</v>
      </c>
      <c r="C80" s="4">
        <f>AVERAGE(C68:C78)</f>
        <v>67.218090909090904</v>
      </c>
      <c r="D80" s="4">
        <f>AVERAGE(D68:D78)</f>
        <v>73.410181818181826</v>
      </c>
      <c r="E80" s="4">
        <f>AVERAGE(E68:E78)</f>
        <v>72.14854545454547</v>
      </c>
    </row>
    <row r="81" spans="1:5">
      <c r="A81" s="11" t="s">
        <v>6</v>
      </c>
      <c r="B81" s="5">
        <f>STDEV(B68:B78)</f>
        <v>31.923281097314888</v>
      </c>
      <c r="C81" s="5">
        <f>STDEV(C68:C78)</f>
        <v>25.68118769237336</v>
      </c>
      <c r="D81" s="5">
        <f>STDEV(D68:D78)</f>
        <v>29.455373223974537</v>
      </c>
      <c r="E81" s="5">
        <f>STDEV(E68:E78)</f>
        <v>31.902973019339839</v>
      </c>
    </row>
    <row r="82" spans="1:5">
      <c r="A82" s="11" t="s">
        <v>7</v>
      </c>
      <c r="B82" s="5">
        <f>B81/(SQRT(11))</f>
        <v>9.6252314069853178</v>
      </c>
      <c r="C82" s="5">
        <f>C81/(SQRT(11))</f>
        <v>7.7431694314814061</v>
      </c>
      <c r="D82" s="5">
        <f>D81/(SQRT(11))</f>
        <v>8.8811291858004182</v>
      </c>
      <c r="E82" s="5">
        <f>E81/(SQRT(11))</f>
        <v>9.6191082910892707</v>
      </c>
    </row>
    <row r="83" spans="1:5">
      <c r="A83" s="11" t="s">
        <v>8</v>
      </c>
      <c r="B83" s="5">
        <f>(B81/B80)*100</f>
        <v>46.227254330458742</v>
      </c>
      <c r="C83" s="5">
        <f>(C81/C80)*100</f>
        <v>38.205767740571325</v>
      </c>
      <c r="D83" s="5">
        <f>(D81/D80)*100</f>
        <v>40.124370345421475</v>
      </c>
      <c r="E83" s="5">
        <f>(E81/E80)*100</f>
        <v>44.218456267339626</v>
      </c>
    </row>
    <row r="86" spans="1:5" ht="18">
      <c r="B86" s="17" t="s">
        <v>14</v>
      </c>
      <c r="C86" s="17"/>
      <c r="D86" s="17"/>
      <c r="E86" s="17"/>
    </row>
    <row r="87" spans="1:5">
      <c r="A87" s="3" t="s">
        <v>9</v>
      </c>
      <c r="B87" s="9" t="s">
        <v>0</v>
      </c>
      <c r="C87" s="6" t="s">
        <v>1</v>
      </c>
      <c r="D87" s="6" t="s">
        <v>2</v>
      </c>
      <c r="E87" s="6" t="s">
        <v>3</v>
      </c>
    </row>
    <row r="88" spans="1:5">
      <c r="A88">
        <v>1</v>
      </c>
      <c r="B88">
        <v>185</v>
      </c>
      <c r="C88">
        <v>132</v>
      </c>
      <c r="D88">
        <v>140</v>
      </c>
      <c r="E88">
        <v>136</v>
      </c>
    </row>
    <row r="89" spans="1:5">
      <c r="A89">
        <v>2</v>
      </c>
      <c r="B89">
        <v>226</v>
      </c>
      <c r="C89">
        <v>192</v>
      </c>
      <c r="D89">
        <v>186</v>
      </c>
      <c r="E89">
        <v>187</v>
      </c>
    </row>
    <row r="90" spans="1:5">
      <c r="A90">
        <v>3</v>
      </c>
      <c r="B90">
        <v>186</v>
      </c>
      <c r="C90">
        <v>125</v>
      </c>
      <c r="D90">
        <v>186</v>
      </c>
      <c r="E90">
        <v>159</v>
      </c>
    </row>
    <row r="91" spans="1:5">
      <c r="A91">
        <v>4</v>
      </c>
      <c r="B91">
        <v>199</v>
      </c>
      <c r="C91">
        <v>159</v>
      </c>
      <c r="D91">
        <v>215</v>
      </c>
      <c r="E91">
        <v>154</v>
      </c>
    </row>
    <row r="92" spans="1:5">
      <c r="A92">
        <v>5</v>
      </c>
      <c r="B92">
        <v>198</v>
      </c>
      <c r="C92">
        <v>103</v>
      </c>
      <c r="D92">
        <v>131</v>
      </c>
      <c r="E92">
        <v>135</v>
      </c>
    </row>
    <row r="93" spans="1:5">
      <c r="A93">
        <v>6</v>
      </c>
      <c r="B93">
        <v>200</v>
      </c>
      <c r="C93">
        <v>134</v>
      </c>
      <c r="D93">
        <v>164</v>
      </c>
      <c r="E93">
        <v>137</v>
      </c>
    </row>
    <row r="94" spans="1:5">
      <c r="A94">
        <v>7</v>
      </c>
      <c r="B94">
        <v>226</v>
      </c>
      <c r="C94">
        <v>157</v>
      </c>
      <c r="D94">
        <v>178</v>
      </c>
      <c r="E94">
        <v>166</v>
      </c>
    </row>
    <row r="95" spans="1:5" ht="15">
      <c r="A95">
        <v>8</v>
      </c>
      <c r="B95" s="15">
        <v>246</v>
      </c>
      <c r="C95" s="15">
        <v>159</v>
      </c>
      <c r="D95" s="15">
        <v>167</v>
      </c>
      <c r="E95" s="15">
        <v>184</v>
      </c>
    </row>
    <row r="96" spans="1:5">
      <c r="A96">
        <v>9</v>
      </c>
      <c r="B96">
        <v>204</v>
      </c>
      <c r="C96">
        <v>138</v>
      </c>
      <c r="D96">
        <v>160</v>
      </c>
      <c r="E96">
        <v>154</v>
      </c>
    </row>
    <row r="97" spans="1:5">
      <c r="A97">
        <v>10</v>
      </c>
      <c r="B97">
        <v>192</v>
      </c>
      <c r="C97">
        <v>100</v>
      </c>
      <c r="D97">
        <v>124</v>
      </c>
      <c r="E97">
        <v>147</v>
      </c>
    </row>
    <row r="98" spans="1:5">
      <c r="A98">
        <v>11</v>
      </c>
      <c r="B98">
        <v>216</v>
      </c>
      <c r="C98">
        <v>156</v>
      </c>
      <c r="D98">
        <v>144</v>
      </c>
      <c r="E98">
        <v>169</v>
      </c>
    </row>
    <row r="100" spans="1:5">
      <c r="A100" s="10" t="s">
        <v>5</v>
      </c>
      <c r="B100" s="4">
        <f>AVERAGE(B88:B98)</f>
        <v>207.09090909090909</v>
      </c>
      <c r="C100" s="4">
        <f t="shared" ref="C100:E100" si="11">AVERAGE(C88:C98)</f>
        <v>141.36363636363637</v>
      </c>
      <c r="D100" s="4">
        <f t="shared" si="11"/>
        <v>163.18181818181819</v>
      </c>
      <c r="E100" s="4">
        <f t="shared" si="11"/>
        <v>157.09090909090909</v>
      </c>
    </row>
    <row r="101" spans="1:5">
      <c r="A101" s="11" t="s">
        <v>6</v>
      </c>
      <c r="B101" s="5">
        <f>STDEV(B88:B98)</f>
        <v>19.17526816216423</v>
      </c>
      <c r="C101" s="5">
        <f t="shared" ref="C101:E101" si="12">STDEV(C88:C98)</f>
        <v>26.923122877083635</v>
      </c>
      <c r="D101" s="5">
        <f t="shared" si="12"/>
        <v>27.290357937623966</v>
      </c>
      <c r="E101" s="5">
        <f t="shared" si="12"/>
        <v>18.168404142656883</v>
      </c>
    </row>
    <row r="102" spans="1:5">
      <c r="A102" s="11" t="s">
        <v>7</v>
      </c>
      <c r="B102" s="5">
        <f>B101/(SQRT(11))</f>
        <v>5.7815608862133194</v>
      </c>
      <c r="C102" s="5">
        <f t="shared" ref="C102:E102" si="13">C101/(SQRT(11))</f>
        <v>8.1176269789018356</v>
      </c>
      <c r="D102" s="5">
        <f t="shared" si="13"/>
        <v>8.228352515781447</v>
      </c>
      <c r="E102" s="5">
        <f t="shared" si="13"/>
        <v>5.4779799618846878</v>
      </c>
    </row>
    <row r="103" spans="1:5">
      <c r="A103" s="11" t="s">
        <v>8</v>
      </c>
      <c r="B103" s="5">
        <f>(B101/B100)*100</f>
        <v>9.2593481028887847</v>
      </c>
      <c r="C103" s="5">
        <f t="shared" ref="C103:E103" si="14">(C101/C100)*100</f>
        <v>19.045295925911251</v>
      </c>
      <c r="D103" s="5">
        <f t="shared" si="14"/>
        <v>16.723896229184604</v>
      </c>
      <c r="E103" s="5">
        <f t="shared" si="14"/>
        <v>11.565535044515377</v>
      </c>
    </row>
    <row r="106" spans="1:5" ht="18">
      <c r="B106" s="17" t="s">
        <v>15</v>
      </c>
      <c r="C106" s="17"/>
      <c r="D106" s="17"/>
      <c r="E106" s="17"/>
    </row>
    <row r="107" spans="1:5">
      <c r="A107" s="3" t="s">
        <v>9</v>
      </c>
      <c r="B107" s="9" t="s">
        <v>0</v>
      </c>
      <c r="C107" s="6" t="s">
        <v>1</v>
      </c>
      <c r="D107" s="6" t="s">
        <v>2</v>
      </c>
      <c r="E107" s="6" t="s">
        <v>3</v>
      </c>
    </row>
    <row r="108" spans="1:5">
      <c r="A108">
        <v>1</v>
      </c>
      <c r="B108">
        <v>134</v>
      </c>
      <c r="C108">
        <v>67</v>
      </c>
      <c r="D108">
        <v>74</v>
      </c>
      <c r="E108">
        <v>74</v>
      </c>
    </row>
    <row r="109" spans="1:5">
      <c r="A109">
        <v>2</v>
      </c>
      <c r="B109">
        <v>126</v>
      </c>
      <c r="C109">
        <v>83</v>
      </c>
      <c r="D109">
        <v>86</v>
      </c>
      <c r="E109">
        <v>86</v>
      </c>
    </row>
    <row r="110" spans="1:5">
      <c r="A110">
        <v>3</v>
      </c>
      <c r="B110">
        <v>132</v>
      </c>
      <c r="C110">
        <v>62</v>
      </c>
      <c r="D110">
        <v>115</v>
      </c>
      <c r="E110">
        <v>95</v>
      </c>
    </row>
    <row r="111" spans="1:5">
      <c r="A111">
        <v>4</v>
      </c>
      <c r="B111">
        <v>125</v>
      </c>
      <c r="C111">
        <v>82</v>
      </c>
      <c r="D111">
        <v>139</v>
      </c>
      <c r="E111">
        <v>82</v>
      </c>
    </row>
    <row r="112" spans="1:5">
      <c r="A112">
        <v>5</v>
      </c>
      <c r="B112">
        <v>114</v>
      </c>
      <c r="C112">
        <v>48</v>
      </c>
      <c r="D112">
        <v>48</v>
      </c>
      <c r="E112">
        <v>72</v>
      </c>
    </row>
    <row r="113" spans="1:5">
      <c r="A113">
        <v>6</v>
      </c>
      <c r="B113">
        <v>135</v>
      </c>
      <c r="C113">
        <v>63</v>
      </c>
      <c r="D113">
        <v>95</v>
      </c>
      <c r="E113">
        <v>81</v>
      </c>
    </row>
    <row r="114" spans="1:5">
      <c r="A114">
        <v>7</v>
      </c>
      <c r="B114">
        <v>137</v>
      </c>
      <c r="C114">
        <v>72</v>
      </c>
      <c r="D114">
        <v>90</v>
      </c>
      <c r="E114">
        <v>66</v>
      </c>
    </row>
    <row r="115" spans="1:5">
      <c r="A115">
        <v>8</v>
      </c>
      <c r="B115">
        <v>168</v>
      </c>
      <c r="C115">
        <v>78</v>
      </c>
      <c r="D115">
        <v>100</v>
      </c>
      <c r="E115">
        <v>106</v>
      </c>
    </row>
    <row r="116" spans="1:5">
      <c r="A116">
        <v>9</v>
      </c>
      <c r="B116">
        <v>120</v>
      </c>
      <c r="C116">
        <v>56</v>
      </c>
      <c r="D116">
        <v>73</v>
      </c>
      <c r="E116">
        <v>68</v>
      </c>
    </row>
    <row r="117" spans="1:5">
      <c r="A117">
        <v>10</v>
      </c>
      <c r="B117">
        <v>137</v>
      </c>
      <c r="C117">
        <v>57</v>
      </c>
      <c r="D117">
        <v>75</v>
      </c>
      <c r="E117">
        <v>93</v>
      </c>
    </row>
    <row r="118" spans="1:5">
      <c r="A118">
        <v>11</v>
      </c>
      <c r="B118">
        <v>131</v>
      </c>
      <c r="C118">
        <v>82</v>
      </c>
      <c r="D118">
        <v>81</v>
      </c>
      <c r="E118">
        <v>93</v>
      </c>
    </row>
    <row r="120" spans="1:5">
      <c r="A120" s="10" t="s">
        <v>5</v>
      </c>
      <c r="B120" s="4">
        <f>AVERAGE(B108:B117)</f>
        <v>132.80000000000001</v>
      </c>
      <c r="C120" s="4">
        <f>AVERAGE(C108:C117)</f>
        <v>66.8</v>
      </c>
      <c r="D120" s="4">
        <f>AVERAGE(D108:D117)</f>
        <v>89.5</v>
      </c>
      <c r="E120" s="4">
        <f>AVERAGE(E108:E117)</f>
        <v>82.3</v>
      </c>
    </row>
    <row r="121" spans="1:5">
      <c r="A121" s="11" t="s">
        <v>6</v>
      </c>
      <c r="B121" s="5">
        <f>STDEV(B108:B117)</f>
        <v>14.551059526142211</v>
      </c>
      <c r="C121" s="5">
        <f>STDEV(C108:C117)</f>
        <v>11.783227250819033</v>
      </c>
      <c r="D121" s="5">
        <f>STDEV(D108:D117)</f>
        <v>25.162803235463784</v>
      </c>
      <c r="E121" s="5">
        <f>STDEV(E108:E117)</f>
        <v>12.901765598380564</v>
      </c>
    </row>
    <row r="122" spans="1:5">
      <c r="A122" s="11" t="s">
        <v>7</v>
      </c>
      <c r="B122" s="5">
        <f>B121/(SQRT(11))</f>
        <v>4.3873095227582137</v>
      </c>
      <c r="C122" s="5">
        <f t="shared" ref="C122" si="15">C121/(SQRT(11))</f>
        <v>3.5527766918597918</v>
      </c>
      <c r="D122" s="5">
        <f t="shared" ref="D122" si="16">D121/(SQRT(11))</f>
        <v>7.586870636870386</v>
      </c>
      <c r="E122" s="5">
        <f t="shared" ref="E122" si="17">E121/(SQRT(11))</f>
        <v>3.8900286929948589</v>
      </c>
    </row>
    <row r="123" spans="1:5">
      <c r="A123" s="11" t="s">
        <v>8</v>
      </c>
      <c r="B123" s="5">
        <f>(B121/B120)*100</f>
        <v>10.957123137155278</v>
      </c>
      <c r="C123" s="5">
        <f t="shared" ref="C123:E123" si="18">(C121/C120)*100</f>
        <v>17.639561752723104</v>
      </c>
      <c r="D123" s="5">
        <f t="shared" si="18"/>
        <v>28.114863950238867</v>
      </c>
      <c r="E123" s="5">
        <f t="shared" si="18"/>
        <v>15.676507409939934</v>
      </c>
    </row>
    <row r="125" spans="1:5" ht="18">
      <c r="B125" s="17" t="s">
        <v>16</v>
      </c>
      <c r="C125" s="17"/>
      <c r="D125" s="17"/>
      <c r="E125" s="17"/>
    </row>
    <row r="126" spans="1:5">
      <c r="A126" s="3" t="s">
        <v>9</v>
      </c>
      <c r="B126" s="9" t="s">
        <v>0</v>
      </c>
      <c r="C126" s="6" t="s">
        <v>1</v>
      </c>
      <c r="D126" s="6" t="s">
        <v>2</v>
      </c>
      <c r="E126" s="6" t="s">
        <v>3</v>
      </c>
    </row>
    <row r="127" spans="1:5">
      <c r="A127">
        <v>1</v>
      </c>
      <c r="B127">
        <v>36</v>
      </c>
      <c r="C127">
        <v>44</v>
      </c>
      <c r="D127">
        <v>45</v>
      </c>
      <c r="E127">
        <v>44</v>
      </c>
    </row>
    <row r="128" spans="1:5">
      <c r="A128">
        <v>2</v>
      </c>
      <c r="B128">
        <v>70</v>
      </c>
      <c r="C128">
        <v>100</v>
      </c>
      <c r="D128">
        <v>80</v>
      </c>
      <c r="E128">
        <v>74</v>
      </c>
    </row>
    <row r="129" spans="1:5">
      <c r="A129">
        <v>3</v>
      </c>
      <c r="B129">
        <v>40</v>
      </c>
      <c r="C129">
        <v>46</v>
      </c>
      <c r="D129">
        <v>50</v>
      </c>
      <c r="E129">
        <v>51</v>
      </c>
    </row>
    <row r="130" spans="1:5">
      <c r="A130">
        <v>4</v>
      </c>
      <c r="B130">
        <v>55</v>
      </c>
      <c r="C130">
        <v>64</v>
      </c>
      <c r="D130">
        <v>62</v>
      </c>
      <c r="E130">
        <v>54</v>
      </c>
    </row>
    <row r="131" spans="1:5">
      <c r="A131">
        <v>5</v>
      </c>
      <c r="B131">
        <v>50</v>
      </c>
      <c r="C131">
        <v>45</v>
      </c>
      <c r="D131">
        <v>53</v>
      </c>
      <c r="E131">
        <v>55</v>
      </c>
    </row>
    <row r="132" spans="1:5">
      <c r="A132">
        <v>6</v>
      </c>
      <c r="B132">
        <v>50</v>
      </c>
      <c r="C132">
        <v>48</v>
      </c>
      <c r="D132">
        <v>54</v>
      </c>
      <c r="E132">
        <v>48</v>
      </c>
    </row>
    <row r="133" spans="1:5">
      <c r="A133">
        <v>7</v>
      </c>
      <c r="B133">
        <v>75</v>
      </c>
      <c r="C133">
        <v>70</v>
      </c>
      <c r="D133">
        <v>74</v>
      </c>
      <c r="E133">
        <v>93</v>
      </c>
    </row>
    <row r="134" spans="1:5">
      <c r="A134">
        <v>8</v>
      </c>
      <c r="B134">
        <v>49</v>
      </c>
      <c r="C134">
        <v>58</v>
      </c>
      <c r="D134">
        <v>55</v>
      </c>
      <c r="E134">
        <v>53</v>
      </c>
    </row>
    <row r="135" spans="1:5">
      <c r="A135">
        <v>9</v>
      </c>
      <c r="B135">
        <v>43</v>
      </c>
      <c r="C135">
        <v>38</v>
      </c>
      <c r="D135">
        <v>47</v>
      </c>
      <c r="E135">
        <v>44</v>
      </c>
    </row>
    <row r="136" spans="1:5">
      <c r="A136">
        <v>10</v>
      </c>
      <c r="B136">
        <v>41</v>
      </c>
      <c r="C136">
        <v>34</v>
      </c>
      <c r="D136">
        <v>41</v>
      </c>
      <c r="E136">
        <v>41</v>
      </c>
    </row>
    <row r="137" spans="1:5">
      <c r="A137">
        <v>11</v>
      </c>
      <c r="B137">
        <v>45</v>
      </c>
      <c r="C137">
        <v>48</v>
      </c>
      <c r="D137">
        <v>38</v>
      </c>
      <c r="E137">
        <v>51</v>
      </c>
    </row>
    <row r="139" spans="1:5">
      <c r="A139" s="10" t="s">
        <v>5</v>
      </c>
      <c r="B139" s="4">
        <f>AVERAGE(B127:B135)</f>
        <v>52</v>
      </c>
      <c r="C139" s="4">
        <f>AVERAGE(C127:C135)</f>
        <v>57</v>
      </c>
      <c r="D139" s="4">
        <f>AVERAGE(D127:D135)</f>
        <v>57.777777777777779</v>
      </c>
      <c r="E139" s="4">
        <f>AVERAGE(E127:E135)</f>
        <v>57.333333333333336</v>
      </c>
    </row>
    <row r="140" spans="1:5">
      <c r="A140" s="11" t="s">
        <v>6</v>
      </c>
      <c r="B140" s="5">
        <f>STDEV(B127:B135)</f>
        <v>13.038404810405298</v>
      </c>
      <c r="C140" s="5">
        <f>STDEV(C127:C135)</f>
        <v>19.183326093250876</v>
      </c>
      <c r="D140" s="5">
        <f>STDEV(D127:D135)</f>
        <v>12.039287538905462</v>
      </c>
      <c r="E140" s="5">
        <f>STDEV(E127:E135)</f>
        <v>16.077935190813527</v>
      </c>
    </row>
    <row r="141" spans="1:5">
      <c r="A141" s="11" t="s">
        <v>7</v>
      </c>
      <c r="B141" s="5">
        <f>B140/(SQRT(11))</f>
        <v>3.9312269655344827</v>
      </c>
      <c r="C141" s="5">
        <f t="shared" ref="C141" si="19">C140/(SQRT(11))</f>
        <v>5.7839904438497696</v>
      </c>
      <c r="D141" s="5">
        <f t="shared" ref="D141" si="20">D140/(SQRT(11))</f>
        <v>3.6299817736137006</v>
      </c>
      <c r="E141" s="5">
        <f t="shared" ref="E141" si="21">E140/(SQRT(11))</f>
        <v>4.8476798574163293</v>
      </c>
    </row>
    <row r="142" spans="1:5">
      <c r="A142" s="11" t="s">
        <v>8</v>
      </c>
      <c r="B142" s="5">
        <f>(B140/B139)*100</f>
        <v>25.073855404625572</v>
      </c>
      <c r="C142" s="5">
        <f t="shared" ref="C142:E142" si="22">(C140/C139)*100</f>
        <v>33.65495805833487</v>
      </c>
      <c r="D142" s="5">
        <f t="shared" si="22"/>
        <v>20.837228432720991</v>
      </c>
      <c r="E142" s="5">
        <f t="shared" si="22"/>
        <v>28.042910216535223</v>
      </c>
    </row>
    <row r="144" spans="1:5" ht="18">
      <c r="B144" s="17" t="s">
        <v>17</v>
      </c>
      <c r="C144" s="17"/>
      <c r="D144" s="17"/>
      <c r="E144" s="17"/>
    </row>
    <row r="145" spans="1:5">
      <c r="A145" s="3" t="s">
        <v>9</v>
      </c>
      <c r="B145" s="9" t="s">
        <v>0</v>
      </c>
      <c r="C145" s="6" t="s">
        <v>1</v>
      </c>
      <c r="D145" s="6" t="s">
        <v>2</v>
      </c>
      <c r="E145" s="6" t="s">
        <v>3</v>
      </c>
    </row>
    <row r="146" spans="1:5">
      <c r="A146">
        <v>1</v>
      </c>
      <c r="B146" s="16">
        <v>134</v>
      </c>
      <c r="C146" s="16">
        <v>121</v>
      </c>
      <c r="D146" s="16">
        <v>112</v>
      </c>
      <c r="E146" s="16">
        <v>132</v>
      </c>
    </row>
    <row r="147" spans="1:5">
      <c r="A147">
        <v>2</v>
      </c>
      <c r="B147" s="16">
        <v>174</v>
      </c>
      <c r="C147" s="16">
        <v>198</v>
      </c>
      <c r="D147" s="16">
        <v>176</v>
      </c>
      <c r="E147" s="16">
        <v>179</v>
      </c>
    </row>
    <row r="148" spans="1:5">
      <c r="A148">
        <v>3</v>
      </c>
      <c r="B148" s="16" t="s">
        <v>18</v>
      </c>
      <c r="C148" s="16">
        <v>113</v>
      </c>
      <c r="D148" s="16">
        <v>129</v>
      </c>
      <c r="E148" s="16">
        <v>140</v>
      </c>
    </row>
    <row r="149" spans="1:5">
      <c r="A149">
        <v>4</v>
      </c>
      <c r="B149" s="16">
        <v>153</v>
      </c>
      <c r="C149" s="16">
        <v>144</v>
      </c>
      <c r="D149" s="16">
        <v>137</v>
      </c>
      <c r="E149" s="16">
        <v>143</v>
      </c>
    </row>
    <row r="150" spans="1:5">
      <c r="A150">
        <v>5</v>
      </c>
      <c r="B150" s="16">
        <v>133</v>
      </c>
      <c r="C150" s="16">
        <v>121</v>
      </c>
      <c r="D150" s="16">
        <v>130</v>
      </c>
      <c r="E150" s="16">
        <v>147</v>
      </c>
    </row>
    <row r="151" spans="1:5">
      <c r="A151">
        <v>6</v>
      </c>
      <c r="B151" s="16">
        <v>141</v>
      </c>
      <c r="C151" s="16">
        <v>113</v>
      </c>
      <c r="D151" s="16">
        <v>121</v>
      </c>
      <c r="E151" s="16">
        <v>140</v>
      </c>
    </row>
    <row r="152" spans="1:5">
      <c r="A152">
        <v>7</v>
      </c>
      <c r="B152" s="16">
        <v>165</v>
      </c>
      <c r="C152" s="16">
        <v>156</v>
      </c>
      <c r="D152" s="16">
        <v>141</v>
      </c>
      <c r="E152" s="16">
        <v>191</v>
      </c>
    </row>
    <row r="153" spans="1:5">
      <c r="A153">
        <v>8</v>
      </c>
      <c r="B153" s="16">
        <v>136</v>
      </c>
      <c r="C153" s="16">
        <v>132</v>
      </c>
      <c r="D153" s="16">
        <v>133</v>
      </c>
      <c r="E153" s="16">
        <v>136</v>
      </c>
    </row>
    <row r="154" spans="1:5">
      <c r="A154">
        <v>9</v>
      </c>
      <c r="B154" s="16">
        <v>115</v>
      </c>
      <c r="C154" s="16">
        <v>102</v>
      </c>
      <c r="D154" s="16">
        <v>119</v>
      </c>
      <c r="E154" s="16">
        <v>123</v>
      </c>
    </row>
    <row r="155" spans="1:5">
      <c r="A155">
        <v>10</v>
      </c>
      <c r="B155" s="16">
        <v>112</v>
      </c>
      <c r="C155" s="16">
        <v>98</v>
      </c>
      <c r="D155" s="16">
        <v>112</v>
      </c>
      <c r="E155" s="16">
        <v>118</v>
      </c>
    </row>
    <row r="156" spans="1:5">
      <c r="A156">
        <v>11</v>
      </c>
      <c r="B156" s="16">
        <v>138</v>
      </c>
      <c r="C156" s="16">
        <v>127</v>
      </c>
      <c r="D156" s="16">
        <v>114</v>
      </c>
      <c r="E156" s="16">
        <v>132</v>
      </c>
    </row>
    <row r="158" spans="1:5">
      <c r="A158" s="10" t="s">
        <v>5</v>
      </c>
      <c r="B158" s="4">
        <f>AVERAGE(B146:B153)</f>
        <v>148</v>
      </c>
      <c r="C158" s="4">
        <f>AVERAGE(C146:C153)</f>
        <v>137.25</v>
      </c>
      <c r="D158" s="4">
        <f>AVERAGE(D146:D153)</f>
        <v>134.875</v>
      </c>
      <c r="E158" s="4">
        <f>AVERAGE(E146:E153)</f>
        <v>151</v>
      </c>
    </row>
    <row r="159" spans="1:5">
      <c r="A159" s="11" t="s">
        <v>6</v>
      </c>
      <c r="B159" s="5">
        <f>STDEV(B146:B153)</f>
        <v>16.350331291240963</v>
      </c>
      <c r="C159" s="5">
        <f>STDEV(C146:C153)</f>
        <v>28.83326451959859</v>
      </c>
      <c r="D159" s="5">
        <f>STDEV(D146:D153)</f>
        <v>18.939282683655907</v>
      </c>
      <c r="E159" s="5">
        <f>STDEV(E146:E153)</f>
        <v>21.686071896166773</v>
      </c>
    </row>
    <row r="160" spans="1:5">
      <c r="A160" s="11" t="s">
        <v>7</v>
      </c>
      <c r="B160" s="5">
        <f>B159/(SQRT(11))</f>
        <v>4.9298103719139448</v>
      </c>
      <c r="C160" s="5">
        <f t="shared" ref="C160" si="23">C159/(SQRT(11))</f>
        <v>8.6935563538704965</v>
      </c>
      <c r="D160" s="5">
        <f t="shared" ref="D160" si="24">D159/(SQRT(11))</f>
        <v>5.7104085872874482</v>
      </c>
      <c r="E160" s="5">
        <f t="shared" ref="E160" si="25">E159/(SQRT(11))</f>
        <v>6.538596696023296</v>
      </c>
    </row>
    <row r="161" spans="1:5">
      <c r="A161" s="11" t="s">
        <v>8</v>
      </c>
      <c r="B161" s="5">
        <f>(B159/B158)*100</f>
        <v>11.04752114273038</v>
      </c>
      <c r="C161" s="5">
        <f t="shared" ref="C161:E161" si="26">(C159/C158)*100</f>
        <v>21.007843001529029</v>
      </c>
      <c r="D161" s="5">
        <f t="shared" si="26"/>
        <v>14.0421002288459</v>
      </c>
      <c r="E161" s="5">
        <f t="shared" si="26"/>
        <v>14.361637017328988</v>
      </c>
    </row>
    <row r="163" spans="1:5" ht="18">
      <c r="B163" s="17" t="s">
        <v>19</v>
      </c>
      <c r="C163" s="17"/>
      <c r="D163" s="17"/>
      <c r="E163" s="17"/>
    </row>
    <row r="164" spans="1:5">
      <c r="A164" s="3" t="s">
        <v>9</v>
      </c>
      <c r="B164" s="9" t="s">
        <v>0</v>
      </c>
      <c r="C164" s="6" t="s">
        <v>1</v>
      </c>
      <c r="D164" s="6" t="s">
        <v>2</v>
      </c>
      <c r="E164" s="6" t="s">
        <v>3</v>
      </c>
    </row>
    <row r="165" spans="1:5">
      <c r="A165">
        <v>1</v>
      </c>
      <c r="B165">
        <v>3</v>
      </c>
      <c r="C165">
        <v>3</v>
      </c>
      <c r="D165">
        <v>3</v>
      </c>
      <c r="E165">
        <v>3</v>
      </c>
    </row>
    <row r="166" spans="1:5">
      <c r="A166">
        <v>2</v>
      </c>
      <c r="B166">
        <v>12</v>
      </c>
      <c r="C166">
        <v>13</v>
      </c>
      <c r="D166">
        <v>14</v>
      </c>
      <c r="E166">
        <v>14</v>
      </c>
    </row>
    <row r="167" spans="1:5">
      <c r="A167">
        <v>3</v>
      </c>
      <c r="B167" t="s">
        <v>18</v>
      </c>
      <c r="C167">
        <v>3</v>
      </c>
      <c r="D167">
        <v>5</v>
      </c>
      <c r="E167">
        <v>4</v>
      </c>
    </row>
    <row r="168" spans="1:5">
      <c r="A168">
        <v>4</v>
      </c>
      <c r="B168">
        <v>5</v>
      </c>
      <c r="C168">
        <v>4</v>
      </c>
      <c r="D168">
        <v>3</v>
      </c>
      <c r="E168">
        <v>3</v>
      </c>
    </row>
    <row r="169" spans="1:5">
      <c r="A169">
        <v>5</v>
      </c>
      <c r="B169">
        <v>7</v>
      </c>
      <c r="C169">
        <v>7</v>
      </c>
      <c r="D169">
        <v>5</v>
      </c>
      <c r="E169">
        <v>7</v>
      </c>
    </row>
    <row r="170" spans="1:5">
      <c r="A170">
        <v>6</v>
      </c>
      <c r="B170">
        <v>4</v>
      </c>
      <c r="C170">
        <v>3</v>
      </c>
      <c r="D170">
        <v>3</v>
      </c>
      <c r="E170">
        <v>4</v>
      </c>
    </row>
    <row r="171" spans="1:5">
      <c r="A171">
        <v>7</v>
      </c>
      <c r="B171">
        <v>9</v>
      </c>
      <c r="C171">
        <v>6</v>
      </c>
      <c r="D171">
        <v>7</v>
      </c>
      <c r="E171">
        <v>14</v>
      </c>
    </row>
    <row r="172" spans="1:5">
      <c r="A172">
        <v>8</v>
      </c>
      <c r="B172">
        <v>3</v>
      </c>
      <c r="C172">
        <v>4</v>
      </c>
      <c r="D172">
        <v>3</v>
      </c>
      <c r="E172">
        <v>4</v>
      </c>
    </row>
    <row r="173" spans="1:5">
      <c r="A173">
        <v>9</v>
      </c>
      <c r="B173">
        <v>14</v>
      </c>
      <c r="C173">
        <v>12</v>
      </c>
      <c r="D173">
        <v>15</v>
      </c>
      <c r="E173">
        <v>15</v>
      </c>
    </row>
    <row r="174" spans="1:5">
      <c r="A174">
        <v>10</v>
      </c>
      <c r="B174">
        <v>3</v>
      </c>
      <c r="C174">
        <v>6</v>
      </c>
      <c r="D174">
        <v>4</v>
      </c>
      <c r="E174">
        <v>6</v>
      </c>
    </row>
    <row r="175" spans="1:5">
      <c r="A175">
        <v>11</v>
      </c>
      <c r="B175">
        <v>3</v>
      </c>
      <c r="C175">
        <v>3</v>
      </c>
      <c r="D175">
        <v>3</v>
      </c>
      <c r="E175">
        <v>4</v>
      </c>
    </row>
    <row r="177" spans="1:5">
      <c r="A177" s="10" t="s">
        <v>5</v>
      </c>
      <c r="B177" s="4">
        <f>AVERAGE(B165:B172)</f>
        <v>6.1428571428571432</v>
      </c>
      <c r="C177" s="4">
        <f>AVERAGE(C165:C172)</f>
        <v>5.375</v>
      </c>
      <c r="D177" s="4">
        <f>AVERAGE(D165:D172)</f>
        <v>5.375</v>
      </c>
      <c r="E177" s="4">
        <f>AVERAGE(E165:E172)</f>
        <v>6.625</v>
      </c>
    </row>
    <row r="178" spans="1:5">
      <c r="A178" s="11" t="s">
        <v>6</v>
      </c>
      <c r="B178" s="5">
        <f>STDEV(B165:B172)</f>
        <v>3.3876526498728396</v>
      </c>
      <c r="C178" s="5">
        <f>STDEV(C165:C172)</f>
        <v>3.4200041771068892</v>
      </c>
      <c r="D178" s="5">
        <f>STDEV(D165:D172)</f>
        <v>3.7772817134623602</v>
      </c>
      <c r="E178" s="5">
        <f>STDEV(E165:E172)</f>
        <v>4.7188830397517956</v>
      </c>
    </row>
    <row r="179" spans="1:5">
      <c r="A179" s="11" t="s">
        <v>7</v>
      </c>
      <c r="B179" s="5">
        <f>B178/(SQRT(11))</f>
        <v>1.0214157054255837</v>
      </c>
      <c r="C179" s="5">
        <f t="shared" ref="C179" si="27">C178/(SQRT(11))</f>
        <v>1.0311700579010663</v>
      </c>
      <c r="D179" s="5">
        <f t="shared" ref="D179" si="28">D178/(SQRT(11))</f>
        <v>1.1388932882750351</v>
      </c>
      <c r="E179" s="5">
        <f t="shared" ref="E179" si="29">E178/(SQRT(11))</f>
        <v>1.4227967702207682</v>
      </c>
    </row>
    <row r="180" spans="1:5">
      <c r="A180" s="11" t="s">
        <v>8</v>
      </c>
      <c r="B180" s="5">
        <f>(B178/B177)*100</f>
        <v>55.147833835139245</v>
      </c>
      <c r="C180" s="5">
        <f t="shared" ref="C180:E180" si="30">(C178/C177)*100</f>
        <v>63.627984690360726</v>
      </c>
      <c r="D180" s="5">
        <f t="shared" si="30"/>
        <v>70.275008622555532</v>
      </c>
      <c r="E180" s="5">
        <f t="shared" si="30"/>
        <v>71.228423241536532</v>
      </c>
    </row>
  </sheetData>
  <mergeCells count="9">
    <mergeCell ref="B106:E106"/>
    <mergeCell ref="B125:E125"/>
    <mergeCell ref="B144:E144"/>
    <mergeCell ref="B163:E163"/>
    <mergeCell ref="B5:H5"/>
    <mergeCell ref="B25:H25"/>
    <mergeCell ref="B66:E66"/>
    <mergeCell ref="B45:E45"/>
    <mergeCell ref="B86:E86"/>
  </mergeCells>
  <conditionalFormatting sqref="B146:B156 B157:E157">
    <cfRule type="cellIs" dxfId="7" priority="12" operator="lessThanOrEqual">
      <formula>145</formula>
    </cfRule>
  </conditionalFormatting>
  <conditionalFormatting sqref="C146:C156">
    <cfRule type="cellIs" dxfId="6" priority="11" operator="lessThanOrEqual">
      <formula>145</formula>
    </cfRule>
  </conditionalFormatting>
  <conditionalFormatting sqref="D146:D156">
    <cfRule type="cellIs" dxfId="5" priority="10" operator="lessThanOrEqual">
      <formula>145</formula>
    </cfRule>
  </conditionalFormatting>
  <conditionalFormatting sqref="E146:E156">
    <cfRule type="cellIs" dxfId="4" priority="9" operator="lessThanOrEqual">
      <formula>145</formula>
    </cfRule>
  </conditionalFormatting>
  <conditionalFormatting sqref="B165:B176 C176:E176">
    <cfRule type="cellIs" dxfId="3" priority="4" operator="greaterThanOrEqual">
      <formula>10</formula>
    </cfRule>
  </conditionalFormatting>
  <conditionalFormatting sqref="C165:C175">
    <cfRule type="cellIs" dxfId="2" priority="3" operator="greaterThanOrEqual">
      <formula>10</formula>
    </cfRule>
  </conditionalFormatting>
  <conditionalFormatting sqref="D165:D175">
    <cfRule type="cellIs" dxfId="1" priority="2" operator="greaterThanOrEqual">
      <formula>10</formula>
    </cfRule>
  </conditionalFormatting>
  <conditionalFormatting sqref="E165:E175">
    <cfRule type="cellIs" dxfId="0" priority="1" operator="greaterThanOrEqual">
      <formula>10</formula>
    </cfRule>
  </conditionalFormatting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Palka, Beth</dc:creator>
  <cp:lastModifiedBy>Thomas Cimato</cp:lastModifiedBy>
  <dcterms:created xsi:type="dcterms:W3CDTF">2014-09-09T20:05:13Z</dcterms:created>
  <dcterms:modified xsi:type="dcterms:W3CDTF">2014-09-12T03:44:28Z</dcterms:modified>
</cp:coreProperties>
</file>