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2075" activeTab="2"/>
  </bookViews>
  <sheets>
    <sheet name="with PMA" sheetId="1" r:id="rId1"/>
    <sheet name="without PMA" sheetId="2" r:id="rId2"/>
    <sheet name="graphic" sheetId="4" r:id="rId3"/>
  </sheets>
  <calcPr calcId="145621"/>
</workbook>
</file>

<file path=xl/calcChain.xml><?xml version="1.0" encoding="utf-8"?>
<calcChain xmlns="http://schemas.openxmlformats.org/spreadsheetml/2006/main">
  <c r="D33" i="1" l="1"/>
  <c r="D39" i="1"/>
  <c r="C39" i="1"/>
  <c r="C38" i="1"/>
  <c r="C37" i="1"/>
  <c r="C36" i="1"/>
  <c r="C35" i="1"/>
  <c r="C34" i="1"/>
  <c r="C33" i="1"/>
  <c r="B33" i="1"/>
  <c r="E26" i="1"/>
  <c r="E25" i="1"/>
  <c r="E24" i="1"/>
  <c r="E27" i="1"/>
  <c r="E28" i="1"/>
  <c r="E29" i="1"/>
  <c r="E30" i="1"/>
  <c r="H20" i="1"/>
  <c r="H17" i="1"/>
  <c r="H14" i="1"/>
  <c r="H11" i="1"/>
  <c r="H8" i="1"/>
  <c r="H5" i="1"/>
  <c r="H2" i="1"/>
  <c r="D34" i="1" l="1"/>
  <c r="F5" i="2" l="1"/>
  <c r="D48" i="2" l="1"/>
  <c r="D47" i="2"/>
  <c r="D46" i="2"/>
  <c r="D45" i="2"/>
  <c r="D44" i="2"/>
  <c r="D43" i="2"/>
  <c r="D42" i="2"/>
  <c r="C38" i="2" l="1"/>
  <c r="C37" i="2"/>
  <c r="C36" i="2"/>
  <c r="C35" i="2"/>
  <c r="C34" i="2"/>
  <c r="C33" i="2"/>
  <c r="C32" i="2"/>
  <c r="E30" i="2" l="1"/>
  <c r="D30" i="2"/>
  <c r="C30" i="2"/>
  <c r="B30" i="2"/>
  <c r="E29" i="2"/>
  <c r="D29" i="2"/>
  <c r="C29" i="2"/>
  <c r="B29" i="2"/>
  <c r="E28" i="2"/>
  <c r="D28" i="2"/>
  <c r="C28" i="2"/>
  <c r="B28" i="2"/>
  <c r="E27" i="2"/>
  <c r="D27" i="2"/>
  <c r="C27" i="2"/>
  <c r="B27" i="2"/>
  <c r="E26" i="2"/>
  <c r="D26" i="2"/>
  <c r="C26" i="2"/>
  <c r="B26" i="2"/>
  <c r="E25" i="2"/>
  <c r="D25" i="2"/>
  <c r="C25" i="2"/>
  <c r="B25" i="2"/>
  <c r="E24" i="2"/>
  <c r="D24" i="2"/>
  <c r="C24" i="2"/>
  <c r="B24" i="2"/>
  <c r="F20" i="2"/>
  <c r="F17" i="2"/>
  <c r="F14" i="2"/>
  <c r="F11" i="2"/>
  <c r="F8" i="2"/>
  <c r="F2" i="2"/>
  <c r="D38" i="1"/>
  <c r="B38" i="1"/>
  <c r="D37" i="1"/>
  <c r="B37" i="1"/>
  <c r="D36" i="1"/>
  <c r="B36" i="1"/>
  <c r="D35" i="1"/>
  <c r="B35" i="1"/>
  <c r="B34" i="1"/>
  <c r="F30" i="1"/>
  <c r="G30" i="1" s="1"/>
  <c r="D30" i="1"/>
  <c r="G29" i="1"/>
  <c r="F29" i="1"/>
  <c r="D29" i="1"/>
  <c r="G28" i="1"/>
  <c r="F28" i="1"/>
  <c r="D28" i="1"/>
  <c r="G27" i="1"/>
  <c r="F27" i="1"/>
  <c r="D27" i="1"/>
  <c r="G26" i="1"/>
  <c r="F26" i="1"/>
  <c r="D26" i="1"/>
  <c r="G25" i="1"/>
  <c r="F25" i="1"/>
  <c r="D25" i="1"/>
  <c r="G24" i="1"/>
  <c r="F24" i="1"/>
  <c r="D24" i="1"/>
</calcChain>
</file>

<file path=xl/sharedStrings.xml><?xml version="1.0" encoding="utf-8"?>
<sst xmlns="http://schemas.openxmlformats.org/spreadsheetml/2006/main" count="43" uniqueCount="22">
  <si>
    <t>F</t>
  </si>
  <si>
    <t>A</t>
  </si>
  <si>
    <t>B</t>
  </si>
  <si>
    <t>C</t>
  </si>
  <si>
    <t>D</t>
  </si>
  <si>
    <t>E</t>
  </si>
  <si>
    <t>G</t>
  </si>
  <si>
    <t>stdev</t>
  </si>
  <si>
    <t>sem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</si>
  <si>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Cq</t>
    </r>
  </si>
  <si>
    <t>with PMA</t>
  </si>
  <si>
    <t>without PMA</t>
  </si>
  <si>
    <t>% living cells</t>
  </si>
  <si>
    <t>Sample</t>
  </si>
  <si>
    <t>Cq value</t>
  </si>
  <si>
    <t>average Cq value</t>
  </si>
  <si>
    <t>Cq</t>
  </si>
  <si>
    <t>cell numbers</t>
  </si>
  <si>
    <t>log cell numbers</t>
  </si>
  <si>
    <t>SPC</t>
  </si>
  <si>
    <t>sample</t>
  </si>
  <si>
    <t>p-value  (Mann-whitney SPSS)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</si>
</sst>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0;\-#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.25"/>
      <name val="Microsoft Sans Serif"/>
      <family val="2"/>
    </font>
    <font>
      <sz val="8.25"/>
      <name val="Microsoft Sans Serif"/>
      <charset val="1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>
      <alignment vertical="top"/>
      <protection locked="0"/>
    </xf>
  </cellStyleXfs>
  <cellXfs count="3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1" applyNumberFormat="1" applyFont="1" applyFill="1" applyBorder="1" applyAlignment="1" applyProtection="1">
      <alignment vertical="center"/>
    </xf>
    <xf numFmtId="164" fontId="2" fillId="0" borderId="0" xfId="1" applyNumberFormat="1" applyFont="1" applyFill="1" applyBorder="1" applyAlignment="1" applyProtection="1">
      <alignment vertical="center"/>
    </xf>
    <xf numFmtId="164" fontId="2" fillId="0" borderId="0" xfId="1" applyNumberFormat="1" applyFont="1" applyFill="1" applyBorder="1" applyAlignment="1" applyProtection="1">
      <alignment vertical="center"/>
    </xf>
    <xf numFmtId="164" fontId="2" fillId="0" borderId="0" xfId="1" applyNumberFormat="1" applyFont="1" applyFill="1" applyBorder="1" applyAlignment="1" applyProtection="1">
      <alignment vertical="center"/>
    </xf>
    <xf numFmtId="49" fontId="2" fillId="0" borderId="0" xfId="1" applyNumberFormat="1" applyFont="1" applyFill="1" applyBorder="1" applyAlignment="1" applyProtection="1">
      <alignment vertical="center"/>
    </xf>
    <xf numFmtId="164" fontId="2" fillId="0" borderId="0" xfId="1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11" fontId="0" fillId="0" borderId="0" xfId="0" applyNumberFormat="1"/>
    <xf numFmtId="11" fontId="0" fillId="0" borderId="0" xfId="0" applyNumberFormat="1" applyAlignment="1">
      <alignment horizontal="center"/>
    </xf>
    <xf numFmtId="2" fontId="0" fillId="0" borderId="0" xfId="0" applyNumberForma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graphic!$B$3</c:f>
              <c:strCache>
                <c:ptCount val="1"/>
                <c:pt idx="0">
                  <c:v>with PMA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'with PMA'!$G$24:$G$30</c:f>
                <c:numCache>
                  <c:formatCode>General</c:formatCode>
                  <c:ptCount val="7"/>
                  <c:pt idx="0">
                    <c:v>0.43794032359372798</c:v>
                  </c:pt>
                  <c:pt idx="1">
                    <c:v>0.69823395729634985</c:v>
                  </c:pt>
                  <c:pt idx="2">
                    <c:v>6.2988764861632143E-2</c:v>
                  </c:pt>
                  <c:pt idx="3">
                    <c:v>0.34955642771682799</c:v>
                  </c:pt>
                  <c:pt idx="4">
                    <c:v>0.62989555313497247</c:v>
                  </c:pt>
                  <c:pt idx="5">
                    <c:v>0.33157352984884053</c:v>
                  </c:pt>
                  <c:pt idx="6">
                    <c:v>0.20457574528527134</c:v>
                  </c:pt>
                </c:numCache>
              </c:numRef>
            </c:plus>
            <c:minus>
              <c:numRef>
                <c:f>'with PMA'!$G$24:$G$30</c:f>
                <c:numCache>
                  <c:formatCode>General</c:formatCode>
                  <c:ptCount val="7"/>
                  <c:pt idx="0">
                    <c:v>0.43794032359372798</c:v>
                  </c:pt>
                  <c:pt idx="1">
                    <c:v>0.69823395729634985</c:v>
                  </c:pt>
                  <c:pt idx="2">
                    <c:v>6.2988764861632143E-2</c:v>
                  </c:pt>
                  <c:pt idx="3">
                    <c:v>0.34955642771682799</c:v>
                  </c:pt>
                  <c:pt idx="4">
                    <c:v>0.62989555313497247</c:v>
                  </c:pt>
                  <c:pt idx="5">
                    <c:v>0.33157352984884053</c:v>
                  </c:pt>
                  <c:pt idx="6">
                    <c:v>0.20457574528527134</c:v>
                  </c:pt>
                </c:numCache>
              </c:numRef>
            </c:minus>
          </c:errBars>
          <c:cat>
            <c:numRef>
              <c:f>graphic!$A$4:$A$10</c:f>
              <c:numCache>
                <c:formatCode>General</c:formatCode>
                <c:ptCount val="7"/>
                <c:pt idx="0">
                  <c:v>0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cat>
          <c:val>
            <c:numRef>
              <c:f>graphic!$B$4:$B$10</c:f>
              <c:numCache>
                <c:formatCode>0.00</c:formatCode>
                <c:ptCount val="7"/>
                <c:pt idx="0">
                  <c:v>24.2949316596724</c:v>
                </c:pt>
                <c:pt idx="1">
                  <c:v>22.924997037405884</c:v>
                </c:pt>
                <c:pt idx="2">
                  <c:v>23.135649652152367</c:v>
                </c:pt>
                <c:pt idx="3">
                  <c:v>18.560494322632447</c:v>
                </c:pt>
                <c:pt idx="4">
                  <c:v>14.006698483910752</c:v>
                </c:pt>
                <c:pt idx="5">
                  <c:v>12.381927012454119</c:v>
                </c:pt>
                <c:pt idx="6">
                  <c:v>10.91</c:v>
                </c:pt>
              </c:numCache>
            </c:numRef>
          </c:val>
        </c:ser>
        <c:ser>
          <c:idx val="1"/>
          <c:order val="1"/>
          <c:tx>
            <c:strRef>
              <c:f>graphic!$C$3</c:f>
              <c:strCache>
                <c:ptCount val="1"/>
                <c:pt idx="0">
                  <c:v>without PMA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'without PMA'!$E$24:$E$30</c:f>
                <c:numCache>
                  <c:formatCode>General</c:formatCode>
                  <c:ptCount val="7"/>
                  <c:pt idx="0">
                    <c:v>0.27027726405809349</c:v>
                  </c:pt>
                  <c:pt idx="1">
                    <c:v>0.1243847799747546</c:v>
                  </c:pt>
                  <c:pt idx="2">
                    <c:v>0.73729447109381374</c:v>
                  </c:pt>
                  <c:pt idx="3">
                    <c:v>0.51607690875132839</c:v>
                  </c:pt>
                  <c:pt idx="4">
                    <c:v>0.92816671040177201</c:v>
                  </c:pt>
                  <c:pt idx="5">
                    <c:v>1.2565664820920874</c:v>
                  </c:pt>
                  <c:pt idx="6">
                    <c:v>0.69751735307337248</c:v>
                  </c:pt>
                </c:numCache>
              </c:numRef>
            </c:plus>
            <c:minus>
              <c:numRef>
                <c:f>'without PMA'!$E$24:$E$30</c:f>
                <c:numCache>
                  <c:formatCode>General</c:formatCode>
                  <c:ptCount val="7"/>
                  <c:pt idx="0">
                    <c:v>0.27027726405809349</c:v>
                  </c:pt>
                  <c:pt idx="1">
                    <c:v>0.1243847799747546</c:v>
                  </c:pt>
                  <c:pt idx="2">
                    <c:v>0.73729447109381374</c:v>
                  </c:pt>
                  <c:pt idx="3">
                    <c:v>0.51607690875132839</c:v>
                  </c:pt>
                  <c:pt idx="4">
                    <c:v>0.92816671040177201</c:v>
                  </c:pt>
                  <c:pt idx="5">
                    <c:v>1.2565664820920874</c:v>
                  </c:pt>
                  <c:pt idx="6">
                    <c:v>0.69751735307337248</c:v>
                  </c:pt>
                </c:numCache>
              </c:numRef>
            </c:minus>
          </c:errBars>
          <c:cat>
            <c:numRef>
              <c:f>graphic!$A$4:$A$10</c:f>
              <c:numCache>
                <c:formatCode>General</c:formatCode>
                <c:ptCount val="7"/>
                <c:pt idx="0">
                  <c:v>0</c:v>
                </c:pt>
                <c:pt idx="1">
                  <c:v>0.1</c:v>
                </c:pt>
                <c:pt idx="2">
                  <c:v>1</c:v>
                </c:pt>
                <c:pt idx="3">
                  <c:v>10</c:v>
                </c:pt>
                <c:pt idx="4">
                  <c:v>50</c:v>
                </c:pt>
                <c:pt idx="5">
                  <c:v>75</c:v>
                </c:pt>
                <c:pt idx="6">
                  <c:v>100</c:v>
                </c:pt>
              </c:numCache>
            </c:numRef>
          </c:cat>
          <c:val>
            <c:numRef>
              <c:f>graphic!$C$4:$C$10</c:f>
              <c:numCache>
                <c:formatCode>General</c:formatCode>
                <c:ptCount val="7"/>
                <c:pt idx="0">
                  <c:v>21.107527742889232</c:v>
                </c:pt>
                <c:pt idx="1">
                  <c:v>20.340919094119226</c:v>
                </c:pt>
                <c:pt idx="2">
                  <c:v>18.977775991340632</c:v>
                </c:pt>
                <c:pt idx="3">
                  <c:v>15.833041044340549</c:v>
                </c:pt>
                <c:pt idx="4">
                  <c:v>11.473371139012448</c:v>
                </c:pt>
                <c:pt idx="5">
                  <c:v>9.1019990255219057</c:v>
                </c:pt>
                <c:pt idx="6">
                  <c:v>7.3391514184804025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570176"/>
        <c:axId val="95580544"/>
      </c:barChart>
      <c:catAx>
        <c:axId val="95570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US" sz="1200" b="0"/>
                  <a:t>% viable cells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nl-BE"/>
          </a:p>
        </c:txPr>
        <c:crossAx val="95580544"/>
        <c:crosses val="autoZero"/>
        <c:auto val="1"/>
        <c:lblAlgn val="ctr"/>
        <c:lblOffset val="100"/>
        <c:noMultiLvlLbl val="0"/>
      </c:catAx>
      <c:valAx>
        <c:axId val="955805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C</a:t>
                </a:r>
                <a:r>
                  <a:rPr lang="en-US" sz="1200" b="0" baseline="-25000"/>
                  <a:t>q</a:t>
                </a:r>
                <a:r>
                  <a:rPr lang="en-US" sz="1200" b="0"/>
                  <a:t>-value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nl-BE"/>
          </a:p>
        </c:txPr>
        <c:crossAx val="95570176"/>
        <c:crosses val="autoZero"/>
        <c:crossBetween val="between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9157467385542328"/>
          <c:y val="0.15781055379623202"/>
          <c:w val="0.31527469475871828"/>
          <c:h val="6.3034112084248597E-2"/>
        </c:manualLayout>
      </c:layout>
      <c:overlay val="0"/>
      <c:txPr>
        <a:bodyPr/>
        <a:lstStyle/>
        <a:p>
          <a:pPr>
            <a:defRPr sz="1200"/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1</xdr:row>
      <xdr:rowOff>180976</xdr:rowOff>
    </xdr:from>
    <xdr:to>
      <xdr:col>16</xdr:col>
      <xdr:colOff>200025</xdr:colOff>
      <xdr:row>27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209550</xdr:colOff>
      <xdr:row>24</xdr:row>
      <xdr:rowOff>57150</xdr:rowOff>
    </xdr:from>
    <xdr:ext cx="363241" cy="264560"/>
    <xdr:sp macro="" textlink="">
      <xdr:nvSpPr>
        <xdr:cNvPr id="2" name="TextBox 1"/>
        <xdr:cNvSpPr txBox="1"/>
      </xdr:nvSpPr>
      <xdr:spPr>
        <a:xfrm>
          <a:off x="5695950" y="4629150"/>
          <a:ext cx="363241" cy="264560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l-BE" sz="1100"/>
            <a:t>0.1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workbookViewId="0">
      <selection activeCell="C23" sqref="C23"/>
    </sheetView>
  </sheetViews>
  <sheetFormatPr defaultRowHeight="15" x14ac:dyDescent="0.25"/>
  <cols>
    <col min="3" max="3" width="11" bestFit="1" customWidth="1"/>
    <col min="5" max="5" width="16.28515625" bestFit="1" customWidth="1"/>
    <col min="7" max="7" width="10.7109375" customWidth="1"/>
    <col min="8" max="8" width="24.140625" customWidth="1"/>
  </cols>
  <sheetData>
    <row r="1" spans="4:14" x14ac:dyDescent="0.25">
      <c r="D1" s="2" t="s">
        <v>13</v>
      </c>
      <c r="E1" s="2" t="s">
        <v>12</v>
      </c>
      <c r="F1" s="2" t="s">
        <v>14</v>
      </c>
      <c r="G1" s="2"/>
      <c r="H1" s="2" t="s">
        <v>15</v>
      </c>
    </row>
    <row r="2" spans="4:14" x14ac:dyDescent="0.25">
      <c r="D2" s="1" t="s">
        <v>0</v>
      </c>
      <c r="E2" s="1">
        <v>0</v>
      </c>
      <c r="F2" s="5">
        <v>24.438820250765801</v>
      </c>
      <c r="G2" s="8">
        <v>23.2056575171299</v>
      </c>
      <c r="H2" s="18">
        <f>AVERAGE(F2:G4)</f>
        <v>24.294931659672432</v>
      </c>
      <c r="M2" s="7"/>
      <c r="N2" s="8"/>
    </row>
    <row r="3" spans="4:14" x14ac:dyDescent="0.25">
      <c r="D3" s="1"/>
      <c r="E3" s="1"/>
      <c r="F3" s="8">
        <v>25.374839940637202</v>
      </c>
      <c r="G3" s="8">
        <v>25.298472286944101</v>
      </c>
      <c r="H3" s="1"/>
      <c r="M3" s="7"/>
      <c r="N3" s="8"/>
    </row>
    <row r="4" spans="4:14" x14ac:dyDescent="0.25">
      <c r="D4" s="1"/>
      <c r="E4" s="1"/>
      <c r="F4" s="8">
        <v>22.797018950492099</v>
      </c>
      <c r="G4" s="8">
        <v>24.654781012065499</v>
      </c>
      <c r="H4" s="1"/>
      <c r="M4" s="7"/>
      <c r="N4" s="8"/>
    </row>
    <row r="5" spans="4:14" x14ac:dyDescent="0.25">
      <c r="D5" s="1" t="s">
        <v>1</v>
      </c>
      <c r="E5" s="1">
        <v>0.1</v>
      </c>
      <c r="F5" s="8">
        <v>23.330006691340799</v>
      </c>
      <c r="G5" s="8">
        <v>20.7298783054495</v>
      </c>
      <c r="H5" s="18">
        <f>AVERAGE(F5:G7)</f>
        <v>22.924997037405884</v>
      </c>
      <c r="M5" s="7"/>
      <c r="N5" s="8"/>
    </row>
    <row r="6" spans="4:14" x14ac:dyDescent="0.25">
      <c r="D6" s="1"/>
      <c r="E6" s="1"/>
      <c r="F6" s="8">
        <v>23.4275085115579</v>
      </c>
      <c r="G6" s="8">
        <v>24.769598041261698</v>
      </c>
      <c r="H6" s="1"/>
      <c r="M6" s="7"/>
      <c r="N6" s="8"/>
    </row>
    <row r="7" spans="4:14" x14ac:dyDescent="0.25">
      <c r="D7" s="1"/>
      <c r="E7" s="1"/>
      <c r="F7" s="8">
        <v>20.9386979741979</v>
      </c>
      <c r="G7" s="8">
        <v>24.3542927006275</v>
      </c>
      <c r="H7" s="1"/>
      <c r="L7" s="6"/>
      <c r="M7" s="7"/>
      <c r="N7" s="8"/>
    </row>
    <row r="8" spans="4:14" x14ac:dyDescent="0.25">
      <c r="D8" s="1" t="s">
        <v>2</v>
      </c>
      <c r="E8" s="1">
        <v>1</v>
      </c>
      <c r="F8" s="8">
        <v>23.2598596877651</v>
      </c>
      <c r="G8" s="8">
        <v>23.248150403842601</v>
      </c>
      <c r="H8" s="18">
        <f>AVERAGE(F8:G10)</f>
        <v>23.135649652152367</v>
      </c>
      <c r="L8" s="6"/>
      <c r="M8" s="7"/>
      <c r="N8" s="8"/>
    </row>
    <row r="9" spans="4:14" x14ac:dyDescent="0.25">
      <c r="D9" s="1"/>
      <c r="E9" s="1"/>
      <c r="F9" s="8">
        <v>23.285140001785798</v>
      </c>
      <c r="G9" s="8">
        <v>22.9821472358732</v>
      </c>
      <c r="H9" s="1"/>
      <c r="L9" s="6"/>
      <c r="M9" s="7"/>
      <c r="N9" s="8"/>
    </row>
    <row r="10" spans="4:14" x14ac:dyDescent="0.25">
      <c r="D10" s="1"/>
      <c r="E10" s="1"/>
      <c r="F10" s="8">
        <v>22.924541969890502</v>
      </c>
      <c r="G10" s="8">
        <v>23.114058613756999</v>
      </c>
      <c r="L10" s="6"/>
      <c r="M10" s="7"/>
      <c r="N10" s="8"/>
    </row>
    <row r="11" spans="4:14" x14ac:dyDescent="0.25">
      <c r="D11" s="1" t="s">
        <v>3</v>
      </c>
      <c r="E11" s="1">
        <v>10</v>
      </c>
      <c r="F11" s="8">
        <v>19.070468637642801</v>
      </c>
      <c r="G11" s="8">
        <v>19.2180015288993</v>
      </c>
      <c r="H11" s="18">
        <f>AVERAGE(F11:G13)</f>
        <v>18.560494322632447</v>
      </c>
      <c r="L11" s="6"/>
      <c r="M11" s="7"/>
      <c r="N11" s="8"/>
    </row>
    <row r="12" spans="4:14" x14ac:dyDescent="0.25">
      <c r="D12" s="1"/>
      <c r="E12" s="1"/>
      <c r="F12" s="8">
        <v>18.603066193416399</v>
      </c>
      <c r="G12" s="8">
        <v>17.583025800321501</v>
      </c>
      <c r="H12" s="1"/>
      <c r="L12" s="6"/>
      <c r="M12" s="7"/>
      <c r="N12" s="8"/>
    </row>
    <row r="13" spans="4:14" x14ac:dyDescent="0.25">
      <c r="D13" s="1"/>
      <c r="E13" s="1"/>
      <c r="F13" s="8">
        <v>19.4414471984438</v>
      </c>
      <c r="G13" s="8">
        <v>17.4469565770709</v>
      </c>
      <c r="H13" s="1"/>
      <c r="L13" s="6"/>
      <c r="M13" s="7"/>
      <c r="N13" s="8"/>
    </row>
    <row r="14" spans="4:14" x14ac:dyDescent="0.25">
      <c r="D14" s="1" t="s">
        <v>4</v>
      </c>
      <c r="E14" s="1">
        <v>50</v>
      </c>
      <c r="F14" s="8">
        <v>15.742620132871201</v>
      </c>
      <c r="G14" s="8">
        <v>13.937070130973</v>
      </c>
      <c r="H14" s="18">
        <f>AVERAGE(F14:G16)</f>
        <v>14.006698483910752</v>
      </c>
      <c r="L14" s="6"/>
      <c r="M14" s="7"/>
      <c r="N14" s="8"/>
    </row>
    <row r="15" spans="4:14" x14ac:dyDescent="0.25">
      <c r="D15" s="1"/>
      <c r="E15" s="1"/>
      <c r="F15" s="8">
        <v>15.967551338163201</v>
      </c>
      <c r="G15" s="8">
        <v>12.6441436745317</v>
      </c>
      <c r="H15" s="1"/>
      <c r="L15" s="6"/>
      <c r="M15" s="7"/>
      <c r="N15" s="8"/>
    </row>
    <row r="16" spans="4:14" x14ac:dyDescent="0.25">
      <c r="D16" s="1"/>
      <c r="E16" s="1"/>
      <c r="F16" s="8">
        <v>12.318033483929201</v>
      </c>
      <c r="G16" s="8">
        <v>13.430772142996201</v>
      </c>
      <c r="H16" s="1"/>
      <c r="L16" s="6"/>
      <c r="M16" s="7"/>
      <c r="N16" s="8"/>
    </row>
    <row r="17" spans="1:14" x14ac:dyDescent="0.25">
      <c r="D17" s="1" t="s">
        <v>5</v>
      </c>
      <c r="E17" s="1">
        <v>75</v>
      </c>
      <c r="F17" s="8">
        <v>11.9200276104579</v>
      </c>
      <c r="G17" s="8">
        <v>13.3962688359433</v>
      </c>
      <c r="H17" s="18">
        <f>AVERAGE(F17:G19)</f>
        <v>12.381927012454119</v>
      </c>
      <c r="L17" s="6"/>
      <c r="M17" s="7"/>
      <c r="N17" s="8"/>
    </row>
    <row r="18" spans="1:14" x14ac:dyDescent="0.25">
      <c r="D18" s="1"/>
      <c r="E18" s="1"/>
      <c r="F18" s="8">
        <v>12.0213216511873</v>
      </c>
      <c r="G18" s="8">
        <v>11.316007497107099</v>
      </c>
      <c r="H18" s="1"/>
      <c r="L18" s="6"/>
      <c r="M18" s="7"/>
      <c r="N18" s="8"/>
    </row>
    <row r="19" spans="1:14" x14ac:dyDescent="0.25">
      <c r="D19" s="1"/>
      <c r="E19" s="1"/>
      <c r="F19" s="8">
        <v>13.270498454674501</v>
      </c>
      <c r="G19" s="8">
        <v>12.3674380253546</v>
      </c>
      <c r="H19" s="1"/>
      <c r="K19" s="3"/>
      <c r="L19" s="6"/>
      <c r="M19" s="7"/>
      <c r="N19" s="8"/>
    </row>
    <row r="20" spans="1:14" x14ac:dyDescent="0.25">
      <c r="D20" s="1" t="s">
        <v>6</v>
      </c>
      <c r="E20" s="1">
        <v>100</v>
      </c>
      <c r="F20" s="8">
        <v>10.0292514944529</v>
      </c>
      <c r="G20" s="8">
        <v>11.5623616629188</v>
      </c>
      <c r="H20" s="18">
        <f>AVERAGE(F20:G22)</f>
        <v>10.911273787480782</v>
      </c>
      <c r="K20" s="3"/>
      <c r="L20" s="6"/>
      <c r="M20" s="7"/>
      <c r="N20" s="8"/>
    </row>
    <row r="21" spans="1:14" x14ac:dyDescent="0.25">
      <c r="D21" s="1"/>
      <c r="E21" s="1"/>
      <c r="F21" s="8">
        <v>10.8560345358279</v>
      </c>
      <c r="G21" s="8">
        <v>10.911401923039699</v>
      </c>
      <c r="H21" s="1"/>
      <c r="K21" s="3"/>
      <c r="L21" s="6"/>
      <c r="M21" s="7"/>
      <c r="N21" s="8"/>
    </row>
    <row r="22" spans="1:14" x14ac:dyDescent="0.25">
      <c r="D22" s="1"/>
      <c r="E22" s="1"/>
      <c r="F22" s="8">
        <v>11.123923793310199</v>
      </c>
      <c r="G22" s="8">
        <v>10.9846693153352</v>
      </c>
      <c r="H22" s="1"/>
      <c r="K22" s="3"/>
      <c r="L22" s="6"/>
      <c r="M22" s="7"/>
      <c r="N22" s="8"/>
    </row>
    <row r="23" spans="1:14" x14ac:dyDescent="0.25">
      <c r="C23" t="s">
        <v>19</v>
      </c>
      <c r="D23" s="19" t="s">
        <v>12</v>
      </c>
      <c r="E23" s="1"/>
      <c r="F23" s="1" t="s">
        <v>7</v>
      </c>
      <c r="G23" s="1" t="s">
        <v>8</v>
      </c>
      <c r="H23" s="1"/>
      <c r="K23" s="3"/>
      <c r="L23" s="6"/>
      <c r="M23" s="7"/>
      <c r="N23" s="8"/>
    </row>
    <row r="24" spans="1:14" x14ac:dyDescent="0.25">
      <c r="C24">
        <v>0</v>
      </c>
      <c r="D24" s="1">
        <f>E2</f>
        <v>0</v>
      </c>
      <c r="E24" s="18">
        <f>H2</f>
        <v>24.294931659672432</v>
      </c>
      <c r="F24" s="1">
        <f>STDEV(F2:G4)</f>
        <v>1.0727303305939824</v>
      </c>
      <c r="G24" s="1">
        <f>F24/SQRT(6)</f>
        <v>0.43794032359372798</v>
      </c>
      <c r="H24" s="1"/>
      <c r="K24" s="3"/>
      <c r="L24" s="6"/>
      <c r="M24" s="7"/>
      <c r="N24" s="8"/>
    </row>
    <row r="25" spans="1:14" x14ac:dyDescent="0.25">
      <c r="C25">
        <v>720000</v>
      </c>
      <c r="D25" s="1">
        <f>E5</f>
        <v>0.1</v>
      </c>
      <c r="E25" s="18">
        <f>H5</f>
        <v>22.924997037405884</v>
      </c>
      <c r="F25" s="1">
        <f>STDEV(F5:G7)</f>
        <v>1.7103169164603165</v>
      </c>
      <c r="G25" s="1">
        <f t="shared" ref="G25:G30" si="0">F25/SQRT(6)</f>
        <v>0.69823395729634985</v>
      </c>
      <c r="K25" s="3"/>
      <c r="L25" s="6"/>
      <c r="M25" s="7"/>
      <c r="N25" s="8"/>
    </row>
    <row r="26" spans="1:14" x14ac:dyDescent="0.25">
      <c r="C26">
        <v>7200000</v>
      </c>
      <c r="D26" s="1">
        <f>E8</f>
        <v>1</v>
      </c>
      <c r="E26" s="18">
        <f>H8</f>
        <v>23.135649652152367</v>
      </c>
      <c r="F26" s="1">
        <f>STDEV(F8:G10)</f>
        <v>0.15429033343914939</v>
      </c>
      <c r="G26" s="1">
        <f t="shared" si="0"/>
        <v>6.2988764861632143E-2</v>
      </c>
      <c r="K26" s="3"/>
      <c r="L26" s="6"/>
      <c r="M26" s="7"/>
      <c r="N26" s="8"/>
    </row>
    <row r="27" spans="1:14" x14ac:dyDescent="0.25">
      <c r="C27">
        <v>72000000</v>
      </c>
      <c r="D27" s="1">
        <f>E11</f>
        <v>10</v>
      </c>
      <c r="E27" s="18">
        <f>H11</f>
        <v>18.560494322632447</v>
      </c>
      <c r="F27" s="1">
        <f>STDEV(F11:G13)</f>
        <v>0.85623488421629956</v>
      </c>
      <c r="G27" s="1">
        <f t="shared" si="0"/>
        <v>0.34955642771682799</v>
      </c>
      <c r="K27" s="3"/>
      <c r="L27" s="6"/>
      <c r="M27" s="7"/>
      <c r="N27" s="8"/>
    </row>
    <row r="28" spans="1:14" x14ac:dyDescent="0.25">
      <c r="C28">
        <v>360000000</v>
      </c>
      <c r="D28" s="1">
        <f>E14</f>
        <v>50</v>
      </c>
      <c r="E28" s="18">
        <f>H14</f>
        <v>14.006698483910752</v>
      </c>
      <c r="F28" s="1">
        <f>STDEV(F14:G16)</f>
        <v>1.5429226964288514</v>
      </c>
      <c r="G28" s="1">
        <f t="shared" si="0"/>
        <v>0.62989555313497247</v>
      </c>
      <c r="K28" s="3"/>
      <c r="L28" s="6"/>
      <c r="M28" s="7"/>
      <c r="N28" s="8"/>
    </row>
    <row r="29" spans="1:14" x14ac:dyDescent="0.25">
      <c r="C29">
        <v>540000000</v>
      </c>
      <c r="D29" s="1">
        <f>E17</f>
        <v>75</v>
      </c>
      <c r="E29" s="18">
        <f>H17</f>
        <v>12.381927012454119</v>
      </c>
      <c r="F29" s="1">
        <f>STDEV(F17:G19)</f>
        <v>0.81218596034314672</v>
      </c>
      <c r="G29" s="1">
        <f>F29/SQRT(6)</f>
        <v>0.33157352984884053</v>
      </c>
      <c r="K29" s="3"/>
      <c r="L29" s="6"/>
      <c r="M29" s="7"/>
      <c r="N29" s="8"/>
    </row>
    <row r="30" spans="1:14" x14ac:dyDescent="0.25">
      <c r="C30">
        <v>1200000000</v>
      </c>
      <c r="D30" s="1">
        <f>E20</f>
        <v>100</v>
      </c>
      <c r="E30" s="18">
        <f>H20</f>
        <v>10.911273787480782</v>
      </c>
      <c r="F30" s="1">
        <f>STDEV(F20:G22)</f>
        <v>0.50110618969849618</v>
      </c>
      <c r="G30" s="1">
        <f t="shared" si="0"/>
        <v>0.20457574528527134</v>
      </c>
      <c r="K30" s="3"/>
      <c r="L30" s="6"/>
      <c r="M30" s="7"/>
      <c r="N30" s="8"/>
    </row>
    <row r="31" spans="1:14" x14ac:dyDescent="0.25">
      <c r="D31" s="1"/>
      <c r="E31" s="1"/>
      <c r="F31" s="1"/>
      <c r="G31" s="1"/>
      <c r="K31" s="3"/>
      <c r="L31" s="6"/>
      <c r="M31" s="7"/>
      <c r="N31" s="8"/>
    </row>
    <row r="32" spans="1:14" x14ac:dyDescent="0.25">
      <c r="A32" t="s">
        <v>12</v>
      </c>
      <c r="B32" t="s">
        <v>18</v>
      </c>
      <c r="C32" t="s">
        <v>17</v>
      </c>
      <c r="D32" s="1" t="s">
        <v>16</v>
      </c>
      <c r="E32" s="1"/>
      <c r="F32" s="1"/>
      <c r="G32" s="1"/>
      <c r="K32" s="3"/>
      <c r="L32" s="6"/>
      <c r="M32" s="7"/>
      <c r="N32" s="8"/>
    </row>
    <row r="33" spans="1:14" x14ac:dyDescent="0.25">
      <c r="A33">
        <v>100</v>
      </c>
      <c r="B33">
        <f>LOG(C33)</f>
        <v>9.0791812460476251</v>
      </c>
      <c r="C33" s="11">
        <f>C30*(100%)</f>
        <v>1200000000</v>
      </c>
      <c r="D33" s="18">
        <f>E30</f>
        <v>10.911273787480782</v>
      </c>
      <c r="E33" s="12"/>
      <c r="F33" s="1"/>
      <c r="G33" s="1"/>
      <c r="K33" s="3"/>
      <c r="L33" s="6"/>
      <c r="M33" s="7"/>
      <c r="N33" s="8"/>
    </row>
    <row r="34" spans="1:14" x14ac:dyDescent="0.25">
      <c r="A34">
        <v>75</v>
      </c>
      <c r="B34">
        <f t="shared" ref="B34:B38" si="1">LOG(C34)</f>
        <v>8.7323937598229691</v>
      </c>
      <c r="C34" s="11">
        <f>C29</f>
        <v>540000000</v>
      </c>
      <c r="D34">
        <f>E29</f>
        <v>12.381927012454119</v>
      </c>
      <c r="E34" s="12"/>
      <c r="K34" s="3"/>
      <c r="L34" s="6"/>
      <c r="M34" s="7"/>
      <c r="N34" s="8"/>
    </row>
    <row r="35" spans="1:14" x14ac:dyDescent="0.25">
      <c r="A35">
        <v>50</v>
      </c>
      <c r="B35">
        <f t="shared" si="1"/>
        <v>8.5563025007672877</v>
      </c>
      <c r="C35" s="11">
        <f>C28</f>
        <v>360000000</v>
      </c>
      <c r="D35">
        <f>E28</f>
        <v>14.006698483910752</v>
      </c>
      <c r="E35" s="12"/>
      <c r="K35" s="3"/>
      <c r="L35" s="6"/>
      <c r="M35" s="7"/>
      <c r="N35" s="8"/>
    </row>
    <row r="36" spans="1:14" x14ac:dyDescent="0.25">
      <c r="A36">
        <v>10</v>
      </c>
      <c r="B36">
        <f t="shared" si="1"/>
        <v>7.8573324964312681</v>
      </c>
      <c r="C36" s="11">
        <f>C27</f>
        <v>72000000</v>
      </c>
      <c r="D36">
        <f>E27</f>
        <v>18.560494322632447</v>
      </c>
      <c r="E36" s="12"/>
      <c r="K36" s="3"/>
      <c r="L36" s="6"/>
      <c r="M36" s="7"/>
      <c r="N36" s="8"/>
    </row>
    <row r="37" spans="1:14" x14ac:dyDescent="0.25">
      <c r="A37">
        <v>1</v>
      </c>
      <c r="B37">
        <f t="shared" si="1"/>
        <v>6.8573324964312681</v>
      </c>
      <c r="C37" s="11">
        <f>C26</f>
        <v>7200000</v>
      </c>
      <c r="D37">
        <f>E26</f>
        <v>23.135649652152367</v>
      </c>
      <c r="E37" s="12"/>
      <c r="K37" s="3"/>
      <c r="L37" s="6"/>
      <c r="M37" s="7"/>
      <c r="N37" s="8"/>
    </row>
    <row r="38" spans="1:14" x14ac:dyDescent="0.25">
      <c r="A38">
        <v>0.1</v>
      </c>
      <c r="B38">
        <f t="shared" si="1"/>
        <v>5.8573324964312681</v>
      </c>
      <c r="C38" s="11">
        <f>C25</f>
        <v>720000</v>
      </c>
      <c r="D38">
        <f>E25</f>
        <v>22.924997037405884</v>
      </c>
      <c r="E38" s="12"/>
      <c r="K38" s="3"/>
      <c r="L38" s="6"/>
      <c r="M38" s="7"/>
      <c r="N38" s="8"/>
    </row>
    <row r="39" spans="1:14" x14ac:dyDescent="0.25">
      <c r="A39">
        <v>0</v>
      </c>
      <c r="B39">
        <v>0</v>
      </c>
      <c r="C39" s="11">
        <f>C24</f>
        <v>0</v>
      </c>
      <c r="D39" s="20">
        <f>E24</f>
        <v>24.294931659672432</v>
      </c>
      <c r="E39" s="12"/>
      <c r="K39" s="3"/>
      <c r="L39" s="6"/>
      <c r="M39" s="7"/>
      <c r="N39" s="8"/>
    </row>
    <row r="40" spans="1:14" x14ac:dyDescent="0.25">
      <c r="E40" s="1"/>
      <c r="K40" s="3"/>
      <c r="L40" s="6"/>
      <c r="M40" s="7"/>
      <c r="N40" s="8"/>
    </row>
    <row r="41" spans="1:14" x14ac:dyDescent="0.25">
      <c r="E41" s="1"/>
      <c r="K41" s="3"/>
      <c r="M41" s="7"/>
      <c r="N41" s="8"/>
    </row>
    <row r="42" spans="1:14" x14ac:dyDescent="0.25">
      <c r="K42" s="3"/>
      <c r="M42" s="7"/>
      <c r="N42" s="8"/>
    </row>
    <row r="43" spans="1:14" x14ac:dyDescent="0.25">
      <c r="B43">
        <v>10.9279404541475</v>
      </c>
      <c r="C43" s="13"/>
      <c r="K43" s="3"/>
      <c r="M43" s="7"/>
      <c r="N43" s="8"/>
    </row>
    <row r="44" spans="1:14" x14ac:dyDescent="0.25">
      <c r="B44">
        <v>12.381927012454119</v>
      </c>
      <c r="C44" s="13"/>
      <c r="D44" s="1"/>
      <c r="K44" s="3"/>
      <c r="M44" s="7"/>
      <c r="N44" s="8"/>
    </row>
    <row r="45" spans="1:14" x14ac:dyDescent="0.25">
      <c r="B45">
        <v>14.0066984839108</v>
      </c>
      <c r="C45" s="13"/>
      <c r="K45" s="3"/>
      <c r="M45" s="7"/>
      <c r="N45" s="8"/>
    </row>
    <row r="46" spans="1:14" x14ac:dyDescent="0.25">
      <c r="B46">
        <v>18.560494322632447</v>
      </c>
      <c r="C46" s="13"/>
      <c r="K46" s="3"/>
      <c r="M46" s="7"/>
      <c r="N46" s="8"/>
    </row>
    <row r="47" spans="1:14" x14ac:dyDescent="0.25">
      <c r="B47">
        <v>23.135649652152367</v>
      </c>
      <c r="C47" s="13"/>
      <c r="K47" s="3"/>
      <c r="M47" s="7"/>
      <c r="N47" s="8"/>
    </row>
    <row r="48" spans="1:14" x14ac:dyDescent="0.25">
      <c r="B48">
        <v>22.924997037405884</v>
      </c>
      <c r="C48" s="13"/>
      <c r="K48" s="3"/>
      <c r="M48" s="7"/>
      <c r="N48" s="8"/>
    </row>
    <row r="49" spans="2:14" x14ac:dyDescent="0.25">
      <c r="B49">
        <v>24.294931659672432</v>
      </c>
      <c r="C49" s="13"/>
      <c r="K49" s="3"/>
      <c r="M49" s="7"/>
      <c r="N49" s="8"/>
    </row>
    <row r="50" spans="2:14" x14ac:dyDescent="0.25">
      <c r="K50" s="3"/>
      <c r="M50" s="7"/>
      <c r="N50" s="8"/>
    </row>
    <row r="51" spans="2:14" x14ac:dyDescent="0.25">
      <c r="K51" s="3"/>
      <c r="M51" s="7"/>
      <c r="N51" s="8"/>
    </row>
    <row r="52" spans="2:14" x14ac:dyDescent="0.25">
      <c r="K52" s="3"/>
      <c r="M52" s="7"/>
      <c r="N52" s="8"/>
    </row>
    <row r="53" spans="2:14" x14ac:dyDescent="0.25">
      <c r="K53" s="3"/>
    </row>
    <row r="54" spans="2:14" x14ac:dyDescent="0.25">
      <c r="K54" s="3"/>
    </row>
    <row r="55" spans="2:14" x14ac:dyDescent="0.25">
      <c r="K55" s="3"/>
    </row>
    <row r="56" spans="2:14" x14ac:dyDescent="0.25">
      <c r="K56" s="3"/>
    </row>
    <row r="57" spans="2:14" x14ac:dyDescent="0.25">
      <c r="K57" s="3"/>
    </row>
    <row r="58" spans="2:14" x14ac:dyDescent="0.25">
      <c r="K58" s="3"/>
    </row>
    <row r="59" spans="2:14" x14ac:dyDescent="0.25">
      <c r="K59" s="3"/>
    </row>
    <row r="60" spans="2:14" x14ac:dyDescent="0.25">
      <c r="K60" s="3"/>
    </row>
    <row r="61" spans="2:14" x14ac:dyDescent="0.25">
      <c r="K61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opLeftCell="A25" workbookViewId="0">
      <selection activeCell="G45" sqref="G45"/>
    </sheetView>
  </sheetViews>
  <sheetFormatPr defaultRowHeight="15" x14ac:dyDescent="0.25"/>
  <cols>
    <col min="1" max="1" width="13.42578125" customWidth="1"/>
    <col min="2" max="2" width="16.85546875" customWidth="1"/>
    <col min="3" max="3" width="18" customWidth="1"/>
    <col min="6" max="6" width="20.85546875" customWidth="1"/>
  </cols>
  <sheetData>
    <row r="1" spans="2:10" x14ac:dyDescent="0.25">
      <c r="B1" s="2" t="s">
        <v>20</v>
      </c>
      <c r="C1" s="2" t="s">
        <v>12</v>
      </c>
      <c r="D1" s="2" t="s">
        <v>14</v>
      </c>
      <c r="E1" s="2"/>
      <c r="F1" s="2" t="s">
        <v>15</v>
      </c>
      <c r="I1" s="9"/>
      <c r="J1" s="10"/>
    </row>
    <row r="2" spans="2:10" x14ac:dyDescent="0.25">
      <c r="B2" s="1" t="s">
        <v>0</v>
      </c>
      <c r="C2" s="1">
        <v>0</v>
      </c>
      <c r="D2" s="10">
        <v>20.8281136482208</v>
      </c>
      <c r="E2" s="10">
        <v>21.1645507012664</v>
      </c>
      <c r="F2" s="1">
        <f>AVERAGE(D2:E4)</f>
        <v>21.107527742889232</v>
      </c>
      <c r="I2" s="9"/>
      <c r="J2" s="10"/>
    </row>
    <row r="3" spans="2:10" x14ac:dyDescent="0.25">
      <c r="B3" s="1"/>
      <c r="C3" s="1"/>
      <c r="D3" s="10">
        <v>20.250772569412799</v>
      </c>
      <c r="E3" s="10">
        <v>21.375649219991999</v>
      </c>
      <c r="F3" s="1"/>
      <c r="I3" s="9"/>
      <c r="J3" s="10"/>
    </row>
    <row r="4" spans="2:10" x14ac:dyDescent="0.25">
      <c r="B4" s="1"/>
      <c r="C4" s="1"/>
      <c r="D4" s="10">
        <v>20.814695353069901</v>
      </c>
      <c r="E4" s="10">
        <v>22.211384965373501</v>
      </c>
      <c r="F4" s="1"/>
      <c r="I4" s="9"/>
      <c r="J4" s="10"/>
    </row>
    <row r="5" spans="2:10" x14ac:dyDescent="0.25">
      <c r="B5" s="1" t="s">
        <v>1</v>
      </c>
      <c r="C5" s="1">
        <v>0.1</v>
      </c>
      <c r="D5" s="10"/>
      <c r="E5" s="10">
        <v>20.3665930887123</v>
      </c>
      <c r="F5" s="18">
        <f>AVERAGE(D5:E7)</f>
        <v>20.340919094119226</v>
      </c>
      <c r="I5" s="9"/>
      <c r="J5" s="10"/>
    </row>
    <row r="6" spans="2:10" x14ac:dyDescent="0.25">
      <c r="B6" s="1"/>
      <c r="C6" s="1"/>
      <c r="D6" s="10"/>
      <c r="E6" s="10">
        <v>20.573958054835401</v>
      </c>
      <c r="F6" s="1"/>
      <c r="I6" s="9"/>
      <c r="J6" s="10"/>
    </row>
    <row r="7" spans="2:10" x14ac:dyDescent="0.25">
      <c r="B7" s="1"/>
      <c r="C7" s="1"/>
      <c r="D7" s="10">
        <v>20.519828585212501</v>
      </c>
      <c r="E7" s="10">
        <v>19.903296647716701</v>
      </c>
      <c r="F7" s="1"/>
      <c r="I7" s="9"/>
      <c r="J7" s="10"/>
    </row>
    <row r="8" spans="2:10" x14ac:dyDescent="0.25">
      <c r="B8" s="1" t="s">
        <v>2</v>
      </c>
      <c r="C8" s="1">
        <v>1</v>
      </c>
      <c r="D8" s="10">
        <v>16.734683706821802</v>
      </c>
      <c r="E8" s="10">
        <v>20.661424750585201</v>
      </c>
      <c r="F8" s="1">
        <f>AVERAGE(D8:E10)</f>
        <v>18.977775991340632</v>
      </c>
      <c r="I8" s="9"/>
      <c r="J8" s="10"/>
    </row>
    <row r="9" spans="2:10" x14ac:dyDescent="0.25">
      <c r="B9" s="1"/>
      <c r="C9" s="1"/>
      <c r="D9" s="10">
        <v>16.658022416771299</v>
      </c>
      <c r="E9" s="10">
        <v>19.688785223010399</v>
      </c>
      <c r="F9" s="1"/>
      <c r="I9" s="9"/>
      <c r="J9" s="10"/>
    </row>
    <row r="10" spans="2:10" x14ac:dyDescent="0.25">
      <c r="B10" s="1"/>
      <c r="C10" s="1"/>
      <c r="D10" s="10">
        <v>20.381751060926799</v>
      </c>
      <c r="E10" s="10">
        <v>19.7419887899283</v>
      </c>
      <c r="I10" s="9"/>
      <c r="J10" s="10"/>
    </row>
    <row r="11" spans="2:10" x14ac:dyDescent="0.25">
      <c r="B11" s="1" t="s">
        <v>3</v>
      </c>
      <c r="C11" s="1">
        <v>10</v>
      </c>
      <c r="D11" s="10">
        <v>15.605412148305399</v>
      </c>
      <c r="E11" s="10">
        <v>17.163737043588402</v>
      </c>
      <c r="F11" s="1">
        <f>AVERAGE(D11:E13)</f>
        <v>15.833041044340549</v>
      </c>
      <c r="I11" s="9"/>
      <c r="J11" s="10"/>
    </row>
    <row r="12" spans="2:10" x14ac:dyDescent="0.25">
      <c r="B12" s="1"/>
      <c r="C12" s="1"/>
      <c r="D12" s="10">
        <v>15.4464550064822</v>
      </c>
      <c r="E12" s="10">
        <v>14.641260299107101</v>
      </c>
      <c r="F12" s="1"/>
      <c r="I12" s="9"/>
      <c r="J12" s="10"/>
    </row>
    <row r="13" spans="2:10" x14ac:dyDescent="0.25">
      <c r="B13" s="1"/>
      <c r="C13" s="1"/>
      <c r="D13" s="10">
        <v>17.5681469793698</v>
      </c>
      <c r="E13" s="10">
        <v>14.573234789190399</v>
      </c>
      <c r="F13" s="1"/>
      <c r="I13" s="9"/>
      <c r="J13" s="10"/>
    </row>
    <row r="14" spans="2:10" x14ac:dyDescent="0.25">
      <c r="B14" s="1" t="s">
        <v>4</v>
      </c>
      <c r="C14" s="1">
        <v>50</v>
      </c>
      <c r="D14" s="10">
        <v>13.3875650259022</v>
      </c>
      <c r="E14" s="10">
        <v>11.6711893680333</v>
      </c>
      <c r="F14" s="1">
        <f>AVERAGE(D14:E16)</f>
        <v>11.473371139012448</v>
      </c>
      <c r="I14" s="9"/>
      <c r="J14" s="10"/>
    </row>
    <row r="15" spans="2:10" x14ac:dyDescent="0.25">
      <c r="B15" s="1"/>
      <c r="C15" s="1"/>
      <c r="D15" s="10">
        <v>13.2348737083733</v>
      </c>
      <c r="E15" s="10">
        <v>7.12827767343029</v>
      </c>
      <c r="F15" s="1"/>
      <c r="I15" s="9"/>
      <c r="J15" s="10"/>
    </row>
    <row r="16" spans="2:10" x14ac:dyDescent="0.25">
      <c r="B16" s="1"/>
      <c r="C16" s="1"/>
      <c r="D16" s="10">
        <v>11.863451133341901</v>
      </c>
      <c r="E16" s="10">
        <v>11.554869924993699</v>
      </c>
      <c r="F16" s="1"/>
      <c r="I16" s="9"/>
      <c r="J16" s="10"/>
    </row>
    <row r="17" spans="2:10" x14ac:dyDescent="0.25">
      <c r="B17" s="1" t="s">
        <v>5</v>
      </c>
      <c r="C17" s="1">
        <v>75</v>
      </c>
      <c r="D17" s="10">
        <v>11.8844947600568</v>
      </c>
      <c r="E17" s="10">
        <v>12.145798204651101</v>
      </c>
      <c r="F17" s="1">
        <f>AVERAGE(D17:E19)</f>
        <v>9.1019990255219057</v>
      </c>
      <c r="I17" s="9"/>
      <c r="J17" s="10"/>
    </row>
    <row r="18" spans="2:10" x14ac:dyDescent="0.25">
      <c r="B18" s="1"/>
      <c r="C18" s="1"/>
      <c r="D18" s="10">
        <v>7.13067596982241</v>
      </c>
      <c r="E18" s="10">
        <v>5.9423781313127204</v>
      </c>
      <c r="F18" s="1"/>
      <c r="I18" s="9"/>
      <c r="J18" s="10"/>
    </row>
    <row r="19" spans="2:10" x14ac:dyDescent="0.25">
      <c r="B19" s="1"/>
      <c r="C19" s="1"/>
      <c r="D19" s="10">
        <v>5.9038228424083004</v>
      </c>
      <c r="E19" s="10">
        <v>11.604824244880099</v>
      </c>
      <c r="F19" s="1"/>
      <c r="I19" s="9"/>
      <c r="J19" s="10"/>
    </row>
    <row r="20" spans="2:10" x14ac:dyDescent="0.25">
      <c r="B20" s="1" t="s">
        <v>6</v>
      </c>
      <c r="C20" s="1">
        <v>100</v>
      </c>
      <c r="D20" s="10">
        <v>6.5956121726022703</v>
      </c>
      <c r="E20" s="10">
        <v>5.9689252900364398</v>
      </c>
      <c r="F20" s="1">
        <f>AVERAGE(D20:E22)</f>
        <v>7.3391514184804025</v>
      </c>
      <c r="I20" s="9"/>
      <c r="J20" s="10"/>
    </row>
    <row r="21" spans="2:10" x14ac:dyDescent="0.25">
      <c r="B21" s="1"/>
      <c r="C21" s="1"/>
      <c r="D21" s="10">
        <v>6.6436842092692796</v>
      </c>
      <c r="E21" s="10">
        <v>10.720634731539</v>
      </c>
      <c r="F21" s="1"/>
      <c r="I21" s="9"/>
      <c r="J21" s="10"/>
    </row>
    <row r="22" spans="2:10" x14ac:dyDescent="0.25">
      <c r="B22" s="1"/>
      <c r="C22" s="1"/>
      <c r="D22" s="10">
        <v>7.2576036644430797</v>
      </c>
      <c r="E22" s="10">
        <v>6.84844844299234</v>
      </c>
      <c r="F22" s="1"/>
      <c r="I22" s="9"/>
      <c r="J22" s="10"/>
    </row>
    <row r="23" spans="2:10" x14ac:dyDescent="0.25">
      <c r="B23" s="19" t="s">
        <v>12</v>
      </c>
      <c r="C23" s="1" t="s">
        <v>14</v>
      </c>
      <c r="D23" s="1" t="s">
        <v>7</v>
      </c>
      <c r="E23" s="1" t="s">
        <v>8</v>
      </c>
      <c r="F23" s="1"/>
      <c r="I23" s="9"/>
      <c r="J23" s="10"/>
    </row>
    <row r="24" spans="2:10" x14ac:dyDescent="0.25">
      <c r="B24" s="1">
        <f>C2</f>
        <v>0</v>
      </c>
      <c r="C24" s="1">
        <f>F2</f>
        <v>21.107527742889232</v>
      </c>
      <c r="D24" s="1">
        <f>STDEV(D2:E4)</f>
        <v>0.66204138601780049</v>
      </c>
      <c r="E24" s="1">
        <f>D24/SQRT(6)</f>
        <v>0.27027726405809349</v>
      </c>
      <c r="F24" s="1"/>
      <c r="I24" s="9"/>
      <c r="J24" s="10"/>
    </row>
    <row r="25" spans="2:10" x14ac:dyDescent="0.25">
      <c r="B25" s="1">
        <f>C5</f>
        <v>0.1</v>
      </c>
      <c r="C25" s="1">
        <f>F5</f>
        <v>20.340919094119226</v>
      </c>
      <c r="D25" s="1">
        <f>STDEV(D5:E7)</f>
        <v>0.30467924270650382</v>
      </c>
      <c r="E25" s="1">
        <f t="shared" ref="E25:E30" si="0">D25/SQRT(6)</f>
        <v>0.1243847799747546</v>
      </c>
      <c r="I25" s="9"/>
      <c r="J25" s="10"/>
    </row>
    <row r="26" spans="2:10" x14ac:dyDescent="0.25">
      <c r="B26" s="1">
        <f>C8</f>
        <v>1</v>
      </c>
      <c r="C26" s="1">
        <f>F8</f>
        <v>18.977775991340632</v>
      </c>
      <c r="D26" s="1">
        <f>STDEV(D8:E10)</f>
        <v>1.8059952443550449</v>
      </c>
      <c r="E26" s="1">
        <f t="shared" si="0"/>
        <v>0.73729447109381374</v>
      </c>
      <c r="I26" s="9"/>
      <c r="J26" s="10"/>
    </row>
    <row r="27" spans="2:10" x14ac:dyDescent="0.25">
      <c r="B27" s="1">
        <f>C11</f>
        <v>10</v>
      </c>
      <c r="C27" s="1">
        <f>F11</f>
        <v>15.833041044340549</v>
      </c>
      <c r="D27" s="1">
        <f>STDEV(D11:E13)</f>
        <v>1.2641250944736289</v>
      </c>
      <c r="E27" s="1">
        <f t="shared" si="0"/>
        <v>0.51607690875132839</v>
      </c>
      <c r="I27" s="9"/>
      <c r="J27" s="10"/>
    </row>
    <row r="28" spans="2:10" x14ac:dyDescent="0.25">
      <c r="B28" s="1">
        <f>C14</f>
        <v>50</v>
      </c>
      <c r="C28" s="1">
        <f>F14</f>
        <v>11.473371139012448</v>
      </c>
      <c r="D28" s="1">
        <f>STDEV(D14:E16)</f>
        <v>2.2735348367219448</v>
      </c>
      <c r="E28" s="1">
        <f t="shared" si="0"/>
        <v>0.92816671040177201</v>
      </c>
      <c r="G28" s="4"/>
      <c r="I28" s="9"/>
      <c r="J28" s="10"/>
    </row>
    <row r="29" spans="2:10" x14ac:dyDescent="0.25">
      <c r="B29" s="1">
        <f>C17</f>
        <v>75</v>
      </c>
      <c r="C29" s="1">
        <f>F17</f>
        <v>9.1019990255219057</v>
      </c>
      <c r="D29" s="1">
        <f>STDEV(D17:E19)</f>
        <v>3.0779467090097099</v>
      </c>
      <c r="E29" s="1">
        <f>D29/SQRT(6)</f>
        <v>1.2565664820920874</v>
      </c>
      <c r="G29" s="4"/>
      <c r="I29" s="9"/>
      <c r="J29" s="10"/>
    </row>
    <row r="30" spans="2:10" x14ac:dyDescent="0.25">
      <c r="B30" s="1">
        <f>C20</f>
        <v>100</v>
      </c>
      <c r="C30" s="1">
        <f>F20</f>
        <v>7.3391514184804025</v>
      </c>
      <c r="D30" s="1">
        <f>STDEV(D20:E22)</f>
        <v>1.7085616017664982</v>
      </c>
      <c r="E30" s="1">
        <f t="shared" si="0"/>
        <v>0.69751735307337248</v>
      </c>
      <c r="G30" s="4"/>
      <c r="I30" s="9"/>
      <c r="J30" s="10"/>
    </row>
    <row r="31" spans="2:10" x14ac:dyDescent="0.25">
      <c r="B31" t="s">
        <v>18</v>
      </c>
      <c r="C31" t="s">
        <v>14</v>
      </c>
      <c r="G31" s="4"/>
      <c r="I31" s="9"/>
      <c r="J31" s="10"/>
    </row>
    <row r="32" spans="2:10" x14ac:dyDescent="0.25">
      <c r="B32">
        <v>9.0791812460476251</v>
      </c>
      <c r="C32">
        <f>C30</f>
        <v>7.3391514184804025</v>
      </c>
      <c r="D32" s="10"/>
      <c r="E32" s="10"/>
      <c r="G32" s="4"/>
      <c r="I32" s="9"/>
      <c r="J32" s="10"/>
    </row>
    <row r="33" spans="1:10" x14ac:dyDescent="0.25">
      <c r="B33">
        <v>8.7323937598229691</v>
      </c>
      <c r="C33">
        <f>C29</f>
        <v>9.1019990255219057</v>
      </c>
      <c r="D33" s="10"/>
      <c r="E33" s="10"/>
      <c r="G33" s="4"/>
      <c r="I33" s="9"/>
      <c r="J33" s="10"/>
    </row>
    <row r="34" spans="1:10" x14ac:dyDescent="0.25">
      <c r="B34">
        <v>8.5563025007672877</v>
      </c>
      <c r="C34">
        <f>C28</f>
        <v>11.473371139012448</v>
      </c>
      <c r="D34" s="10"/>
      <c r="E34" s="10"/>
      <c r="G34" s="4"/>
      <c r="I34" s="9"/>
      <c r="J34" s="10"/>
    </row>
    <row r="35" spans="1:10" x14ac:dyDescent="0.25">
      <c r="B35">
        <v>7.8573324964312681</v>
      </c>
      <c r="C35">
        <f>C27</f>
        <v>15.833041044340549</v>
      </c>
      <c r="D35" s="10"/>
      <c r="G35" s="4"/>
      <c r="I35" s="9"/>
      <c r="J35" s="10"/>
    </row>
    <row r="36" spans="1:10" x14ac:dyDescent="0.25">
      <c r="B36">
        <v>6.8573324964312681</v>
      </c>
      <c r="C36">
        <f>C26</f>
        <v>18.977775991340632</v>
      </c>
      <c r="D36" s="10"/>
      <c r="G36" s="4"/>
      <c r="I36" s="9"/>
      <c r="J36" s="10"/>
    </row>
    <row r="37" spans="1:10" x14ac:dyDescent="0.25">
      <c r="B37">
        <v>5.8573324964312681</v>
      </c>
      <c r="C37">
        <f>C25</f>
        <v>20.340919094119226</v>
      </c>
      <c r="D37" s="10"/>
      <c r="G37" s="4"/>
      <c r="I37" s="9"/>
      <c r="J37" s="10"/>
    </row>
    <row r="38" spans="1:10" x14ac:dyDescent="0.25">
      <c r="B38">
        <v>0</v>
      </c>
      <c r="C38">
        <f>C24</f>
        <v>21.107527742889232</v>
      </c>
      <c r="D38" s="10"/>
      <c r="G38" s="4"/>
      <c r="I38" s="9"/>
      <c r="J38" s="10"/>
    </row>
    <row r="39" spans="1:10" x14ac:dyDescent="0.25">
      <c r="G39" s="4"/>
      <c r="I39" s="9"/>
      <c r="J39" s="10"/>
    </row>
    <row r="40" spans="1:10" ht="15.75" thickBot="1" x14ac:dyDescent="0.3">
      <c r="G40" s="4"/>
      <c r="I40" s="9"/>
      <c r="J40" s="10"/>
    </row>
    <row r="41" spans="1:10" ht="15.75" thickBot="1" x14ac:dyDescent="0.3">
      <c r="A41" s="31" t="s">
        <v>10</v>
      </c>
      <c r="B41" s="32" t="s">
        <v>11</v>
      </c>
      <c r="C41" s="21" t="s">
        <v>12</v>
      </c>
      <c r="D41" s="17" t="s">
        <v>9</v>
      </c>
      <c r="G41" s="4"/>
      <c r="I41" s="9"/>
      <c r="J41" s="10"/>
    </row>
    <row r="42" spans="1:10" x14ac:dyDescent="0.25">
      <c r="A42" s="29">
        <v>10.911273787480782</v>
      </c>
      <c r="B42" s="30">
        <v>7.3391514184804025</v>
      </c>
      <c r="C42" s="22">
        <v>100</v>
      </c>
      <c r="D42" s="16">
        <f t="shared" ref="D42:D48" si="1">A42-B42</f>
        <v>3.5721223690003798</v>
      </c>
      <c r="G42" s="4"/>
      <c r="I42" s="9"/>
      <c r="J42" s="10"/>
    </row>
    <row r="43" spans="1:10" x14ac:dyDescent="0.25">
      <c r="A43" s="25">
        <v>12.381927012454119</v>
      </c>
      <c r="B43" s="26">
        <v>9.1019990255219057</v>
      </c>
      <c r="C43" s="23">
        <v>75</v>
      </c>
      <c r="D43" s="14">
        <f t="shared" si="1"/>
        <v>3.2799279869322131</v>
      </c>
      <c r="G43" s="4"/>
      <c r="I43" s="9"/>
      <c r="J43" s="10"/>
    </row>
    <row r="44" spans="1:10" x14ac:dyDescent="0.25">
      <c r="A44" s="25">
        <v>14.006698483910752</v>
      </c>
      <c r="B44" s="26">
        <v>11.473371139012448</v>
      </c>
      <c r="C44" s="23">
        <v>50</v>
      </c>
      <c r="D44" s="14">
        <f t="shared" si="1"/>
        <v>2.5333273448983036</v>
      </c>
      <c r="G44" s="4"/>
      <c r="I44" s="9"/>
      <c r="J44" s="10"/>
    </row>
    <row r="45" spans="1:10" x14ac:dyDescent="0.25">
      <c r="A45" s="25">
        <v>18.560494322632447</v>
      </c>
      <c r="B45" s="26">
        <v>15.833041044340549</v>
      </c>
      <c r="C45" s="23">
        <v>10</v>
      </c>
      <c r="D45" s="14">
        <f t="shared" si="1"/>
        <v>2.7274532782918985</v>
      </c>
      <c r="G45" s="4"/>
      <c r="I45" s="9"/>
      <c r="J45" s="10"/>
    </row>
    <row r="46" spans="1:10" x14ac:dyDescent="0.25">
      <c r="A46" s="25">
        <v>23.135649652152367</v>
      </c>
      <c r="B46" s="26">
        <v>18.977775991340632</v>
      </c>
      <c r="C46" s="23">
        <v>1</v>
      </c>
      <c r="D46" s="14">
        <f t="shared" si="1"/>
        <v>4.1578736608117346</v>
      </c>
      <c r="G46" s="4"/>
      <c r="I46" s="9"/>
      <c r="J46" s="10"/>
    </row>
    <row r="47" spans="1:10" x14ac:dyDescent="0.25">
      <c r="A47" s="25">
        <v>22.924997037405884</v>
      </c>
      <c r="B47" s="26">
        <v>20.340919094119226</v>
      </c>
      <c r="C47" s="23">
        <v>0.1</v>
      </c>
      <c r="D47" s="14">
        <f t="shared" si="1"/>
        <v>2.5840779432866583</v>
      </c>
      <c r="G47" s="4"/>
      <c r="I47" s="9"/>
      <c r="J47" s="10"/>
    </row>
    <row r="48" spans="1:10" ht="15.75" thickBot="1" x14ac:dyDescent="0.3">
      <c r="A48" s="27">
        <v>24.294931659672432</v>
      </c>
      <c r="B48" s="28">
        <v>21.107527742889232</v>
      </c>
      <c r="C48" s="24">
        <v>0</v>
      </c>
      <c r="D48" s="15">
        <f t="shared" si="1"/>
        <v>3.1874039167832002</v>
      </c>
      <c r="G48" s="4"/>
      <c r="I48" s="9"/>
      <c r="J48" s="10"/>
    </row>
    <row r="49" spans="3:10" x14ac:dyDescent="0.25">
      <c r="G49" s="4"/>
      <c r="I49" s="9"/>
      <c r="J49" s="10"/>
    </row>
    <row r="50" spans="3:10" x14ac:dyDescent="0.25">
      <c r="G50" s="4"/>
      <c r="I50" s="9"/>
      <c r="J50" s="10"/>
    </row>
    <row r="51" spans="3:10" x14ac:dyDescent="0.25">
      <c r="G51" s="4"/>
      <c r="I51" s="9"/>
      <c r="J51" s="10"/>
    </row>
    <row r="52" spans="3:10" x14ac:dyDescent="0.25">
      <c r="G52" s="4"/>
    </row>
    <row r="53" spans="3:10" x14ac:dyDescent="0.25">
      <c r="C53" s="13"/>
      <c r="G53" s="4"/>
    </row>
    <row r="54" spans="3:10" x14ac:dyDescent="0.25">
      <c r="C54" s="13"/>
      <c r="G54" s="4"/>
    </row>
    <row r="55" spans="3:10" x14ac:dyDescent="0.25">
      <c r="C55" s="13"/>
      <c r="G55" s="4"/>
    </row>
    <row r="56" spans="3:10" x14ac:dyDescent="0.25">
      <c r="C56" s="13"/>
      <c r="G56" s="4"/>
    </row>
    <row r="57" spans="3:10" x14ac:dyDescent="0.25">
      <c r="C57" s="13"/>
      <c r="G57" s="4"/>
    </row>
    <row r="58" spans="3:10" x14ac:dyDescent="0.25">
      <c r="C58" s="13"/>
      <c r="G58" s="4"/>
    </row>
    <row r="59" spans="3:10" x14ac:dyDescent="0.25">
      <c r="C59" s="13"/>
      <c r="G59" s="4"/>
    </row>
    <row r="60" spans="3:10" x14ac:dyDescent="0.25">
      <c r="G60" s="4"/>
    </row>
    <row r="61" spans="3:10" x14ac:dyDescent="0.25">
      <c r="G61" s="4"/>
    </row>
    <row r="62" spans="3:10" x14ac:dyDescent="0.25">
      <c r="G62" s="4"/>
    </row>
    <row r="63" spans="3:10" x14ac:dyDescent="0.25">
      <c r="G63" s="4"/>
    </row>
    <row r="64" spans="3:10" x14ac:dyDescent="0.25">
      <c r="G64" s="4"/>
    </row>
    <row r="65" spans="7:7" x14ac:dyDescent="0.25">
      <c r="G65" s="4"/>
    </row>
    <row r="66" spans="7:7" x14ac:dyDescent="0.25">
      <c r="G66" s="4"/>
    </row>
    <row r="67" spans="7:7" x14ac:dyDescent="0.25">
      <c r="G67" s="4"/>
    </row>
    <row r="68" spans="7:7" x14ac:dyDescent="0.25">
      <c r="G68" s="4"/>
    </row>
    <row r="69" spans="7:7" x14ac:dyDescent="0.25">
      <c r="G69" s="4"/>
    </row>
    <row r="70" spans="7:7" x14ac:dyDescent="0.25">
      <c r="G70" s="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6"/>
  <sheetViews>
    <sheetView tabSelected="1" workbookViewId="0">
      <selection activeCell="F34" sqref="F34"/>
    </sheetView>
  </sheetViews>
  <sheetFormatPr defaultRowHeight="15" x14ac:dyDescent="0.25"/>
  <sheetData>
    <row r="3" spans="1:3" x14ac:dyDescent="0.25">
      <c r="B3" t="s">
        <v>10</v>
      </c>
      <c r="C3" t="s">
        <v>11</v>
      </c>
    </row>
    <row r="4" spans="1:3" x14ac:dyDescent="0.25">
      <c r="A4" s="1">
        <v>0</v>
      </c>
      <c r="B4" s="13">
        <v>24.2949316596724</v>
      </c>
      <c r="C4">
        <v>21.107527742889232</v>
      </c>
    </row>
    <row r="5" spans="1:3" x14ac:dyDescent="0.25">
      <c r="A5" s="1">
        <v>0.1</v>
      </c>
      <c r="B5" s="13">
        <v>22.924997037405884</v>
      </c>
      <c r="C5">
        <v>20.340919094119226</v>
      </c>
    </row>
    <row r="6" spans="1:3" x14ac:dyDescent="0.25">
      <c r="A6" s="1">
        <v>1</v>
      </c>
      <c r="B6" s="13">
        <v>23.135649652152367</v>
      </c>
      <c r="C6">
        <v>18.977775991340632</v>
      </c>
    </row>
    <row r="7" spans="1:3" x14ac:dyDescent="0.25">
      <c r="A7" s="1">
        <v>10</v>
      </c>
      <c r="B7" s="13">
        <v>18.560494322632447</v>
      </c>
      <c r="C7">
        <v>15.833041044340549</v>
      </c>
    </row>
    <row r="8" spans="1:3" x14ac:dyDescent="0.25">
      <c r="A8" s="1">
        <v>50</v>
      </c>
      <c r="B8" s="13">
        <v>14.006698483910752</v>
      </c>
      <c r="C8">
        <v>11.473371139012448</v>
      </c>
    </row>
    <row r="9" spans="1:3" x14ac:dyDescent="0.25">
      <c r="A9" s="1">
        <v>75</v>
      </c>
      <c r="B9" s="13">
        <v>12.381927012454119</v>
      </c>
      <c r="C9">
        <v>9.1019990255219057</v>
      </c>
    </row>
    <row r="10" spans="1:3" x14ac:dyDescent="0.25">
      <c r="A10" s="1">
        <v>100</v>
      </c>
      <c r="B10" s="13">
        <v>10.91</v>
      </c>
      <c r="C10">
        <v>7.3391514184804025</v>
      </c>
    </row>
    <row r="19" spans="2:3" x14ac:dyDescent="0.25">
      <c r="C19" t="s">
        <v>21</v>
      </c>
    </row>
    <row r="20" spans="2:3" x14ac:dyDescent="0.25">
      <c r="B20">
        <v>0</v>
      </c>
      <c r="C20">
        <v>2E-3</v>
      </c>
    </row>
    <row r="21" spans="2:3" x14ac:dyDescent="0.25">
      <c r="B21">
        <v>0.1</v>
      </c>
      <c r="C21">
        <v>0.01</v>
      </c>
    </row>
    <row r="22" spans="2:3" x14ac:dyDescent="0.25">
      <c r="B22">
        <v>1</v>
      </c>
      <c r="C22">
        <v>2E-3</v>
      </c>
    </row>
    <row r="23" spans="2:3" x14ac:dyDescent="0.25">
      <c r="B23">
        <v>10</v>
      </c>
      <c r="C23">
        <v>2.4E-2</v>
      </c>
    </row>
    <row r="24" spans="2:3" x14ac:dyDescent="0.25">
      <c r="B24">
        <v>50</v>
      </c>
      <c r="C24">
        <v>2.5999999999999999E-2</v>
      </c>
    </row>
    <row r="25" spans="2:3" x14ac:dyDescent="0.25">
      <c r="B25">
        <v>75</v>
      </c>
      <c r="C25">
        <v>1.4999999999999999E-2</v>
      </c>
    </row>
    <row r="26" spans="2:3" x14ac:dyDescent="0.25">
      <c r="B26">
        <v>100</v>
      </c>
      <c r="C26">
        <v>2E-3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with PMA</vt:lpstr>
      <vt:lpstr>without PMA</vt:lpstr>
      <vt:lpstr>graphic</vt:lpstr>
    </vt:vector>
  </TitlesOfParts>
  <Company>UGent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Tavernier</dc:creator>
  <cp:lastModifiedBy>Sarah Tavernier</cp:lastModifiedBy>
  <dcterms:created xsi:type="dcterms:W3CDTF">2014-04-01T13:55:01Z</dcterms:created>
  <dcterms:modified xsi:type="dcterms:W3CDTF">2015-01-26T07:49:41Z</dcterms:modified>
</cp:coreProperties>
</file>