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2015"/>
  </bookViews>
  <sheets>
    <sheet name="overview after tobramycin" sheetId="1" r:id="rId1"/>
    <sheet name="mono" sheetId="2" r:id="rId2"/>
  </sheets>
  <calcPr calcId="145621"/>
</workbook>
</file>

<file path=xl/calcChain.xml><?xml version="1.0" encoding="utf-8"?>
<calcChain xmlns="http://schemas.openxmlformats.org/spreadsheetml/2006/main">
  <c r="E16" i="1" l="1"/>
  <c r="F10" i="1"/>
  <c r="F5" i="1"/>
  <c r="E10" i="1"/>
  <c r="E5" i="1"/>
  <c r="F73" i="2"/>
  <c r="G64" i="2"/>
  <c r="K62" i="2"/>
  <c r="G62" i="2"/>
  <c r="C62" i="2"/>
  <c r="K61" i="2"/>
  <c r="G61" i="2"/>
  <c r="C61" i="2"/>
  <c r="K60" i="2"/>
  <c r="G60" i="2"/>
  <c r="C60" i="2"/>
  <c r="K59" i="2"/>
  <c r="G59" i="2"/>
  <c r="C59" i="2"/>
  <c r="K58" i="2"/>
  <c r="K64" i="2" s="1"/>
  <c r="G58" i="2"/>
  <c r="C58" i="2"/>
  <c r="C64" i="2" s="1"/>
  <c r="K57" i="2"/>
  <c r="G57" i="2"/>
  <c r="C57" i="2"/>
  <c r="K56" i="2"/>
  <c r="G56" i="2"/>
  <c r="C56" i="2"/>
  <c r="K55" i="2"/>
  <c r="K63" i="2" s="1"/>
  <c r="C72" i="2" s="1"/>
  <c r="G55" i="2"/>
  <c r="G63" i="2" s="1"/>
  <c r="C71" i="2" s="1"/>
  <c r="C55" i="2"/>
  <c r="C63" i="2" s="1"/>
  <c r="C70" i="2" s="1"/>
  <c r="K50" i="2"/>
  <c r="G50" i="2"/>
  <c r="C50" i="2"/>
  <c r="K49" i="2"/>
  <c r="G49" i="2"/>
  <c r="C49" i="2"/>
  <c r="K48" i="2"/>
  <c r="G48" i="2"/>
  <c r="C48" i="2"/>
  <c r="K47" i="2"/>
  <c r="K52" i="2" s="1"/>
  <c r="G47" i="2"/>
  <c r="C47" i="2"/>
  <c r="K46" i="2"/>
  <c r="G46" i="2"/>
  <c r="G52" i="2" s="1"/>
  <c r="C46" i="2"/>
  <c r="C52" i="2" s="1"/>
  <c r="K45" i="2"/>
  <c r="G45" i="2"/>
  <c r="C45" i="2"/>
  <c r="K44" i="2"/>
  <c r="G44" i="2"/>
  <c r="C44" i="2"/>
  <c r="K43" i="2"/>
  <c r="K51" i="2" s="1"/>
  <c r="C69" i="2" s="1"/>
  <c r="G43" i="2"/>
  <c r="G51" i="2" s="1"/>
  <c r="C68" i="2" s="1"/>
  <c r="C43" i="2"/>
  <c r="C51" i="2" s="1"/>
  <c r="C67" i="2" s="1"/>
  <c r="K25" i="2"/>
  <c r="G25" i="2"/>
  <c r="K23" i="2"/>
  <c r="G23" i="2"/>
  <c r="C23" i="2"/>
  <c r="K22" i="2"/>
  <c r="G22" i="2"/>
  <c r="C22" i="2"/>
  <c r="K21" i="2"/>
  <c r="G21" i="2"/>
  <c r="C21" i="2"/>
  <c r="K20" i="2"/>
  <c r="K24" i="2" s="1"/>
  <c r="C33" i="2" s="1"/>
  <c r="D33" i="2" s="1"/>
  <c r="G20" i="2"/>
  <c r="G24" i="2" s="1"/>
  <c r="C32" i="2" s="1"/>
  <c r="D32" i="2" s="1"/>
  <c r="C20" i="2"/>
  <c r="C24" i="2" s="1"/>
  <c r="C31" i="2" s="1"/>
  <c r="D31" i="2" s="1"/>
  <c r="K19" i="2"/>
  <c r="G19" i="2"/>
  <c r="C19" i="2"/>
  <c r="C25" i="2" s="1"/>
  <c r="K18" i="2"/>
  <c r="G18" i="2"/>
  <c r="C18" i="2"/>
  <c r="K17" i="2"/>
  <c r="G17" i="2"/>
  <c r="C17" i="2"/>
  <c r="K16" i="2"/>
  <c r="G16" i="2"/>
  <c r="C16" i="2"/>
  <c r="C13" i="2"/>
  <c r="K11" i="2"/>
  <c r="G11" i="2"/>
  <c r="C11" i="2"/>
  <c r="K10" i="2"/>
  <c r="G10" i="2"/>
  <c r="C10" i="2"/>
  <c r="K9" i="2"/>
  <c r="G9" i="2"/>
  <c r="C9" i="2"/>
  <c r="K8" i="2"/>
  <c r="K12" i="2" s="1"/>
  <c r="C30" i="2" s="1"/>
  <c r="D30" i="2" s="1"/>
  <c r="G8" i="2"/>
  <c r="C8" i="2"/>
  <c r="C12" i="2" s="1"/>
  <c r="C28" i="2" s="1"/>
  <c r="K7" i="2"/>
  <c r="K13" i="2" s="1"/>
  <c r="G7" i="2"/>
  <c r="G13" i="2" s="1"/>
  <c r="C7" i="2"/>
  <c r="K6" i="2"/>
  <c r="G6" i="2"/>
  <c r="G12" i="2" s="1"/>
  <c r="C29" i="2" s="1"/>
  <c r="D29" i="2" s="1"/>
  <c r="C6" i="2"/>
  <c r="K5" i="2"/>
  <c r="G5" i="2"/>
  <c r="C5" i="2"/>
  <c r="K4" i="2"/>
  <c r="G4" i="2"/>
  <c r="C4" i="2"/>
  <c r="C74" i="2" l="1"/>
  <c r="C73" i="2"/>
  <c r="D28" i="2"/>
  <c r="C34" i="2"/>
  <c r="C35" i="2"/>
  <c r="F74" i="2" l="1"/>
  <c r="F34" i="2"/>
  <c r="F35" i="2"/>
  <c r="E17" i="1" l="1"/>
</calcChain>
</file>

<file path=xl/sharedStrings.xml><?xml version="1.0" encoding="utf-8"?>
<sst xmlns="http://schemas.openxmlformats.org/spreadsheetml/2006/main" count="52" uniqueCount="19">
  <si>
    <t>stdev average</t>
  </si>
  <si>
    <t>average log</t>
  </si>
  <si>
    <t>stdev log</t>
  </si>
  <si>
    <t>MONO CTRL</t>
  </si>
  <si>
    <t>P. aeruginosa</t>
  </si>
  <si>
    <t>stdev</t>
  </si>
  <si>
    <t>MONO TOBRA</t>
  </si>
  <si>
    <t>log cells/biofilm</t>
  </si>
  <si>
    <t>monospecies biofilm</t>
  </si>
  <si>
    <t>ctrl</t>
  </si>
  <si>
    <t>tobramycin</t>
  </si>
  <si>
    <t>average plate counting</t>
  </si>
  <si>
    <t>Pseudomonas aeruginosa</t>
  </si>
  <si>
    <t>average</t>
  </si>
  <si>
    <t>log</t>
  </si>
  <si>
    <t>average per well:</t>
  </si>
  <si>
    <t>log average</t>
  </si>
  <si>
    <t>CTRL</t>
  </si>
  <si>
    <t>TOBRAMYCINE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</si>
</sst>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2" borderId="0" xfId="0" applyFill="1" applyBorder="1"/>
    <xf numFmtId="0" fontId="0" fillId="0" borderId="0" xfId="0" applyFill="1" applyBorder="1"/>
    <xf numFmtId="11" fontId="0" fillId="0" borderId="0" xfId="0" applyNumberFormat="1" applyFill="1" applyBorder="1"/>
    <xf numFmtId="11" fontId="0" fillId="0" borderId="0" xfId="0" applyNumberFormat="1" applyFill="1"/>
    <xf numFmtId="2" fontId="0" fillId="0" borderId="0" xfId="0" applyNumberFormat="1" applyFill="1"/>
    <xf numFmtId="0" fontId="0" fillId="2" borderId="0" xfId="0" applyFill="1"/>
    <xf numFmtId="0" fontId="0" fillId="0" borderId="0" xfId="0"/>
    <xf numFmtId="0" fontId="0" fillId="0" borderId="0" xfId="0" applyFill="1" applyBorder="1"/>
    <xf numFmtId="11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11" fontId="0" fillId="0" borderId="0" xfId="0" applyNumberFormat="1" applyFill="1" applyBorder="1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11" fontId="0" fillId="2" borderId="2" xfId="0" applyNumberFormat="1" applyFill="1" applyBorder="1"/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11" fontId="0" fillId="2" borderId="1" xfId="0" applyNumberFormat="1" applyFill="1" applyBorder="1"/>
    <xf numFmtId="2" fontId="0" fillId="2" borderId="9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11" fontId="0" fillId="2" borderId="4" xfId="0" applyNumberFormat="1" applyFill="1" applyBorder="1"/>
    <xf numFmtId="2" fontId="0" fillId="2" borderId="10" xfId="0" applyNumberForma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0" borderId="0" xfId="0" applyBorder="1"/>
    <xf numFmtId="0" fontId="0" fillId="0" borderId="12" xfId="0" applyBorder="1"/>
    <xf numFmtId="0" fontId="0" fillId="0" borderId="11" xfId="0" applyBorder="1"/>
    <xf numFmtId="11" fontId="0" fillId="0" borderId="0" xfId="0" applyNumberFormat="1" applyBorder="1"/>
    <xf numFmtId="2" fontId="0" fillId="0" borderId="0" xfId="0" applyNumberFormat="1" applyBorder="1"/>
    <xf numFmtId="0" fontId="0" fillId="0" borderId="0" xfId="0" applyNumberFormat="1" applyBorder="1"/>
    <xf numFmtId="11" fontId="0" fillId="2" borderId="0" xfId="0" applyNumberFormat="1" applyFill="1" applyBorder="1"/>
    <xf numFmtId="0" fontId="0" fillId="2" borderId="0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'overview after tobramycin'!$B$16</c:f>
              <c:strCache>
                <c:ptCount val="1"/>
                <c:pt idx="0">
                  <c:v>monospecies biofilm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'overview after tobramycin'!$F$16:$F$17</c:f>
                <c:numCache>
                  <c:formatCode>General</c:formatCode>
                  <c:ptCount val="2"/>
                  <c:pt idx="0">
                    <c:v>0.17</c:v>
                  </c:pt>
                  <c:pt idx="1">
                    <c:v>0.26</c:v>
                  </c:pt>
                </c:numCache>
              </c:numRef>
            </c:plus>
            <c:minus>
              <c:numRef>
                <c:f>'overview after tobramycin'!$F$16:$F$17</c:f>
                <c:numCache>
                  <c:formatCode>General</c:formatCode>
                  <c:ptCount val="2"/>
                  <c:pt idx="0">
                    <c:v>0.17</c:v>
                  </c:pt>
                  <c:pt idx="1">
                    <c:v>0.26</c:v>
                  </c:pt>
                </c:numCache>
              </c:numRef>
            </c:minus>
          </c:errBars>
          <c:cat>
            <c:strRef>
              <c:f>'overview after tobramycin'!$D$16:$D$17</c:f>
              <c:strCache>
                <c:ptCount val="2"/>
                <c:pt idx="0">
                  <c:v>ctrl</c:v>
                </c:pt>
                <c:pt idx="1">
                  <c:v>tobramycin</c:v>
                </c:pt>
              </c:strCache>
            </c:strRef>
          </c:cat>
          <c:val>
            <c:numRef>
              <c:f>'overview after tobramycin'!$E$16:$E$17</c:f>
              <c:numCache>
                <c:formatCode>0.00</c:formatCode>
                <c:ptCount val="2"/>
                <c:pt idx="0">
                  <c:v>7.8323314685845018</c:v>
                </c:pt>
                <c:pt idx="1">
                  <c:v>5.4842998393467859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02176"/>
        <c:axId val="101220352"/>
      </c:barChart>
      <c:catAx>
        <c:axId val="101202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l-BE"/>
          </a:p>
        </c:txPr>
        <c:crossAx val="101220352"/>
        <c:crosses val="autoZero"/>
        <c:auto val="1"/>
        <c:lblAlgn val="ctr"/>
        <c:lblOffset val="100"/>
        <c:noMultiLvlLbl val="0"/>
      </c:catAx>
      <c:valAx>
        <c:axId val="1012203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log biofilm cells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748588789415021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l-BE"/>
          </a:p>
        </c:txPr>
        <c:crossAx val="10120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19</xdr:row>
      <xdr:rowOff>80962</xdr:rowOff>
    </xdr:from>
    <xdr:to>
      <xdr:col>6</xdr:col>
      <xdr:colOff>866775</xdr:colOff>
      <xdr:row>34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E17" sqref="E17"/>
    </sheetView>
  </sheetViews>
  <sheetFormatPr defaultRowHeight="15" x14ac:dyDescent="0.25"/>
  <cols>
    <col min="3" max="3" width="14.140625" customWidth="1"/>
    <col min="5" max="5" width="25.140625" customWidth="1"/>
    <col min="6" max="6" width="15" customWidth="1"/>
    <col min="7" max="7" width="15.28515625" customWidth="1"/>
  </cols>
  <sheetData>
    <row r="1" spans="1:16" x14ac:dyDescent="0.25">
      <c r="A1" s="16"/>
      <c r="B1" s="16"/>
      <c r="C1" s="16"/>
      <c r="D1" s="16"/>
      <c r="E1" s="13" t="s">
        <v>11</v>
      </c>
      <c r="F1" s="13" t="s">
        <v>0</v>
      </c>
      <c r="G1" s="13" t="s">
        <v>1</v>
      </c>
      <c r="H1" s="13" t="s">
        <v>2</v>
      </c>
      <c r="I1" s="1"/>
      <c r="J1" s="1"/>
      <c r="K1" s="1"/>
      <c r="L1" s="1"/>
      <c r="M1" s="1"/>
    </row>
    <row r="2" spans="1:16" x14ac:dyDescent="0.25">
      <c r="A2" s="16" t="s">
        <v>3</v>
      </c>
      <c r="B2" s="16"/>
      <c r="C2" s="16"/>
      <c r="D2" s="16"/>
      <c r="E2" s="5"/>
      <c r="F2" s="6"/>
      <c r="G2" s="6"/>
      <c r="H2" s="6"/>
      <c r="I2" s="3"/>
      <c r="J2" s="3"/>
      <c r="K2" s="3"/>
      <c r="L2" s="4"/>
      <c r="M2" s="3"/>
    </row>
    <row r="3" spans="1:16" x14ac:dyDescent="0.25">
      <c r="A3" s="16"/>
      <c r="B3" s="16"/>
      <c r="C3" s="16"/>
      <c r="D3" s="16"/>
      <c r="E3" s="5"/>
      <c r="F3" s="6"/>
      <c r="G3" s="6"/>
      <c r="H3" s="6"/>
      <c r="I3" s="3"/>
      <c r="J3" s="3"/>
      <c r="K3" s="3"/>
      <c r="L3" s="4"/>
      <c r="M3" s="3"/>
    </row>
    <row r="4" spans="1:16" x14ac:dyDescent="0.25">
      <c r="A4" s="16"/>
      <c r="B4" s="16"/>
      <c r="C4" s="16"/>
      <c r="D4" s="16"/>
      <c r="E4" s="5"/>
      <c r="F4" s="6"/>
      <c r="G4" s="6"/>
      <c r="H4" s="6"/>
      <c r="I4" s="3"/>
      <c r="J4" s="14"/>
      <c r="K4" s="14"/>
      <c r="L4" s="15"/>
      <c r="M4" s="14"/>
    </row>
    <row r="5" spans="1:16" x14ac:dyDescent="0.25">
      <c r="A5" s="16"/>
      <c r="B5" s="16"/>
      <c r="C5" s="16" t="s">
        <v>4</v>
      </c>
      <c r="D5" s="16"/>
      <c r="E5" s="5">
        <f>mono!C73</f>
        <v>67972222.222222224</v>
      </c>
      <c r="F5" s="6">
        <f>mono!C74</f>
        <v>27139437.615287375</v>
      </c>
      <c r="G5" s="6">
        <v>7.8323314685845018</v>
      </c>
      <c r="H5" s="6">
        <v>0.17340183405719931</v>
      </c>
      <c r="I5" s="3"/>
      <c r="J5" s="14"/>
      <c r="K5" s="14"/>
      <c r="L5" s="15"/>
      <c r="M5" s="14"/>
    </row>
    <row r="6" spans="1:16" x14ac:dyDescent="0.25">
      <c r="A6" s="16"/>
      <c r="B6" s="16"/>
      <c r="C6" s="16"/>
      <c r="D6" s="16"/>
      <c r="E6" s="16"/>
      <c r="F6" s="16"/>
      <c r="G6" s="16"/>
      <c r="H6" s="6"/>
      <c r="I6" s="3"/>
      <c r="J6" s="14"/>
      <c r="K6" s="14"/>
      <c r="L6" s="15"/>
      <c r="M6" s="14"/>
    </row>
    <row r="7" spans="1:16" x14ac:dyDescent="0.25">
      <c r="A7" s="14" t="s">
        <v>6</v>
      </c>
      <c r="B7" s="14"/>
      <c r="C7" s="14"/>
      <c r="D7" s="14"/>
      <c r="E7" s="15"/>
      <c r="F7" s="14"/>
      <c r="G7" s="11"/>
      <c r="H7" s="11"/>
      <c r="I7" s="3"/>
      <c r="J7" s="15"/>
      <c r="K7" s="15"/>
      <c r="L7" s="15"/>
      <c r="M7" s="14"/>
    </row>
    <row r="8" spans="1:16" x14ac:dyDescent="0.25">
      <c r="A8" s="14"/>
      <c r="B8" s="14"/>
      <c r="C8" s="14"/>
      <c r="D8" s="14"/>
      <c r="E8" s="15"/>
      <c r="F8" s="14"/>
      <c r="G8" s="11"/>
      <c r="H8" s="11"/>
      <c r="I8" s="1"/>
      <c r="J8" s="5"/>
      <c r="K8" s="4"/>
      <c r="L8" s="4"/>
      <c r="M8" s="3"/>
    </row>
    <row r="9" spans="1:16" x14ac:dyDescent="0.25">
      <c r="A9" s="16"/>
      <c r="B9" s="16"/>
      <c r="C9" s="14"/>
      <c r="D9" s="14"/>
      <c r="E9" s="15"/>
      <c r="F9" s="14"/>
      <c r="G9" s="11"/>
      <c r="H9" s="11"/>
      <c r="I9" s="1"/>
      <c r="J9" s="5"/>
      <c r="K9" s="4"/>
      <c r="L9" s="4"/>
      <c r="M9" s="3"/>
    </row>
    <row r="10" spans="1:16" x14ac:dyDescent="0.25">
      <c r="A10" s="16"/>
      <c r="B10" s="16"/>
      <c r="C10" s="14" t="s">
        <v>4</v>
      </c>
      <c r="D10" s="14"/>
      <c r="E10" s="15">
        <f>mono!C34</f>
        <v>305000</v>
      </c>
      <c r="F10" s="15">
        <f>mono!C35</f>
        <v>183146.11652994447</v>
      </c>
      <c r="G10" s="11">
        <v>5.4842998393467859</v>
      </c>
      <c r="H10" s="11">
        <v>0.26078474685562231</v>
      </c>
      <c r="I10" s="1"/>
      <c r="J10" s="5"/>
      <c r="K10" s="4"/>
      <c r="L10" s="4"/>
      <c r="M10" s="3"/>
    </row>
    <row r="11" spans="1:16" x14ac:dyDescent="0.25">
      <c r="A11" s="16"/>
      <c r="B11" s="16"/>
      <c r="C11" s="16"/>
      <c r="D11" s="16"/>
      <c r="E11" s="16"/>
      <c r="F11" s="16"/>
      <c r="G11" s="16"/>
      <c r="H11" s="16"/>
    </row>
    <row r="13" spans="1:16" x14ac:dyDescent="0.25">
      <c r="A13" s="8"/>
      <c r="B13" s="8"/>
      <c r="C13" s="8"/>
      <c r="D13" s="8"/>
      <c r="E13" s="13"/>
      <c r="F13" s="13"/>
      <c r="G13" s="13"/>
      <c r="H13" s="13"/>
      <c r="I13" s="8"/>
      <c r="J13" s="8"/>
      <c r="K13" s="8"/>
      <c r="L13" s="8"/>
      <c r="M13" s="8"/>
      <c r="N13" s="8"/>
    </row>
    <row r="14" spans="1:16" ht="15.75" thickBot="1" x14ac:dyDescent="0.3">
      <c r="A14" s="16"/>
      <c r="B14" s="16"/>
      <c r="C14" s="9"/>
      <c r="D14" s="9"/>
      <c r="E14" s="10"/>
      <c r="F14" s="9"/>
      <c r="G14" s="11"/>
      <c r="H14" s="11"/>
      <c r="I14" s="9"/>
      <c r="J14" s="9"/>
      <c r="K14" s="9"/>
      <c r="L14" s="9"/>
      <c r="M14" s="9"/>
      <c r="N14" s="9"/>
    </row>
    <row r="15" spans="1:16" ht="15.75" thickBot="1" x14ac:dyDescent="0.3">
      <c r="A15" s="16"/>
      <c r="B15" s="17"/>
      <c r="C15" s="18"/>
      <c r="D15" s="19"/>
      <c r="E15" s="20" t="s">
        <v>7</v>
      </c>
      <c r="F15" s="21" t="s">
        <v>5</v>
      </c>
      <c r="G15" s="11"/>
      <c r="H15" s="11"/>
      <c r="I15" s="9"/>
      <c r="J15" s="9"/>
      <c r="K15" s="9"/>
      <c r="L15" s="9"/>
      <c r="M15" s="9"/>
      <c r="N15" s="9"/>
    </row>
    <row r="16" spans="1:16" ht="15.75" thickBot="1" x14ac:dyDescent="0.3">
      <c r="A16" s="16"/>
      <c r="B16" s="22" t="s">
        <v>8</v>
      </c>
      <c r="C16" s="23"/>
      <c r="D16" s="24" t="s">
        <v>9</v>
      </c>
      <c r="E16" s="25">
        <f>G5</f>
        <v>7.8323314685845018</v>
      </c>
      <c r="F16" s="26">
        <v>0.17</v>
      </c>
      <c r="G16" s="11"/>
      <c r="H16" s="11"/>
      <c r="I16" s="9"/>
      <c r="J16" s="14"/>
      <c r="K16" s="15"/>
      <c r="L16" s="14"/>
      <c r="M16" s="14"/>
      <c r="N16" s="14"/>
      <c r="O16" s="16"/>
      <c r="P16" s="16"/>
    </row>
    <row r="17" spans="1:16" ht="15.75" thickBot="1" x14ac:dyDescent="0.3">
      <c r="A17" s="16"/>
      <c r="B17" s="27"/>
      <c r="C17" s="28"/>
      <c r="D17" s="29" t="s">
        <v>10</v>
      </c>
      <c r="E17" s="30">
        <f>G10</f>
        <v>5.4842998393467859</v>
      </c>
      <c r="F17" s="31">
        <v>0.26</v>
      </c>
      <c r="G17" s="11"/>
      <c r="H17" s="11"/>
      <c r="I17" s="9"/>
      <c r="J17" s="14"/>
      <c r="K17" s="14"/>
      <c r="L17" s="15"/>
      <c r="M17" s="14"/>
      <c r="N17" s="14"/>
      <c r="O17" s="16"/>
      <c r="P17" s="16"/>
    </row>
    <row r="18" spans="1:16" x14ac:dyDescent="0.25">
      <c r="A18" s="16"/>
      <c r="B18" s="16"/>
      <c r="C18" s="10"/>
      <c r="D18" s="9"/>
      <c r="E18" s="10"/>
      <c r="F18" s="9"/>
      <c r="G18" s="11"/>
      <c r="H18" s="11"/>
      <c r="I18" s="9"/>
      <c r="J18" s="14"/>
      <c r="K18" s="14"/>
      <c r="L18" s="15"/>
      <c r="M18" s="14"/>
      <c r="N18" s="14"/>
      <c r="O18" s="16"/>
      <c r="P18" s="16"/>
    </row>
    <row r="19" spans="1:16" x14ac:dyDescent="0.25">
      <c r="A19" s="14"/>
      <c r="B19" s="14"/>
      <c r="C19" s="10"/>
      <c r="D19" s="9"/>
      <c r="E19" s="10"/>
      <c r="F19" s="9"/>
      <c r="G19" s="11"/>
      <c r="H19" s="11"/>
      <c r="I19" s="9"/>
      <c r="J19" s="10"/>
      <c r="K19" s="11"/>
      <c r="L19" s="11"/>
      <c r="M19" s="11"/>
      <c r="N19" s="9"/>
    </row>
    <row r="20" spans="1:16" x14ac:dyDescent="0.25">
      <c r="A20" s="9"/>
      <c r="B20" s="9"/>
      <c r="C20" s="10"/>
      <c r="D20" s="9"/>
      <c r="E20" s="10"/>
      <c r="F20" s="9"/>
      <c r="G20" s="11"/>
      <c r="H20" s="11"/>
      <c r="I20" s="9"/>
      <c r="J20" s="10"/>
      <c r="K20" s="11"/>
      <c r="L20" s="11"/>
      <c r="M20" s="11"/>
      <c r="N20" s="9"/>
    </row>
    <row r="21" spans="1:16" x14ac:dyDescent="0.25">
      <c r="A21" s="12"/>
      <c r="B21" s="12"/>
      <c r="C21" s="10"/>
      <c r="D21" s="9"/>
      <c r="E21" s="10"/>
      <c r="F21" s="9"/>
      <c r="G21" s="11"/>
      <c r="H21" s="11"/>
      <c r="I21" s="9"/>
      <c r="J21" s="10"/>
      <c r="K21" s="11"/>
      <c r="L21" s="11"/>
      <c r="M21" s="11"/>
      <c r="N21" s="9"/>
    </row>
    <row r="22" spans="1:16" x14ac:dyDescent="0.25">
      <c r="A22" s="12"/>
      <c r="B22" s="12"/>
      <c r="C22" s="10"/>
      <c r="D22" s="9"/>
      <c r="E22" s="10"/>
      <c r="F22" s="9"/>
      <c r="G22" s="11"/>
      <c r="H22" s="11"/>
      <c r="I22" s="9"/>
      <c r="J22" s="10"/>
      <c r="K22" s="11"/>
      <c r="L22" s="11"/>
      <c r="M22" s="11"/>
      <c r="N22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28" workbookViewId="0">
      <selection activeCell="F74" sqref="F74"/>
    </sheetView>
  </sheetViews>
  <sheetFormatPr defaultRowHeight="15" x14ac:dyDescent="0.25"/>
  <cols>
    <col min="7" max="7" width="13" customWidth="1"/>
    <col min="11" max="11" width="13.28515625" customWidth="1"/>
  </cols>
  <sheetData>
    <row r="1" spans="1:13" s="8" customFormat="1" x14ac:dyDescent="0.25">
      <c r="A1" s="7" t="s">
        <v>18</v>
      </c>
      <c r="B1" s="7"/>
      <c r="C1" s="7"/>
    </row>
    <row r="2" spans="1:13" x14ac:dyDescent="0.25">
      <c r="A2" s="32" t="s">
        <v>12</v>
      </c>
      <c r="B2" s="2"/>
      <c r="C2" s="2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x14ac:dyDescent="0.25">
      <c r="A3" s="35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</row>
    <row r="4" spans="1:13" x14ac:dyDescent="0.25">
      <c r="A4" s="35">
        <v>8</v>
      </c>
      <c r="B4" s="33"/>
      <c r="C4" s="36">
        <f>B4*10^A4</f>
        <v>0</v>
      </c>
      <c r="D4" s="33"/>
      <c r="E4" s="33">
        <v>8</v>
      </c>
      <c r="F4" s="33"/>
      <c r="G4" s="36">
        <f>F4*10^E4</f>
        <v>0</v>
      </c>
      <c r="H4" s="33"/>
      <c r="I4" s="33">
        <v>8</v>
      </c>
      <c r="J4" s="33"/>
      <c r="K4" s="36">
        <f>J4*10^I4</f>
        <v>0</v>
      </c>
      <c r="L4" s="33"/>
      <c r="M4" s="34"/>
    </row>
    <row r="5" spans="1:13" x14ac:dyDescent="0.25">
      <c r="A5" s="35">
        <v>7</v>
      </c>
      <c r="B5" s="33"/>
      <c r="C5" s="36">
        <f t="shared" ref="C5:C9" si="0">B5*10^A5</f>
        <v>0</v>
      </c>
      <c r="D5" s="33"/>
      <c r="E5" s="33">
        <v>7</v>
      </c>
      <c r="F5" s="33"/>
      <c r="G5" s="36">
        <f t="shared" ref="G5:G9" si="1">F5*10^E5</f>
        <v>0</v>
      </c>
      <c r="H5" s="33"/>
      <c r="I5" s="33">
        <v>7</v>
      </c>
      <c r="J5" s="33"/>
      <c r="K5" s="36">
        <f t="shared" ref="K5:K9" si="2">J5*10^I5</f>
        <v>0</v>
      </c>
      <c r="L5" s="33"/>
      <c r="M5" s="34"/>
    </row>
    <row r="6" spans="1:13" x14ac:dyDescent="0.25">
      <c r="A6" s="35">
        <v>6</v>
      </c>
      <c r="B6" s="33"/>
      <c r="C6" s="36">
        <f t="shared" si="0"/>
        <v>0</v>
      </c>
      <c r="D6" s="33"/>
      <c r="E6" s="33">
        <v>6</v>
      </c>
      <c r="F6" s="33">
        <v>1</v>
      </c>
      <c r="G6" s="36">
        <f t="shared" si="1"/>
        <v>1000000</v>
      </c>
      <c r="H6" s="33"/>
      <c r="I6" s="33">
        <v>6</v>
      </c>
      <c r="J6" s="33"/>
      <c r="K6" s="36">
        <f t="shared" si="2"/>
        <v>0</v>
      </c>
      <c r="L6" s="33"/>
      <c r="M6" s="34"/>
    </row>
    <row r="7" spans="1:13" x14ac:dyDescent="0.25">
      <c r="A7" s="35">
        <v>5</v>
      </c>
      <c r="B7" s="33">
        <v>1</v>
      </c>
      <c r="C7" s="36">
        <f t="shared" si="0"/>
        <v>100000</v>
      </c>
      <c r="D7" s="33"/>
      <c r="E7" s="33">
        <v>5</v>
      </c>
      <c r="F7" s="14">
        <v>7</v>
      </c>
      <c r="G7" s="36">
        <f t="shared" si="1"/>
        <v>700000</v>
      </c>
      <c r="H7" s="33"/>
      <c r="I7" s="33">
        <v>5</v>
      </c>
      <c r="J7" s="14">
        <v>4</v>
      </c>
      <c r="K7" s="36">
        <f t="shared" si="2"/>
        <v>400000</v>
      </c>
      <c r="L7" s="33"/>
      <c r="M7" s="34"/>
    </row>
    <row r="8" spans="1:13" x14ac:dyDescent="0.25">
      <c r="A8" s="35">
        <v>4</v>
      </c>
      <c r="B8" s="33">
        <v>21</v>
      </c>
      <c r="C8" s="36">
        <f t="shared" si="0"/>
        <v>210000</v>
      </c>
      <c r="D8" s="33"/>
      <c r="E8" s="33">
        <v>4</v>
      </c>
      <c r="F8" s="14">
        <v>160</v>
      </c>
      <c r="G8" s="36">
        <f t="shared" si="1"/>
        <v>1600000</v>
      </c>
      <c r="H8" s="33"/>
      <c r="I8" s="33">
        <v>4</v>
      </c>
      <c r="J8" s="14">
        <v>84</v>
      </c>
      <c r="K8" s="36">
        <f t="shared" si="2"/>
        <v>840000</v>
      </c>
      <c r="L8" s="33"/>
      <c r="M8" s="34"/>
    </row>
    <row r="9" spans="1:13" x14ac:dyDescent="0.25">
      <c r="A9" s="35">
        <v>3</v>
      </c>
      <c r="B9" s="33"/>
      <c r="C9" s="36">
        <f t="shared" si="0"/>
        <v>0</v>
      </c>
      <c r="D9" s="33"/>
      <c r="E9" s="33">
        <v>3</v>
      </c>
      <c r="F9" s="33"/>
      <c r="G9" s="36">
        <f t="shared" si="1"/>
        <v>0</v>
      </c>
      <c r="H9" s="33"/>
      <c r="I9" s="33">
        <v>3</v>
      </c>
      <c r="J9" s="33"/>
      <c r="K9" s="36">
        <f t="shared" si="2"/>
        <v>0</v>
      </c>
      <c r="L9" s="33"/>
      <c r="M9" s="34"/>
    </row>
    <row r="10" spans="1:13" x14ac:dyDescent="0.25">
      <c r="A10" s="35">
        <v>2</v>
      </c>
      <c r="B10" s="33"/>
      <c r="C10" s="36">
        <f>B10*10^A10</f>
        <v>0</v>
      </c>
      <c r="D10" s="33"/>
      <c r="E10" s="33">
        <v>2</v>
      </c>
      <c r="F10" s="33"/>
      <c r="G10" s="36">
        <f>F10*10^E10</f>
        <v>0</v>
      </c>
      <c r="H10" s="33"/>
      <c r="I10" s="33">
        <v>2</v>
      </c>
      <c r="J10" s="33"/>
      <c r="K10" s="36">
        <f>J10*10^I10</f>
        <v>0</v>
      </c>
      <c r="L10" s="33"/>
      <c r="M10" s="34"/>
    </row>
    <row r="11" spans="1:13" x14ac:dyDescent="0.25">
      <c r="A11" s="35">
        <v>1</v>
      </c>
      <c r="B11" s="33"/>
      <c r="C11" s="36">
        <f t="shared" ref="C11" si="3">B11*10^A11</f>
        <v>0</v>
      </c>
      <c r="D11" s="33"/>
      <c r="E11" s="33">
        <v>1</v>
      </c>
      <c r="F11" s="33"/>
      <c r="G11" s="36">
        <f t="shared" ref="G11" si="4">F11*10^E11</f>
        <v>0</v>
      </c>
      <c r="H11" s="33"/>
      <c r="I11" s="33">
        <v>1</v>
      </c>
      <c r="J11" s="33"/>
      <c r="K11" s="36">
        <f t="shared" ref="K11" si="5">J11*10^I11</f>
        <v>0</v>
      </c>
      <c r="L11" s="33"/>
      <c r="M11" s="34"/>
    </row>
    <row r="12" spans="1:13" x14ac:dyDescent="0.25">
      <c r="A12" s="35"/>
      <c r="B12" s="33" t="s">
        <v>13</v>
      </c>
      <c r="C12" s="36">
        <f>AVERAGE(C7:C8)</f>
        <v>155000</v>
      </c>
      <c r="D12" s="33"/>
      <c r="E12" s="33"/>
      <c r="F12" s="33" t="s">
        <v>13</v>
      </c>
      <c r="G12" s="36">
        <f>AVERAGE(G6:G8)</f>
        <v>1100000</v>
      </c>
      <c r="H12" s="33"/>
      <c r="I12" s="33"/>
      <c r="J12" s="33" t="s">
        <v>13</v>
      </c>
      <c r="K12" s="36">
        <f>AVERAGE(K7:K8)</f>
        <v>620000</v>
      </c>
      <c r="L12" s="33"/>
      <c r="M12" s="34"/>
    </row>
    <row r="13" spans="1:13" x14ac:dyDescent="0.25">
      <c r="A13" s="35"/>
      <c r="B13" s="33" t="s">
        <v>5</v>
      </c>
      <c r="C13" s="37">
        <f>STDEV(C7:C8)</f>
        <v>77781.745930520221</v>
      </c>
      <c r="D13" s="33"/>
      <c r="E13" s="33"/>
      <c r="F13" s="33" t="s">
        <v>5</v>
      </c>
      <c r="G13" s="37">
        <f>STDEV(G7:G8)</f>
        <v>636396.10306789272</v>
      </c>
      <c r="H13" s="33"/>
      <c r="I13" s="33"/>
      <c r="J13" s="33" t="s">
        <v>5</v>
      </c>
      <c r="K13" s="37">
        <f>STDEV(K7:K8)</f>
        <v>311126.98372208088</v>
      </c>
      <c r="L13" s="33"/>
      <c r="M13" s="34"/>
    </row>
    <row r="14" spans="1:13" x14ac:dyDescent="0.25">
      <c r="A14" s="35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4"/>
    </row>
    <row r="15" spans="1:13" x14ac:dyDescent="0.25">
      <c r="A15" s="35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4"/>
    </row>
    <row r="16" spans="1:13" x14ac:dyDescent="0.25">
      <c r="A16" s="35">
        <v>8</v>
      </c>
      <c r="B16" s="33"/>
      <c r="C16" s="36">
        <f>B16*10^A16</f>
        <v>0</v>
      </c>
      <c r="D16" s="33"/>
      <c r="E16" s="33">
        <v>8</v>
      </c>
      <c r="F16" s="33"/>
      <c r="G16" s="36">
        <f>F16*10^E16</f>
        <v>0</v>
      </c>
      <c r="H16" s="33"/>
      <c r="I16" s="33">
        <v>8</v>
      </c>
      <c r="J16" s="33"/>
      <c r="K16" s="36">
        <f>J16*10^I16</f>
        <v>0</v>
      </c>
      <c r="L16" s="33"/>
      <c r="M16" s="34"/>
    </row>
    <row r="17" spans="1:13" x14ac:dyDescent="0.25">
      <c r="A17" s="35">
        <v>7</v>
      </c>
      <c r="B17" s="33"/>
      <c r="C17" s="36">
        <f t="shared" ref="C17:C21" si="6">B17*10^A17</f>
        <v>0</v>
      </c>
      <c r="D17" s="33"/>
      <c r="E17" s="33">
        <v>7</v>
      </c>
      <c r="F17" s="33"/>
      <c r="G17" s="36">
        <f t="shared" ref="G17:G21" si="7">F17*10^E17</f>
        <v>0</v>
      </c>
      <c r="H17" s="33"/>
      <c r="I17" s="33">
        <v>7</v>
      </c>
      <c r="J17" s="33"/>
      <c r="K17" s="36">
        <f t="shared" ref="K17:K21" si="8">J17*10^I17</f>
        <v>0</v>
      </c>
      <c r="L17" s="33"/>
      <c r="M17" s="34"/>
    </row>
    <row r="18" spans="1:13" x14ac:dyDescent="0.25">
      <c r="A18" s="35">
        <v>6</v>
      </c>
      <c r="B18" s="33"/>
      <c r="C18" s="36">
        <f t="shared" si="6"/>
        <v>0</v>
      </c>
      <c r="D18" s="33"/>
      <c r="E18" s="33">
        <v>6</v>
      </c>
      <c r="F18" s="33"/>
      <c r="G18" s="36">
        <f t="shared" si="7"/>
        <v>0</v>
      </c>
      <c r="H18" s="33"/>
      <c r="I18" s="33">
        <v>6</v>
      </c>
      <c r="J18" s="33"/>
      <c r="K18" s="36">
        <f t="shared" si="8"/>
        <v>0</v>
      </c>
      <c r="L18" s="33"/>
      <c r="M18" s="34"/>
    </row>
    <row r="19" spans="1:13" x14ac:dyDescent="0.25">
      <c r="A19" s="35">
        <v>5</v>
      </c>
      <c r="B19" s="33">
        <v>2</v>
      </c>
      <c r="C19" s="36">
        <f t="shared" si="6"/>
        <v>200000</v>
      </c>
      <c r="D19" s="33"/>
      <c r="E19" s="33">
        <v>5</v>
      </c>
      <c r="F19" s="14">
        <v>9</v>
      </c>
      <c r="G19" s="36">
        <f t="shared" si="7"/>
        <v>900000</v>
      </c>
      <c r="H19" s="33"/>
      <c r="I19" s="33">
        <v>5</v>
      </c>
      <c r="J19" s="14">
        <v>7</v>
      </c>
      <c r="K19" s="36">
        <f t="shared" si="8"/>
        <v>700000</v>
      </c>
      <c r="L19" s="33"/>
      <c r="M19" s="34"/>
    </row>
    <row r="20" spans="1:13" x14ac:dyDescent="0.25">
      <c r="A20" s="35">
        <v>4</v>
      </c>
      <c r="B20" s="33">
        <v>24</v>
      </c>
      <c r="C20" s="36">
        <f t="shared" si="6"/>
        <v>240000</v>
      </c>
      <c r="D20" s="33"/>
      <c r="E20" s="33">
        <v>4</v>
      </c>
      <c r="F20" s="14">
        <v>82</v>
      </c>
      <c r="G20" s="36">
        <f t="shared" si="7"/>
        <v>820000</v>
      </c>
      <c r="H20" s="33"/>
      <c r="I20" s="33">
        <v>4</v>
      </c>
      <c r="J20" s="14">
        <v>71</v>
      </c>
      <c r="K20" s="36">
        <f t="shared" si="8"/>
        <v>710000</v>
      </c>
      <c r="L20" s="33"/>
      <c r="M20" s="34"/>
    </row>
    <row r="21" spans="1:13" x14ac:dyDescent="0.25">
      <c r="A21" s="35">
        <v>3</v>
      </c>
      <c r="B21" s="33"/>
      <c r="C21" s="36">
        <f t="shared" si="6"/>
        <v>0</v>
      </c>
      <c r="D21" s="33"/>
      <c r="E21" s="33">
        <v>3</v>
      </c>
      <c r="F21" s="33"/>
      <c r="G21" s="36">
        <f t="shared" si="7"/>
        <v>0</v>
      </c>
      <c r="H21" s="33"/>
      <c r="I21" s="33">
        <v>3</v>
      </c>
      <c r="J21" s="33"/>
      <c r="K21" s="36">
        <f t="shared" si="8"/>
        <v>0</v>
      </c>
      <c r="L21" s="33"/>
      <c r="M21" s="34"/>
    </row>
    <row r="22" spans="1:13" x14ac:dyDescent="0.25">
      <c r="A22" s="35">
        <v>2</v>
      </c>
      <c r="B22" s="33"/>
      <c r="C22" s="36">
        <f>B22*10^A22</f>
        <v>0</v>
      </c>
      <c r="D22" s="33"/>
      <c r="E22" s="33">
        <v>2</v>
      </c>
      <c r="F22" s="33"/>
      <c r="G22" s="36">
        <f>F22*10^E22</f>
        <v>0</v>
      </c>
      <c r="H22" s="33"/>
      <c r="I22" s="33">
        <v>2</v>
      </c>
      <c r="J22" s="33"/>
      <c r="K22" s="36">
        <f>J22*10^I22</f>
        <v>0</v>
      </c>
      <c r="L22" s="33"/>
      <c r="M22" s="34"/>
    </row>
    <row r="23" spans="1:13" x14ac:dyDescent="0.25">
      <c r="A23" s="35">
        <v>1</v>
      </c>
      <c r="B23" s="33"/>
      <c r="C23" s="36">
        <f t="shared" ref="C23" si="9">B23*10^A23</f>
        <v>0</v>
      </c>
      <c r="D23" s="33"/>
      <c r="E23" s="33">
        <v>1</v>
      </c>
      <c r="F23" s="33"/>
      <c r="G23" s="36">
        <f t="shared" ref="G23" si="10">F23*10^E23</f>
        <v>0</v>
      </c>
      <c r="H23" s="33"/>
      <c r="I23" s="33">
        <v>1</v>
      </c>
      <c r="J23" s="33"/>
      <c r="K23" s="36">
        <f t="shared" ref="K23" si="11">J23*10^I23</f>
        <v>0</v>
      </c>
      <c r="L23" s="33"/>
      <c r="M23" s="34"/>
    </row>
    <row r="24" spans="1:13" x14ac:dyDescent="0.25">
      <c r="A24" s="35"/>
      <c r="B24" s="33" t="s">
        <v>13</v>
      </c>
      <c r="C24" s="36">
        <f>AVERAGE(C19:C20)</f>
        <v>220000</v>
      </c>
      <c r="D24" s="33"/>
      <c r="E24" s="33"/>
      <c r="F24" s="33" t="s">
        <v>13</v>
      </c>
      <c r="G24" s="36">
        <f>AVERAGE(G19:G20)</f>
        <v>860000</v>
      </c>
      <c r="H24" s="33"/>
      <c r="I24" s="33"/>
      <c r="J24" s="33" t="s">
        <v>13</v>
      </c>
      <c r="K24" s="36">
        <f>AVERAGE(K19:K20)</f>
        <v>705000</v>
      </c>
      <c r="L24" s="33"/>
      <c r="M24" s="34"/>
    </row>
    <row r="25" spans="1:13" x14ac:dyDescent="0.25">
      <c r="A25" s="35"/>
      <c r="B25" s="33" t="s">
        <v>5</v>
      </c>
      <c r="C25" s="37">
        <f>STDEV(C19:C20)</f>
        <v>28284.2712474619</v>
      </c>
      <c r="D25" s="33"/>
      <c r="E25" s="33"/>
      <c r="F25" s="33" t="s">
        <v>5</v>
      </c>
      <c r="G25" s="37">
        <f>STDEV(G19:G20)</f>
        <v>56568.5424949238</v>
      </c>
      <c r="H25" s="33"/>
      <c r="I25" s="33"/>
      <c r="J25" s="33" t="s">
        <v>5</v>
      </c>
      <c r="K25" s="37">
        <f>STDEV(K19:K20)</f>
        <v>7071.0678118654751</v>
      </c>
      <c r="L25" s="33"/>
      <c r="M25" s="34"/>
    </row>
    <row r="26" spans="1:13" x14ac:dyDescent="0.25">
      <c r="A26" s="35"/>
      <c r="B26" s="33"/>
      <c r="C26" s="36"/>
      <c r="D26" s="33"/>
      <c r="E26" s="33"/>
      <c r="F26" s="33"/>
      <c r="G26" s="36"/>
      <c r="H26" s="33"/>
      <c r="I26" s="33"/>
      <c r="J26" s="33"/>
      <c r="K26" s="36"/>
      <c r="L26" s="33"/>
      <c r="M26" s="34"/>
    </row>
    <row r="27" spans="1:13" x14ac:dyDescent="0.25">
      <c r="A27" s="35"/>
      <c r="B27" s="33"/>
      <c r="C27" s="36"/>
      <c r="D27" s="33" t="s">
        <v>14</v>
      </c>
      <c r="E27" s="33"/>
      <c r="F27" s="33"/>
      <c r="G27" s="36"/>
      <c r="H27" s="33"/>
      <c r="I27" s="33"/>
      <c r="J27" s="33"/>
      <c r="K27" s="36"/>
      <c r="L27" s="33"/>
      <c r="M27" s="34"/>
    </row>
    <row r="28" spans="1:13" x14ac:dyDescent="0.25">
      <c r="A28" s="35" t="s">
        <v>15</v>
      </c>
      <c r="B28" s="33"/>
      <c r="C28" s="36">
        <f>C12/2</f>
        <v>77500</v>
      </c>
      <c r="D28" s="33">
        <f>LOG(C28)</f>
        <v>4.8893017025063106</v>
      </c>
      <c r="E28" s="33"/>
      <c r="F28" s="33"/>
      <c r="G28" s="36"/>
      <c r="H28" s="33"/>
      <c r="I28" s="33"/>
      <c r="J28" s="33"/>
      <c r="K28" s="36"/>
      <c r="L28" s="33"/>
      <c r="M28" s="34"/>
    </row>
    <row r="29" spans="1:13" x14ac:dyDescent="0.25">
      <c r="A29" s="35"/>
      <c r="B29" s="33"/>
      <c r="C29" s="36">
        <f>G12/2</f>
        <v>550000</v>
      </c>
      <c r="D29" s="33">
        <f t="shared" ref="D29:D33" si="12">LOG(C29)</f>
        <v>5.7403626894942441</v>
      </c>
      <c r="E29" s="33"/>
      <c r="F29" s="33"/>
      <c r="G29" s="37"/>
      <c r="H29" s="33"/>
      <c r="I29" s="33"/>
      <c r="J29" s="38"/>
      <c r="K29" s="36"/>
      <c r="L29" s="33"/>
      <c r="M29" s="34"/>
    </row>
    <row r="30" spans="1:13" x14ac:dyDescent="0.25">
      <c r="A30" s="35"/>
      <c r="B30" s="33"/>
      <c r="C30" s="36">
        <f>K12/2</f>
        <v>310000</v>
      </c>
      <c r="D30" s="33">
        <f t="shared" si="12"/>
        <v>5.4913616938342731</v>
      </c>
      <c r="E30" s="33"/>
      <c r="F30" s="33"/>
      <c r="G30" s="36"/>
      <c r="H30" s="33"/>
      <c r="I30" s="33"/>
      <c r="J30" s="33"/>
      <c r="K30" s="36"/>
      <c r="L30" s="33"/>
      <c r="M30" s="34"/>
    </row>
    <row r="31" spans="1:13" x14ac:dyDescent="0.25">
      <c r="A31" s="35"/>
      <c r="B31" s="33"/>
      <c r="C31" s="36">
        <f>C24/2</f>
        <v>110000</v>
      </c>
      <c r="D31" s="33">
        <f t="shared" si="12"/>
        <v>5.0413926851582254</v>
      </c>
      <c r="E31" s="33"/>
      <c r="F31" s="33"/>
      <c r="G31" s="36"/>
      <c r="H31" s="33"/>
      <c r="I31" s="33"/>
      <c r="J31" s="33"/>
      <c r="K31" s="36"/>
      <c r="L31" s="33"/>
      <c r="M31" s="34"/>
    </row>
    <row r="32" spans="1:13" x14ac:dyDescent="0.25">
      <c r="A32" s="35"/>
      <c r="B32" s="33"/>
      <c r="C32" s="36">
        <f>G24/2</f>
        <v>430000</v>
      </c>
      <c r="D32" s="33">
        <f t="shared" si="12"/>
        <v>5.6334684555795862</v>
      </c>
      <c r="E32" s="33"/>
      <c r="F32" s="33"/>
      <c r="G32" s="33"/>
      <c r="H32" s="33"/>
      <c r="I32" s="33"/>
      <c r="J32" s="33"/>
      <c r="K32" s="33"/>
      <c r="L32" s="33"/>
      <c r="M32" s="34"/>
    </row>
    <row r="33" spans="1:13" x14ac:dyDescent="0.25">
      <c r="A33" s="35"/>
      <c r="B33" s="33"/>
      <c r="C33" s="36">
        <f>K24/2</f>
        <v>352500</v>
      </c>
      <c r="D33" s="33">
        <f t="shared" si="12"/>
        <v>5.5471591213274172</v>
      </c>
      <c r="E33" s="33"/>
      <c r="F33" s="33"/>
      <c r="G33" s="33"/>
      <c r="H33" s="33"/>
      <c r="I33" s="33"/>
      <c r="J33" s="33"/>
      <c r="K33" s="33"/>
      <c r="L33" s="33"/>
      <c r="M33" s="34"/>
    </row>
    <row r="34" spans="1:13" x14ac:dyDescent="0.25">
      <c r="A34" s="35"/>
      <c r="B34" s="33" t="s">
        <v>13</v>
      </c>
      <c r="C34" s="36">
        <f>AVERAGE(C28:C33)</f>
        <v>305000</v>
      </c>
      <c r="D34" s="33"/>
      <c r="E34" s="2" t="s">
        <v>16</v>
      </c>
      <c r="F34" s="39">
        <f>LOG(C34)</f>
        <v>5.4842998393467859</v>
      </c>
      <c r="G34" s="33"/>
      <c r="H34" s="33"/>
      <c r="I34" s="33"/>
      <c r="J34" s="33"/>
      <c r="K34" s="33"/>
      <c r="L34" s="33"/>
      <c r="M34" s="34"/>
    </row>
    <row r="35" spans="1:13" x14ac:dyDescent="0.25">
      <c r="A35" s="35"/>
      <c r="B35" s="33" t="s">
        <v>5</v>
      </c>
      <c r="C35" s="36">
        <f>STDEV(C28:C33)</f>
        <v>183146.11652994447</v>
      </c>
      <c r="D35" s="33"/>
      <c r="E35" s="2" t="s">
        <v>2</v>
      </c>
      <c r="F35" s="40">
        <f>1/LN(10)*1/C34*C35</f>
        <v>0.26078474685562231</v>
      </c>
      <c r="G35" s="33"/>
      <c r="H35" s="33"/>
      <c r="I35" s="33"/>
      <c r="J35" s="33"/>
      <c r="K35" s="33"/>
      <c r="L35" s="33"/>
      <c r="M35" s="34"/>
    </row>
    <row r="36" spans="1:13" x14ac:dyDescent="0.25">
      <c r="A36" s="35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x14ac:dyDescent="0.25">
      <c r="A37" s="35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ht="15.75" thickBot="1" x14ac:dyDescent="0.3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ht="15.75" thickBot="1" x14ac:dyDescent="0.3"/>
    <row r="40" spans="1:13" x14ac:dyDescent="0.25">
      <c r="A40" s="17" t="s">
        <v>17</v>
      </c>
      <c r="B40" s="18"/>
      <c r="C40" s="18"/>
      <c r="D40" s="44"/>
      <c r="E40" s="44"/>
      <c r="F40" s="44"/>
      <c r="G40" s="44"/>
      <c r="H40" s="44"/>
      <c r="I40" s="44"/>
      <c r="J40" s="44"/>
      <c r="K40" s="44"/>
      <c r="L40" s="44"/>
    </row>
    <row r="41" spans="1:13" x14ac:dyDescent="0.25">
      <c r="A41" s="32" t="s">
        <v>12</v>
      </c>
      <c r="B41" s="2"/>
      <c r="C41" s="2"/>
      <c r="D41" s="33"/>
      <c r="E41" s="33"/>
      <c r="F41" s="33"/>
      <c r="G41" s="33"/>
      <c r="H41" s="33"/>
      <c r="I41" s="33"/>
      <c r="J41" s="33"/>
      <c r="K41" s="33"/>
      <c r="L41" s="33"/>
    </row>
    <row r="42" spans="1:13" x14ac:dyDescent="0.25">
      <c r="A42" s="35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3" x14ac:dyDescent="0.25">
      <c r="A43" s="35">
        <v>8</v>
      </c>
      <c r="B43" s="33">
        <v>2</v>
      </c>
      <c r="C43" s="36">
        <f>B43*10^A43</f>
        <v>200000000</v>
      </c>
      <c r="D43" s="33"/>
      <c r="E43" s="33">
        <v>8</v>
      </c>
      <c r="F43" s="14">
        <v>1</v>
      </c>
      <c r="G43" s="36">
        <f>F43*10^E43</f>
        <v>100000000</v>
      </c>
      <c r="H43" s="33"/>
      <c r="I43" s="33">
        <v>8</v>
      </c>
      <c r="J43" s="14">
        <v>1</v>
      </c>
      <c r="K43" s="36">
        <f>J43*10^I43</f>
        <v>100000000</v>
      </c>
      <c r="L43" s="33"/>
    </row>
    <row r="44" spans="1:13" x14ac:dyDescent="0.25">
      <c r="A44" s="35">
        <v>7</v>
      </c>
      <c r="B44" s="33">
        <v>15</v>
      </c>
      <c r="C44" s="36">
        <f t="shared" ref="C44:C48" si="13">B44*10^A44</f>
        <v>150000000</v>
      </c>
      <c r="D44" s="33"/>
      <c r="E44" s="33">
        <v>7</v>
      </c>
      <c r="F44" s="14">
        <v>11</v>
      </c>
      <c r="G44" s="36">
        <f t="shared" ref="G44:G48" si="14">F44*10^E44</f>
        <v>110000000</v>
      </c>
      <c r="H44" s="33"/>
      <c r="I44" s="33">
        <v>7</v>
      </c>
      <c r="J44" s="14">
        <v>2</v>
      </c>
      <c r="K44" s="36">
        <f t="shared" ref="K44:K48" si="15">J44*10^I44</f>
        <v>20000000</v>
      </c>
      <c r="L44" s="33"/>
    </row>
    <row r="45" spans="1:13" x14ac:dyDescent="0.25">
      <c r="A45" s="35">
        <v>6</v>
      </c>
      <c r="B45" s="33">
        <v>114</v>
      </c>
      <c r="C45" s="36">
        <f t="shared" si="13"/>
        <v>114000000</v>
      </c>
      <c r="D45" s="33"/>
      <c r="E45" s="33">
        <v>6</v>
      </c>
      <c r="F45" s="14">
        <v>203</v>
      </c>
      <c r="G45" s="36">
        <f t="shared" si="14"/>
        <v>203000000</v>
      </c>
      <c r="H45" s="33"/>
      <c r="I45" s="33">
        <v>6</v>
      </c>
      <c r="J45" s="14">
        <v>34</v>
      </c>
      <c r="K45" s="36">
        <f t="shared" si="15"/>
        <v>34000000</v>
      </c>
      <c r="L45" s="33"/>
    </row>
    <row r="46" spans="1:13" x14ac:dyDescent="0.25">
      <c r="A46" s="35">
        <v>5</v>
      </c>
      <c r="B46" s="33"/>
      <c r="C46" s="36">
        <f t="shared" si="13"/>
        <v>0</v>
      </c>
      <c r="D46" s="33"/>
      <c r="E46" s="33">
        <v>5</v>
      </c>
      <c r="F46" s="33"/>
      <c r="G46" s="36">
        <f t="shared" si="14"/>
        <v>0</v>
      </c>
      <c r="H46" s="33"/>
      <c r="I46" s="33">
        <v>5</v>
      </c>
      <c r="J46" s="33"/>
      <c r="K46" s="36">
        <f t="shared" si="15"/>
        <v>0</v>
      </c>
      <c r="L46" s="33"/>
    </row>
    <row r="47" spans="1:13" x14ac:dyDescent="0.25">
      <c r="A47" s="35">
        <v>4</v>
      </c>
      <c r="B47" s="33"/>
      <c r="C47" s="36">
        <f t="shared" si="13"/>
        <v>0</v>
      </c>
      <c r="D47" s="33"/>
      <c r="E47" s="33">
        <v>4</v>
      </c>
      <c r="F47" s="33"/>
      <c r="G47" s="36">
        <f t="shared" si="14"/>
        <v>0</v>
      </c>
      <c r="H47" s="33"/>
      <c r="I47" s="33">
        <v>4</v>
      </c>
      <c r="J47" s="33"/>
      <c r="K47" s="36">
        <f t="shared" si="15"/>
        <v>0</v>
      </c>
      <c r="L47" s="33"/>
    </row>
    <row r="48" spans="1:13" x14ac:dyDescent="0.25">
      <c r="A48" s="35">
        <v>3</v>
      </c>
      <c r="B48" s="33"/>
      <c r="C48" s="36">
        <f t="shared" si="13"/>
        <v>0</v>
      </c>
      <c r="D48" s="33"/>
      <c r="E48" s="33">
        <v>3</v>
      </c>
      <c r="F48" s="33"/>
      <c r="G48" s="36">
        <f t="shared" si="14"/>
        <v>0</v>
      </c>
      <c r="H48" s="33"/>
      <c r="I48" s="33">
        <v>3</v>
      </c>
      <c r="J48" s="33"/>
      <c r="K48" s="36">
        <f t="shared" si="15"/>
        <v>0</v>
      </c>
      <c r="L48" s="33"/>
    </row>
    <row r="49" spans="1:12" x14ac:dyDescent="0.25">
      <c r="A49" s="35">
        <v>2</v>
      </c>
      <c r="B49" s="33"/>
      <c r="C49" s="36">
        <f>B49*10^A49</f>
        <v>0</v>
      </c>
      <c r="D49" s="33"/>
      <c r="E49" s="33">
        <v>2</v>
      </c>
      <c r="F49" s="33"/>
      <c r="G49" s="36">
        <f>F49*10^E49</f>
        <v>0</v>
      </c>
      <c r="H49" s="33"/>
      <c r="I49" s="33">
        <v>2</v>
      </c>
      <c r="J49" s="33"/>
      <c r="K49" s="36">
        <f>J49*10^I49</f>
        <v>0</v>
      </c>
      <c r="L49" s="33"/>
    </row>
    <row r="50" spans="1:12" x14ac:dyDescent="0.25">
      <c r="A50" s="35">
        <v>1</v>
      </c>
      <c r="B50" s="33"/>
      <c r="C50" s="36">
        <f t="shared" ref="C50" si="16">B50*10^A50</f>
        <v>0</v>
      </c>
      <c r="D50" s="33"/>
      <c r="E50" s="33">
        <v>1</v>
      </c>
      <c r="F50" s="33"/>
      <c r="G50" s="36">
        <f t="shared" ref="G50" si="17">F50*10^E50</f>
        <v>0</v>
      </c>
      <c r="H50" s="33"/>
      <c r="I50" s="33">
        <v>1</v>
      </c>
      <c r="J50" s="33"/>
      <c r="K50" s="36">
        <f t="shared" ref="K50" si="18">J50*10^I50</f>
        <v>0</v>
      </c>
      <c r="L50" s="33"/>
    </row>
    <row r="51" spans="1:12" x14ac:dyDescent="0.25">
      <c r="A51" s="35"/>
      <c r="B51" s="33" t="s">
        <v>13</v>
      </c>
      <c r="C51" s="36">
        <f>AVERAGE(C43:C45)</f>
        <v>154666666.66666666</v>
      </c>
      <c r="D51" s="33"/>
      <c r="E51" s="33"/>
      <c r="F51" s="33" t="s">
        <v>13</v>
      </c>
      <c r="G51" s="36">
        <f>AVERAGE(G43:G45)</f>
        <v>137666666.66666666</v>
      </c>
      <c r="H51" s="33"/>
      <c r="I51" s="33"/>
      <c r="J51" s="33" t="s">
        <v>13</v>
      </c>
      <c r="K51" s="36">
        <f>AVERAGE(K43:K45)</f>
        <v>51333333.333333336</v>
      </c>
      <c r="L51" s="33"/>
    </row>
    <row r="52" spans="1:12" x14ac:dyDescent="0.25">
      <c r="A52" s="35"/>
      <c r="B52" s="33" t="s">
        <v>5</v>
      </c>
      <c r="C52" s="37">
        <f>STDEV(C46:C47)</f>
        <v>0</v>
      </c>
      <c r="D52" s="33"/>
      <c r="E52" s="33"/>
      <c r="F52" s="33" t="s">
        <v>5</v>
      </c>
      <c r="G52" s="37">
        <f>STDEV(G46:G47)</f>
        <v>0</v>
      </c>
      <c r="H52" s="33"/>
      <c r="I52" s="33"/>
      <c r="J52" s="33" t="s">
        <v>5</v>
      </c>
      <c r="K52" s="37">
        <f>STDEV(K46:K47)</f>
        <v>0</v>
      </c>
      <c r="L52" s="33"/>
    </row>
    <row r="53" spans="1:12" x14ac:dyDescent="0.25">
      <c r="A53" s="3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x14ac:dyDescent="0.25">
      <c r="A54" s="3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2" x14ac:dyDescent="0.25">
      <c r="A55" s="35">
        <v>8</v>
      </c>
      <c r="B55" s="33">
        <v>1</v>
      </c>
      <c r="C55" s="36">
        <f>B55*10^A55</f>
        <v>100000000</v>
      </c>
      <c r="D55" s="33"/>
      <c r="E55" s="33">
        <v>8</v>
      </c>
      <c r="F55" s="14">
        <v>2</v>
      </c>
      <c r="G55" s="36">
        <f>F55*10^E55</f>
        <v>200000000</v>
      </c>
      <c r="H55" s="33"/>
      <c r="I55" s="33">
        <v>8</v>
      </c>
      <c r="J55" s="14">
        <v>2</v>
      </c>
      <c r="K55" s="36">
        <f>J55*10^I55</f>
        <v>200000000</v>
      </c>
      <c r="L55" s="33"/>
    </row>
    <row r="56" spans="1:12" x14ac:dyDescent="0.25">
      <c r="A56" s="35">
        <v>7</v>
      </c>
      <c r="B56" s="33">
        <v>10</v>
      </c>
      <c r="C56" s="36">
        <f t="shared" ref="C56:C60" si="19">B56*10^A56</f>
        <v>100000000</v>
      </c>
      <c r="D56" s="33"/>
      <c r="E56" s="33">
        <v>7</v>
      </c>
      <c r="F56" s="14">
        <v>23</v>
      </c>
      <c r="G56" s="36">
        <f t="shared" ref="G56:G60" si="20">F56*10^E56</f>
        <v>230000000</v>
      </c>
      <c r="H56" s="33"/>
      <c r="I56" s="33">
        <v>7</v>
      </c>
      <c r="J56" s="14">
        <v>19</v>
      </c>
      <c r="K56" s="36">
        <f t="shared" ref="K56:K60" si="21">J56*10^I56</f>
        <v>190000000</v>
      </c>
      <c r="L56" s="33"/>
    </row>
    <row r="57" spans="1:12" x14ac:dyDescent="0.25">
      <c r="A57" s="35">
        <v>6</v>
      </c>
      <c r="B57" s="33">
        <v>89</v>
      </c>
      <c r="C57" s="36">
        <f t="shared" si="19"/>
        <v>89000000</v>
      </c>
      <c r="D57" s="33"/>
      <c r="E57" s="33">
        <v>6</v>
      </c>
      <c r="F57" s="14">
        <v>168</v>
      </c>
      <c r="G57" s="36">
        <f t="shared" si="20"/>
        <v>168000000</v>
      </c>
      <c r="H57" s="33"/>
      <c r="I57" s="33">
        <v>6</v>
      </c>
      <c r="J57" s="14">
        <v>139</v>
      </c>
      <c r="K57" s="36">
        <f t="shared" si="21"/>
        <v>139000000</v>
      </c>
      <c r="L57" s="33"/>
    </row>
    <row r="58" spans="1:12" x14ac:dyDescent="0.25">
      <c r="A58" s="35">
        <v>5</v>
      </c>
      <c r="B58" s="33"/>
      <c r="C58" s="36">
        <f t="shared" si="19"/>
        <v>0</v>
      </c>
      <c r="D58" s="33"/>
      <c r="E58" s="33">
        <v>5</v>
      </c>
      <c r="F58" s="33"/>
      <c r="G58" s="36">
        <f t="shared" si="20"/>
        <v>0</v>
      </c>
      <c r="H58" s="33"/>
      <c r="I58" s="33">
        <v>5</v>
      </c>
      <c r="J58" s="33"/>
      <c r="K58" s="36">
        <f t="shared" si="21"/>
        <v>0</v>
      </c>
      <c r="L58" s="33"/>
    </row>
    <row r="59" spans="1:12" x14ac:dyDescent="0.25">
      <c r="A59" s="35">
        <v>4</v>
      </c>
      <c r="B59" s="33"/>
      <c r="C59" s="36">
        <f t="shared" si="19"/>
        <v>0</v>
      </c>
      <c r="D59" s="33"/>
      <c r="E59" s="33">
        <v>4</v>
      </c>
      <c r="F59" s="33"/>
      <c r="G59" s="36">
        <f t="shared" si="20"/>
        <v>0</v>
      </c>
      <c r="H59" s="33"/>
      <c r="I59" s="33">
        <v>4</v>
      </c>
      <c r="J59" s="33"/>
      <c r="K59" s="36">
        <f t="shared" si="21"/>
        <v>0</v>
      </c>
      <c r="L59" s="33"/>
    </row>
    <row r="60" spans="1:12" x14ac:dyDescent="0.25">
      <c r="A60" s="35">
        <v>3</v>
      </c>
      <c r="B60" s="33"/>
      <c r="C60" s="36">
        <f t="shared" si="19"/>
        <v>0</v>
      </c>
      <c r="D60" s="33"/>
      <c r="E60" s="33">
        <v>3</v>
      </c>
      <c r="F60" s="33"/>
      <c r="G60" s="36">
        <f t="shared" si="20"/>
        <v>0</v>
      </c>
      <c r="H60" s="33"/>
      <c r="I60" s="33">
        <v>3</v>
      </c>
      <c r="J60" s="33"/>
      <c r="K60" s="36">
        <f t="shared" si="21"/>
        <v>0</v>
      </c>
      <c r="L60" s="33"/>
    </row>
    <row r="61" spans="1:12" x14ac:dyDescent="0.25">
      <c r="A61" s="35">
        <v>2</v>
      </c>
      <c r="B61" s="33"/>
      <c r="C61" s="36">
        <f>B61*10^A61</f>
        <v>0</v>
      </c>
      <c r="D61" s="33"/>
      <c r="E61" s="33">
        <v>2</v>
      </c>
      <c r="F61" s="33"/>
      <c r="G61" s="36">
        <f>F61*10^E61</f>
        <v>0</v>
      </c>
      <c r="H61" s="33"/>
      <c r="I61" s="33">
        <v>2</v>
      </c>
      <c r="J61" s="33"/>
      <c r="K61" s="36">
        <f>J61*10^I61</f>
        <v>0</v>
      </c>
      <c r="L61" s="33"/>
    </row>
    <row r="62" spans="1:12" x14ac:dyDescent="0.25">
      <c r="A62" s="35">
        <v>1</v>
      </c>
      <c r="B62" s="33"/>
      <c r="C62" s="36">
        <f t="shared" ref="C62" si="22">B62*10^A62</f>
        <v>0</v>
      </c>
      <c r="D62" s="33"/>
      <c r="E62" s="33">
        <v>1</v>
      </c>
      <c r="F62" s="33"/>
      <c r="G62" s="36">
        <f t="shared" ref="G62" si="23">F62*10^E62</f>
        <v>0</v>
      </c>
      <c r="H62" s="33"/>
      <c r="I62" s="33">
        <v>1</v>
      </c>
      <c r="J62" s="33"/>
      <c r="K62" s="36">
        <f t="shared" ref="K62" si="24">J62*10^I62</f>
        <v>0</v>
      </c>
      <c r="L62" s="33"/>
    </row>
    <row r="63" spans="1:12" x14ac:dyDescent="0.25">
      <c r="A63" s="35"/>
      <c r="B63" s="33" t="s">
        <v>13</v>
      </c>
      <c r="C63" s="36">
        <f>AVERAGE(C55:C57)</f>
        <v>96333333.333333328</v>
      </c>
      <c r="D63" s="33"/>
      <c r="E63" s="33"/>
      <c r="F63" s="33" t="s">
        <v>13</v>
      </c>
      <c r="G63" s="36">
        <f>AVERAGE(G55:G57)</f>
        <v>199333333.33333334</v>
      </c>
      <c r="H63" s="33"/>
      <c r="I63" s="33"/>
      <c r="J63" s="33" t="s">
        <v>13</v>
      </c>
      <c r="K63" s="36">
        <f>AVERAGE(K55:K57)</f>
        <v>176333333.33333334</v>
      </c>
      <c r="L63" s="33"/>
    </row>
    <row r="64" spans="1:12" x14ac:dyDescent="0.25">
      <c r="A64" s="35"/>
      <c r="B64" s="33" t="s">
        <v>5</v>
      </c>
      <c r="C64" s="37">
        <f>STDEV(C58:C59)</f>
        <v>0</v>
      </c>
      <c r="D64" s="33"/>
      <c r="E64" s="33"/>
      <c r="F64" s="33" t="s">
        <v>5</v>
      </c>
      <c r="G64" s="37">
        <f>STDEV(G58:G59)</f>
        <v>0</v>
      </c>
      <c r="H64" s="33"/>
      <c r="I64" s="33"/>
      <c r="J64" s="33" t="s">
        <v>5</v>
      </c>
      <c r="K64" s="37">
        <f>STDEV(K58:K59)</f>
        <v>0</v>
      </c>
      <c r="L64" s="33"/>
    </row>
    <row r="65" spans="1:12" x14ac:dyDescent="0.25">
      <c r="A65" s="35"/>
      <c r="B65" s="33"/>
      <c r="C65" s="36"/>
      <c r="D65" s="33"/>
      <c r="E65" s="33"/>
      <c r="F65" s="33"/>
      <c r="G65" s="36"/>
      <c r="H65" s="33"/>
      <c r="I65" s="33"/>
      <c r="J65" s="33"/>
      <c r="K65" s="36"/>
      <c r="L65" s="33"/>
    </row>
    <row r="66" spans="1:12" x14ac:dyDescent="0.25">
      <c r="A66" s="35"/>
      <c r="B66" s="33"/>
      <c r="C66" s="36"/>
      <c r="D66" s="33"/>
      <c r="E66" s="33"/>
      <c r="F66" s="33"/>
      <c r="G66" s="36"/>
      <c r="H66" s="33"/>
      <c r="I66" s="33"/>
      <c r="J66" s="33"/>
      <c r="K66" s="36"/>
      <c r="L66" s="33"/>
    </row>
    <row r="67" spans="1:12" x14ac:dyDescent="0.25">
      <c r="A67" s="35" t="s">
        <v>15</v>
      </c>
      <c r="B67" s="33"/>
      <c r="C67" s="36">
        <f>C51/2</f>
        <v>77333333.333333328</v>
      </c>
      <c r="D67" s="33"/>
      <c r="E67" s="33"/>
      <c r="F67" s="33"/>
      <c r="G67" s="36"/>
      <c r="H67" s="33"/>
      <c r="I67" s="33"/>
      <c r="J67" s="33"/>
      <c r="K67" s="36"/>
      <c r="L67" s="33"/>
    </row>
    <row r="68" spans="1:12" x14ac:dyDescent="0.25">
      <c r="A68" s="35"/>
      <c r="B68" s="33"/>
      <c r="C68" s="36">
        <f>G51/2</f>
        <v>68833333.333333328</v>
      </c>
      <c r="D68" s="33"/>
      <c r="E68" s="33"/>
      <c r="F68" s="33"/>
      <c r="G68" s="37"/>
      <c r="H68" s="33"/>
      <c r="I68" s="33"/>
      <c r="J68" s="38"/>
      <c r="K68" s="36"/>
      <c r="L68" s="33"/>
    </row>
    <row r="69" spans="1:12" x14ac:dyDescent="0.25">
      <c r="A69" s="35"/>
      <c r="B69" s="33"/>
      <c r="C69" s="36">
        <f>K51/2</f>
        <v>25666666.666666668</v>
      </c>
      <c r="D69" s="33"/>
      <c r="E69" s="33"/>
      <c r="F69" s="33"/>
      <c r="G69" s="36"/>
      <c r="H69" s="33"/>
      <c r="I69" s="33"/>
      <c r="J69" s="33"/>
      <c r="K69" s="36"/>
      <c r="L69" s="33"/>
    </row>
    <row r="70" spans="1:12" x14ac:dyDescent="0.25">
      <c r="A70" s="35"/>
      <c r="B70" s="33"/>
      <c r="C70" s="36">
        <f>C63/2</f>
        <v>48166666.666666664</v>
      </c>
      <c r="D70" s="33"/>
      <c r="E70" s="33"/>
      <c r="F70" s="33"/>
      <c r="G70" s="36"/>
      <c r="H70" s="33"/>
      <c r="I70" s="33"/>
      <c r="J70" s="33"/>
      <c r="K70" s="36"/>
      <c r="L70" s="33"/>
    </row>
    <row r="71" spans="1:12" x14ac:dyDescent="0.25">
      <c r="A71" s="35"/>
      <c r="B71" s="33"/>
      <c r="C71" s="36">
        <f>G63/2</f>
        <v>99666666.666666672</v>
      </c>
      <c r="D71" s="33"/>
      <c r="E71" s="33"/>
      <c r="F71" s="33"/>
      <c r="G71" s="33"/>
      <c r="H71" s="33"/>
      <c r="I71" s="33"/>
      <c r="J71" s="33"/>
      <c r="K71" s="33"/>
      <c r="L71" s="33"/>
    </row>
    <row r="72" spans="1:12" x14ac:dyDescent="0.25">
      <c r="A72" s="35"/>
      <c r="B72" s="33"/>
      <c r="C72" s="36">
        <f>K63/2</f>
        <v>88166666.666666672</v>
      </c>
      <c r="D72" s="33"/>
      <c r="E72" s="33"/>
      <c r="F72" s="33"/>
      <c r="G72" s="33"/>
      <c r="H72" s="33"/>
      <c r="I72" s="33"/>
      <c r="J72" s="33"/>
      <c r="K72" s="33"/>
      <c r="L72" s="33"/>
    </row>
    <row r="73" spans="1:12" x14ac:dyDescent="0.25">
      <c r="A73" s="35"/>
      <c r="B73" s="33" t="s">
        <v>13</v>
      </c>
      <c r="C73" s="36">
        <f>AVERAGE(C67:C72)</f>
        <v>67972222.222222224</v>
      </c>
      <c r="D73" s="33"/>
      <c r="E73" s="2" t="s">
        <v>16</v>
      </c>
      <c r="F73" s="39">
        <f>LOG(C73)</f>
        <v>7.8323314685845018</v>
      </c>
      <c r="G73" s="33"/>
      <c r="H73" s="33"/>
      <c r="I73" s="33"/>
      <c r="J73" s="33"/>
      <c r="K73" s="33"/>
      <c r="L73" s="33"/>
    </row>
    <row r="74" spans="1:12" x14ac:dyDescent="0.25">
      <c r="A74" s="35"/>
      <c r="B74" s="33" t="s">
        <v>5</v>
      </c>
      <c r="C74" s="36">
        <f>STDEV(C67:C72)</f>
        <v>27139437.615287375</v>
      </c>
      <c r="D74" s="33"/>
      <c r="E74" s="2" t="s">
        <v>2</v>
      </c>
      <c r="F74" s="40">
        <f>1/LN(10)*1/C73*C74</f>
        <v>0.17340183405719931</v>
      </c>
      <c r="G74" s="33"/>
      <c r="H74" s="33"/>
      <c r="I74" s="33"/>
      <c r="J74" s="33"/>
      <c r="K74" s="33"/>
      <c r="L74" s="33"/>
    </row>
    <row r="75" spans="1:12" x14ac:dyDescent="0.25">
      <c r="A75" s="35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x14ac:dyDescent="0.25">
      <c r="A76" s="3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2" ht="15.75" thickBot="1" x14ac:dyDescent="0.3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 after tobramycin</vt:lpstr>
      <vt:lpstr>mono</vt:lpstr>
    </vt:vector>
  </TitlesOfParts>
  <Company>UGent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Tavernier</dc:creator>
  <cp:lastModifiedBy>Sarah Tavernier</cp:lastModifiedBy>
  <dcterms:created xsi:type="dcterms:W3CDTF">2014-12-16T12:54:34Z</dcterms:created>
  <dcterms:modified xsi:type="dcterms:W3CDTF">2015-01-26T09:03:08Z</dcterms:modified>
</cp:coreProperties>
</file>