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21975" windowHeight="12525"/>
  </bookViews>
  <sheets>
    <sheet name="data points all" sheetId="5" r:id="rId1"/>
  </sheets>
  <calcPr calcId="145621"/>
</workbook>
</file>

<file path=xl/calcChain.xml><?xml version="1.0" encoding="utf-8"?>
<calcChain xmlns="http://schemas.openxmlformats.org/spreadsheetml/2006/main">
  <c r="B341" i="5" l="1"/>
  <c r="B351" i="5" l="1"/>
  <c r="B353" i="5"/>
  <c r="B349" i="5"/>
  <c r="B348" i="5"/>
  <c r="B346" i="5"/>
  <c r="B345" i="5"/>
  <c r="B344" i="5" l="1"/>
  <c r="B343" i="5"/>
</calcChain>
</file>

<file path=xl/comments1.xml><?xml version="1.0" encoding="utf-8"?>
<comments xmlns="http://schemas.openxmlformats.org/spreadsheetml/2006/main">
  <authors>
    <author>Martyna</author>
  </authors>
  <commentList>
    <comment ref="B2" authorId="0">
      <text>
        <r>
          <rPr>
            <sz val="9"/>
            <color indexed="81"/>
            <rFont val="Tahoma"/>
            <family val="2"/>
          </rPr>
          <t>References provided in the main Supplementary Material file</t>
        </r>
      </text>
    </comment>
    <comment ref="G97" authorId="0">
      <text>
        <r>
          <rPr>
            <sz val="9"/>
            <color indexed="81"/>
            <rFont val="Tahoma"/>
            <family val="2"/>
          </rPr>
          <t>That's the 3rd codon position. Hence treated as non-coding.</t>
        </r>
      </text>
    </comment>
    <comment ref="B284" authorId="0">
      <text>
        <r>
          <rPr>
            <sz val="9"/>
            <color indexed="81"/>
            <rFont val="Tahoma"/>
            <family val="2"/>
          </rPr>
          <t>A uniform age of the root prior (8.5e6-1.25e7 years) was used for Homo-Pongo divergence time.</t>
        </r>
      </text>
    </comment>
    <comment ref="S286" authorId="0">
      <text>
        <r>
          <rPr>
            <sz val="9"/>
            <color indexed="81"/>
            <rFont val="Tahoma"/>
            <family val="2"/>
          </rPr>
          <t>All rates from human pedigree studies (except Cavelier et al. 2000 and Soodyall et al. 1997) were recalculated using number of mutations found, actual length of DNA sequence in bp and number of transmisions  used in the original studies and generation time = 25 years.</t>
        </r>
      </text>
    </comment>
    <comment ref="S296" authorId="0">
      <text>
        <r>
          <rPr>
            <sz val="9"/>
            <color indexed="81"/>
            <rFont val="Tahoma"/>
            <family val="2"/>
          </rPr>
          <t>Cavelier et al 2000 and Soodyall et al. 1997 rates based on reported in Howell et al. 2003.</t>
        </r>
      </text>
    </comment>
  </commentList>
</comments>
</file>

<file path=xl/sharedStrings.xml><?xml version="1.0" encoding="utf-8"?>
<sst xmlns="http://schemas.openxmlformats.org/spreadsheetml/2006/main" count="2389" uniqueCount="579">
  <si>
    <t>organism</t>
  </si>
  <si>
    <t>calibration type</t>
  </si>
  <si>
    <t>evolutionary rate (mean)</t>
  </si>
  <si>
    <t>marker</t>
  </si>
  <si>
    <t>marker type</t>
  </si>
  <si>
    <t>animal group</t>
  </si>
  <si>
    <t>fossil</t>
  </si>
  <si>
    <t>coding</t>
  </si>
  <si>
    <t>reptile</t>
  </si>
  <si>
    <t>Adelie penguin</t>
  </si>
  <si>
    <t>Lambert et al. 2002</t>
  </si>
  <si>
    <t>aDNA</t>
  </si>
  <si>
    <t>d-loop</t>
  </si>
  <si>
    <t>non-coding</t>
  </si>
  <si>
    <t>bird</t>
  </si>
  <si>
    <t>Millar et al. 2008</t>
  </si>
  <si>
    <t>Subramanian et al. 2009</t>
  </si>
  <si>
    <t>neutral coding</t>
  </si>
  <si>
    <t>mitogenome (only coding)</t>
  </si>
  <si>
    <t>Nunn et al. 1996</t>
  </si>
  <si>
    <t>cyt b</t>
  </si>
  <si>
    <t xml:space="preserve">Arctic fox  </t>
  </si>
  <si>
    <t>mammal</t>
  </si>
  <si>
    <t>Bison</t>
  </si>
  <si>
    <t>Shapiro et al. 2004</t>
  </si>
  <si>
    <t>tRNAs</t>
  </si>
  <si>
    <t>12S rRNA</t>
  </si>
  <si>
    <t>16SrRNA</t>
  </si>
  <si>
    <t>protein coding genes nonsyn</t>
  </si>
  <si>
    <t>protein coding genes syn</t>
  </si>
  <si>
    <t xml:space="preserve">Boar  </t>
  </si>
  <si>
    <t>Rooney et al. 2001</t>
  </si>
  <si>
    <t>Korsten et al. 2009</t>
  </si>
  <si>
    <t>cave-brown bear split+aDNA</t>
  </si>
  <si>
    <t xml:space="preserve">Brown bear  </t>
  </si>
  <si>
    <t>Bunchgrass lizards (Scleroporus Scalaris)</t>
  </si>
  <si>
    <t>Bryson Jr. et al. 2012</t>
  </si>
  <si>
    <t>Zamudio and Greene 1997</t>
  </si>
  <si>
    <t>secondary calibrations from a few studies based on fossil calibrations of species of similar weigh</t>
  </si>
  <si>
    <t>Heller et al. 2012</t>
  </si>
  <si>
    <t>secondary calibration based on genetic inference calibrated with fossil record</t>
  </si>
  <si>
    <t xml:space="preserve">Cave lion  </t>
  </si>
  <si>
    <t>Barnett et al. 2009</t>
  </si>
  <si>
    <t>Ho and Lanfear 2010</t>
  </si>
  <si>
    <t>Chalcides and Sphenops skinks</t>
  </si>
  <si>
    <t>Carranza et al. 2008</t>
  </si>
  <si>
    <t>biogeographic</t>
  </si>
  <si>
    <t>Chalcides ocellatus skink</t>
  </si>
  <si>
    <t>secondary from Carranza et al. 2008</t>
  </si>
  <si>
    <t>cyt b, 12S and ND1</t>
  </si>
  <si>
    <t>Chinese bamboo partridge</t>
  </si>
  <si>
    <t>Huang et al. 2010</t>
  </si>
  <si>
    <t>secondary from d-loop analyses (paper in chinese)</t>
  </si>
  <si>
    <t>Coleodactylus amazonicus gekko</t>
  </si>
  <si>
    <t>Geurgas &amp; Rodrigues 2009</t>
  </si>
  <si>
    <t>secondary calibration based on other secondary calibration (Geurgas et al. 2008) based on fossil and biogeographical calibrations (Gamble et al. 2008)</t>
  </si>
  <si>
    <t xml:space="preserve">cyt b </t>
  </si>
  <si>
    <t>Krajewski &amp; King 1996</t>
  </si>
  <si>
    <t>Eremias argus lizard</t>
  </si>
  <si>
    <t>Zhao et al. 2011</t>
  </si>
  <si>
    <t>Eremias brenchleyi lizard</t>
  </si>
  <si>
    <t>Gallotia lizards</t>
  </si>
  <si>
    <t>Cox et al. 2010</t>
  </si>
  <si>
    <t>biogeography (island ages)</t>
  </si>
  <si>
    <t>rRNA stems 12S, 16S</t>
  </si>
  <si>
    <t>rRNA loops 12S, 16S</t>
  </si>
  <si>
    <t>Alter et al. 2007</t>
  </si>
  <si>
    <t>fossil supported by molecular</t>
  </si>
  <si>
    <t>harbor seal and gray seal</t>
  </si>
  <si>
    <t>Hawaian honeycreepers</t>
  </si>
  <si>
    <t>Fleischer et al. 1998</t>
  </si>
  <si>
    <t>biogeography (islands)</t>
  </si>
  <si>
    <t>Hemidactylus geckos</t>
  </si>
  <si>
    <t>Arnold et al. 2008</t>
  </si>
  <si>
    <t xml:space="preserve">Horse  </t>
  </si>
  <si>
    <t>Human</t>
  </si>
  <si>
    <t>Endicott and Ho 2008</t>
  </si>
  <si>
    <t>biogeography</t>
  </si>
  <si>
    <t>dloop</t>
  </si>
  <si>
    <t>Stoneking et al. 1992</t>
  </si>
  <si>
    <t>biogeography/archaeology</t>
  </si>
  <si>
    <t>HVRI and HVRII</t>
  </si>
  <si>
    <t>Hasegawa and Horai 1991</t>
  </si>
  <si>
    <t>Tamura and Nei 1993</t>
  </si>
  <si>
    <t>Vigilant et al. 1991</t>
  </si>
  <si>
    <t>Horai et al. 1995</t>
  </si>
  <si>
    <t>HVRI</t>
  </si>
  <si>
    <t>Pesole et al. 1992</t>
  </si>
  <si>
    <t>Human and Pan paniscus</t>
  </si>
  <si>
    <t>fossil + molecular</t>
  </si>
  <si>
    <t>Human and Pan troglodytes</t>
  </si>
  <si>
    <t>Kemp et al. 2007</t>
  </si>
  <si>
    <t>Hume's ground tit (Pseudopodoces humilis)</t>
  </si>
  <si>
    <t>Qu and Lei 2009</t>
  </si>
  <si>
    <t>cyt b and COI</t>
  </si>
  <si>
    <t>Roman and Palumbi 2003</t>
  </si>
  <si>
    <t>Carranza et al. 2004</t>
  </si>
  <si>
    <t>12S</t>
  </si>
  <si>
    <t>Prost et al. 2010</t>
  </si>
  <si>
    <t>Leptodeira colubrid snake</t>
  </si>
  <si>
    <t>Daza et al. 2009</t>
  </si>
  <si>
    <t>Lophognathus and Amphibolurus lizards</t>
  </si>
  <si>
    <t>Melville et al. 2011</t>
  </si>
  <si>
    <t>Arbogast et al. 2006</t>
  </si>
  <si>
    <t>ND2</t>
  </si>
  <si>
    <t>Mus musculus</t>
  </si>
  <si>
    <t>Goios et al. 2007</t>
  </si>
  <si>
    <t xml:space="preserve">Muskox  </t>
  </si>
  <si>
    <t>Campos et al. 2010</t>
  </si>
  <si>
    <t>Pinsky et al. 2010</t>
  </si>
  <si>
    <t>Pan paniscus and P. Troglodytes</t>
  </si>
  <si>
    <t>Peturus marsupial</t>
  </si>
  <si>
    <t>Phasianidae birds</t>
  </si>
  <si>
    <t>Huang et al. 2009</t>
  </si>
  <si>
    <t>secondary calibration based on bichemical and molecular dating</t>
  </si>
  <si>
    <t>Phrynocephalus erythrurus - Agama lizard</t>
  </si>
  <si>
    <t>Jin &amp; Liu 2009</t>
  </si>
  <si>
    <t>biogeographic - mountain range uplifts</t>
  </si>
  <si>
    <t>Lanier and Olson 2009</t>
  </si>
  <si>
    <t>secondary calibration based on the Bininda-Emonds supertree for leporid-ochotonid split</t>
  </si>
  <si>
    <t>secondary calibration for leporid-ochotonid splitbased on many fossil calibrations and relaxed clock</t>
  </si>
  <si>
    <t>Podarcis lizard</t>
  </si>
  <si>
    <t>Pinho et al. 2007</t>
  </si>
  <si>
    <t>fossil?</t>
  </si>
  <si>
    <t>Pteroglossus araçaris (AVES: Ramphastidae)</t>
  </si>
  <si>
    <t>Patel et al. 2011</t>
  </si>
  <si>
    <t>COI</t>
  </si>
  <si>
    <t>Guo et al. 2011</t>
  </si>
  <si>
    <t>16S</t>
  </si>
  <si>
    <t>Ramphastos toucans</t>
  </si>
  <si>
    <t>Patane et al. 2009</t>
  </si>
  <si>
    <t xml:space="preserve">Reindeer </t>
  </si>
  <si>
    <t>ring-necked pheasant (Phasianus colchicus)</t>
  </si>
  <si>
    <t>Qu et al. 2009</t>
  </si>
  <si>
    <t>Saiga antelope</t>
  </si>
  <si>
    <t>South American forest falcons</t>
  </si>
  <si>
    <t>Fuchs et al. 2011</t>
  </si>
  <si>
    <t>ND1</t>
  </si>
  <si>
    <t>South American lizard genus Liolaemus (subgenus Eulaemus)</t>
  </si>
  <si>
    <t>Fontanella et al. 2012</t>
  </si>
  <si>
    <t>South American pitviper (Pothidium)</t>
  </si>
  <si>
    <t>southern elephant seal (Mirounga leonina)</t>
  </si>
  <si>
    <t>Slade et al. 1998</t>
  </si>
  <si>
    <t>Sunda clouded leopard</t>
  </si>
  <si>
    <t>Wilting et al. 2011</t>
  </si>
  <si>
    <t>Talpa (mole genus)</t>
  </si>
  <si>
    <t>Colangelo et al. 2010</t>
  </si>
  <si>
    <r>
      <t>P</t>
    </r>
    <r>
      <rPr>
        <sz val="11"/>
        <color theme="1"/>
        <rFont val="Calibri"/>
        <family val="2"/>
        <scheme val="minor"/>
      </rPr>
      <t>äckert et al. 2007</t>
    </r>
  </si>
  <si>
    <t xml:space="preserve">Tuatara </t>
  </si>
  <si>
    <t>Turkey</t>
  </si>
  <si>
    <t>Duchene et al. 2012</t>
  </si>
  <si>
    <t>Woolly rhinoceros</t>
  </si>
  <si>
    <t>red fox</t>
  </si>
  <si>
    <t>insect</t>
  </si>
  <si>
    <t>Asian francolins (Galliformes)</t>
  </si>
  <si>
    <t>Forcina et al. 2012</t>
  </si>
  <si>
    <t>Alaska tiny shrews (Soricidae)</t>
  </si>
  <si>
    <t>Hope et al. 2010</t>
  </si>
  <si>
    <t>Dolichopoda cave crickets</t>
  </si>
  <si>
    <t>Allegrucci et al. 2011</t>
  </si>
  <si>
    <t>Darkling beetles (Coleoptera: Tenebrionidae)</t>
  </si>
  <si>
    <t>Papadopoulou et al. 2010</t>
  </si>
  <si>
    <t>Stick insects (Bacillus)</t>
  </si>
  <si>
    <t>Plazzi et al. 2011</t>
  </si>
  <si>
    <t>almost entire mtgenome</t>
  </si>
  <si>
    <t>Coleoptera</t>
  </si>
  <si>
    <t>Pons et al. 2010</t>
  </si>
  <si>
    <t>mitochondrial protein coding genes</t>
  </si>
  <si>
    <t>Baleen whales</t>
  </si>
  <si>
    <t>Jackson et al. 2009</t>
  </si>
  <si>
    <t>pedigree</t>
  </si>
  <si>
    <t>Taurine cattle</t>
  </si>
  <si>
    <t>Bollongino et al. 2012</t>
  </si>
  <si>
    <t>HVR</t>
  </si>
  <si>
    <t>Mysticetes (Mammali: Cetacea)</t>
  </si>
  <si>
    <t>Dornburg et al. 2012</t>
  </si>
  <si>
    <t>13 mt genes</t>
  </si>
  <si>
    <t>Odontocetes (Mammali: Cetacea)</t>
  </si>
  <si>
    <t>Birds</t>
  </si>
  <si>
    <t>Birds (Neoaves)</t>
  </si>
  <si>
    <t>Pacheco et al. 2011</t>
  </si>
  <si>
    <t>ATP8</t>
  </si>
  <si>
    <t>ATP6</t>
  </si>
  <si>
    <t>ND3</t>
  </si>
  <si>
    <t>ND4L (or ND4)</t>
  </si>
  <si>
    <t>ND5</t>
  </si>
  <si>
    <t>tRNA</t>
  </si>
  <si>
    <t>calibration time (oldest; used in analysis)</t>
  </si>
  <si>
    <t>logtime</t>
  </si>
  <si>
    <t>lograte</t>
  </si>
  <si>
    <t>Accipitridae (New World Aquilinae (Oroaetus and Spizaetus), Old World Aquilinae (Old Word Spizaetus, Hieraaetus, Aquila and others))</t>
  </si>
  <si>
    <t>Lerner &amp; Mindell 2005; following Weir &amp; Schulter 2008</t>
  </si>
  <si>
    <t>Becker 1987</t>
  </si>
  <si>
    <t>Albatrosses (Poebastria and Diomedea)</t>
  </si>
  <si>
    <t>Albatrosses (Thalassarche and Phoebetria)</t>
  </si>
  <si>
    <t>Alcidae (Cepphus, Fratercula, Cerorhinca, Ptychoramphus, Aethia)</t>
  </si>
  <si>
    <t>Friesen et al 1996; following Weir &amp; Schulter 2008</t>
  </si>
  <si>
    <t>Alcidae (Fratercula and Cerorhinca, Ptychoramphus and Aethia)</t>
  </si>
  <si>
    <t>Alcidae (Pinguinus, Alca)</t>
  </si>
  <si>
    <t>Moum et al. 2002; following Weir &amp; Schulter 2008</t>
  </si>
  <si>
    <t>Alcidae (Uria, Alle, Pinguinus, Alca)</t>
  </si>
  <si>
    <t>Anatidae (Anas (Mallard clade), Anas (Green-winged Teal clade))</t>
  </si>
  <si>
    <t>Johnson &amp; Sorenson 1998; following Weir &amp; Schulter 2008</t>
  </si>
  <si>
    <t>Anatidae (Anser*, Branta)</t>
  </si>
  <si>
    <t>Boev &amp; Koufos 2006</t>
  </si>
  <si>
    <t>Anatidae (Branta bernicla, B. ruficollis)</t>
  </si>
  <si>
    <t>Paxinos et al 2002; following Weir &amp; Schulter 2008</t>
  </si>
  <si>
    <t>Olson &amp; Rasmussen 2001</t>
  </si>
  <si>
    <t>Anatidae (Branta sp. (Giant Hawaiian Goose), B. hylobadistes)</t>
  </si>
  <si>
    <t>Carson &amp; Calgue 1995</t>
  </si>
  <si>
    <t>Anatidae (Bucephala, Mergellus, Lophodytes and Mergus)</t>
  </si>
  <si>
    <t>Donne-Gousse et al 2002; following Weir &amp; Schulter 2008</t>
  </si>
  <si>
    <t>Anatidae (Cygnus and Coscoroba, Branta and Anser)</t>
  </si>
  <si>
    <t>Mlikovsky 2002</t>
  </si>
  <si>
    <t>Anatidae (Histrionicus, Somateria)</t>
  </si>
  <si>
    <t>Weir &amp; Schulter 2008</t>
  </si>
  <si>
    <t>Anatidae (Thambetochen (Moa-Nalos), dabbling ducks (Anatini))</t>
  </si>
  <si>
    <t>Sorenson et al. 1999; following Weir &amp; Schulter 2008</t>
  </si>
  <si>
    <t>Ardeidae (Botuarus, Ixobrychus)</t>
  </si>
  <si>
    <t>Sheldon et al 2000; following Weir &amp; Schulter 2008</t>
  </si>
  <si>
    <t>Ardeidae (Egretta, Syrigma)</t>
  </si>
  <si>
    <t>Ardeidae (Nycticorax, Nyctanassa)</t>
  </si>
  <si>
    <t>cyt b (3rd codon position only)</t>
  </si>
  <si>
    <t>COII</t>
  </si>
  <si>
    <t>COIII</t>
  </si>
  <si>
    <t>Cardinalidae (Passerina, Cyanocompsa)</t>
  </si>
  <si>
    <t>Klicka et al 2001; following Weir &amp; Schulter 2008</t>
  </si>
  <si>
    <t>Ciconiidae (Ciconia, all storks but Mycteria)</t>
  </si>
  <si>
    <t>Ciconiidae (Ephippiorhynchus asiaticus, E. senigalensis)</t>
  </si>
  <si>
    <t>Boles 2005</t>
  </si>
  <si>
    <t>Ciconiidae (Mycteria, all other storks)</t>
  </si>
  <si>
    <t>Becker 1987, Olson 1991</t>
  </si>
  <si>
    <t>Columbidae (Raphus, Caloenas)</t>
  </si>
  <si>
    <t>Shapiro et al 2002; following Weir &amp; Schulter 2008</t>
  </si>
  <si>
    <t>McDougall &amp; Chamalaun 1969</t>
  </si>
  <si>
    <t>Columbidae (Zenaida galapagoensis, Z. auriculata, macroura, graysoni)</t>
  </si>
  <si>
    <t>Johnson &amp; Clayton 2000; following Weir &amp; Schulter 2008</t>
  </si>
  <si>
    <t>Hall 1983</t>
  </si>
  <si>
    <t>Columbidae (Zenaida graysoni, Z. macroura)</t>
  </si>
  <si>
    <t>Bohrson &amp; Reid 1997</t>
  </si>
  <si>
    <t>Cranes</t>
  </si>
  <si>
    <t>Cuculidae (Coccyzus melacoryphus, C. americanus, C. euleri, C. minor (sequences only available for americanus))</t>
  </si>
  <si>
    <t>Hughes 2006; following Weir &amp; Schulter 2008</t>
  </si>
  <si>
    <t>Dendrocolaptidae (Lepidocolaptes leucogaster and affinis, L. lachrymosus)</t>
  </si>
  <si>
    <t>Coates &amp; Obando 1996</t>
  </si>
  <si>
    <t>Diomedeidae (Phoebastria irrorata, P. nigripes, immutabilis, albatrus)</t>
  </si>
  <si>
    <t>Nunn and Stanley 1998; following Weir &amp; Schulter 2008</t>
  </si>
  <si>
    <t>Diomedeidae (Thalassarche, Phoebetria)</t>
  </si>
  <si>
    <t>Nunn et al 1996; following Weir &amp; Schulter 2008</t>
  </si>
  <si>
    <t>Wilkinson 1969</t>
  </si>
  <si>
    <t>Emberizidae (Chlorospingus pileatus, C. ophthalmicus, inornatus, tacarcunae, semifuscus)</t>
  </si>
  <si>
    <t>Weir et al 2008; following Weir &amp; Schulter 2008</t>
  </si>
  <si>
    <t>Grafe et al. 2002</t>
  </si>
  <si>
    <t>Emberizidae (Emberizidae, Cardinalidae and Thraupidae)</t>
  </si>
  <si>
    <t>Barker et al. 2004; following Weir &amp; Schulter 2008</t>
  </si>
  <si>
    <t>Emberizidae (JunCO+ Zonotrichia)</t>
  </si>
  <si>
    <t>Carson &amp; Spicer 2003; following Weir &amp; Schulter 2008</t>
  </si>
  <si>
    <t>Emslie 2007</t>
  </si>
  <si>
    <t>Emberizidae (Melospiza melodia, M. georgiana and M. lincolnii)</t>
  </si>
  <si>
    <t>Emberizidae (Zonotrichia albicollis, Z. leucophrys, atricapilla, querula)</t>
  </si>
  <si>
    <t>Weckstein et al 2001; following Weir &amp; Schulter 2008</t>
  </si>
  <si>
    <t>Falconidae (FalCOpunctatus, F. araea, newtoni)</t>
  </si>
  <si>
    <t>Groombridge et al 2002; following Weir &amp; Schulter 2008</t>
  </si>
  <si>
    <t>Fringillidae (Hemignathus flavus, H. v. wilsonia)</t>
  </si>
  <si>
    <t>Fleischer et al. 1998; following Weir &amp; Schulter 2008</t>
  </si>
  <si>
    <t>Fringillidae (Hemignathus virens wilsonia*, H. v. virens)</t>
  </si>
  <si>
    <t>Fringillidae (Paroreomyza, Oreomystis bairdi)</t>
  </si>
  <si>
    <t>Gruidae (Grus americana, G. grus, G. monachus, G. nigricollis)</t>
  </si>
  <si>
    <t>Krajewski &amp; King 1996; following Weir &amp; Schulter 2008</t>
  </si>
  <si>
    <t>cyt b, COI</t>
  </si>
  <si>
    <t>Hydrobatidae (Oceanodroma crown group, )</t>
  </si>
  <si>
    <t>Icteridae (Agelaius phoeniceus, A. tricolor)</t>
  </si>
  <si>
    <t>Lanyon &amp; Omland 1999; following Weir &amp; Schulter 2008</t>
  </si>
  <si>
    <t>Emslie 1998</t>
  </si>
  <si>
    <t>Icteridae (Cacicus [uropygialis] microrhynchus, C. [uropygialis] pacificus and C. uropygialis)</t>
  </si>
  <si>
    <t>Icteridae (Dives dives, D. warszewiczi)</t>
  </si>
  <si>
    <t>Icteridae (Euphagus cyanocephalus, E. carolinus)</t>
  </si>
  <si>
    <t>Icteridae (Icterus gularis, I. nigrogularis)</t>
  </si>
  <si>
    <t>Omland et al. 1999; following Weir &amp; Schulter 2008</t>
  </si>
  <si>
    <t>Icteridae (Icterus pectoralis, I. graceannae)</t>
  </si>
  <si>
    <t>Icteridae (Molothrus ater, M. bonariensis)</t>
  </si>
  <si>
    <t>Icteridae (Quiscalus nicaraguensis, Q. lugubris)</t>
  </si>
  <si>
    <t>Icteridae (Sturnella magna, S. neglecta)</t>
  </si>
  <si>
    <t>Icteridae (Sturnella magna and neglecta, remainder of Sturnella (including Leistes))</t>
  </si>
  <si>
    <t>Laridae (Rissa tridactyla, R. brevirostris)</t>
  </si>
  <si>
    <t>Pons et al 2005; following Weir &amp; Schulter 2008</t>
  </si>
  <si>
    <t>Chandler 1990</t>
  </si>
  <si>
    <t>Mockingbirds</t>
  </si>
  <si>
    <t>Nectariniidae (Nectarinia humbloti*, N. h. mohelica)</t>
  </si>
  <si>
    <t>Warren et al 2003; following Weir &amp; Schulter 2008</t>
  </si>
  <si>
    <t>Warren et al 2003</t>
  </si>
  <si>
    <t>Nectariniidae (Nectarinia sovimanga*, N. s. sovimanga)</t>
  </si>
  <si>
    <t>Odontophoridae (Callipepla, Colinus)</t>
  </si>
  <si>
    <t>Zink &amp; Blackwell 1998, Crow et al 2006; following Weir &amp; Schulter 2008</t>
  </si>
  <si>
    <t>Parulidae (Myioborus torquatus, M. brunniceps)</t>
  </si>
  <si>
    <t>Perez-Eman 2005; following Weir &amp; Schulter 2008</t>
  </si>
  <si>
    <t>Parulidae (Parula gutturalis, P. superciliosa)</t>
  </si>
  <si>
    <t>Lovette &amp; Bermingham 2001; following Weir &amp; Schulter 2008</t>
  </si>
  <si>
    <t>Parulidae (Vermivora celata, V. ruficapilla, virginiae, crissalis, luciae)</t>
  </si>
  <si>
    <t>Lovette &amp; Hochachka 2006; following Weir &amp; Schulter 2008</t>
  </si>
  <si>
    <t>Picidae (Sasia abnormis, S. ochracea)</t>
  </si>
  <si>
    <t>Benz et al 2006; following Weir &amp; Schulter 2008</t>
  </si>
  <si>
    <t>Benz et al 2006</t>
  </si>
  <si>
    <t>Psittacidae (Melopsittacus, Psittaculirostris)</t>
  </si>
  <si>
    <t>Boles 1998</t>
  </si>
  <si>
    <t>Ramphastidae (Semnornis frantzii, S. ramphastinus)</t>
  </si>
  <si>
    <t>biogeographic, Weir &amp; Schluter based prior on rate</t>
  </si>
  <si>
    <t>Recurvirostridae (Himantopus and Cladorhynchus, Recurvirostra)</t>
  </si>
  <si>
    <t>Baker et al 2007; following Weir &amp; Schulter 2008</t>
  </si>
  <si>
    <t>Scolpanidae (Actitis macularia, A. hypoleucos)</t>
  </si>
  <si>
    <t>Pereira &amp; Baker 2005; following Weir &amp; Schulter 2008</t>
  </si>
  <si>
    <t>Scolpanidae (Limosa, everything else in family except Bartramia and Numenius)</t>
  </si>
  <si>
    <t>Scolpanidae (Micropalama, Trygnites)</t>
  </si>
  <si>
    <t>Scolpanidae (Numenius, Bartramia)</t>
  </si>
  <si>
    <t>Baker et al 2007</t>
  </si>
  <si>
    <t>Scolpanidae (Philomachus, Limicola)</t>
  </si>
  <si>
    <t>Scolpanidae (Tringa solitaria, T. ochropus)</t>
  </si>
  <si>
    <t>Skua (Stercorarius parasiticus, S. longicaudus)</t>
  </si>
  <si>
    <t>Cohen et al 1997; following Weir &amp; Schulter 2008</t>
  </si>
  <si>
    <t>Spheniscidae (Spheniscus, Eudyptula)</t>
  </si>
  <si>
    <t>Baker et al 2006; following Weir &amp; Schulter 2008</t>
  </si>
  <si>
    <t>Gohlich 2007</t>
  </si>
  <si>
    <t>Spheniscidae (Spheniscus mendiculus, S. humboldti)</t>
  </si>
  <si>
    <t>Sternidae (Gelochelidon nilotica, Hydroprogne caspia)</t>
  </si>
  <si>
    <t>Bridge et al 2005; following Weir &amp; Schulter 2008</t>
  </si>
  <si>
    <t>Sternidae (Thalasseus maxima, T. bengalensis, T. bergii, T. sandvicensis, T. elegans)</t>
  </si>
  <si>
    <t>Sylviidae (Sylvia balearica*, S. undata, deserticola)</t>
  </si>
  <si>
    <t>Bohning-Gaese et al. 2006; following Weir &amp; Schulter 2008</t>
  </si>
  <si>
    <t>Krijgsman et al. 1999</t>
  </si>
  <si>
    <t>Sylviidae (Sylvia rueppelli*, S. melanothorax)</t>
  </si>
  <si>
    <t>Thraupidae (Diglossa baritula and plumbea, D. sittoides)</t>
  </si>
  <si>
    <t>Thraupidae (Galapagos finches, Tiaris fuliginosa, T. obscura, T. bicolor,  T.canora, Melanospiza richardsoni, Loxigilla noctis)</t>
  </si>
  <si>
    <t>Burns et al 2002, Weir &amp; Schulter 2008</t>
  </si>
  <si>
    <t>Thraupidae (Heterospingus rubrifrons, H. xanthopygius)</t>
  </si>
  <si>
    <t>Thraupidae (Lanio aurantius and leucothorax, L. fulvus and versicolor)</t>
  </si>
  <si>
    <t>Thraupidae (Ramphocelus passerini and costaricensis, R. icteronotus)</t>
  </si>
  <si>
    <t>Thraupidae (Saltator [coerulescens] grandis, S. coerulescens, S. albicollis)</t>
  </si>
  <si>
    <t>Thraupidae (Saltator atriceps, S. maximus)</t>
  </si>
  <si>
    <t>Thraupidae (Tangara dowii, T. nigroviridis)</t>
  </si>
  <si>
    <t>Burns &amp; Naoki 2004, Weir &amp; Schulter 2008</t>
  </si>
  <si>
    <t>Tits (Paridae)</t>
  </si>
  <si>
    <t>Trochilidae (Lampornis castaneoventris, L. sybillae and L. viridipallens)</t>
  </si>
  <si>
    <t>Garcia-Moreno et al. 2006; following Weir &amp; Schulter 2008</t>
  </si>
  <si>
    <t>Turdidae (Catharus gracilirostris, C. occidentalis and guttatus)</t>
  </si>
  <si>
    <t>Winker &amp; Pruett 2006; following Weir &amp; Schulter 2008</t>
  </si>
  <si>
    <t>Turdidae (Myadestes melanops, M. coloratus)</t>
  </si>
  <si>
    <t>Miller et al 2007; following Weir &amp; Schulter 2008</t>
  </si>
  <si>
    <t>Turdidae (Myadestes obscurus, M. unicolor, genibarbis, elisabeth, occidentalis)</t>
  </si>
  <si>
    <t>Speller et al. 2010</t>
  </si>
  <si>
    <t>Tyrannidae (Empidonax atriceps, E. fulvifrons)</t>
  </si>
  <si>
    <t>Johnson &amp; Cicero 2002; following Weir &amp; Schulter 2008</t>
  </si>
  <si>
    <t>ATPase6, ND3, cyt b</t>
  </si>
  <si>
    <t>White-rumped snow finch (Onychostruthus taczanowskii)</t>
  </si>
  <si>
    <r>
      <t xml:space="preserve">Woodpecker genera </t>
    </r>
    <r>
      <rPr>
        <i/>
        <sz val="11"/>
        <color theme="1"/>
        <rFont val="Calibri"/>
        <family val="2"/>
        <scheme val="minor"/>
      </rPr>
      <t>Colaptes</t>
    </r>
    <r>
      <rPr>
        <sz val="11"/>
        <color theme="1"/>
        <rFont val="Calibri"/>
        <family val="2"/>
        <scheme val="minor"/>
      </rPr>
      <t xml:space="preserve"> and </t>
    </r>
    <r>
      <rPr>
        <i/>
        <sz val="11"/>
        <color theme="1"/>
        <rFont val="Calibri"/>
        <family val="2"/>
        <scheme val="minor"/>
      </rPr>
      <t>Piculus</t>
    </r>
  </si>
  <si>
    <t>Moore et al 2011</t>
  </si>
  <si>
    <t xml:space="preserve">4 insect orders + Decapoda </t>
  </si>
  <si>
    <t xml:space="preserve">Brower 1994 </t>
  </si>
  <si>
    <t xml:space="preserve">COI, rDNA, restriction sites </t>
  </si>
  <si>
    <t xml:space="preserve">Banza (Orthoptera: Tettigoniidae) </t>
  </si>
  <si>
    <t xml:space="preserve">Shapiro et al 2006 </t>
  </si>
  <si>
    <t xml:space="preserve">COI, cyt b </t>
  </si>
  <si>
    <t xml:space="preserve">Carabus (Coleoptera: Carabidae) </t>
  </si>
  <si>
    <t xml:space="preserve">Pruser &amp; Mossakowski 1998 </t>
  </si>
  <si>
    <t xml:space="preserve">ND1 </t>
  </si>
  <si>
    <t xml:space="preserve">Davidius (Odonata: Gomphidae) </t>
  </si>
  <si>
    <t xml:space="preserve">Kiyoshi &amp; Sota 2006 </t>
  </si>
  <si>
    <t xml:space="preserve">COI </t>
  </si>
  <si>
    <t xml:space="preserve">Drosophila (Diptera: Drosophilidae) </t>
  </si>
  <si>
    <t xml:space="preserve">DeSalle et al 1987 </t>
  </si>
  <si>
    <t xml:space="preserve">metaanalysis </t>
  </si>
  <si>
    <t xml:space="preserve">Halobates (Hemiptera: Gerridae) </t>
  </si>
  <si>
    <t xml:space="preserve">Andersen et al 2000 </t>
  </si>
  <si>
    <t xml:space="preserve">Hemiptera: Cicadidae </t>
  </si>
  <si>
    <t xml:space="preserve">Arensburger et al 2004 </t>
  </si>
  <si>
    <t xml:space="preserve">COII </t>
  </si>
  <si>
    <t xml:space="preserve">Hemiptera: Psyllidae </t>
  </si>
  <si>
    <t xml:space="preserve">Percy et al 2004 </t>
  </si>
  <si>
    <t xml:space="preserve">COI and COII </t>
  </si>
  <si>
    <t xml:space="preserve">12S </t>
  </si>
  <si>
    <t xml:space="preserve">Hymenoptera: Agaonidae </t>
  </si>
  <si>
    <t xml:space="preserve">Machado et al 2001 </t>
  </si>
  <si>
    <t xml:space="preserve">Laupala (Orthoptera: Gryllidae) </t>
  </si>
  <si>
    <t xml:space="preserve">Fleischer et al 1998 </t>
  </si>
  <si>
    <t xml:space="preserve">12S, 16S, tRNAval </t>
  </si>
  <si>
    <t xml:space="preserve">Leptodirini (Coleoptera: Leiodidae) </t>
  </si>
  <si>
    <t xml:space="preserve">Caccone &amp; Sbordoni 2001 </t>
  </si>
  <si>
    <t xml:space="preserve">Nebria gregaria (Coleoptera: Carabidae) </t>
  </si>
  <si>
    <t xml:space="preserve">Clarke et al 2001 </t>
  </si>
  <si>
    <t xml:space="preserve">COI, COII, ND1, cyt b </t>
  </si>
  <si>
    <t xml:space="preserve">Nymphalinae (Lepidoptera: Nymphalidae) </t>
  </si>
  <si>
    <t xml:space="preserve">Wahlberg 2006 </t>
  </si>
  <si>
    <t xml:space="preserve">fossil </t>
  </si>
  <si>
    <t xml:space="preserve">Papilio (Lepidoptera: Papilionidae) </t>
  </si>
  <si>
    <t xml:space="preserve">Zakharov et al 2004 </t>
  </si>
  <si>
    <t xml:space="preserve">fossil and biogeography </t>
  </si>
  <si>
    <t xml:space="preserve">Papuadytes (Coleoptera: Dytiscidae) </t>
  </si>
  <si>
    <t xml:space="preserve">Balke et al 2007 </t>
  </si>
  <si>
    <t xml:space="preserve">palaeoclimatic </t>
  </si>
  <si>
    <t xml:space="preserve">COI, rrnL, cob </t>
  </si>
  <si>
    <t xml:space="preserve">Parnassius (Lepidoptera: Papilionidae) </t>
  </si>
  <si>
    <t xml:space="preserve">Gratton et al 2008 </t>
  </si>
  <si>
    <t xml:space="preserve">Phlebotominae (Diptera: Psychodidae) </t>
  </si>
  <si>
    <t xml:space="preserve">Esseghir et al 1997 </t>
  </si>
  <si>
    <t xml:space="preserve">cyt b, ND1, tRNAser </t>
  </si>
  <si>
    <t xml:space="preserve">Phlebotomus (Diptera: Psychodidae) </t>
  </si>
  <si>
    <t xml:space="preserve">Esseghir et al 2000 </t>
  </si>
  <si>
    <t xml:space="preserve">Pimelia (Coleoptera: Tenebrionidae) </t>
  </si>
  <si>
    <t xml:space="preserve">Juan et al 1995 </t>
  </si>
  <si>
    <t xml:space="preserve">Plateumaris (Coleoptera: Chrysomelidae) </t>
  </si>
  <si>
    <t xml:space="preserve">Sota &amp; Hayashi 2007 </t>
  </si>
  <si>
    <t xml:space="preserve">Rivacindela (Coleoptera: Cicindelidae) </t>
  </si>
  <si>
    <t xml:space="preserve">Pons &amp; Vogler 2005 </t>
  </si>
  <si>
    <t xml:space="preserve">Sphodrini (Coleoptera: Carabidae) </t>
  </si>
  <si>
    <t xml:space="preserve">Ruiz et al 2009 </t>
  </si>
  <si>
    <t xml:space="preserve">COI, COII, tRNAleu </t>
  </si>
  <si>
    <t xml:space="preserve">Tegeticula (Lepidoptera: Prodoxidae) </t>
  </si>
  <si>
    <t xml:space="preserve">Smith et al 2008 </t>
  </si>
  <si>
    <t xml:space="preserve">unpublished data </t>
  </si>
  <si>
    <t>nd5</t>
  </si>
  <si>
    <t xml:space="preserve">Tetraopes (Coleoptera: Cerambycidae) </t>
  </si>
  <si>
    <t xml:space="preserve">Farrell 2001 </t>
  </si>
  <si>
    <t xml:space="preserve">Timarcha (Coleoptera: Chrysomelidae) </t>
  </si>
  <si>
    <t xml:space="preserve">Gomez-Zurita et al 2000 </t>
  </si>
  <si>
    <t xml:space="preserve">16S </t>
  </si>
  <si>
    <t xml:space="preserve">Triatoma (Hemiptera: Reduviidae) </t>
  </si>
  <si>
    <t xml:space="preserve">Pfeiler et al 2006 </t>
  </si>
  <si>
    <t xml:space="preserve">Zerynthia (Lepidoptera: Papilionidae) </t>
  </si>
  <si>
    <t xml:space="preserve">Nazari &amp; Sperling 2007 </t>
  </si>
  <si>
    <t>Dalen et al 2007</t>
  </si>
  <si>
    <t>Bison (Bison priscus, Bos grunniens)</t>
  </si>
  <si>
    <t>this study</t>
  </si>
  <si>
    <t>Tedford et al. 1991, Barry at al. 2002 following Ho et al. 2008</t>
  </si>
  <si>
    <t>Blue whale and fin whale</t>
  </si>
  <si>
    <t>Watanobe et al. 2001, Watanobe et al. 2004</t>
  </si>
  <si>
    <t>Bowhead whale</t>
  </si>
  <si>
    <t>Korsten et al 2009, Lindquist et al. 2010</t>
  </si>
  <si>
    <t>Brown bear   (Ursus arctos, Ursus spelaeus)</t>
  </si>
  <si>
    <t>Cape buffalo (Syncerus caffer caffer)</t>
  </si>
  <si>
    <t>mitogenome</t>
  </si>
  <si>
    <t>Barnett et al 2009</t>
  </si>
  <si>
    <t>Cave lion   (Panthera leo spelaea, Panthera leo leo)</t>
  </si>
  <si>
    <t>Cetaceans</t>
  </si>
  <si>
    <t>Gray whales</t>
  </si>
  <si>
    <t>biogeography, molecular</t>
  </si>
  <si>
    <t>Lorenzen et al 2011</t>
  </si>
  <si>
    <t>Horse and donkey</t>
  </si>
  <si>
    <t>fossil, molecular</t>
  </si>
  <si>
    <t>Humpback whale</t>
  </si>
  <si>
    <t>Lemming</t>
  </si>
  <si>
    <r>
      <t>Northern fur seal (</t>
    </r>
    <r>
      <rPr>
        <i/>
        <sz val="11"/>
        <color theme="1"/>
        <rFont val="Calibri"/>
        <family val="2"/>
        <scheme val="minor"/>
      </rPr>
      <t>Callorhinus ursinus) and sea lions</t>
    </r>
  </si>
  <si>
    <t>ND2, ND4</t>
  </si>
  <si>
    <t>Pika (Lagomorpha)</t>
  </si>
  <si>
    <t>cyt b, ND4</t>
  </si>
  <si>
    <t>Teacher et al. 2011</t>
  </si>
  <si>
    <t>ATPase8 and cyt b</t>
  </si>
  <si>
    <t>Tuco-tuco</t>
  </si>
  <si>
    <t>Chan et al 2006</t>
  </si>
  <si>
    <t>Woolly rhinoceros (Coelodonta antiquitatis, Dicerorhinus sumatrensis)</t>
  </si>
  <si>
    <t>Willerslev et al. 2009; Carroll 1988</t>
  </si>
  <si>
    <t>ND4, ATPase</t>
  </si>
  <si>
    <t>Bushmaster viper (Lachesis muta)</t>
  </si>
  <si>
    <t>cyt b, 12S</t>
  </si>
  <si>
    <t>1st codon position, cyt b, COI</t>
  </si>
  <si>
    <t>2nd codon position, cyt b, COI</t>
  </si>
  <si>
    <t>3rd codon position, cyt b, COI</t>
  </si>
  <si>
    <t>Lacertine lizards</t>
  </si>
  <si>
    <t>fossil, biogegraphy</t>
  </si>
  <si>
    <t>ND2, some tRNA</t>
  </si>
  <si>
    <t>ND2, tRNA</t>
  </si>
  <si>
    <t>ND4, tRNA</t>
  </si>
  <si>
    <t>Hay et al 2008</t>
  </si>
  <si>
    <t>Turtles</t>
  </si>
  <si>
    <t>d-loop, stem loop</t>
  </si>
  <si>
    <t>12S, 16S</t>
  </si>
  <si>
    <t>Fossil</t>
  </si>
  <si>
    <t>Biogeographic (island)</t>
  </si>
  <si>
    <t>Biogeographic</t>
  </si>
  <si>
    <t>mitogenome (most genes, no d-loop)</t>
  </si>
  <si>
    <t>Biogeographic (landbridge)</t>
  </si>
  <si>
    <t>Biogeographic (highland)</t>
  </si>
  <si>
    <t>COI, cyt b, ND2</t>
  </si>
  <si>
    <t>ND1, ND2</t>
  </si>
  <si>
    <t>Harbor seal and gray seal</t>
  </si>
  <si>
    <t>mitogenome (excl. Dloop)</t>
  </si>
  <si>
    <t>cyt b, COI, 12S, 16S</t>
  </si>
  <si>
    <t>Racerunner lizards (Lacertidae: Eremias)</t>
  </si>
  <si>
    <t xml:space="preserve">Hawaiian islands ages </t>
  </si>
  <si>
    <t xml:space="preserve">end of Messinian salinity crisis </t>
  </si>
  <si>
    <t xml:space="preserve">opening of Tsushima Strait </t>
  </si>
  <si>
    <t>COI, 12S, 16S</t>
  </si>
  <si>
    <t xml:space="preserve">Isthmus of Panama </t>
  </si>
  <si>
    <t xml:space="preserve">geological calibration </t>
  </si>
  <si>
    <t xml:space="preserve">island age (La Palma) </t>
  </si>
  <si>
    <t xml:space="preserve">fossils </t>
  </si>
  <si>
    <t xml:space="preserve">separation of Sardinia-Corsica </t>
  </si>
  <si>
    <t xml:space="preserve">Pleistocene glaciations </t>
  </si>
  <si>
    <t xml:space="preserve">geological, palaeoecological </t>
  </si>
  <si>
    <t xml:space="preserve">geological and palaeoclimatic </t>
  </si>
  <si>
    <t xml:space="preserve">Canary island ages </t>
  </si>
  <si>
    <t xml:space="preserve">fossil calibration - multidivtime </t>
  </si>
  <si>
    <t xml:space="preserve">biogeographic </t>
  </si>
  <si>
    <t xml:space="preserve">rrnL+cox1+cob </t>
  </si>
  <si>
    <t xml:space="preserve">fossils, island ages </t>
  </si>
  <si>
    <t>COI, nd5</t>
  </si>
  <si>
    <t xml:space="preserve">habitat age </t>
  </si>
  <si>
    <t xml:space="preserve">COII, 16S </t>
  </si>
  <si>
    <t xml:space="preserve">Gulf of California </t>
  </si>
  <si>
    <t xml:space="preserve">cyt b, COI </t>
  </si>
  <si>
    <t xml:space="preserve">geological </t>
  </si>
  <si>
    <t>Bendall et al. 1996</t>
  </si>
  <si>
    <t>Cavelier et al. 2000</t>
  </si>
  <si>
    <t>Mumm et al. 1997</t>
  </si>
  <si>
    <t>Soodyall et al. 1997</t>
  </si>
  <si>
    <t>Howell et al. 2003</t>
  </si>
  <si>
    <t>Heyer et al. 2001</t>
  </si>
  <si>
    <t>Howell et al. 1996</t>
  </si>
  <si>
    <t>Madrigal et al. 2012</t>
  </si>
  <si>
    <t>Sigurğardóttir et al. 2000</t>
  </si>
  <si>
    <t>Santos et al. 2005</t>
  </si>
  <si>
    <t>mitogenome (coding only)</t>
  </si>
  <si>
    <t>number of data points (averaged):</t>
  </si>
  <si>
    <t>Foote et al. 2013</t>
  </si>
  <si>
    <t>Cow</t>
  </si>
  <si>
    <t>Cow (Bos taurus, bison bison)</t>
  </si>
  <si>
    <t>Bollongino et al. 2006</t>
  </si>
  <si>
    <t>Aurochs</t>
  </si>
  <si>
    <t>Aurochs (Bos primigenius, Bison bison)</t>
  </si>
  <si>
    <t>Edwards et al. 2007</t>
  </si>
  <si>
    <t>Flynn &amp; Galliano 1982, Wayne et al. 1997</t>
  </si>
  <si>
    <t>Woolly mammoth</t>
  </si>
  <si>
    <t>Woolly mammoth (Mammuthus primigenius, Loxodonta africana)</t>
  </si>
  <si>
    <t>Woolly mammoth (Mammuthus primigenius, Mammut americanum)</t>
  </si>
  <si>
    <t>Debruyne et al. 2008</t>
  </si>
  <si>
    <t>Rohland et al. 2010</t>
  </si>
  <si>
    <t>Muskox (Ovibos moschatus, Bison bison)</t>
  </si>
  <si>
    <t>Vrba &amp; Schaller 2000, paleodb.org</t>
  </si>
  <si>
    <t>Arctic fox  (Vulpes lagopus, Canis lupus lupus)</t>
  </si>
  <si>
    <t>Ingman et al. 2000 sequences + Sivapithecus fossil calibration (Kelley 2002)</t>
  </si>
  <si>
    <t>Horse</t>
  </si>
  <si>
    <t>Lorenzen et al 2011, Steiner &amp; Ryder 2011</t>
  </si>
  <si>
    <t>cyt b, trnT, trnP</t>
  </si>
  <si>
    <t>Brotherton et al. 2013</t>
  </si>
  <si>
    <t>entire mitogenome</t>
  </si>
  <si>
    <t>Fu et al. 2013</t>
  </si>
  <si>
    <t>this study (Fu et al. 2013 + chimpanzee sequence)</t>
  </si>
  <si>
    <t>fossil + aDNA</t>
  </si>
  <si>
    <t>Pesole et al. 1999</t>
  </si>
  <si>
    <t>ISA</t>
  </si>
  <si>
    <t>used in human intraspecific analysis (ISA)</t>
  </si>
  <si>
    <t>sub-average</t>
  </si>
  <si>
    <t>Parsons and Holland 1998 -only data that was not published in Parsons 1997</t>
  </si>
  <si>
    <t>SUMMARY:</t>
  </si>
  <si>
    <t>Kornilios et al. 2010</t>
  </si>
  <si>
    <r>
      <t>W</t>
    </r>
    <r>
      <rPr>
        <sz val="11"/>
        <color theme="1"/>
        <rFont val="Calibri"/>
        <family val="2"/>
      </rPr>
      <t>ü</t>
    </r>
    <r>
      <rPr>
        <sz val="11"/>
        <color theme="1"/>
        <rFont val="Calibri"/>
        <family val="2"/>
        <scheme val="minor"/>
      </rPr>
      <t>ster et al. 2002</t>
    </r>
  </si>
  <si>
    <t>Molak et al. 2013</t>
  </si>
  <si>
    <t>Shields &amp; Wilson 1987, Paxinos et al. 2002; following Weir &amp; Schulter 2008</t>
  </si>
  <si>
    <t>Nabholz et al. 2009</t>
  </si>
  <si>
    <t>Western Indian Ocean sunbirds (Nectariniidae)</t>
  </si>
  <si>
    <t>Warren et al. 2003</t>
  </si>
  <si>
    <t>Cave bear</t>
  </si>
  <si>
    <t>Malekian et al. 2010</t>
  </si>
  <si>
    <t>Campos et al. 2010b</t>
  </si>
  <si>
    <t>log-transformed calibration time</t>
  </si>
  <si>
    <t>log-transformed evolutionary rate</t>
  </si>
  <si>
    <t>DATA POINTS averaged FOR META-ANALYSIS:</t>
  </si>
  <si>
    <t>average from: Bendall et al. 1996, Cavelier et al. 2000, Heyer et al. 2001, Howell et al. 1996, Howell et al. 2003, Madrigal et al. 2012, Mumm et al. 1997, Parsons and Holland 1998, Parsons et al. 1997, Santos et al. 2005, Sigurðardóttir et al. 2000, Soodyall et al. 1997</t>
  </si>
  <si>
    <t>average from: Endicott and Ho 2008 (fossil calibrated dloop), Hasegawa and Horai 1991, Horai et al. 1995, Pesole et al. 1992, Pesole et al. 1999, Tamura and Nei 1993, Vigilant et al. 1991, this study based on Fu et al. 2013 and chimpanzee sequence and divergence calibration</t>
  </si>
  <si>
    <t>average from: Endicott and Ho 2008, Pesole et al. 1999</t>
  </si>
  <si>
    <t>Parsons et al. 1997</t>
  </si>
  <si>
    <t>DATA POINTS USED IN META-ANALYSIS:</t>
  </si>
  <si>
    <t>evolutionary rate (mean; used in analysis)</t>
  </si>
  <si>
    <t>calibration time (oldest)</t>
  </si>
  <si>
    <t>human rate estimates used in intraspecific analysis</t>
  </si>
  <si>
    <t>reference</t>
  </si>
  <si>
    <t>calibration reference (if different)</t>
  </si>
  <si>
    <t>calibration time category (rounded down so that 0-104 will comprise x=0,1,2,3)</t>
  </si>
  <si>
    <t/>
  </si>
  <si>
    <t>novel estimates and re-estimates calculated in this study</t>
  </si>
  <si>
    <t>Woolly mammoth (Mammuthus primigenius, Elephas maximus)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</si>
</sst>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font>
    <font>
      <sz val="11"/>
      <name val="Calibri"/>
      <family val="2"/>
      <scheme val="minor"/>
    </font>
    <font>
      <i/>
      <sz val="11"/>
      <name val="Calibri"/>
      <family val="2"/>
      <scheme val="minor"/>
    </font>
    <font>
      <sz val="11"/>
      <color indexed="8"/>
      <name val="Calibri"/>
      <family val="2"/>
      <scheme val="minor"/>
    </font>
    <font>
      <sz val="10"/>
      <name val="Calibri"/>
      <family val="2"/>
      <scheme val="minor"/>
    </font>
    <font>
      <sz val="9"/>
      <color indexed="81"/>
      <name val="Tahoma"/>
      <family val="2"/>
    </font>
  </fonts>
  <fills count="4">
    <fill>
      <patternFill patternType="none"/>
    </fill>
    <fill>
      <patternFill patternType="gray125"/>
    </fill>
    <fill>
      <patternFill patternType="solid">
        <fgColor rgb="FFC6EFCE"/>
      </patternFill>
    </fill>
    <fill>
      <patternFill patternType="solid">
        <fgColor rgb="FFFFC7CE"/>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cellStyleXfs>
  <cellXfs count="71">
    <xf numFmtId="0" fontId="0" fillId="0" borderId="0" xfId="0"/>
    <xf numFmtId="0" fontId="0" fillId="0" borderId="0" xfId="0"/>
    <xf numFmtId="0" fontId="0" fillId="0" borderId="0" xfId="0" applyFont="1" applyFill="1" applyAlignment="1"/>
    <xf numFmtId="0" fontId="0" fillId="0" borderId="0" xfId="0" applyFill="1" applyAlignment="1"/>
    <xf numFmtId="0" fontId="0" fillId="0" borderId="0" xfId="0" applyFont="1"/>
    <xf numFmtId="11" fontId="0" fillId="0" borderId="0" xfId="0" applyNumberFormat="1" applyFont="1" applyFill="1" applyAlignment="1"/>
    <xf numFmtId="0" fontId="0" fillId="0" borderId="0" xfId="0" applyAlignment="1"/>
    <xf numFmtId="0" fontId="0" fillId="0" borderId="0" xfId="0" applyFill="1" applyBorder="1" applyAlignment="1"/>
    <xf numFmtId="0" fontId="0" fillId="0" borderId="0" xfId="0" applyFont="1" applyFill="1" applyBorder="1" applyAlignment="1"/>
    <xf numFmtId="0" fontId="0" fillId="0" borderId="0" xfId="0" applyFill="1"/>
    <xf numFmtId="0" fontId="6" fillId="0" borderId="0" xfId="0" applyFont="1" applyFill="1" applyAlignment="1"/>
    <xf numFmtId="0" fontId="3" fillId="0" borderId="0" xfId="0" applyFont="1" applyAlignment="1">
      <alignment wrapText="1"/>
    </xf>
    <xf numFmtId="11" fontId="3" fillId="0" borderId="0" xfId="0" applyNumberFormat="1" applyFont="1" applyAlignment="1">
      <alignment wrapText="1"/>
    </xf>
    <xf numFmtId="0" fontId="0" fillId="0" borderId="0" xfId="0" applyFont="1" applyAlignment="1"/>
    <xf numFmtId="0" fontId="7" fillId="0" borderId="0" xfId="3" applyFont="1" applyFill="1"/>
    <xf numFmtId="11" fontId="0" fillId="0" borderId="0" xfId="0" applyNumberFormat="1" applyFont="1" applyAlignment="1"/>
    <xf numFmtId="11" fontId="7" fillId="0" borderId="0" xfId="3" applyNumberFormat="1" applyFont="1" applyFill="1"/>
    <xf numFmtId="0" fontId="7" fillId="0" borderId="0" xfId="3" applyFont="1" applyFill="1" applyBorder="1"/>
    <xf numFmtId="11" fontId="0" fillId="0" borderId="0" xfId="0" applyNumberFormat="1" applyFont="1"/>
    <xf numFmtId="0" fontId="0" fillId="0" borderId="0" xfId="0" applyFont="1" applyAlignment="1">
      <alignment wrapText="1"/>
    </xf>
    <xf numFmtId="0" fontId="9" fillId="0" borderId="0" xfId="3" applyFont="1" applyFill="1" applyBorder="1"/>
    <xf numFmtId="0" fontId="9" fillId="0" borderId="0" xfId="3" applyFont="1" applyFill="1"/>
    <xf numFmtId="0" fontId="0" fillId="0" borderId="0" xfId="0" applyFont="1" applyFill="1"/>
    <xf numFmtId="0" fontId="10" fillId="0" borderId="0" xfId="0" applyFont="1"/>
    <xf numFmtId="0" fontId="0" fillId="0" borderId="0" xfId="0" applyBorder="1"/>
    <xf numFmtId="11" fontId="0" fillId="0" borderId="0" xfId="0" applyNumberFormat="1" applyBorder="1"/>
    <xf numFmtId="0" fontId="0" fillId="0" borderId="0" xfId="0" applyFill="1" applyBorder="1"/>
    <xf numFmtId="0" fontId="7" fillId="0" borderId="0" xfId="2" applyFont="1" applyFill="1"/>
    <xf numFmtId="0" fontId="7" fillId="0" borderId="0" xfId="2" applyFont="1" applyFill="1" applyAlignment="1"/>
    <xf numFmtId="0" fontId="7" fillId="0" borderId="0" xfId="2" applyFont="1" applyFill="1" applyBorder="1" applyAlignment="1"/>
    <xf numFmtId="0" fontId="0" fillId="0" borderId="4" xfId="0" applyBorder="1"/>
    <xf numFmtId="0" fontId="0" fillId="0" borderId="6" xfId="0" applyBorder="1"/>
    <xf numFmtId="0" fontId="3" fillId="0" borderId="1" xfId="0" applyFont="1" applyBorder="1" applyAlignment="1">
      <alignment wrapText="1"/>
    </xf>
    <xf numFmtId="0" fontId="0" fillId="0" borderId="0" xfId="0"/>
    <xf numFmtId="11" fontId="0" fillId="0" borderId="0" xfId="0" applyNumberFormat="1"/>
    <xf numFmtId="0" fontId="0" fillId="0" borderId="0" xfId="0" applyFont="1" applyFill="1" applyAlignment="1"/>
    <xf numFmtId="0" fontId="0" fillId="0" borderId="0" xfId="0"/>
    <xf numFmtId="0" fontId="0" fillId="0" borderId="0" xfId="0"/>
    <xf numFmtId="0" fontId="0" fillId="0" borderId="0" xfId="0" applyFont="1" applyFill="1" applyAlignment="1"/>
    <xf numFmtId="0" fontId="0" fillId="0" borderId="0" xfId="0"/>
    <xf numFmtId="0" fontId="0" fillId="0" borderId="0" xfId="0" applyAlignment="1"/>
    <xf numFmtId="0" fontId="0" fillId="0" borderId="0" xfId="0" applyFont="1" applyFill="1" applyAlignment="1"/>
    <xf numFmtId="0" fontId="0" fillId="0" borderId="0" xfId="0"/>
    <xf numFmtId="0" fontId="0" fillId="0" borderId="0" xfId="0" applyAlignment="1"/>
    <xf numFmtId="0" fontId="0" fillId="0" borderId="0" xfId="0" applyFont="1" applyFill="1" applyAlignment="1"/>
    <xf numFmtId="11" fontId="0" fillId="0" borderId="0" xfId="0" applyNumberFormat="1" applyFill="1" applyBorder="1"/>
    <xf numFmtId="11" fontId="7" fillId="0" borderId="0" xfId="3" applyNumberFormat="1" applyFont="1" applyFill="1" applyBorder="1"/>
    <xf numFmtId="11" fontId="8" fillId="0" borderId="0" xfId="3" applyNumberFormat="1" applyFont="1" applyFill="1"/>
    <xf numFmtId="11" fontId="9" fillId="0" borderId="0" xfId="3" applyNumberFormat="1" applyFont="1" applyFill="1" applyBorder="1"/>
    <xf numFmtId="11" fontId="9" fillId="0" borderId="0" xfId="3" applyNumberFormat="1" applyFont="1" applyFill="1"/>
    <xf numFmtId="11" fontId="0" fillId="0" borderId="0" xfId="0" applyNumberFormat="1" applyAlignment="1"/>
    <xf numFmtId="11" fontId="0" fillId="0" borderId="0" xfId="0" applyNumberFormat="1" applyAlignment="1">
      <alignment wrapText="1"/>
    </xf>
    <xf numFmtId="11" fontId="0" fillId="0" borderId="0" xfId="0" applyNumberFormat="1" applyFont="1" applyAlignment="1">
      <alignment wrapText="1"/>
    </xf>
    <xf numFmtId="11" fontId="0" fillId="0" borderId="0" xfId="0" applyNumberFormat="1" applyFont="1" applyBorder="1" applyAlignment="1"/>
    <xf numFmtId="11" fontId="7" fillId="0" borderId="0" xfId="2" applyNumberFormat="1" applyFont="1" applyFill="1" applyAlignment="1"/>
    <xf numFmtId="0" fontId="3" fillId="0" borderId="0" xfId="0" applyFont="1" applyBorder="1" applyAlignment="1">
      <alignment wrapText="1"/>
    </xf>
    <xf numFmtId="11" fontId="3" fillId="0" borderId="0" xfId="0" applyNumberFormat="1" applyFont="1" applyBorder="1" applyAlignment="1">
      <alignment wrapText="1"/>
    </xf>
    <xf numFmtId="0" fontId="3" fillId="0" borderId="0" xfId="0" applyFont="1" applyFill="1" applyBorder="1" applyAlignment="1">
      <alignment wrapText="1"/>
    </xf>
    <xf numFmtId="11" fontId="3" fillId="0" borderId="0" xfId="0" applyNumberFormat="1" applyFont="1" applyFill="1" applyBorder="1" applyAlignment="1">
      <alignment wrapText="1"/>
    </xf>
    <xf numFmtId="0" fontId="1" fillId="0" borderId="0" xfId="1" applyFill="1" applyBorder="1" applyAlignment="1">
      <alignment wrapText="1"/>
    </xf>
    <xf numFmtId="0" fontId="3" fillId="0" borderId="0" xfId="0" applyFont="1"/>
    <xf numFmtId="164" fontId="0" fillId="0" borderId="0" xfId="0" applyNumberFormat="1"/>
    <xf numFmtId="164" fontId="3" fillId="0" borderId="0" xfId="0" applyNumberFormat="1" applyFont="1" applyAlignment="1">
      <alignment wrapText="1"/>
    </xf>
    <xf numFmtId="164" fontId="7" fillId="0" borderId="0" xfId="3" applyNumberFormat="1" applyFont="1" applyFill="1"/>
    <xf numFmtId="164" fontId="7" fillId="0" borderId="0" xfId="2" applyNumberFormat="1" applyFont="1" applyFill="1"/>
    <xf numFmtId="164" fontId="7" fillId="0" borderId="0" xfId="3" applyNumberFormat="1" applyFont="1" applyFill="1" applyBorder="1"/>
    <xf numFmtId="164" fontId="0" fillId="0" borderId="0" xfId="0" applyNumberFormat="1" applyBorder="1"/>
    <xf numFmtId="11" fontId="0" fillId="0" borderId="2" xfId="0" applyNumberFormat="1" applyBorder="1"/>
    <xf numFmtId="1" fontId="0" fillId="0" borderId="4" xfId="0" applyNumberFormat="1" applyBorder="1"/>
    <xf numFmtId="0" fontId="0" fillId="0" borderId="3" xfId="0" applyBorder="1" applyAlignment="1">
      <alignment wrapText="1"/>
    </xf>
    <xf numFmtId="0" fontId="0" fillId="0" borderId="5" xfId="0" applyBorder="1" applyAlignment="1">
      <alignment wrapText="1"/>
    </xf>
  </cellXfs>
  <cellStyles count="4">
    <cellStyle name="Dobre" xfId="1" builtinId="26"/>
    <cellStyle name="Normal 2" xfId="3"/>
    <cellStyle name="Normalny" xfId="0" builtinId="0"/>
    <cellStyle name="Złe" xfId="2" builtinId="27"/>
  </cellStyles>
  <dxfs count="20">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65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61"/>
  <sheetViews>
    <sheetView tabSelected="1" zoomScale="80" zoomScaleNormal="80" workbookViewId="0">
      <pane ySplit="2" topLeftCell="A321" activePane="bottomLeft" state="frozen"/>
      <selection pane="bottomLeft" activeCell="D341" sqref="D341"/>
    </sheetView>
  </sheetViews>
  <sheetFormatPr defaultColWidth="12.7109375" defaultRowHeight="15" x14ac:dyDescent="0.25"/>
  <cols>
    <col min="1" max="3" width="24.7109375" style="1" customWidth="1"/>
    <col min="4" max="5" width="12.7109375" style="34"/>
    <col min="6" max="9" width="12.7109375" style="1"/>
    <col min="10" max="10" width="2.7109375" style="1" customWidth="1"/>
    <col min="11" max="12" width="12.7109375" style="61" customWidth="1"/>
    <col min="13" max="13" width="12.7109375" style="42" customWidth="1"/>
    <col min="14" max="14" width="12.7109375" style="1"/>
    <col min="15" max="15" width="2.7109375" style="1" customWidth="1"/>
    <col min="16" max="17" width="24.7109375" style="1" customWidth="1"/>
    <col min="18" max="19" width="12.7109375" style="34"/>
    <col min="20" max="23" width="12.7109375" style="1"/>
    <col min="24" max="24" width="2.7109375" style="1" customWidth="1"/>
    <col min="25" max="26" width="12.7109375" style="61"/>
    <col min="27" max="27" width="12.7109375" style="42"/>
    <col min="28" max="16384" width="12.7109375" style="1"/>
  </cols>
  <sheetData>
    <row r="1" spans="1:27" x14ac:dyDescent="0.25">
      <c r="A1" s="60" t="s">
        <v>569</v>
      </c>
      <c r="P1" s="60" t="s">
        <v>564</v>
      </c>
    </row>
    <row r="2" spans="1:27" ht="120" x14ac:dyDescent="0.25">
      <c r="A2" s="11" t="s">
        <v>0</v>
      </c>
      <c r="B2" s="11" t="s">
        <v>573</v>
      </c>
      <c r="C2" s="11" t="s">
        <v>574</v>
      </c>
      <c r="D2" s="12" t="s">
        <v>187</v>
      </c>
      <c r="E2" s="12" t="s">
        <v>570</v>
      </c>
      <c r="F2" s="11" t="s">
        <v>1</v>
      </c>
      <c r="G2" s="11" t="s">
        <v>3</v>
      </c>
      <c r="H2" s="11" t="s">
        <v>4</v>
      </c>
      <c r="I2" s="11" t="s">
        <v>5</v>
      </c>
      <c r="J2" s="11"/>
      <c r="K2" s="62" t="s">
        <v>562</v>
      </c>
      <c r="L2" s="62" t="s">
        <v>563</v>
      </c>
      <c r="M2" s="11" t="s">
        <v>575</v>
      </c>
      <c r="N2" s="11" t="s">
        <v>548</v>
      </c>
      <c r="O2" s="11"/>
      <c r="P2" s="11" t="s">
        <v>0</v>
      </c>
      <c r="Q2" s="11" t="s">
        <v>573</v>
      </c>
      <c r="R2" s="12" t="s">
        <v>571</v>
      </c>
      <c r="S2" s="12" t="s">
        <v>2</v>
      </c>
      <c r="T2" s="11" t="s">
        <v>1</v>
      </c>
      <c r="U2" s="11" t="s">
        <v>3</v>
      </c>
      <c r="V2" s="11" t="s">
        <v>4</v>
      </c>
      <c r="W2" s="11" t="s">
        <v>5</v>
      </c>
      <c r="X2" s="11"/>
      <c r="Y2" s="62" t="s">
        <v>188</v>
      </c>
      <c r="Z2" s="62" t="s">
        <v>189</v>
      </c>
      <c r="AA2" s="11"/>
    </row>
    <row r="3" spans="1:27" x14ac:dyDescent="0.25">
      <c r="A3" s="1" t="s">
        <v>355</v>
      </c>
      <c r="B3" s="1" t="s">
        <v>356</v>
      </c>
      <c r="C3" s="13"/>
      <c r="D3" s="15">
        <v>3250000</v>
      </c>
      <c r="E3" s="15">
        <v>1.1499999999999999E-8</v>
      </c>
      <c r="F3" s="42" t="s">
        <v>369</v>
      </c>
      <c r="G3" s="1" t="s">
        <v>357</v>
      </c>
      <c r="H3" s="6" t="s">
        <v>7</v>
      </c>
      <c r="I3" s="6" t="s">
        <v>153</v>
      </c>
      <c r="J3" s="13"/>
      <c r="K3" s="63">
        <v>6.5118833609788744</v>
      </c>
      <c r="L3" s="63">
        <v>-7.9393021596463882</v>
      </c>
      <c r="M3" s="14">
        <v>6</v>
      </c>
      <c r="O3" s="14"/>
      <c r="Q3" s="4"/>
      <c r="R3" s="15"/>
      <c r="S3" s="15"/>
      <c r="T3" s="4"/>
      <c r="U3" s="4"/>
      <c r="V3" s="13"/>
      <c r="W3" s="13"/>
      <c r="X3" s="13"/>
      <c r="Y3" s="63"/>
      <c r="Z3" s="63"/>
    </row>
    <row r="4" spans="1:27" x14ac:dyDescent="0.25">
      <c r="A4" s="1" t="s">
        <v>358</v>
      </c>
      <c r="B4" s="1" t="s">
        <v>359</v>
      </c>
      <c r="C4" s="13"/>
      <c r="D4" s="15">
        <v>7200000</v>
      </c>
      <c r="E4" s="15">
        <v>1.7499999999999998E-8</v>
      </c>
      <c r="F4" s="42" t="s">
        <v>486</v>
      </c>
      <c r="G4" s="1" t="s">
        <v>360</v>
      </c>
      <c r="H4" s="6" t="s">
        <v>7</v>
      </c>
      <c r="I4" s="6" t="s">
        <v>153</v>
      </c>
      <c r="J4" s="13"/>
      <c r="K4" s="63">
        <v>6.8573324964312681</v>
      </c>
      <c r="L4" s="63">
        <v>-7.7569619513137056</v>
      </c>
      <c r="M4" s="14">
        <v>6</v>
      </c>
      <c r="O4" s="14"/>
      <c r="Q4" s="4"/>
      <c r="R4" s="15"/>
      <c r="S4" s="15"/>
      <c r="T4" s="4"/>
      <c r="U4" s="4"/>
      <c r="V4" s="13"/>
      <c r="W4" s="13"/>
      <c r="X4" s="13"/>
      <c r="Y4" s="63"/>
      <c r="Z4" s="63"/>
    </row>
    <row r="5" spans="1:27" x14ac:dyDescent="0.25">
      <c r="A5" s="1" t="s">
        <v>361</v>
      </c>
      <c r="B5" s="1" t="s">
        <v>362</v>
      </c>
      <c r="C5" s="13"/>
      <c r="D5" s="15">
        <v>5300000</v>
      </c>
      <c r="E5" s="15">
        <v>3.3999999999999998E-9</v>
      </c>
      <c r="F5" s="42" t="s">
        <v>487</v>
      </c>
      <c r="G5" s="1" t="s">
        <v>363</v>
      </c>
      <c r="H5" s="6" t="s">
        <v>7</v>
      </c>
      <c r="I5" s="6" t="s">
        <v>153</v>
      </c>
      <c r="J5" s="13"/>
      <c r="K5" s="63">
        <v>6.7242758696007892</v>
      </c>
      <c r="L5" s="63">
        <v>-8.4685210829577446</v>
      </c>
      <c r="M5" s="14">
        <v>6</v>
      </c>
      <c r="O5" s="14"/>
      <c r="Q5" s="4"/>
      <c r="R5" s="15"/>
      <c r="S5" s="15"/>
      <c r="T5" s="4"/>
      <c r="U5" s="4"/>
      <c r="V5" s="13"/>
      <c r="W5" s="13"/>
      <c r="X5" s="13"/>
      <c r="Y5" s="63"/>
      <c r="Z5" s="63"/>
    </row>
    <row r="6" spans="1:27" x14ac:dyDescent="0.25">
      <c r="A6" s="1" t="s">
        <v>165</v>
      </c>
      <c r="B6" s="9" t="s">
        <v>166</v>
      </c>
      <c r="D6" s="34">
        <v>250000000</v>
      </c>
      <c r="E6" s="34">
        <v>1.342E-8</v>
      </c>
      <c r="F6" s="42" t="s">
        <v>6</v>
      </c>
      <c r="G6" s="10" t="s">
        <v>167</v>
      </c>
      <c r="H6" s="2" t="s">
        <v>7</v>
      </c>
      <c r="I6" s="2" t="s">
        <v>153</v>
      </c>
      <c r="K6" s="63">
        <v>8.3979400086720375</v>
      </c>
      <c r="L6" s="63">
        <v>-7.8722474841670271</v>
      </c>
      <c r="M6" s="14">
        <v>8</v>
      </c>
      <c r="O6" s="14"/>
      <c r="Q6" s="22"/>
      <c r="R6" s="18"/>
      <c r="S6" s="18"/>
      <c r="T6" s="22"/>
      <c r="U6" s="2"/>
      <c r="V6" s="2"/>
      <c r="W6" s="2"/>
      <c r="X6" s="4"/>
      <c r="Y6" s="63"/>
      <c r="Z6" s="63"/>
    </row>
    <row r="7" spans="1:27" x14ac:dyDescent="0.25">
      <c r="A7" s="1" t="s">
        <v>160</v>
      </c>
      <c r="B7" s="9" t="s">
        <v>161</v>
      </c>
      <c r="D7" s="34">
        <v>10500000</v>
      </c>
      <c r="E7" s="34">
        <v>1.8399999999999999E-8</v>
      </c>
      <c r="F7" s="42" t="s">
        <v>77</v>
      </c>
      <c r="G7" s="10" t="s">
        <v>126</v>
      </c>
      <c r="H7" s="2" t="s">
        <v>7</v>
      </c>
      <c r="I7" s="2" t="s">
        <v>153</v>
      </c>
      <c r="K7" s="63">
        <v>7.0211892990699383</v>
      </c>
      <c r="L7" s="63">
        <v>-7.7351821769904632</v>
      </c>
      <c r="M7" s="14">
        <v>7</v>
      </c>
      <c r="O7" s="14"/>
      <c r="Q7" s="22"/>
      <c r="R7" s="18"/>
      <c r="S7" s="18"/>
      <c r="T7" s="22"/>
      <c r="U7" s="2"/>
      <c r="V7" s="2"/>
      <c r="W7" s="2"/>
      <c r="X7" s="4"/>
      <c r="Y7" s="63"/>
      <c r="Z7" s="63"/>
    </row>
    <row r="8" spans="1:27" x14ac:dyDescent="0.25">
      <c r="A8" s="1" t="s">
        <v>364</v>
      </c>
      <c r="B8" s="1" t="s">
        <v>365</v>
      </c>
      <c r="C8" s="13"/>
      <c r="D8" s="15">
        <v>3500000</v>
      </c>
      <c r="E8" s="15">
        <v>1.3499999999999998E-8</v>
      </c>
      <c r="F8" s="42" t="s">
        <v>488</v>
      </c>
      <c r="G8" s="1" t="s">
        <v>366</v>
      </c>
      <c r="H8" s="6" t="s">
        <v>7</v>
      </c>
      <c r="I8" s="6" t="s">
        <v>153</v>
      </c>
      <c r="J8" s="13"/>
      <c r="K8" s="63">
        <v>6.5440680443502757</v>
      </c>
      <c r="L8" s="63">
        <v>-7.8696662315049943</v>
      </c>
      <c r="M8" s="14">
        <v>6</v>
      </c>
      <c r="O8" s="14"/>
      <c r="Q8" s="4"/>
      <c r="R8" s="15"/>
      <c r="S8" s="15"/>
      <c r="T8" s="4"/>
      <c r="U8" s="4"/>
      <c r="V8" s="13"/>
      <c r="W8" s="13"/>
      <c r="X8" s="13"/>
      <c r="Y8" s="63"/>
      <c r="Z8" s="63"/>
    </row>
    <row r="9" spans="1:27" x14ac:dyDescent="0.25">
      <c r="A9" s="1" t="s">
        <v>158</v>
      </c>
      <c r="B9" s="1" t="s">
        <v>159</v>
      </c>
      <c r="D9" s="34">
        <v>5300000</v>
      </c>
      <c r="E9" s="34">
        <v>1.1200000000000001E-8</v>
      </c>
      <c r="F9" s="42" t="s">
        <v>77</v>
      </c>
      <c r="G9" s="10" t="s">
        <v>489</v>
      </c>
      <c r="H9" s="2" t="s">
        <v>7</v>
      </c>
      <c r="I9" s="2" t="s">
        <v>153</v>
      </c>
      <c r="K9" s="63">
        <v>6.7242758696007892</v>
      </c>
      <c r="L9" s="63">
        <v>-7.9507819773298181</v>
      </c>
      <c r="M9" s="14">
        <v>6</v>
      </c>
      <c r="O9" s="14"/>
      <c r="Q9" s="4"/>
      <c r="R9" s="15"/>
      <c r="S9" s="15"/>
      <c r="T9" s="42"/>
      <c r="U9" s="4"/>
      <c r="V9" s="13"/>
      <c r="W9" s="13"/>
      <c r="X9" s="13"/>
      <c r="Y9" s="63"/>
      <c r="Z9" s="63"/>
    </row>
    <row r="10" spans="1:27" x14ac:dyDescent="0.25">
      <c r="C10" s="13"/>
      <c r="D10" s="15"/>
      <c r="E10" s="15"/>
      <c r="F10" s="42"/>
      <c r="H10" s="6"/>
      <c r="I10" s="6"/>
      <c r="J10" s="13"/>
      <c r="K10" s="63" t="s">
        <v>576</v>
      </c>
      <c r="L10" s="63" t="s">
        <v>576</v>
      </c>
      <c r="M10" s="14" t="s">
        <v>576</v>
      </c>
      <c r="O10" s="14"/>
      <c r="P10" s="1" t="s">
        <v>158</v>
      </c>
      <c r="Q10" s="4" t="s">
        <v>159</v>
      </c>
      <c r="R10" s="18">
        <v>5300000</v>
      </c>
      <c r="S10" s="18">
        <v>1.6000000000000001E-8</v>
      </c>
      <c r="T10" s="4" t="s">
        <v>77</v>
      </c>
      <c r="U10" s="2" t="s">
        <v>126</v>
      </c>
      <c r="V10" s="2" t="s">
        <v>7</v>
      </c>
      <c r="W10" s="2" t="s">
        <v>153</v>
      </c>
      <c r="X10" s="4"/>
      <c r="Y10" s="63">
        <v>6.7242758696007892</v>
      </c>
      <c r="Z10" s="63">
        <v>-7.795880017344075</v>
      </c>
    </row>
    <row r="11" spans="1:27" x14ac:dyDescent="0.25">
      <c r="C11" s="13"/>
      <c r="D11" s="15"/>
      <c r="E11" s="15"/>
      <c r="F11" s="42"/>
      <c r="H11" s="6"/>
      <c r="I11" s="6"/>
      <c r="J11" s="13"/>
      <c r="K11" s="63" t="s">
        <v>576</v>
      </c>
      <c r="L11" s="63" t="s">
        <v>576</v>
      </c>
      <c r="M11" s="14" t="s">
        <v>576</v>
      </c>
      <c r="O11" s="14"/>
      <c r="P11" s="1" t="s">
        <v>158</v>
      </c>
      <c r="Q11" s="4" t="s">
        <v>159</v>
      </c>
      <c r="R11" s="18">
        <v>5300000</v>
      </c>
      <c r="S11" s="18">
        <v>1.0999999999999999E-8</v>
      </c>
      <c r="T11" s="4" t="s">
        <v>77</v>
      </c>
      <c r="U11" s="2" t="s">
        <v>97</v>
      </c>
      <c r="V11" s="2" t="s">
        <v>7</v>
      </c>
      <c r="W11" s="2" t="s">
        <v>153</v>
      </c>
      <c r="X11" s="4"/>
      <c r="Y11" s="63">
        <v>6.7242758696007892</v>
      </c>
      <c r="Z11" s="63">
        <v>-7.9586073148417746</v>
      </c>
    </row>
    <row r="12" spans="1:27" x14ac:dyDescent="0.25">
      <c r="F12" s="42"/>
      <c r="K12" s="63" t="s">
        <v>576</v>
      </c>
      <c r="L12" s="63" t="s">
        <v>576</v>
      </c>
      <c r="M12" s="14" t="s">
        <v>576</v>
      </c>
      <c r="O12" s="14"/>
      <c r="P12" s="1" t="s">
        <v>158</v>
      </c>
      <c r="Q12" s="4" t="s">
        <v>159</v>
      </c>
      <c r="R12" s="18">
        <v>5300000</v>
      </c>
      <c r="S12" s="18">
        <v>6.6000000000000004E-9</v>
      </c>
      <c r="T12" s="4" t="s">
        <v>77</v>
      </c>
      <c r="U12" s="2" t="s">
        <v>128</v>
      </c>
      <c r="V12" s="2" t="s">
        <v>7</v>
      </c>
      <c r="W12" s="2" t="s">
        <v>153</v>
      </c>
      <c r="X12" s="4"/>
      <c r="Y12" s="63">
        <v>6.7242758696007892</v>
      </c>
      <c r="Z12" s="63">
        <v>-8.1804560644581308</v>
      </c>
    </row>
    <row r="13" spans="1:27" x14ac:dyDescent="0.25">
      <c r="A13" s="1" t="s">
        <v>367</v>
      </c>
      <c r="B13" s="1" t="s">
        <v>368</v>
      </c>
      <c r="C13" s="13"/>
      <c r="D13" s="15">
        <v>2000000</v>
      </c>
      <c r="E13" s="15">
        <v>1E-8</v>
      </c>
      <c r="F13" s="42" t="s">
        <v>369</v>
      </c>
      <c r="G13" s="1" t="s">
        <v>363</v>
      </c>
      <c r="H13" s="6" t="s">
        <v>7</v>
      </c>
      <c r="I13" s="6" t="s">
        <v>153</v>
      </c>
      <c r="J13" s="13"/>
      <c r="K13" s="63">
        <v>6.3010299956639813</v>
      </c>
      <c r="L13" s="63">
        <v>-8</v>
      </c>
      <c r="M13" s="14">
        <v>6</v>
      </c>
      <c r="O13" s="14"/>
      <c r="Q13" s="4"/>
      <c r="R13" s="15"/>
      <c r="S13" s="15"/>
      <c r="T13" s="4"/>
      <c r="U13" s="4"/>
      <c r="V13" s="13"/>
      <c r="W13" s="13"/>
      <c r="X13" s="13"/>
      <c r="Y13" s="63"/>
      <c r="Z13" s="63"/>
    </row>
    <row r="14" spans="1:27" x14ac:dyDescent="0.25">
      <c r="A14" s="1" t="s">
        <v>370</v>
      </c>
      <c r="B14" s="1" t="s">
        <v>371</v>
      </c>
      <c r="C14" s="13"/>
      <c r="D14" s="15">
        <v>3000000</v>
      </c>
      <c r="E14" s="15">
        <v>5.4999999999999996E-9</v>
      </c>
      <c r="F14" s="42" t="s">
        <v>490</v>
      </c>
      <c r="G14" s="1" t="s">
        <v>366</v>
      </c>
      <c r="H14" s="6" t="s">
        <v>7</v>
      </c>
      <c r="I14" s="6" t="s">
        <v>153</v>
      </c>
      <c r="J14" s="13"/>
      <c r="K14" s="63">
        <v>6.4771212547196626</v>
      </c>
      <c r="L14" s="63">
        <v>-8.2596373105057559</v>
      </c>
      <c r="M14" s="14">
        <v>6</v>
      </c>
      <c r="O14" s="14"/>
      <c r="Q14" s="4"/>
      <c r="R14" s="15"/>
      <c r="S14" s="15"/>
      <c r="T14" s="4"/>
      <c r="U14" s="4"/>
      <c r="V14" s="13"/>
      <c r="W14" s="13"/>
      <c r="X14" s="13"/>
      <c r="Y14" s="63"/>
      <c r="Z14" s="63"/>
    </row>
    <row r="15" spans="1:27" x14ac:dyDescent="0.25">
      <c r="A15" s="1" t="s">
        <v>372</v>
      </c>
      <c r="B15" s="1" t="s">
        <v>373</v>
      </c>
      <c r="C15" s="13"/>
      <c r="D15" s="15">
        <v>9300000</v>
      </c>
      <c r="E15" s="15">
        <v>2E-8</v>
      </c>
      <c r="F15" s="42" t="s">
        <v>491</v>
      </c>
      <c r="G15" s="1" t="s">
        <v>374</v>
      </c>
      <c r="H15" s="6" t="s">
        <v>7</v>
      </c>
      <c r="I15" s="6" t="s">
        <v>153</v>
      </c>
      <c r="J15" s="13"/>
      <c r="K15" s="63">
        <v>6.9684829485539348</v>
      </c>
      <c r="L15" s="63">
        <v>-7.6989700043360187</v>
      </c>
      <c r="M15" s="14">
        <v>6</v>
      </c>
      <c r="O15" s="14"/>
      <c r="Q15" s="4"/>
      <c r="R15" s="15"/>
      <c r="S15" s="15"/>
      <c r="T15" s="4"/>
      <c r="U15" s="4"/>
      <c r="V15" s="13"/>
      <c r="W15" s="13"/>
      <c r="X15" s="13"/>
      <c r="Y15" s="63"/>
      <c r="Z15" s="63"/>
    </row>
    <row r="16" spans="1:27" x14ac:dyDescent="0.25">
      <c r="A16" s="1" t="s">
        <v>375</v>
      </c>
      <c r="B16" s="1" t="s">
        <v>376</v>
      </c>
      <c r="C16" s="13"/>
      <c r="D16" s="15">
        <v>2000000</v>
      </c>
      <c r="E16" s="15">
        <v>2.7499999999999998E-8</v>
      </c>
      <c r="F16" s="42" t="s">
        <v>492</v>
      </c>
      <c r="G16" s="1" t="s">
        <v>377</v>
      </c>
      <c r="H16" s="6" t="s">
        <v>7</v>
      </c>
      <c r="I16" s="6" t="s">
        <v>153</v>
      </c>
      <c r="J16" s="13"/>
      <c r="K16" s="63">
        <v>6.3010299956639813</v>
      </c>
      <c r="L16" s="63">
        <v>-7.5606673061697371</v>
      </c>
      <c r="M16" s="14">
        <v>6</v>
      </c>
      <c r="O16" s="14"/>
      <c r="Q16" s="4"/>
      <c r="R16" s="15"/>
      <c r="S16" s="15"/>
      <c r="T16" s="4"/>
      <c r="U16" s="4"/>
      <c r="V16" s="13"/>
      <c r="W16" s="13"/>
      <c r="X16" s="13"/>
      <c r="Y16" s="63"/>
      <c r="Z16" s="63"/>
    </row>
    <row r="17" spans="1:26" x14ac:dyDescent="0.25">
      <c r="A17" s="1" t="s">
        <v>375</v>
      </c>
      <c r="B17" s="1" t="s">
        <v>376</v>
      </c>
      <c r="C17" s="13"/>
      <c r="D17" s="15">
        <v>2000000</v>
      </c>
      <c r="E17" s="15">
        <v>1.4250000000000002E-8</v>
      </c>
      <c r="F17" s="42" t="s">
        <v>492</v>
      </c>
      <c r="G17" s="1" t="s">
        <v>378</v>
      </c>
      <c r="H17" s="6" t="s">
        <v>7</v>
      </c>
      <c r="I17" s="6" t="s">
        <v>153</v>
      </c>
      <c r="J17" s="13"/>
      <c r="K17" s="63">
        <v>6.3010299956639813</v>
      </c>
      <c r="L17" s="63">
        <v>-7.846185135655471</v>
      </c>
      <c r="M17" s="14">
        <v>6</v>
      </c>
      <c r="O17" s="14"/>
      <c r="Q17" s="4"/>
      <c r="R17" s="15"/>
      <c r="S17" s="15"/>
      <c r="T17" s="4"/>
      <c r="U17" s="4"/>
      <c r="V17" s="13"/>
      <c r="W17" s="13"/>
      <c r="X17" s="13"/>
      <c r="Y17" s="63"/>
      <c r="Z17" s="63"/>
    </row>
    <row r="18" spans="1:26" x14ac:dyDescent="0.25">
      <c r="A18" s="1" t="s">
        <v>379</v>
      </c>
      <c r="B18" s="1" t="s">
        <v>380</v>
      </c>
      <c r="C18" s="13"/>
      <c r="D18" s="15">
        <v>28000000</v>
      </c>
      <c r="E18" s="15">
        <v>1.9000000000000001E-8</v>
      </c>
      <c r="F18" s="42" t="s">
        <v>493</v>
      </c>
      <c r="G18" s="1" t="s">
        <v>366</v>
      </c>
      <c r="H18" s="6" t="s">
        <v>7</v>
      </c>
      <c r="I18" s="6" t="s">
        <v>153</v>
      </c>
      <c r="J18" s="13"/>
      <c r="K18" s="63">
        <v>7.4471580313422194</v>
      </c>
      <c r="L18" s="63">
        <v>-7.7212463990471711</v>
      </c>
      <c r="M18" s="14">
        <v>7</v>
      </c>
      <c r="O18" s="14"/>
      <c r="Q18" s="4"/>
      <c r="R18" s="15"/>
      <c r="S18" s="15"/>
      <c r="T18" s="4"/>
      <c r="U18" s="4"/>
      <c r="V18" s="13"/>
      <c r="W18" s="13"/>
      <c r="X18" s="13"/>
      <c r="Y18" s="63"/>
      <c r="Z18" s="63"/>
    </row>
    <row r="19" spans="1:26" x14ac:dyDescent="0.25">
      <c r="A19" s="1" t="s">
        <v>381</v>
      </c>
      <c r="B19" s="1" t="s">
        <v>382</v>
      </c>
      <c r="C19" s="13"/>
      <c r="D19" s="15">
        <v>430000</v>
      </c>
      <c r="E19" s="15">
        <v>5.0999999999999993E-8</v>
      </c>
      <c r="F19" s="42" t="s">
        <v>486</v>
      </c>
      <c r="G19" s="1" t="s">
        <v>383</v>
      </c>
      <c r="H19" s="6" t="s">
        <v>7</v>
      </c>
      <c r="I19" s="6" t="s">
        <v>153</v>
      </c>
      <c r="J19" s="2"/>
      <c r="K19" s="63">
        <v>5.6334684555795862</v>
      </c>
      <c r="L19" s="63">
        <v>-7.2924298239020633</v>
      </c>
      <c r="M19" s="14">
        <v>5</v>
      </c>
      <c r="O19" s="14"/>
      <c r="Q19" s="4"/>
      <c r="R19" s="15"/>
      <c r="S19" s="15"/>
      <c r="T19" s="4"/>
      <c r="U19" s="4"/>
      <c r="V19" s="13"/>
      <c r="W19" s="13"/>
      <c r="X19" s="2"/>
      <c r="Y19" s="63"/>
      <c r="Z19" s="63"/>
    </row>
    <row r="20" spans="1:26" x14ac:dyDescent="0.25">
      <c r="A20" s="1" t="s">
        <v>381</v>
      </c>
      <c r="B20" s="1" t="s">
        <v>382</v>
      </c>
      <c r="C20" s="13"/>
      <c r="D20" s="15">
        <v>1600000</v>
      </c>
      <c r="E20" s="15">
        <v>1.2E-8</v>
      </c>
      <c r="F20" s="42" t="s">
        <v>486</v>
      </c>
      <c r="G20" s="1" t="s">
        <v>383</v>
      </c>
      <c r="H20" s="6" t="s">
        <v>7</v>
      </c>
      <c r="I20" s="6" t="s">
        <v>153</v>
      </c>
      <c r="J20" s="2"/>
      <c r="K20" s="63">
        <v>6.204119982655925</v>
      </c>
      <c r="L20" s="63">
        <v>-7.9208187539523749</v>
      </c>
      <c r="M20" s="14">
        <v>6</v>
      </c>
      <c r="O20" s="14"/>
      <c r="Q20" s="4"/>
      <c r="R20" s="15"/>
      <c r="S20" s="15"/>
      <c r="T20" s="4"/>
      <c r="U20" s="4"/>
      <c r="V20" s="13"/>
      <c r="W20" s="13"/>
      <c r="X20" s="2"/>
      <c r="Y20" s="63"/>
      <c r="Z20" s="63"/>
    </row>
    <row r="21" spans="1:26" x14ac:dyDescent="0.25">
      <c r="A21" s="1" t="s">
        <v>384</v>
      </c>
      <c r="B21" s="1" t="s">
        <v>385</v>
      </c>
      <c r="C21" s="13"/>
      <c r="D21" s="15">
        <v>29000000</v>
      </c>
      <c r="E21" s="15">
        <v>1.2499999999999999E-8</v>
      </c>
      <c r="F21" s="42" t="s">
        <v>494</v>
      </c>
      <c r="G21" s="1" t="s">
        <v>366</v>
      </c>
      <c r="H21" s="6" t="s">
        <v>7</v>
      </c>
      <c r="I21" s="6" t="s">
        <v>153</v>
      </c>
      <c r="J21" s="13"/>
      <c r="K21" s="63">
        <v>7.4623979978989565</v>
      </c>
      <c r="L21" s="63">
        <v>-7.9030899869919438</v>
      </c>
      <c r="M21" s="14">
        <v>7</v>
      </c>
      <c r="O21" s="14"/>
      <c r="Q21" s="4"/>
      <c r="R21" s="15"/>
      <c r="S21" s="15"/>
      <c r="T21" s="4"/>
      <c r="U21" s="4"/>
      <c r="V21" s="13"/>
      <c r="W21" s="13"/>
      <c r="X21" s="13"/>
      <c r="Y21" s="63"/>
      <c r="Z21" s="63"/>
    </row>
    <row r="22" spans="1:26" x14ac:dyDescent="0.25">
      <c r="A22" s="1" t="s">
        <v>386</v>
      </c>
      <c r="B22" s="1" t="s">
        <v>387</v>
      </c>
      <c r="C22" s="13"/>
      <c r="D22" s="15">
        <v>150000</v>
      </c>
      <c r="E22" s="15">
        <v>2.85E-8</v>
      </c>
      <c r="F22" s="42" t="s">
        <v>495</v>
      </c>
      <c r="G22" s="1" t="s">
        <v>388</v>
      </c>
      <c r="H22" s="6" t="s">
        <v>7</v>
      </c>
      <c r="I22" s="6" t="s">
        <v>153</v>
      </c>
      <c r="J22" s="13"/>
      <c r="K22" s="63">
        <v>5.1760912590556813</v>
      </c>
      <c r="L22" s="63">
        <v>-7.5451551399914898</v>
      </c>
      <c r="M22" s="14">
        <v>5</v>
      </c>
      <c r="O22" s="14"/>
      <c r="Q22" s="4"/>
      <c r="R22" s="15"/>
      <c r="S22" s="15"/>
      <c r="T22" s="4"/>
      <c r="U22" s="4"/>
      <c r="V22" s="13"/>
      <c r="W22" s="13"/>
      <c r="X22" s="13"/>
      <c r="Y22" s="63"/>
      <c r="Z22" s="63"/>
    </row>
    <row r="23" spans="1:26" x14ac:dyDescent="0.25">
      <c r="A23" s="1" t="s">
        <v>389</v>
      </c>
      <c r="B23" s="1" t="s">
        <v>390</v>
      </c>
      <c r="C23" s="13"/>
      <c r="D23" s="15">
        <v>34000000</v>
      </c>
      <c r="E23" s="15">
        <v>1.14E-8</v>
      </c>
      <c r="F23" s="42" t="s">
        <v>391</v>
      </c>
      <c r="G23" s="1" t="s">
        <v>366</v>
      </c>
      <c r="H23" s="6" t="s">
        <v>7</v>
      </c>
      <c r="I23" s="6" t="s">
        <v>153</v>
      </c>
      <c r="J23" s="13"/>
      <c r="K23" s="63">
        <v>7.5314789170422554</v>
      </c>
      <c r="L23" s="63">
        <v>-7.9430951486635273</v>
      </c>
      <c r="M23" s="14">
        <v>7</v>
      </c>
      <c r="O23" s="14"/>
      <c r="Q23" s="4"/>
      <c r="R23" s="15"/>
      <c r="S23" s="15"/>
      <c r="T23" s="4"/>
      <c r="U23" s="4"/>
      <c r="V23" s="13"/>
      <c r="W23" s="13"/>
      <c r="X23" s="13"/>
      <c r="Y23" s="63"/>
      <c r="Z23" s="63"/>
    </row>
    <row r="24" spans="1:26" x14ac:dyDescent="0.25">
      <c r="A24" s="1" t="s">
        <v>392</v>
      </c>
      <c r="B24" s="1" t="s">
        <v>393</v>
      </c>
      <c r="C24" s="13"/>
      <c r="D24" s="15">
        <v>89100000</v>
      </c>
      <c r="E24" s="15">
        <v>1.6600000000000001E-9</v>
      </c>
      <c r="F24" s="42" t="s">
        <v>394</v>
      </c>
      <c r="G24" s="1" t="s">
        <v>377</v>
      </c>
      <c r="H24" s="6" t="s">
        <v>7</v>
      </c>
      <c r="I24" s="6" t="s">
        <v>153</v>
      </c>
      <c r="J24" s="13"/>
      <c r="K24" s="63">
        <v>7.9498777040368749</v>
      </c>
      <c r="L24" s="63">
        <v>-8.779891911959945</v>
      </c>
      <c r="M24" s="14">
        <v>7</v>
      </c>
      <c r="O24" s="14"/>
      <c r="Q24" s="4"/>
      <c r="R24" s="15"/>
      <c r="S24" s="15"/>
      <c r="T24" s="4"/>
      <c r="U24" s="4"/>
      <c r="V24" s="13"/>
      <c r="W24" s="13"/>
      <c r="X24" s="13"/>
      <c r="Y24" s="63"/>
      <c r="Z24" s="63"/>
    </row>
    <row r="25" spans="1:26" x14ac:dyDescent="0.25">
      <c r="A25" s="1" t="s">
        <v>395</v>
      </c>
      <c r="B25" s="1" t="s">
        <v>396</v>
      </c>
      <c r="C25" s="13"/>
      <c r="D25" s="15">
        <v>10280000</v>
      </c>
      <c r="E25" s="15">
        <v>1.1399999999999998E-8</v>
      </c>
      <c r="F25" s="42" t="s">
        <v>397</v>
      </c>
      <c r="G25" s="1" t="s">
        <v>398</v>
      </c>
      <c r="H25" s="6" t="s">
        <v>7</v>
      </c>
      <c r="I25" s="6" t="s">
        <v>153</v>
      </c>
      <c r="J25" s="13"/>
      <c r="K25" s="63">
        <v>7.0119931146592567</v>
      </c>
      <c r="L25" s="63">
        <v>-7.9430951486635273</v>
      </c>
      <c r="M25" s="14">
        <v>7</v>
      </c>
      <c r="O25" s="14"/>
      <c r="Q25" s="4"/>
      <c r="R25" s="15"/>
      <c r="S25" s="15"/>
      <c r="T25" s="4"/>
      <c r="U25" s="4"/>
      <c r="V25" s="13"/>
      <c r="W25" s="13"/>
      <c r="X25" s="13"/>
      <c r="Y25" s="63"/>
      <c r="Z25" s="63"/>
    </row>
    <row r="26" spans="1:26" x14ac:dyDescent="0.25">
      <c r="A26" s="1" t="s">
        <v>399</v>
      </c>
      <c r="B26" s="1" t="s">
        <v>400</v>
      </c>
      <c r="C26" s="13"/>
      <c r="D26" s="15">
        <v>15000</v>
      </c>
      <c r="E26" s="15">
        <v>9.5999999999999999E-8</v>
      </c>
      <c r="F26" s="42" t="s">
        <v>496</v>
      </c>
      <c r="G26" s="1" t="s">
        <v>366</v>
      </c>
      <c r="H26" s="6" t="s">
        <v>7</v>
      </c>
      <c r="I26" s="6" t="s">
        <v>153</v>
      </c>
      <c r="J26" s="13"/>
      <c r="K26" s="63">
        <v>4.1760912590556813</v>
      </c>
      <c r="L26" s="63">
        <v>-7.017728766960432</v>
      </c>
      <c r="M26" s="14">
        <v>4</v>
      </c>
      <c r="O26" s="14"/>
      <c r="Q26" s="4"/>
      <c r="R26" s="15"/>
      <c r="S26" s="15"/>
      <c r="T26" s="4"/>
      <c r="U26" s="4"/>
      <c r="V26" s="13"/>
      <c r="W26" s="13"/>
      <c r="X26" s="13"/>
      <c r="Y26" s="63"/>
      <c r="Z26" s="63"/>
    </row>
    <row r="27" spans="1:26" x14ac:dyDescent="0.25">
      <c r="A27" s="1" t="s">
        <v>401</v>
      </c>
      <c r="B27" s="1" t="s">
        <v>402</v>
      </c>
      <c r="C27" s="13"/>
      <c r="D27" s="15">
        <v>10000000</v>
      </c>
      <c r="E27" s="15">
        <v>5.2499999999999999E-9</v>
      </c>
      <c r="F27" s="42" t="s">
        <v>497</v>
      </c>
      <c r="G27" s="1" t="s">
        <v>403</v>
      </c>
      <c r="H27" s="6" t="s">
        <v>7</v>
      </c>
      <c r="I27" s="6" t="s">
        <v>153</v>
      </c>
      <c r="J27" s="13"/>
      <c r="K27" s="63">
        <v>7</v>
      </c>
      <c r="L27" s="63">
        <v>-8.279840696594043</v>
      </c>
      <c r="M27" s="14">
        <v>7</v>
      </c>
      <c r="O27" s="14"/>
      <c r="Q27" s="4"/>
      <c r="R27" s="15"/>
      <c r="S27" s="15"/>
      <c r="T27" s="4"/>
      <c r="U27" s="4"/>
      <c r="V27" s="13"/>
      <c r="W27" s="13"/>
      <c r="X27" s="13"/>
      <c r="Y27" s="63"/>
      <c r="Z27" s="63"/>
    </row>
    <row r="28" spans="1:26" x14ac:dyDescent="0.25">
      <c r="A28" s="1" t="s">
        <v>404</v>
      </c>
      <c r="B28" s="1" t="s">
        <v>405</v>
      </c>
      <c r="C28" s="13"/>
      <c r="D28" s="15">
        <v>10000000</v>
      </c>
      <c r="E28" s="15">
        <v>7.8500000000000008E-9</v>
      </c>
      <c r="F28" s="42" t="s">
        <v>497</v>
      </c>
      <c r="G28" s="1" t="s">
        <v>56</v>
      </c>
      <c r="H28" s="6" t="s">
        <v>7</v>
      </c>
      <c r="I28" s="6" t="s">
        <v>153</v>
      </c>
      <c r="J28" s="2"/>
      <c r="K28" s="63">
        <v>7</v>
      </c>
      <c r="L28" s="63">
        <v>-8.1051303432547481</v>
      </c>
      <c r="M28" s="14">
        <v>7</v>
      </c>
      <c r="O28" s="14"/>
      <c r="Q28" s="4"/>
      <c r="R28" s="15"/>
      <c r="S28" s="15"/>
      <c r="T28" s="4"/>
      <c r="U28" s="4"/>
      <c r="V28" s="13"/>
      <c r="W28" s="13"/>
      <c r="X28" s="2"/>
      <c r="Y28" s="63"/>
      <c r="Z28" s="63"/>
    </row>
    <row r="29" spans="1:26" x14ac:dyDescent="0.25">
      <c r="A29" s="1" t="s">
        <v>406</v>
      </c>
      <c r="B29" s="1" t="s">
        <v>407</v>
      </c>
      <c r="C29" s="13"/>
      <c r="D29" s="15">
        <v>2000000</v>
      </c>
      <c r="E29" s="15">
        <v>1E-8</v>
      </c>
      <c r="F29" s="42" t="s">
        <v>498</v>
      </c>
      <c r="G29" s="1" t="s">
        <v>366</v>
      </c>
      <c r="H29" s="6" t="s">
        <v>7</v>
      </c>
      <c r="I29" s="6" t="s">
        <v>153</v>
      </c>
      <c r="J29" s="13"/>
      <c r="K29" s="63">
        <v>6.3010299956639813</v>
      </c>
      <c r="L29" s="63">
        <v>-8</v>
      </c>
      <c r="M29" s="14">
        <v>6</v>
      </c>
      <c r="O29" s="14"/>
      <c r="Q29" s="4"/>
      <c r="R29" s="15"/>
      <c r="S29" s="15"/>
      <c r="T29" s="4"/>
      <c r="U29" s="4"/>
      <c r="V29" s="13"/>
      <c r="W29" s="13"/>
      <c r="X29" s="13"/>
      <c r="Y29" s="63"/>
      <c r="Z29" s="63"/>
    </row>
    <row r="30" spans="1:26" x14ac:dyDescent="0.25">
      <c r="A30" s="1" t="s">
        <v>408</v>
      </c>
      <c r="B30" s="1" t="s">
        <v>409</v>
      </c>
      <c r="C30" s="13"/>
      <c r="D30" s="15">
        <v>6000000</v>
      </c>
      <c r="E30" s="15">
        <v>8.0000000000000005E-9</v>
      </c>
      <c r="F30" s="42" t="s">
        <v>499</v>
      </c>
      <c r="G30" s="1" t="s">
        <v>366</v>
      </c>
      <c r="H30" s="6" t="s">
        <v>7</v>
      </c>
      <c r="I30" s="6" t="s">
        <v>153</v>
      </c>
      <c r="J30" s="13"/>
      <c r="K30" s="63">
        <v>6.7781512503836439</v>
      </c>
      <c r="L30" s="63">
        <v>-8.0969100130080562</v>
      </c>
      <c r="M30" s="14">
        <v>6</v>
      </c>
      <c r="O30" s="14"/>
      <c r="Q30" s="4"/>
      <c r="R30" s="15"/>
      <c r="S30" s="15"/>
      <c r="T30" s="4"/>
      <c r="U30" s="4"/>
      <c r="V30" s="13"/>
      <c r="W30" s="13"/>
      <c r="X30" s="13"/>
      <c r="Y30" s="63"/>
      <c r="Z30" s="63"/>
    </row>
    <row r="31" spans="1:26" x14ac:dyDescent="0.25">
      <c r="A31" s="1" t="s">
        <v>410</v>
      </c>
      <c r="B31" s="1" t="s">
        <v>411</v>
      </c>
      <c r="C31" s="13"/>
      <c r="D31" s="15">
        <v>4000000</v>
      </c>
      <c r="E31" s="15">
        <v>1.52E-8</v>
      </c>
      <c r="F31" s="42" t="s">
        <v>500</v>
      </c>
      <c r="G31" s="1" t="s">
        <v>501</v>
      </c>
      <c r="H31" s="6" t="s">
        <v>7</v>
      </c>
      <c r="I31" s="6" t="s">
        <v>153</v>
      </c>
      <c r="J31" s="13"/>
      <c r="K31" s="63">
        <v>6.6020599913279625</v>
      </c>
      <c r="L31" s="63">
        <v>-7.8181564120552274</v>
      </c>
      <c r="M31" s="14">
        <v>6</v>
      </c>
      <c r="O31" s="14"/>
      <c r="Q31" s="4"/>
      <c r="R31" s="15"/>
      <c r="S31" s="15"/>
      <c r="T31" s="4"/>
      <c r="U31" s="4"/>
      <c r="V31" s="13"/>
      <c r="W31" s="13"/>
      <c r="X31" s="13"/>
      <c r="Y31" s="63"/>
      <c r="Z31" s="63"/>
    </row>
    <row r="32" spans="1:26" x14ac:dyDescent="0.25">
      <c r="A32" s="1" t="s">
        <v>412</v>
      </c>
      <c r="B32" s="1" t="s">
        <v>413</v>
      </c>
      <c r="C32" s="13"/>
      <c r="D32" s="15">
        <v>100000000</v>
      </c>
      <c r="E32" s="15">
        <v>4.5999999999999998E-9</v>
      </c>
      <c r="F32" s="42" t="s">
        <v>502</v>
      </c>
      <c r="G32" s="1" t="s">
        <v>414</v>
      </c>
      <c r="H32" s="6" t="s">
        <v>7</v>
      </c>
      <c r="I32" s="6" t="s">
        <v>153</v>
      </c>
      <c r="J32" s="13"/>
      <c r="K32" s="63">
        <v>8</v>
      </c>
      <c r="L32" s="63">
        <v>-8.3372421683184257</v>
      </c>
      <c r="M32" s="14">
        <v>8</v>
      </c>
      <c r="O32" s="14"/>
      <c r="Q32" s="4"/>
      <c r="R32" s="15"/>
      <c r="S32" s="15"/>
      <c r="T32" s="4"/>
      <c r="U32" s="4"/>
      <c r="V32" s="13"/>
      <c r="W32" s="13"/>
      <c r="X32" s="13"/>
      <c r="Y32" s="63"/>
      <c r="Z32" s="63"/>
    </row>
    <row r="33" spans="1:26" x14ac:dyDescent="0.25">
      <c r="A33" s="1" t="s">
        <v>162</v>
      </c>
      <c r="B33" s="9" t="s">
        <v>163</v>
      </c>
      <c r="D33" s="34">
        <v>408000000</v>
      </c>
      <c r="E33" s="34">
        <v>3.1966999999999999E-9</v>
      </c>
      <c r="F33" s="42" t="s">
        <v>6</v>
      </c>
      <c r="G33" s="10" t="s">
        <v>164</v>
      </c>
      <c r="H33" s="2" t="s">
        <v>7</v>
      </c>
      <c r="I33" s="2" t="s">
        <v>153</v>
      </c>
      <c r="K33" s="63">
        <v>8.6106601630898805</v>
      </c>
      <c r="L33" s="63">
        <v>-8.4952981189544463</v>
      </c>
      <c r="M33" s="14">
        <v>8</v>
      </c>
      <c r="O33" s="14"/>
      <c r="Q33" s="22"/>
      <c r="R33" s="18"/>
      <c r="S33" s="18"/>
      <c r="T33" s="22"/>
      <c r="U33" s="2"/>
      <c r="V33" s="2"/>
      <c r="W33" s="2"/>
      <c r="X33" s="4"/>
      <c r="Y33" s="63"/>
      <c r="Z33" s="63"/>
    </row>
    <row r="34" spans="1:26" x14ac:dyDescent="0.25">
      <c r="A34" s="1" t="s">
        <v>415</v>
      </c>
      <c r="B34" s="1" t="s">
        <v>416</v>
      </c>
      <c r="C34" s="13"/>
      <c r="D34" s="15">
        <v>29910000</v>
      </c>
      <c r="E34" s="15">
        <v>2.7500000000000001E-8</v>
      </c>
      <c r="F34" s="42" t="s">
        <v>417</v>
      </c>
      <c r="G34" s="1" t="s">
        <v>503</v>
      </c>
      <c r="H34" s="6" t="s">
        <v>7</v>
      </c>
      <c r="I34" s="6" t="s">
        <v>153</v>
      </c>
      <c r="J34" s="13"/>
      <c r="K34" s="63">
        <v>7.4758164130313185</v>
      </c>
      <c r="L34" s="63">
        <v>-7.5606673061697371</v>
      </c>
      <c r="M34" s="14">
        <v>7</v>
      </c>
      <c r="O34" s="14"/>
      <c r="Q34" s="22"/>
      <c r="R34" s="18"/>
      <c r="S34" s="18"/>
      <c r="T34" s="22"/>
      <c r="U34" s="2"/>
      <c r="V34" s="2"/>
      <c r="W34" s="2"/>
      <c r="X34" s="4"/>
      <c r="Y34" s="63"/>
      <c r="Z34" s="63"/>
    </row>
    <row r="35" spans="1:26" x14ac:dyDescent="0.25">
      <c r="B35" s="9"/>
      <c r="F35" s="42"/>
      <c r="G35" s="10"/>
      <c r="H35" s="2"/>
      <c r="I35" s="2"/>
      <c r="K35" s="63" t="s">
        <v>576</v>
      </c>
      <c r="L35" s="63" t="s">
        <v>576</v>
      </c>
      <c r="M35" s="14" t="s">
        <v>576</v>
      </c>
      <c r="O35" s="14"/>
      <c r="P35" s="1" t="s">
        <v>415</v>
      </c>
      <c r="Q35" s="4" t="s">
        <v>416</v>
      </c>
      <c r="R35" s="15">
        <v>29910000</v>
      </c>
      <c r="S35" s="15">
        <v>8.9999999999999995E-9</v>
      </c>
      <c r="T35" s="4" t="s">
        <v>417</v>
      </c>
      <c r="U35" s="4" t="s">
        <v>366</v>
      </c>
      <c r="V35" s="13" t="s">
        <v>7</v>
      </c>
      <c r="W35" s="13" t="s">
        <v>153</v>
      </c>
      <c r="X35" s="13"/>
      <c r="Y35" s="63">
        <v>7.4758164130313185</v>
      </c>
      <c r="Z35" s="63">
        <v>-8.0457574905606748</v>
      </c>
    </row>
    <row r="36" spans="1:26" x14ac:dyDescent="0.25">
      <c r="F36" s="42"/>
      <c r="K36" s="63" t="s">
        <v>576</v>
      </c>
      <c r="L36" s="63" t="s">
        <v>576</v>
      </c>
      <c r="M36" s="14" t="s">
        <v>576</v>
      </c>
      <c r="O36" s="14"/>
      <c r="P36" s="1" t="s">
        <v>415</v>
      </c>
      <c r="Q36" s="4" t="s">
        <v>416</v>
      </c>
      <c r="R36" s="15">
        <v>29910000</v>
      </c>
      <c r="S36" s="15">
        <v>4.6000000000000002E-8</v>
      </c>
      <c r="T36" s="4" t="s">
        <v>417</v>
      </c>
      <c r="U36" s="23" t="s">
        <v>418</v>
      </c>
      <c r="V36" s="13" t="s">
        <v>7</v>
      </c>
      <c r="W36" s="13" t="s">
        <v>153</v>
      </c>
      <c r="X36" s="13"/>
      <c r="Y36" s="63">
        <v>7.4758164130313185</v>
      </c>
      <c r="Z36" s="63">
        <v>-7.3372421683184257</v>
      </c>
    </row>
    <row r="37" spans="1:26" x14ac:dyDescent="0.25">
      <c r="A37" s="1" t="s">
        <v>419</v>
      </c>
      <c r="B37" s="1" t="s">
        <v>420</v>
      </c>
      <c r="C37" s="13"/>
      <c r="D37" s="15">
        <v>20000000</v>
      </c>
      <c r="E37" s="15">
        <v>7.4999999999999993E-9</v>
      </c>
      <c r="F37" s="42" t="s">
        <v>504</v>
      </c>
      <c r="G37" s="1" t="s">
        <v>366</v>
      </c>
      <c r="H37" s="6" t="s">
        <v>7</v>
      </c>
      <c r="I37" s="6" t="s">
        <v>153</v>
      </c>
      <c r="J37" s="2"/>
      <c r="K37" s="63">
        <v>7.3010299956639813</v>
      </c>
      <c r="L37" s="63">
        <v>-8.1249387366082999</v>
      </c>
      <c r="M37" s="14">
        <v>7</v>
      </c>
      <c r="O37" s="14"/>
      <c r="Q37" s="4"/>
      <c r="R37" s="15"/>
      <c r="S37" s="15"/>
      <c r="T37" s="4"/>
      <c r="U37" s="4"/>
      <c r="V37" s="13"/>
      <c r="W37" s="13"/>
      <c r="X37" s="2"/>
      <c r="Y37" s="63"/>
      <c r="Z37" s="63"/>
    </row>
    <row r="38" spans="1:26" x14ac:dyDescent="0.25">
      <c r="A38" s="1" t="s">
        <v>421</v>
      </c>
      <c r="B38" s="1" t="s">
        <v>422</v>
      </c>
      <c r="C38" s="13"/>
      <c r="D38" s="15">
        <v>5300000</v>
      </c>
      <c r="E38" s="15">
        <v>6.0499999999999996E-9</v>
      </c>
      <c r="F38" s="42" t="s">
        <v>487</v>
      </c>
      <c r="G38" s="1" t="s">
        <v>505</v>
      </c>
      <c r="H38" s="6" t="s">
        <v>7</v>
      </c>
      <c r="I38" s="6" t="s">
        <v>153</v>
      </c>
      <c r="J38" s="13"/>
      <c r="K38" s="63">
        <v>6.7242758696007892</v>
      </c>
      <c r="L38" s="63">
        <v>-8.2182446253475305</v>
      </c>
      <c r="M38" s="14">
        <v>6</v>
      </c>
      <c r="O38" s="14"/>
      <c r="Q38" s="4"/>
      <c r="R38" s="15"/>
      <c r="S38" s="15"/>
      <c r="T38" s="4"/>
      <c r="U38" s="4"/>
      <c r="V38" s="13"/>
      <c r="W38" s="13"/>
      <c r="X38" s="2"/>
      <c r="Y38" s="63"/>
      <c r="Z38" s="63"/>
    </row>
    <row r="39" spans="1:26" x14ac:dyDescent="0.25">
      <c r="C39" s="13"/>
      <c r="D39" s="15"/>
      <c r="E39" s="15"/>
      <c r="F39" s="42"/>
      <c r="H39" s="6"/>
      <c r="I39" s="6"/>
      <c r="J39" s="2"/>
      <c r="K39" s="63" t="s">
        <v>576</v>
      </c>
      <c r="L39" s="63" t="s">
        <v>576</v>
      </c>
      <c r="M39" s="14" t="s">
        <v>576</v>
      </c>
      <c r="O39" s="14"/>
      <c r="P39" s="1" t="s">
        <v>421</v>
      </c>
      <c r="Q39" s="4" t="s">
        <v>422</v>
      </c>
      <c r="R39" s="15">
        <v>5300000</v>
      </c>
      <c r="S39" s="15">
        <v>7.6000000000000002E-9</v>
      </c>
      <c r="T39" s="4" t="s">
        <v>77</v>
      </c>
      <c r="U39" s="4" t="s">
        <v>374</v>
      </c>
      <c r="V39" s="13" t="s">
        <v>7</v>
      </c>
      <c r="W39" s="13" t="s">
        <v>153</v>
      </c>
      <c r="X39" s="13"/>
      <c r="Y39" s="63">
        <v>6.7242758696007892</v>
      </c>
      <c r="Z39" s="63">
        <v>-8.1191864077192086</v>
      </c>
    </row>
    <row r="40" spans="1:26" x14ac:dyDescent="0.25">
      <c r="F40" s="42"/>
      <c r="K40" s="63" t="s">
        <v>576</v>
      </c>
      <c r="L40" s="63" t="s">
        <v>576</v>
      </c>
      <c r="M40" s="14" t="s">
        <v>576</v>
      </c>
      <c r="O40" s="14"/>
      <c r="P40" s="1" t="s">
        <v>421</v>
      </c>
      <c r="Q40" s="4" t="s">
        <v>422</v>
      </c>
      <c r="R40" s="15">
        <v>5300000</v>
      </c>
      <c r="S40" s="15">
        <v>4.4999999999999998E-9</v>
      </c>
      <c r="T40" s="4" t="s">
        <v>77</v>
      </c>
      <c r="U40" s="4" t="s">
        <v>423</v>
      </c>
      <c r="V40" s="13" t="s">
        <v>7</v>
      </c>
      <c r="W40" s="13" t="s">
        <v>153</v>
      </c>
      <c r="X40" s="13"/>
      <c r="Y40" s="63">
        <v>6.7242758696007892</v>
      </c>
      <c r="Z40" s="63">
        <v>-8.346787486224656</v>
      </c>
    </row>
    <row r="41" spans="1:26" x14ac:dyDescent="0.25">
      <c r="A41" s="1" t="s">
        <v>424</v>
      </c>
      <c r="B41" s="1" t="s">
        <v>425</v>
      </c>
      <c r="C41" s="13"/>
      <c r="D41" s="15">
        <v>8000000</v>
      </c>
      <c r="E41" s="15">
        <v>5.6250000000000007E-9</v>
      </c>
      <c r="F41" s="42" t="s">
        <v>506</v>
      </c>
      <c r="G41" s="1" t="s">
        <v>507</v>
      </c>
      <c r="H41" s="6" t="s">
        <v>7</v>
      </c>
      <c r="I41" s="6" t="s">
        <v>153</v>
      </c>
      <c r="J41" s="13"/>
      <c r="K41" s="63">
        <v>6.9030899869919438</v>
      </c>
      <c r="L41" s="63">
        <v>-8.2498774732165998</v>
      </c>
      <c r="M41" s="14">
        <v>6</v>
      </c>
      <c r="O41" s="14"/>
      <c r="Q41" s="4"/>
      <c r="R41" s="15"/>
      <c r="S41" s="15"/>
      <c r="T41" s="4"/>
      <c r="U41" s="4"/>
      <c r="V41" s="13"/>
      <c r="W41" s="13"/>
      <c r="X41" s="13"/>
      <c r="Y41" s="63"/>
      <c r="Z41" s="63"/>
    </row>
    <row r="42" spans="1:26" x14ac:dyDescent="0.25">
      <c r="C42" s="13"/>
      <c r="D42" s="15"/>
      <c r="E42" s="15"/>
      <c r="F42" s="42"/>
      <c r="H42" s="6"/>
      <c r="I42" s="6"/>
      <c r="J42" s="2"/>
      <c r="K42" s="63" t="s">
        <v>576</v>
      </c>
      <c r="L42" s="63" t="s">
        <v>576</v>
      </c>
      <c r="M42" s="14" t="s">
        <v>576</v>
      </c>
      <c r="O42" s="14"/>
      <c r="P42" s="1" t="s">
        <v>424</v>
      </c>
      <c r="Q42" s="4" t="s">
        <v>425</v>
      </c>
      <c r="R42" s="15">
        <v>8000000</v>
      </c>
      <c r="S42" s="15">
        <v>7.2500000000000004E-9</v>
      </c>
      <c r="T42" s="4" t="s">
        <v>77</v>
      </c>
      <c r="U42" s="4" t="s">
        <v>56</v>
      </c>
      <c r="V42" s="13" t="s">
        <v>7</v>
      </c>
      <c r="W42" s="13" t="s">
        <v>153</v>
      </c>
      <c r="X42" s="13"/>
      <c r="Y42" s="63">
        <v>6.9030899869919438</v>
      </c>
      <c r="Z42" s="63">
        <v>-8.1396619934290069</v>
      </c>
    </row>
    <row r="43" spans="1:26" x14ac:dyDescent="0.25">
      <c r="F43" s="42"/>
      <c r="K43" s="63" t="s">
        <v>576</v>
      </c>
      <c r="L43" s="63" t="s">
        <v>576</v>
      </c>
      <c r="M43" s="14" t="s">
        <v>576</v>
      </c>
      <c r="O43" s="14"/>
      <c r="P43" s="1" t="s">
        <v>424</v>
      </c>
      <c r="Q43" s="4" t="s">
        <v>425</v>
      </c>
      <c r="R43" s="15">
        <v>8000000</v>
      </c>
      <c r="S43" s="15">
        <v>4.0000000000000002E-9</v>
      </c>
      <c r="T43" s="4" t="s">
        <v>77</v>
      </c>
      <c r="U43" s="4" t="s">
        <v>366</v>
      </c>
      <c r="V43" s="13" t="s">
        <v>7</v>
      </c>
      <c r="W43" s="13" t="s">
        <v>153</v>
      </c>
      <c r="X43" s="13"/>
      <c r="Y43" s="63">
        <v>6.9030899869919438</v>
      </c>
      <c r="Z43" s="63">
        <v>-8.3979400086720375</v>
      </c>
    </row>
    <row r="44" spans="1:26" x14ac:dyDescent="0.25">
      <c r="A44" s="1" t="s">
        <v>426</v>
      </c>
      <c r="B44" s="1" t="s">
        <v>427</v>
      </c>
      <c r="C44" s="13"/>
      <c r="D44" s="15">
        <v>16500000</v>
      </c>
      <c r="E44" s="15">
        <v>1.3499999999999998E-8</v>
      </c>
      <c r="F44" s="42" t="s">
        <v>508</v>
      </c>
      <c r="G44" s="1" t="s">
        <v>366</v>
      </c>
      <c r="H44" s="6" t="s">
        <v>7</v>
      </c>
      <c r="I44" s="6" t="s">
        <v>153</v>
      </c>
      <c r="J44" s="13"/>
      <c r="K44" s="63">
        <v>7.2174839442139067</v>
      </c>
      <c r="L44" s="63">
        <v>-7.8696662315049943</v>
      </c>
      <c r="M44" s="14">
        <v>7</v>
      </c>
      <c r="O44" s="14"/>
      <c r="Q44" s="4"/>
      <c r="R44" s="15"/>
      <c r="S44" s="15"/>
      <c r="T44" s="4"/>
      <c r="U44" s="4"/>
      <c r="V44" s="13"/>
      <c r="W44" s="13"/>
      <c r="X44" s="13"/>
      <c r="Y44" s="63"/>
      <c r="Z44" s="63"/>
    </row>
    <row r="45" spans="1:26" x14ac:dyDescent="0.25">
      <c r="A45" s="1" t="s">
        <v>35</v>
      </c>
      <c r="B45" s="2" t="s">
        <v>36</v>
      </c>
      <c r="C45" s="13"/>
      <c r="D45" s="15">
        <v>30000000</v>
      </c>
      <c r="E45" s="15">
        <v>1.2E-8</v>
      </c>
      <c r="F45" s="42" t="s">
        <v>6</v>
      </c>
      <c r="G45" s="13" t="s">
        <v>459</v>
      </c>
      <c r="H45" s="2" t="s">
        <v>7</v>
      </c>
      <c r="I45" s="8" t="s">
        <v>8</v>
      </c>
      <c r="J45" s="13"/>
      <c r="K45" s="63">
        <v>7.4771212547196626</v>
      </c>
      <c r="L45" s="63">
        <v>-7.9208187539523749</v>
      </c>
      <c r="M45" s="14">
        <v>7</v>
      </c>
      <c r="O45" s="14"/>
      <c r="Q45" s="2"/>
      <c r="R45" s="15"/>
      <c r="S45" s="15"/>
      <c r="U45" s="13"/>
      <c r="V45" s="2"/>
      <c r="W45" s="8"/>
      <c r="X45" s="13"/>
      <c r="Y45" s="63"/>
      <c r="Z45" s="63"/>
    </row>
    <row r="46" spans="1:26" x14ac:dyDescent="0.25">
      <c r="A46" s="1" t="s">
        <v>460</v>
      </c>
      <c r="B46" s="2" t="s">
        <v>37</v>
      </c>
      <c r="C46" s="13"/>
      <c r="D46" s="15">
        <v>70000000</v>
      </c>
      <c r="E46" s="15">
        <v>8.9500000000000007E-9</v>
      </c>
      <c r="F46" s="42" t="s">
        <v>38</v>
      </c>
      <c r="G46" s="13" t="s">
        <v>452</v>
      </c>
      <c r="H46" s="2" t="s">
        <v>7</v>
      </c>
      <c r="I46" s="8" t="s">
        <v>8</v>
      </c>
      <c r="J46" s="13"/>
      <c r="K46" s="63">
        <v>7.8450980400142569</v>
      </c>
      <c r="L46" s="63">
        <v>-8.0481769646840888</v>
      </c>
      <c r="M46" s="14">
        <v>7</v>
      </c>
      <c r="O46" s="14"/>
      <c r="Q46" s="2"/>
      <c r="R46" s="15"/>
      <c r="S46" s="15"/>
      <c r="U46" s="13"/>
      <c r="V46" s="2"/>
      <c r="W46" s="8"/>
      <c r="X46" s="13"/>
      <c r="Y46" s="63"/>
      <c r="Z46" s="63"/>
    </row>
    <row r="47" spans="1:26" x14ac:dyDescent="0.25">
      <c r="A47" s="1" t="s">
        <v>44</v>
      </c>
      <c r="B47" s="2" t="s">
        <v>45</v>
      </c>
      <c r="C47" s="13"/>
      <c r="D47" s="15">
        <v>1000000</v>
      </c>
      <c r="E47" s="15">
        <v>1.35E-8</v>
      </c>
      <c r="F47" s="42" t="s">
        <v>46</v>
      </c>
      <c r="G47" s="2" t="s">
        <v>461</v>
      </c>
      <c r="H47" s="2" t="s">
        <v>7</v>
      </c>
      <c r="I47" s="8" t="s">
        <v>8</v>
      </c>
      <c r="J47" s="13"/>
      <c r="K47" s="63">
        <v>6</v>
      </c>
      <c r="L47" s="63">
        <v>-7.8696662315049934</v>
      </c>
      <c r="M47" s="14">
        <v>6</v>
      </c>
      <c r="O47" s="14"/>
      <c r="Q47" s="2"/>
      <c r="R47" s="15"/>
      <c r="S47" s="15"/>
      <c r="U47" s="2"/>
      <c r="V47" s="2"/>
      <c r="W47" s="8"/>
      <c r="X47" s="13"/>
      <c r="Y47" s="63"/>
      <c r="Z47" s="63"/>
    </row>
    <row r="48" spans="1:26" x14ac:dyDescent="0.25">
      <c r="A48" s="1" t="s">
        <v>47</v>
      </c>
      <c r="B48" s="3" t="s">
        <v>552</v>
      </c>
      <c r="C48" s="13"/>
      <c r="D48" s="15">
        <v>4600000</v>
      </c>
      <c r="E48" s="15">
        <v>1.4100000000000001E-8</v>
      </c>
      <c r="F48" s="42" t="s">
        <v>48</v>
      </c>
      <c r="G48" s="2" t="s">
        <v>49</v>
      </c>
      <c r="H48" s="2" t="s">
        <v>7</v>
      </c>
      <c r="I48" s="8" t="s">
        <v>8</v>
      </c>
      <c r="J48" s="13"/>
      <c r="K48" s="63">
        <v>6.6627578316815743</v>
      </c>
      <c r="L48" s="63">
        <v>-7.8507808873446203</v>
      </c>
      <c r="M48" s="14">
        <v>6</v>
      </c>
      <c r="O48" s="14"/>
      <c r="Q48" s="2"/>
      <c r="R48" s="15"/>
      <c r="S48" s="15"/>
      <c r="U48" s="2"/>
      <c r="V48" s="2"/>
      <c r="W48" s="8"/>
      <c r="X48" s="13"/>
      <c r="Y48" s="63"/>
      <c r="Z48" s="63"/>
    </row>
    <row r="49" spans="1:26" x14ac:dyDescent="0.25">
      <c r="A49" s="1" t="s">
        <v>53</v>
      </c>
      <c r="B49" s="3" t="s">
        <v>54</v>
      </c>
      <c r="C49" s="13"/>
      <c r="D49" s="15">
        <v>28400000</v>
      </c>
      <c r="E49" s="15">
        <v>8.7000000000000001E-9</v>
      </c>
      <c r="F49" s="42" t="s">
        <v>55</v>
      </c>
      <c r="G49" s="2" t="s">
        <v>56</v>
      </c>
      <c r="H49" s="2" t="s">
        <v>7</v>
      </c>
      <c r="I49" s="8" t="s">
        <v>8</v>
      </c>
      <c r="J49" s="13"/>
      <c r="K49" s="63">
        <v>7.453318340047038</v>
      </c>
      <c r="L49" s="63">
        <v>-8.0604807473813818</v>
      </c>
      <c r="M49" s="14">
        <v>7</v>
      </c>
      <c r="O49" s="14"/>
      <c r="Q49" s="2"/>
      <c r="R49" s="15"/>
      <c r="S49" s="15"/>
      <c r="U49" s="2"/>
      <c r="V49" s="2"/>
      <c r="W49" s="8"/>
      <c r="X49" s="13"/>
      <c r="Y49" s="63"/>
      <c r="Z49" s="63"/>
    </row>
    <row r="50" spans="1:26" x14ac:dyDescent="0.25">
      <c r="A50" s="1" t="s">
        <v>58</v>
      </c>
      <c r="B50" s="2" t="s">
        <v>59</v>
      </c>
      <c r="C50" s="13"/>
      <c r="D50" s="15">
        <v>548000</v>
      </c>
      <c r="E50" s="15">
        <v>2.091E-8</v>
      </c>
      <c r="F50" s="42" t="s">
        <v>6</v>
      </c>
      <c r="G50" s="6" t="s">
        <v>20</v>
      </c>
      <c r="H50" s="2" t="s">
        <v>7</v>
      </c>
      <c r="I50" s="8" t="s">
        <v>8</v>
      </c>
      <c r="J50" s="13"/>
      <c r="K50" s="63">
        <v>5.7387805584843692</v>
      </c>
      <c r="L50" s="63">
        <v>-7.6796459671823278</v>
      </c>
      <c r="M50" s="14">
        <v>5</v>
      </c>
      <c r="O50" s="14"/>
      <c r="Q50" s="2"/>
      <c r="R50" s="15"/>
      <c r="S50" s="15"/>
      <c r="T50" s="13"/>
      <c r="U50" s="13"/>
      <c r="V50" s="2"/>
      <c r="W50" s="8"/>
      <c r="X50" s="13"/>
      <c r="Y50" s="63"/>
      <c r="Z50" s="63"/>
    </row>
    <row r="51" spans="1:26" x14ac:dyDescent="0.25">
      <c r="A51" s="1" t="s">
        <v>60</v>
      </c>
      <c r="B51" s="2" t="s">
        <v>59</v>
      </c>
      <c r="C51" s="13"/>
      <c r="D51" s="15">
        <v>548000</v>
      </c>
      <c r="E51" s="15">
        <v>2.1620000000000001E-8</v>
      </c>
      <c r="F51" s="42" t="s">
        <v>6</v>
      </c>
      <c r="G51" s="6" t="s">
        <v>20</v>
      </c>
      <c r="H51" s="2" t="s">
        <v>7</v>
      </c>
      <c r="I51" s="8" t="s">
        <v>8</v>
      </c>
      <c r="J51" s="13"/>
      <c r="K51" s="63">
        <v>5.7387805584843692</v>
      </c>
      <c r="L51" s="63">
        <v>-7.6651443103827086</v>
      </c>
      <c r="M51" s="14">
        <v>5</v>
      </c>
      <c r="O51" s="14"/>
      <c r="Q51" s="2"/>
      <c r="R51" s="15"/>
      <c r="S51" s="15"/>
      <c r="T51" s="13"/>
      <c r="U51" s="13"/>
      <c r="V51" s="2"/>
      <c r="W51" s="8"/>
      <c r="X51" s="13"/>
      <c r="Y51" s="63"/>
      <c r="Z51" s="63"/>
    </row>
    <row r="52" spans="1:26" x14ac:dyDescent="0.25">
      <c r="A52" s="1" t="s">
        <v>61</v>
      </c>
      <c r="B52" s="2" t="s">
        <v>62</v>
      </c>
      <c r="C52" s="13"/>
      <c r="D52" s="15">
        <v>14670000</v>
      </c>
      <c r="E52" s="15">
        <v>1.0874E-8</v>
      </c>
      <c r="F52" s="42" t="s">
        <v>63</v>
      </c>
      <c r="G52" s="3" t="s">
        <v>484</v>
      </c>
      <c r="H52" s="2" t="s">
        <v>7</v>
      </c>
      <c r="I52" s="8" t="s">
        <v>8</v>
      </c>
      <c r="J52" s="13"/>
      <c r="K52" s="63">
        <v>7.1664301138432824</v>
      </c>
      <c r="L52" s="63">
        <v>-7.9636106713343082</v>
      </c>
      <c r="M52" s="14">
        <v>7</v>
      </c>
      <c r="O52" s="14"/>
      <c r="Q52" s="2"/>
      <c r="R52" s="15"/>
      <c r="S52" s="15"/>
      <c r="T52" s="13"/>
      <c r="U52" s="13"/>
      <c r="V52" s="2"/>
      <c r="W52" s="8"/>
      <c r="X52" s="13"/>
      <c r="Y52" s="63"/>
      <c r="Z52" s="63"/>
    </row>
    <row r="53" spans="1:26" x14ac:dyDescent="0.25">
      <c r="B53" s="2"/>
      <c r="C53" s="13"/>
      <c r="D53" s="15"/>
      <c r="E53" s="15"/>
      <c r="F53" s="42"/>
      <c r="G53" s="6"/>
      <c r="H53" s="2"/>
      <c r="I53" s="8"/>
      <c r="J53" s="13"/>
      <c r="K53" s="63" t="s">
        <v>576</v>
      </c>
      <c r="L53" s="63" t="s">
        <v>576</v>
      </c>
      <c r="M53" s="14" t="s">
        <v>576</v>
      </c>
      <c r="O53" s="14"/>
      <c r="P53" s="1" t="s">
        <v>61</v>
      </c>
      <c r="Q53" s="2" t="s">
        <v>62</v>
      </c>
      <c r="R53" s="15">
        <v>14670000</v>
      </c>
      <c r="S53" s="15">
        <v>3.9899999999999997E-9</v>
      </c>
      <c r="T53" s="4" t="s">
        <v>77</v>
      </c>
      <c r="U53" s="3" t="s">
        <v>462</v>
      </c>
      <c r="V53" s="2" t="s">
        <v>7</v>
      </c>
      <c r="W53" s="8" t="s">
        <v>8</v>
      </c>
      <c r="X53" s="13"/>
      <c r="Y53" s="63">
        <v>7.1664301138432824</v>
      </c>
      <c r="Z53" s="63">
        <v>-8.3990271043132516</v>
      </c>
    </row>
    <row r="54" spans="1:26" x14ac:dyDescent="0.25">
      <c r="B54" s="2"/>
      <c r="C54" s="13"/>
      <c r="D54" s="15"/>
      <c r="E54" s="15"/>
      <c r="F54" s="42"/>
      <c r="G54" s="6"/>
      <c r="H54" s="2"/>
      <c r="I54" s="8"/>
      <c r="J54" s="13"/>
      <c r="K54" s="63" t="s">
        <v>576</v>
      </c>
      <c r="L54" s="63" t="s">
        <v>576</v>
      </c>
      <c r="M54" s="14" t="s">
        <v>576</v>
      </c>
      <c r="O54" s="14"/>
      <c r="P54" s="1" t="s">
        <v>61</v>
      </c>
      <c r="Q54" s="2" t="s">
        <v>62</v>
      </c>
      <c r="R54" s="15">
        <v>14670000</v>
      </c>
      <c r="S54" s="15">
        <v>7.2999999999999996E-10</v>
      </c>
      <c r="T54" s="4" t="s">
        <v>77</v>
      </c>
      <c r="U54" s="2" t="s">
        <v>463</v>
      </c>
      <c r="V54" s="2" t="s">
        <v>7</v>
      </c>
      <c r="W54" s="8" t="s">
        <v>8</v>
      </c>
      <c r="X54" s="13"/>
      <c r="Y54" s="63">
        <v>7.1664301138432824</v>
      </c>
      <c r="Z54" s="63">
        <v>-9.136677139879545</v>
      </c>
    </row>
    <row r="55" spans="1:26" x14ac:dyDescent="0.25">
      <c r="B55" s="2"/>
      <c r="C55" s="13"/>
      <c r="D55" s="15"/>
      <c r="E55" s="15"/>
      <c r="F55" s="42"/>
      <c r="G55" s="6"/>
      <c r="H55" s="2"/>
      <c r="I55" s="8"/>
      <c r="J55" s="13"/>
      <c r="K55" s="63" t="s">
        <v>576</v>
      </c>
      <c r="L55" s="63" t="s">
        <v>576</v>
      </c>
      <c r="M55" s="14" t="s">
        <v>576</v>
      </c>
      <c r="O55" s="14"/>
      <c r="P55" s="1" t="s">
        <v>61</v>
      </c>
      <c r="Q55" s="2" t="s">
        <v>62</v>
      </c>
      <c r="R55" s="15">
        <v>14670000</v>
      </c>
      <c r="S55" s="15">
        <v>4.0200000000000003E-8</v>
      </c>
      <c r="T55" s="4" t="s">
        <v>77</v>
      </c>
      <c r="U55" s="2" t="s">
        <v>464</v>
      </c>
      <c r="V55" s="2" t="s">
        <v>7</v>
      </c>
      <c r="W55" s="8" t="s">
        <v>8</v>
      </c>
      <c r="X55" s="13"/>
      <c r="Y55" s="63">
        <v>7.1664301138432824</v>
      </c>
      <c r="Z55" s="63">
        <v>-7.3957739469155301</v>
      </c>
    </row>
    <row r="56" spans="1:26" x14ac:dyDescent="0.25">
      <c r="B56" s="2"/>
      <c r="C56" s="13"/>
      <c r="D56" s="15"/>
      <c r="E56" s="15"/>
      <c r="F56" s="42"/>
      <c r="G56" s="6"/>
      <c r="H56" s="2"/>
      <c r="I56" s="8"/>
      <c r="J56" s="13"/>
      <c r="K56" s="63" t="s">
        <v>576</v>
      </c>
      <c r="L56" s="63" t="s">
        <v>576</v>
      </c>
      <c r="M56" s="14" t="s">
        <v>576</v>
      </c>
      <c r="O56" s="14"/>
      <c r="P56" s="1" t="s">
        <v>61</v>
      </c>
      <c r="Q56" s="2" t="s">
        <v>62</v>
      </c>
      <c r="R56" s="15">
        <v>14670000</v>
      </c>
      <c r="S56" s="15">
        <v>2.86E-9</v>
      </c>
      <c r="T56" s="4" t="s">
        <v>77</v>
      </c>
      <c r="U56" s="2" t="s">
        <v>64</v>
      </c>
      <c r="V56" s="2" t="s">
        <v>7</v>
      </c>
      <c r="W56" s="8" t="s">
        <v>8</v>
      </c>
      <c r="X56" s="13"/>
      <c r="Y56" s="63">
        <v>7.1664301138432824</v>
      </c>
      <c r="Z56" s="63">
        <v>-8.5436339668709564</v>
      </c>
    </row>
    <row r="57" spans="1:26" x14ac:dyDescent="0.25">
      <c r="F57" s="42"/>
      <c r="K57" s="63" t="s">
        <v>576</v>
      </c>
      <c r="L57" s="63" t="s">
        <v>576</v>
      </c>
      <c r="M57" s="14" t="s">
        <v>576</v>
      </c>
      <c r="O57" s="14"/>
      <c r="P57" s="1" t="s">
        <v>61</v>
      </c>
      <c r="Q57" s="2" t="s">
        <v>62</v>
      </c>
      <c r="R57" s="15">
        <v>14670000</v>
      </c>
      <c r="S57" s="15">
        <v>6.5899999999999998E-9</v>
      </c>
      <c r="T57" s="4" t="s">
        <v>77</v>
      </c>
      <c r="U57" s="2" t="s">
        <v>65</v>
      </c>
      <c r="V57" s="2" t="s">
        <v>7</v>
      </c>
      <c r="W57" s="8" t="s">
        <v>8</v>
      </c>
      <c r="X57" s="13"/>
      <c r="Y57" s="63">
        <v>7.1664301138432824</v>
      </c>
      <c r="Z57" s="63">
        <v>-8.1811145854059895</v>
      </c>
    </row>
    <row r="58" spans="1:26" x14ac:dyDescent="0.25">
      <c r="A58" s="1" t="s">
        <v>72</v>
      </c>
      <c r="B58" s="2" t="s">
        <v>73</v>
      </c>
      <c r="C58" s="13"/>
      <c r="D58" s="15">
        <v>1000000</v>
      </c>
      <c r="E58" s="15">
        <v>1.4999999999999999E-8</v>
      </c>
      <c r="F58" s="42" t="s">
        <v>46</v>
      </c>
      <c r="G58" s="2" t="s">
        <v>461</v>
      </c>
      <c r="H58" s="2" t="s">
        <v>7</v>
      </c>
      <c r="I58" s="8" t="s">
        <v>8</v>
      </c>
      <c r="J58" s="13"/>
      <c r="K58" s="63">
        <v>6</v>
      </c>
      <c r="L58" s="63">
        <v>-7.8239087409443187</v>
      </c>
      <c r="M58" s="14">
        <v>6</v>
      </c>
      <c r="O58" s="14"/>
      <c r="Q58" s="2"/>
      <c r="R58" s="15"/>
      <c r="S58" s="15"/>
      <c r="T58" s="4"/>
      <c r="U58" s="2"/>
      <c r="V58" s="2"/>
      <c r="W58" s="8"/>
      <c r="X58" s="13"/>
      <c r="Y58" s="63"/>
      <c r="Z58" s="63"/>
    </row>
    <row r="59" spans="1:26" x14ac:dyDescent="0.25">
      <c r="A59" s="1" t="s">
        <v>465</v>
      </c>
      <c r="B59" s="2" t="s">
        <v>96</v>
      </c>
      <c r="C59" s="13"/>
      <c r="D59" s="15">
        <v>1000000</v>
      </c>
      <c r="E59" s="15">
        <v>1.4E-8</v>
      </c>
      <c r="F59" s="42" t="s">
        <v>46</v>
      </c>
      <c r="G59" s="3" t="s">
        <v>461</v>
      </c>
      <c r="H59" s="2" t="s">
        <v>7</v>
      </c>
      <c r="I59" s="8" t="s">
        <v>8</v>
      </c>
      <c r="J59" s="13"/>
      <c r="K59" s="63">
        <v>6</v>
      </c>
      <c r="L59" s="63">
        <v>-7.8538719643217618</v>
      </c>
      <c r="M59" s="14">
        <v>6</v>
      </c>
      <c r="O59" s="14"/>
      <c r="Q59" s="2"/>
      <c r="R59" s="15"/>
      <c r="S59" s="15"/>
      <c r="T59" s="4"/>
      <c r="U59" s="2"/>
      <c r="V59" s="2"/>
      <c r="W59" s="8"/>
      <c r="X59" s="13"/>
      <c r="Y59" s="63"/>
      <c r="Z59" s="63"/>
    </row>
    <row r="60" spans="1:26" x14ac:dyDescent="0.25">
      <c r="B60" s="2"/>
      <c r="C60" s="13"/>
      <c r="D60" s="15"/>
      <c r="E60" s="15"/>
      <c r="F60" s="42"/>
      <c r="G60" s="2"/>
      <c r="H60" s="2"/>
      <c r="I60" s="8"/>
      <c r="J60" s="13"/>
      <c r="K60" s="63" t="s">
        <v>576</v>
      </c>
      <c r="L60" s="63" t="s">
        <v>576</v>
      </c>
      <c r="M60" s="14" t="s">
        <v>576</v>
      </c>
      <c r="O60" s="14"/>
      <c r="P60" s="1" t="s">
        <v>465</v>
      </c>
      <c r="Q60" s="2" t="s">
        <v>96</v>
      </c>
      <c r="R60" s="15">
        <v>1000000</v>
      </c>
      <c r="S60" s="15">
        <v>5.0000000000000001E-9</v>
      </c>
      <c r="T60" s="4" t="s">
        <v>77</v>
      </c>
      <c r="U60" s="2" t="s">
        <v>97</v>
      </c>
      <c r="V60" s="2" t="s">
        <v>7</v>
      </c>
      <c r="W60" s="8" t="s">
        <v>8</v>
      </c>
      <c r="X60" s="13"/>
      <c r="Y60" s="63">
        <v>6</v>
      </c>
      <c r="Z60" s="63">
        <v>-8.3010299956639813</v>
      </c>
    </row>
    <row r="61" spans="1:26" x14ac:dyDescent="0.25">
      <c r="F61" s="42"/>
      <c r="K61" s="63" t="s">
        <v>576</v>
      </c>
      <c r="L61" s="63" t="s">
        <v>576</v>
      </c>
      <c r="M61" s="14" t="s">
        <v>576</v>
      </c>
      <c r="O61" s="14"/>
      <c r="P61" s="1" t="s">
        <v>465</v>
      </c>
      <c r="Q61" s="2" t="s">
        <v>96</v>
      </c>
      <c r="R61" s="15">
        <v>1000000</v>
      </c>
      <c r="S61" s="15">
        <v>2.3000000000000001E-8</v>
      </c>
      <c r="T61" s="4" t="s">
        <v>77</v>
      </c>
      <c r="U61" s="2" t="s">
        <v>20</v>
      </c>
      <c r="V61" s="2" t="s">
        <v>7</v>
      </c>
      <c r="W61" s="8" t="s">
        <v>8</v>
      </c>
      <c r="X61" s="13"/>
      <c r="Y61" s="63">
        <v>6</v>
      </c>
      <c r="Z61" s="63">
        <v>-7.6382721639824069</v>
      </c>
    </row>
    <row r="62" spans="1:26" x14ac:dyDescent="0.25">
      <c r="A62" s="1" t="s">
        <v>99</v>
      </c>
      <c r="B62" s="2" t="s">
        <v>100</v>
      </c>
      <c r="C62" s="13"/>
      <c r="D62" s="15">
        <v>72800000</v>
      </c>
      <c r="E62" s="15">
        <v>1.3399999999999999E-8</v>
      </c>
      <c r="F62" s="42" t="s">
        <v>6</v>
      </c>
      <c r="G62" s="2" t="s">
        <v>452</v>
      </c>
      <c r="H62" s="2" t="s">
        <v>7</v>
      </c>
      <c r="I62" s="8" t="s">
        <v>8</v>
      </c>
      <c r="J62" s="13"/>
      <c r="K62" s="63">
        <v>7.8621313793130376</v>
      </c>
      <c r="L62" s="63">
        <v>-7.8728952016351927</v>
      </c>
      <c r="M62" s="14">
        <v>7</v>
      </c>
      <c r="O62" s="14"/>
      <c r="Q62" s="2"/>
      <c r="R62" s="15"/>
      <c r="S62" s="15"/>
      <c r="T62" s="13"/>
      <c r="U62" s="2"/>
      <c r="V62" s="2"/>
      <c r="W62" s="8"/>
      <c r="X62" s="13"/>
      <c r="Y62" s="63"/>
      <c r="Z62" s="63"/>
    </row>
    <row r="63" spans="1:26" x14ac:dyDescent="0.25">
      <c r="A63" s="1" t="s">
        <v>101</v>
      </c>
      <c r="B63" s="2" t="s">
        <v>102</v>
      </c>
      <c r="C63" s="13"/>
      <c r="D63" s="15">
        <v>180000000</v>
      </c>
      <c r="E63" s="15">
        <v>6.2000000000000001E-9</v>
      </c>
      <c r="F63" s="42" t="s">
        <v>466</v>
      </c>
      <c r="G63" s="3" t="s">
        <v>467</v>
      </c>
      <c r="H63" s="2" t="s">
        <v>7</v>
      </c>
      <c r="I63" s="8" t="s">
        <v>8</v>
      </c>
      <c r="J63" s="13"/>
      <c r="K63" s="63">
        <v>8.2552725051033065</v>
      </c>
      <c r="L63" s="63">
        <v>-8.2076083105017457</v>
      </c>
      <c r="M63" s="14">
        <v>8</v>
      </c>
      <c r="O63" s="14"/>
      <c r="Q63" s="2"/>
      <c r="R63" s="15"/>
      <c r="S63" s="15"/>
      <c r="T63" s="13"/>
      <c r="U63" s="2"/>
      <c r="V63" s="2"/>
      <c r="W63" s="8"/>
      <c r="X63" s="13"/>
      <c r="Y63" s="63"/>
      <c r="Z63" s="63"/>
    </row>
    <row r="64" spans="1:26" x14ac:dyDescent="0.25">
      <c r="A64" s="1" t="s">
        <v>115</v>
      </c>
      <c r="B64" s="2" t="s">
        <v>116</v>
      </c>
      <c r="C64" s="13"/>
      <c r="D64" s="15">
        <v>10000000</v>
      </c>
      <c r="E64" s="15">
        <v>7.6199999999999997E-9</v>
      </c>
      <c r="F64" s="42" t="s">
        <v>117</v>
      </c>
      <c r="G64" s="3" t="s">
        <v>468</v>
      </c>
      <c r="H64" s="2" t="s">
        <v>7</v>
      </c>
      <c r="I64" s="8" t="s">
        <v>8</v>
      </c>
      <c r="J64" s="13"/>
      <c r="K64" s="63">
        <v>7</v>
      </c>
      <c r="L64" s="63">
        <v>-8.1180450286603989</v>
      </c>
      <c r="M64" s="14">
        <v>7</v>
      </c>
      <c r="O64" s="14"/>
      <c r="Q64" s="2"/>
      <c r="R64" s="15"/>
      <c r="S64" s="15"/>
      <c r="T64" s="13"/>
      <c r="U64" s="2"/>
      <c r="V64" s="2"/>
      <c r="W64" s="8"/>
      <c r="X64" s="13"/>
      <c r="Y64" s="63"/>
      <c r="Z64" s="63"/>
    </row>
    <row r="65" spans="1:26" x14ac:dyDescent="0.25">
      <c r="A65" s="1" t="s">
        <v>121</v>
      </c>
      <c r="B65" s="2" t="s">
        <v>122</v>
      </c>
      <c r="C65" s="13"/>
      <c r="D65" s="15">
        <v>16000000</v>
      </c>
      <c r="E65" s="15">
        <v>1.13E-8</v>
      </c>
      <c r="F65" s="42" t="s">
        <v>123</v>
      </c>
      <c r="G65" s="2" t="s">
        <v>469</v>
      </c>
      <c r="H65" s="2" t="s">
        <v>7</v>
      </c>
      <c r="I65" s="8" t="s">
        <v>8</v>
      </c>
      <c r="J65" s="13"/>
      <c r="K65" s="63">
        <v>7.204119982655925</v>
      </c>
      <c r="L65" s="63">
        <v>-7.9469215565165801</v>
      </c>
      <c r="M65" s="14">
        <v>7</v>
      </c>
      <c r="O65" s="14"/>
      <c r="Q65" s="2"/>
      <c r="R65" s="15"/>
      <c r="S65" s="15"/>
      <c r="T65" s="13"/>
      <c r="U65" s="2"/>
      <c r="V65" s="2"/>
      <c r="W65" s="8"/>
      <c r="X65" s="13"/>
      <c r="Y65" s="63"/>
      <c r="Z65" s="63"/>
    </row>
    <row r="66" spans="1:26" x14ac:dyDescent="0.25">
      <c r="A66" s="1" t="s">
        <v>485</v>
      </c>
      <c r="B66" s="2" t="s">
        <v>127</v>
      </c>
      <c r="C66" s="13"/>
      <c r="D66" s="15">
        <v>16000000</v>
      </c>
      <c r="E66" s="15">
        <v>1.9000000000000001E-9</v>
      </c>
      <c r="F66" s="42" t="s">
        <v>6</v>
      </c>
      <c r="G66" s="13" t="s">
        <v>128</v>
      </c>
      <c r="H66" s="2" t="s">
        <v>7</v>
      </c>
      <c r="I66" s="8" t="s">
        <v>8</v>
      </c>
      <c r="J66" s="13"/>
      <c r="K66" s="63">
        <v>7.204119982655925</v>
      </c>
      <c r="L66" s="63">
        <v>-8.7212463990471711</v>
      </c>
      <c r="M66" s="14">
        <v>7</v>
      </c>
      <c r="O66" s="14"/>
      <c r="Q66" s="2"/>
      <c r="R66" s="15"/>
      <c r="S66" s="15"/>
      <c r="T66" s="13"/>
      <c r="U66" s="13"/>
      <c r="V66" s="2"/>
      <c r="W66" s="8"/>
      <c r="X66" s="13"/>
      <c r="Y66" s="63"/>
      <c r="Z66" s="63"/>
    </row>
    <row r="67" spans="1:26" x14ac:dyDescent="0.25">
      <c r="A67" s="1" t="s">
        <v>138</v>
      </c>
      <c r="B67" s="2" t="s">
        <v>139</v>
      </c>
      <c r="C67" s="13"/>
      <c r="D67" s="15">
        <v>23470000</v>
      </c>
      <c r="E67" s="15">
        <v>1.4030000000000001E-8</v>
      </c>
      <c r="F67" s="42" t="s">
        <v>6</v>
      </c>
      <c r="G67" s="3" t="s">
        <v>461</v>
      </c>
      <c r="H67" s="2" t="s">
        <v>7</v>
      </c>
      <c r="I67" s="8" t="s">
        <v>8</v>
      </c>
      <c r="J67" s="13"/>
      <c r="K67" s="63">
        <v>7.3705130895985924</v>
      </c>
      <c r="L67" s="63">
        <v>-7.8529423289716398</v>
      </c>
      <c r="M67" s="14">
        <v>7</v>
      </c>
      <c r="O67" s="14"/>
      <c r="Q67" s="2"/>
      <c r="R67" s="15"/>
      <c r="S67" s="15"/>
      <c r="T67" s="13"/>
      <c r="U67" s="13"/>
      <c r="V67" s="2"/>
      <c r="W67" s="8"/>
      <c r="X67" s="13"/>
      <c r="Y67" s="63"/>
      <c r="Z67" s="63"/>
    </row>
    <row r="68" spans="1:26" x14ac:dyDescent="0.25">
      <c r="B68" s="2"/>
      <c r="C68" s="13"/>
      <c r="D68" s="15"/>
      <c r="E68" s="15"/>
      <c r="F68" s="42"/>
      <c r="G68" s="13"/>
      <c r="H68" s="2"/>
      <c r="I68" s="8"/>
      <c r="J68" s="13"/>
      <c r="K68" s="63" t="s">
        <v>576</v>
      </c>
      <c r="L68" s="63" t="s">
        <v>576</v>
      </c>
      <c r="M68" s="14" t="s">
        <v>576</v>
      </c>
      <c r="O68" s="14"/>
      <c r="P68" s="1" t="s">
        <v>138</v>
      </c>
      <c r="Q68" s="2" t="s">
        <v>139</v>
      </c>
      <c r="R68" s="15">
        <v>23470000</v>
      </c>
      <c r="S68" s="15">
        <v>2.2300000000000001E-8</v>
      </c>
      <c r="T68" s="13" t="s">
        <v>6</v>
      </c>
      <c r="U68" s="4" t="s">
        <v>20</v>
      </c>
      <c r="V68" s="2" t="s">
        <v>7</v>
      </c>
      <c r="W68" s="8" t="s">
        <v>8</v>
      </c>
      <c r="X68" s="13"/>
      <c r="Y68" s="63">
        <v>7.3705130895985924</v>
      </c>
      <c r="Z68" s="63">
        <v>-7.6516951369518393</v>
      </c>
    </row>
    <row r="69" spans="1:26" x14ac:dyDescent="0.25">
      <c r="F69" s="42"/>
      <c r="K69" s="63" t="s">
        <v>576</v>
      </c>
      <c r="L69" s="63" t="s">
        <v>576</v>
      </c>
      <c r="M69" s="14" t="s">
        <v>576</v>
      </c>
      <c r="O69" s="14"/>
      <c r="P69" s="1" t="s">
        <v>138</v>
      </c>
      <c r="Q69" s="2" t="s">
        <v>139</v>
      </c>
      <c r="R69" s="15">
        <v>23470000</v>
      </c>
      <c r="S69" s="15">
        <v>5.76E-9</v>
      </c>
      <c r="T69" s="13" t="s">
        <v>6</v>
      </c>
      <c r="U69" s="2" t="s">
        <v>97</v>
      </c>
      <c r="V69" s="2" t="s">
        <v>7</v>
      </c>
      <c r="W69" s="8" t="s">
        <v>8</v>
      </c>
      <c r="X69" s="13"/>
      <c r="Y69" s="63">
        <v>7.3705130895985924</v>
      </c>
      <c r="Z69" s="63">
        <v>-8.2395775165767873</v>
      </c>
    </row>
    <row r="70" spans="1:26" x14ac:dyDescent="0.25">
      <c r="A70" s="1" t="s">
        <v>140</v>
      </c>
      <c r="B70" s="3" t="s">
        <v>553</v>
      </c>
      <c r="C70" s="13"/>
      <c r="D70" s="15">
        <v>3500000</v>
      </c>
      <c r="E70" s="15">
        <v>6.9999999999999998E-9</v>
      </c>
      <c r="F70" s="42" t="s">
        <v>77</v>
      </c>
      <c r="G70" s="13" t="s">
        <v>452</v>
      </c>
      <c r="H70" s="2" t="s">
        <v>7</v>
      </c>
      <c r="I70" s="8" t="s">
        <v>8</v>
      </c>
      <c r="J70" s="13"/>
      <c r="K70" s="63">
        <v>6.5440680443502757</v>
      </c>
      <c r="L70" s="63">
        <v>-8.1549019599857431</v>
      </c>
      <c r="M70" s="14">
        <v>6</v>
      </c>
      <c r="O70" s="14"/>
      <c r="Q70" s="2"/>
      <c r="R70" s="15"/>
      <c r="S70" s="15"/>
      <c r="T70" s="13"/>
      <c r="U70" s="13"/>
      <c r="V70" s="2"/>
      <c r="W70" s="8"/>
      <c r="X70" s="13"/>
      <c r="Y70" s="63"/>
      <c r="Z70" s="63"/>
    </row>
    <row r="71" spans="1:26" x14ac:dyDescent="0.25">
      <c r="A71" s="1" t="s">
        <v>148</v>
      </c>
      <c r="B71" s="43" t="s">
        <v>554</v>
      </c>
      <c r="C71" s="13" t="s">
        <v>470</v>
      </c>
      <c r="D71" s="15">
        <v>8478</v>
      </c>
      <c r="E71" s="15">
        <v>1.4432E-6</v>
      </c>
      <c r="F71" s="42" t="s">
        <v>11</v>
      </c>
      <c r="G71" s="2" t="s">
        <v>12</v>
      </c>
      <c r="H71" s="2" t="s">
        <v>13</v>
      </c>
      <c r="I71" s="8" t="s">
        <v>8</v>
      </c>
      <c r="J71" s="13"/>
      <c r="K71" s="63">
        <v>3.9282934122322022</v>
      </c>
      <c r="L71" s="63">
        <v>-5.8406734798021338</v>
      </c>
      <c r="M71" s="14">
        <v>3</v>
      </c>
      <c r="O71" s="14"/>
      <c r="Q71" s="13"/>
      <c r="R71" s="15"/>
      <c r="S71" s="15"/>
      <c r="T71" s="13"/>
      <c r="U71" s="2"/>
      <c r="V71" s="2"/>
      <c r="W71" s="8"/>
      <c r="X71" s="13"/>
      <c r="Y71" s="63"/>
      <c r="Z71" s="63"/>
    </row>
    <row r="72" spans="1:26" x14ac:dyDescent="0.25">
      <c r="A72" s="1" t="s">
        <v>471</v>
      </c>
      <c r="B72" s="2" t="s">
        <v>150</v>
      </c>
      <c r="C72" s="13"/>
      <c r="D72" s="15">
        <v>150000000</v>
      </c>
      <c r="E72" s="15">
        <v>3.24E-9</v>
      </c>
      <c r="F72" s="42" t="s">
        <v>6</v>
      </c>
      <c r="G72" s="13" t="s">
        <v>472</v>
      </c>
      <c r="H72" s="2" t="s">
        <v>13</v>
      </c>
      <c r="I72" s="8" t="s">
        <v>8</v>
      </c>
      <c r="J72" s="13"/>
      <c r="K72" s="63">
        <v>8.1760912590556813</v>
      </c>
      <c r="L72" s="63">
        <v>-8.4894549897933871</v>
      </c>
      <c r="M72" s="14">
        <v>8</v>
      </c>
    </row>
    <row r="73" spans="1:26" x14ac:dyDescent="0.25">
      <c r="A73" s="1" t="s">
        <v>471</v>
      </c>
      <c r="B73" s="2" t="s">
        <v>150</v>
      </c>
      <c r="C73" s="13"/>
      <c r="D73" s="15">
        <v>150000000</v>
      </c>
      <c r="E73" s="15">
        <v>8.7999999999999996E-10</v>
      </c>
      <c r="F73" s="42" t="s">
        <v>77</v>
      </c>
      <c r="G73" s="13" t="s">
        <v>473</v>
      </c>
      <c r="H73" s="2" t="s">
        <v>7</v>
      </c>
      <c r="I73" s="8" t="s">
        <v>8</v>
      </c>
      <c r="J73" s="13"/>
      <c r="K73" s="63">
        <v>8.1760912590556813</v>
      </c>
      <c r="L73" s="63">
        <v>-9.0555173278498309</v>
      </c>
      <c r="M73" s="14">
        <v>8</v>
      </c>
    </row>
    <row r="74" spans="1:26" x14ac:dyDescent="0.25">
      <c r="A74" s="1" t="s">
        <v>190</v>
      </c>
      <c r="B74" s="13" t="s">
        <v>191</v>
      </c>
      <c r="C74" s="14" t="s">
        <v>192</v>
      </c>
      <c r="D74" s="16">
        <v>8000000</v>
      </c>
      <c r="E74" s="16">
        <v>9.0502500000000003E-9</v>
      </c>
      <c r="F74" s="42" t="s">
        <v>474</v>
      </c>
      <c r="G74" s="4" t="s">
        <v>20</v>
      </c>
      <c r="H74" s="4" t="s">
        <v>7</v>
      </c>
      <c r="I74" s="4" t="s">
        <v>14</v>
      </c>
      <c r="J74" s="13"/>
      <c r="K74" s="63">
        <v>6.9030899869919438</v>
      </c>
      <c r="L74" s="63">
        <v>-8.0433394238753646</v>
      </c>
      <c r="M74" s="14">
        <v>6</v>
      </c>
      <c r="O74" s="14"/>
      <c r="Q74" s="13"/>
      <c r="R74" s="16"/>
      <c r="S74" s="16"/>
      <c r="T74" s="14"/>
      <c r="U74" s="4"/>
      <c r="V74" s="4"/>
      <c r="W74" s="4"/>
      <c r="X74" s="13"/>
      <c r="Y74" s="63"/>
      <c r="Z74" s="63"/>
    </row>
    <row r="75" spans="1:26" x14ac:dyDescent="0.25">
      <c r="A75" s="1" t="s">
        <v>9</v>
      </c>
      <c r="B75" s="2" t="s">
        <v>15</v>
      </c>
      <c r="C75" s="13"/>
      <c r="D75" s="15">
        <v>6.46</v>
      </c>
      <c r="E75" s="15">
        <v>5.5000000000000003E-7</v>
      </c>
      <c r="F75" s="42" t="s">
        <v>170</v>
      </c>
      <c r="G75" s="13" t="s">
        <v>86</v>
      </c>
      <c r="H75" s="13" t="s">
        <v>13</v>
      </c>
      <c r="I75" s="8" t="s">
        <v>14</v>
      </c>
      <c r="J75" s="13"/>
      <c r="K75" s="63">
        <v>0.81023251799508411</v>
      </c>
      <c r="L75" s="63">
        <v>-6.2596373105057559</v>
      </c>
      <c r="M75" s="14">
        <v>0</v>
      </c>
      <c r="O75" s="14"/>
      <c r="Q75" s="2"/>
      <c r="R75" s="15"/>
      <c r="S75" s="15"/>
      <c r="T75" s="13"/>
      <c r="U75" s="13"/>
      <c r="V75" s="13"/>
      <c r="W75" s="8"/>
      <c r="X75" s="13"/>
      <c r="Y75" s="63"/>
      <c r="Z75" s="63"/>
    </row>
    <row r="76" spans="1:26" x14ac:dyDescent="0.25">
      <c r="A76" s="1" t="s">
        <v>9</v>
      </c>
      <c r="B76" s="2" t="s">
        <v>15</v>
      </c>
      <c r="C76" s="13"/>
      <c r="D76" s="15">
        <v>37570</v>
      </c>
      <c r="E76" s="15">
        <v>8.6000000000000002E-7</v>
      </c>
      <c r="F76" s="42" t="s">
        <v>11</v>
      </c>
      <c r="G76" s="13" t="s">
        <v>86</v>
      </c>
      <c r="H76" s="13" t="s">
        <v>13</v>
      </c>
      <c r="I76" s="8" t="s">
        <v>14</v>
      </c>
      <c r="J76" s="13"/>
      <c r="K76" s="63">
        <v>4.5748411950633843</v>
      </c>
      <c r="L76" s="63">
        <v>-6.0655015487564325</v>
      </c>
      <c r="M76" s="14">
        <v>4</v>
      </c>
      <c r="O76" s="14"/>
      <c r="Q76" s="2"/>
      <c r="R76" s="15"/>
      <c r="S76" s="15"/>
      <c r="T76" s="13"/>
      <c r="U76" s="13"/>
      <c r="V76" s="13"/>
      <c r="W76" s="8"/>
      <c r="X76" s="13"/>
      <c r="Y76" s="63"/>
      <c r="Z76" s="63"/>
    </row>
    <row r="77" spans="1:26" x14ac:dyDescent="0.25">
      <c r="A77" s="1" t="s">
        <v>9</v>
      </c>
      <c r="B77" s="1" t="s">
        <v>16</v>
      </c>
      <c r="D77" s="34">
        <v>44000</v>
      </c>
      <c r="E77" s="34">
        <v>2.0999999999999999E-8</v>
      </c>
      <c r="F77" s="42" t="s">
        <v>11</v>
      </c>
      <c r="G77" s="1" t="s">
        <v>18</v>
      </c>
      <c r="H77" s="1" t="s">
        <v>7</v>
      </c>
      <c r="I77" s="1" t="s">
        <v>14</v>
      </c>
      <c r="K77" s="63">
        <v>4.6434526764861879</v>
      </c>
      <c r="L77" s="63">
        <v>-7.6777807052660805</v>
      </c>
      <c r="M77" s="14">
        <v>4</v>
      </c>
      <c r="O77" s="14"/>
      <c r="P77" s="27"/>
      <c r="Q77" s="28"/>
      <c r="R77" s="54"/>
      <c r="S77" s="54"/>
      <c r="T77" s="28"/>
      <c r="U77" s="28"/>
      <c r="V77" s="28"/>
      <c r="W77" s="29"/>
      <c r="X77" s="28"/>
      <c r="Y77" s="64"/>
      <c r="Z77" s="64"/>
    </row>
    <row r="78" spans="1:26" x14ac:dyDescent="0.25">
      <c r="A78" s="1" t="s">
        <v>9</v>
      </c>
      <c r="B78" s="44" t="s">
        <v>430</v>
      </c>
      <c r="C78" s="13" t="s">
        <v>10</v>
      </c>
      <c r="D78" s="15">
        <v>6424</v>
      </c>
      <c r="E78" s="15">
        <v>2.3054E-6</v>
      </c>
      <c r="F78" s="42" t="s">
        <v>11</v>
      </c>
      <c r="G78" s="2" t="s">
        <v>12</v>
      </c>
      <c r="H78" s="2" t="s">
        <v>13</v>
      </c>
      <c r="I78" s="8" t="s">
        <v>14</v>
      </c>
      <c r="J78" s="13"/>
      <c r="K78" s="63">
        <v>3.8078055322706246</v>
      </c>
      <c r="L78" s="63">
        <v>-5.6372537111761218</v>
      </c>
      <c r="M78" s="14">
        <v>3</v>
      </c>
      <c r="O78" s="14"/>
      <c r="Q78" s="2"/>
      <c r="R78" s="15"/>
      <c r="S78" s="15"/>
      <c r="T78" s="13"/>
      <c r="U78" s="2"/>
      <c r="V78" s="2"/>
      <c r="W78" s="8"/>
      <c r="X78" s="13"/>
      <c r="Y78" s="63"/>
      <c r="Z78" s="63"/>
    </row>
    <row r="79" spans="1:26" x14ac:dyDescent="0.25">
      <c r="A79" s="1" t="s">
        <v>193</v>
      </c>
      <c r="B79" s="2" t="s">
        <v>19</v>
      </c>
      <c r="C79" s="13"/>
      <c r="D79" s="15">
        <v>15000000</v>
      </c>
      <c r="E79" s="15">
        <v>1.5799999999999999E-8</v>
      </c>
      <c r="F79" s="42" t="s">
        <v>6</v>
      </c>
      <c r="G79" s="13" t="s">
        <v>20</v>
      </c>
      <c r="H79" s="2" t="s">
        <v>7</v>
      </c>
      <c r="I79" s="8" t="s">
        <v>14</v>
      </c>
      <c r="J79" s="13"/>
      <c r="K79" s="63">
        <v>7.1760912590556813</v>
      </c>
      <c r="L79" s="63">
        <v>-7.8013429130455778</v>
      </c>
      <c r="M79" s="14">
        <v>7</v>
      </c>
      <c r="O79" s="14"/>
      <c r="Q79" s="2"/>
      <c r="R79" s="15"/>
      <c r="S79" s="15"/>
      <c r="T79" s="13"/>
      <c r="U79" s="13"/>
      <c r="V79" s="2"/>
      <c r="W79" s="8"/>
      <c r="X79" s="13"/>
      <c r="Y79" s="63"/>
      <c r="Z79" s="63"/>
    </row>
    <row r="80" spans="1:26" x14ac:dyDescent="0.25">
      <c r="A80" s="1" t="s">
        <v>194</v>
      </c>
      <c r="B80" s="2" t="s">
        <v>19</v>
      </c>
      <c r="C80" s="13"/>
      <c r="D80" s="15">
        <v>10000000</v>
      </c>
      <c r="E80" s="15">
        <v>2.8600000000000001E-8</v>
      </c>
      <c r="F80" s="42" t="s">
        <v>6</v>
      </c>
      <c r="G80" s="13" t="s">
        <v>20</v>
      </c>
      <c r="H80" s="2" t="s">
        <v>7</v>
      </c>
      <c r="I80" s="8" t="s">
        <v>14</v>
      </c>
      <c r="J80" s="13"/>
      <c r="K80" s="63">
        <v>7</v>
      </c>
      <c r="L80" s="63">
        <v>-7.5436339668709573</v>
      </c>
      <c r="M80" s="14">
        <v>7</v>
      </c>
      <c r="O80" s="14"/>
      <c r="Q80" s="2"/>
      <c r="R80" s="15"/>
      <c r="S80" s="15"/>
      <c r="T80" s="13"/>
      <c r="U80" s="13"/>
      <c r="V80" s="2"/>
      <c r="W80" s="8"/>
      <c r="X80" s="13"/>
      <c r="Y80" s="63"/>
      <c r="Z80" s="63"/>
    </row>
    <row r="81" spans="1:26" x14ac:dyDescent="0.25">
      <c r="A81" s="1" t="s">
        <v>195</v>
      </c>
      <c r="B81" s="13" t="s">
        <v>196</v>
      </c>
      <c r="C81" s="14" t="s">
        <v>192</v>
      </c>
      <c r="D81" s="16">
        <v>10250000</v>
      </c>
      <c r="E81" s="16">
        <v>9.0243902439024395E-9</v>
      </c>
      <c r="F81" s="42" t="s">
        <v>474</v>
      </c>
      <c r="G81" s="4" t="s">
        <v>20</v>
      </c>
      <c r="H81" s="4" t="s">
        <v>7</v>
      </c>
      <c r="I81" s="4" t="s">
        <v>14</v>
      </c>
      <c r="J81" s="13"/>
      <c r="K81" s="63">
        <v>7.0107238653917729</v>
      </c>
      <c r="L81" s="63">
        <v>-8.0445821326527405</v>
      </c>
      <c r="M81" s="14">
        <v>7</v>
      </c>
      <c r="O81" s="14"/>
      <c r="Q81" s="13"/>
      <c r="R81" s="16"/>
      <c r="S81" s="16"/>
      <c r="T81" s="14"/>
      <c r="U81" s="4"/>
      <c r="V81" s="4"/>
      <c r="W81" s="4"/>
      <c r="X81" s="13"/>
      <c r="Y81" s="63"/>
      <c r="Z81" s="63"/>
    </row>
    <row r="82" spans="1:26" x14ac:dyDescent="0.25">
      <c r="A82" s="1" t="s">
        <v>197</v>
      </c>
      <c r="B82" s="43" t="s">
        <v>196</v>
      </c>
      <c r="C82" s="14" t="s">
        <v>192</v>
      </c>
      <c r="D82" s="16">
        <v>10250000</v>
      </c>
      <c r="E82" s="16">
        <v>9.248780487804878E-9</v>
      </c>
      <c r="F82" s="42" t="s">
        <v>474</v>
      </c>
      <c r="G82" s="4" t="s">
        <v>20</v>
      </c>
      <c r="H82" s="4" t="s">
        <v>7</v>
      </c>
      <c r="I82" s="4" t="s">
        <v>14</v>
      </c>
      <c r="J82" s="13"/>
      <c r="K82" s="63">
        <v>7.0107238653917729</v>
      </c>
      <c r="L82" s="63">
        <v>-8.033915528053706</v>
      </c>
      <c r="M82" s="14">
        <v>7</v>
      </c>
      <c r="O82" s="14"/>
      <c r="Q82" s="13"/>
      <c r="R82" s="16"/>
      <c r="S82" s="16"/>
      <c r="T82" s="17"/>
      <c r="U82" s="4"/>
      <c r="V82" s="4"/>
      <c r="W82" s="4"/>
      <c r="X82" s="13"/>
      <c r="Y82" s="63"/>
      <c r="Z82" s="63"/>
    </row>
    <row r="83" spans="1:26" x14ac:dyDescent="0.25">
      <c r="A83" s="1" t="s">
        <v>198</v>
      </c>
      <c r="B83" s="13" t="s">
        <v>199</v>
      </c>
      <c r="C83" s="14" t="s">
        <v>192</v>
      </c>
      <c r="D83" s="16">
        <v>4500000</v>
      </c>
      <c r="E83" s="16">
        <v>1.5233333333333334E-8</v>
      </c>
      <c r="F83" s="42" t="s">
        <v>474</v>
      </c>
      <c r="G83" s="4" t="s">
        <v>20</v>
      </c>
      <c r="H83" s="4" t="s">
        <v>7</v>
      </c>
      <c r="I83" s="4" t="s">
        <v>14</v>
      </c>
      <c r="J83" s="13"/>
      <c r="K83" s="63">
        <v>6.653212513775344</v>
      </c>
      <c r="L83" s="63">
        <v>-7.8172050546498122</v>
      </c>
      <c r="M83" s="14">
        <v>6</v>
      </c>
      <c r="O83" s="14"/>
      <c r="Q83" s="13"/>
      <c r="R83" s="16"/>
      <c r="S83" s="16"/>
      <c r="T83" s="14"/>
      <c r="U83" s="4"/>
      <c r="V83" s="4"/>
      <c r="W83" s="4"/>
      <c r="X83" s="13"/>
      <c r="Y83" s="63"/>
      <c r="Z83" s="63"/>
    </row>
    <row r="84" spans="1:26" x14ac:dyDescent="0.25">
      <c r="A84" s="1" t="s">
        <v>200</v>
      </c>
      <c r="B84" s="13" t="s">
        <v>199</v>
      </c>
      <c r="C84" s="14" t="s">
        <v>192</v>
      </c>
      <c r="D84" s="16">
        <v>10250000</v>
      </c>
      <c r="E84" s="16">
        <v>8.6487804878048776E-9</v>
      </c>
      <c r="F84" s="42" t="s">
        <v>474</v>
      </c>
      <c r="G84" s="4" t="s">
        <v>20</v>
      </c>
      <c r="H84" s="4" t="s">
        <v>7</v>
      </c>
      <c r="I84" s="4" t="s">
        <v>14</v>
      </c>
      <c r="J84" s="13"/>
      <c r="K84" s="63">
        <v>7.0107238653917729</v>
      </c>
      <c r="L84" s="63">
        <v>-8.0630451254548365</v>
      </c>
      <c r="M84" s="14">
        <v>7</v>
      </c>
      <c r="O84" s="14"/>
      <c r="Q84" s="13"/>
      <c r="R84" s="16"/>
      <c r="S84" s="16"/>
      <c r="T84" s="14"/>
      <c r="U84" s="4"/>
      <c r="V84" s="4"/>
      <c r="W84" s="4"/>
      <c r="X84" s="13"/>
      <c r="Y84" s="63"/>
      <c r="Z84" s="63"/>
    </row>
    <row r="85" spans="1:26" x14ac:dyDescent="0.25">
      <c r="A85" s="1" t="s">
        <v>201</v>
      </c>
      <c r="B85" s="13" t="s">
        <v>202</v>
      </c>
      <c r="C85" s="17" t="s">
        <v>192</v>
      </c>
      <c r="D85" s="46">
        <v>3500000</v>
      </c>
      <c r="E85" s="46">
        <v>1.0425214285714286E-8</v>
      </c>
      <c r="F85" s="42" t="s">
        <v>474</v>
      </c>
      <c r="G85" s="4" t="s">
        <v>20</v>
      </c>
      <c r="H85" s="4" t="s">
        <v>7</v>
      </c>
      <c r="I85" s="4" t="s">
        <v>14</v>
      </c>
      <c r="J85" s="13"/>
      <c r="K85" s="63">
        <v>6.5440680443502757</v>
      </c>
      <c r="L85" s="63">
        <v>-7.9819150095295699</v>
      </c>
      <c r="M85" s="14">
        <v>6</v>
      </c>
      <c r="O85" s="14"/>
      <c r="Q85" s="13"/>
      <c r="R85" s="46"/>
      <c r="S85" s="46"/>
      <c r="T85" s="17"/>
      <c r="U85" s="4"/>
      <c r="V85" s="4"/>
      <c r="W85" s="4"/>
      <c r="X85" s="13"/>
      <c r="Y85" s="63"/>
      <c r="Z85" s="63"/>
    </row>
    <row r="86" spans="1:26" x14ac:dyDescent="0.25">
      <c r="A86" s="1" t="s">
        <v>203</v>
      </c>
      <c r="B86" s="43" t="s">
        <v>555</v>
      </c>
      <c r="C86" s="14" t="s">
        <v>204</v>
      </c>
      <c r="D86" s="16">
        <v>7150000</v>
      </c>
      <c r="E86" s="16">
        <v>8.8321678321678329E-9</v>
      </c>
      <c r="F86" s="42" t="s">
        <v>474</v>
      </c>
      <c r="G86" s="4" t="s">
        <v>20</v>
      </c>
      <c r="H86" s="4" t="s">
        <v>7</v>
      </c>
      <c r="I86" s="4" t="s">
        <v>14</v>
      </c>
      <c r="J86" s="13"/>
      <c r="K86" s="63">
        <v>6.8543060418010811</v>
      </c>
      <c r="L86" s="63">
        <v>-8.0539326869097305</v>
      </c>
      <c r="M86" s="14">
        <v>6</v>
      </c>
      <c r="O86" s="14"/>
      <c r="Q86" s="13"/>
      <c r="R86" s="16"/>
      <c r="S86" s="16"/>
      <c r="T86" s="14"/>
      <c r="U86" s="4"/>
      <c r="V86" s="4"/>
      <c r="W86" s="4"/>
      <c r="X86" s="13"/>
      <c r="Y86" s="63"/>
      <c r="Z86" s="63"/>
    </row>
    <row r="87" spans="1:26" x14ac:dyDescent="0.25">
      <c r="A87" s="1" t="s">
        <v>205</v>
      </c>
      <c r="B87" s="43" t="s">
        <v>206</v>
      </c>
      <c r="C87" s="14" t="s">
        <v>207</v>
      </c>
      <c r="D87" s="16">
        <v>4250000</v>
      </c>
      <c r="E87" s="16">
        <v>1.3652588235294117E-8</v>
      </c>
      <c r="F87" s="42" t="s">
        <v>474</v>
      </c>
      <c r="G87" s="4" t="s">
        <v>20</v>
      </c>
      <c r="H87" s="4" t="s">
        <v>7</v>
      </c>
      <c r="I87" s="4" t="s">
        <v>14</v>
      </c>
      <c r="J87" s="13"/>
      <c r="K87" s="63">
        <v>6.6283889300503116</v>
      </c>
      <c r="L87" s="63">
        <v>-7.8647850079821264</v>
      </c>
      <c r="M87" s="14">
        <v>6</v>
      </c>
      <c r="O87" s="14"/>
      <c r="Q87" s="13"/>
      <c r="R87" s="16"/>
      <c r="S87" s="16"/>
      <c r="T87" s="14"/>
      <c r="U87" s="4"/>
      <c r="V87" s="4"/>
      <c r="W87" s="4"/>
      <c r="X87" s="13"/>
      <c r="Y87" s="63"/>
      <c r="Z87" s="63"/>
    </row>
    <row r="88" spans="1:26" x14ac:dyDescent="0.25">
      <c r="A88" s="1" t="s">
        <v>208</v>
      </c>
      <c r="B88" s="13" t="s">
        <v>206</v>
      </c>
      <c r="C88" s="14" t="s">
        <v>209</v>
      </c>
      <c r="D88" s="16">
        <v>430000</v>
      </c>
      <c r="E88" s="16">
        <v>2.4534883720930236E-8</v>
      </c>
      <c r="F88" s="42" t="s">
        <v>475</v>
      </c>
      <c r="G88" s="4" t="s">
        <v>20</v>
      </c>
      <c r="H88" s="4" t="s">
        <v>7</v>
      </c>
      <c r="I88" s="4" t="s">
        <v>14</v>
      </c>
      <c r="J88" s="13"/>
      <c r="K88" s="63">
        <v>5.6334684555795862</v>
      </c>
      <c r="L88" s="63">
        <v>-7.6102159959458753</v>
      </c>
      <c r="M88" s="14">
        <v>5</v>
      </c>
      <c r="O88" s="14"/>
      <c r="Q88" s="13"/>
      <c r="R88" s="16"/>
      <c r="S88" s="16"/>
      <c r="T88" s="14"/>
      <c r="U88" s="4"/>
      <c r="V88" s="4"/>
      <c r="W88" s="4"/>
      <c r="X88" s="13"/>
      <c r="Y88" s="63"/>
      <c r="Z88" s="63"/>
    </row>
    <row r="89" spans="1:26" x14ac:dyDescent="0.25">
      <c r="A89" s="1" t="s">
        <v>210</v>
      </c>
      <c r="B89" s="13" t="s">
        <v>211</v>
      </c>
      <c r="C89" s="17" t="s">
        <v>192</v>
      </c>
      <c r="D89" s="46">
        <v>5250000</v>
      </c>
      <c r="E89" s="46">
        <v>1.3170860952380952E-8</v>
      </c>
      <c r="F89" s="42" t="s">
        <v>474</v>
      </c>
      <c r="G89" s="4" t="s">
        <v>20</v>
      </c>
      <c r="H89" s="4" t="s">
        <v>7</v>
      </c>
      <c r="I89" s="4" t="s">
        <v>14</v>
      </c>
      <c r="J89" s="13"/>
      <c r="K89" s="63">
        <v>6.720159303405957</v>
      </c>
      <c r="L89" s="63">
        <v>-7.8803858351637137</v>
      </c>
      <c r="M89" s="14">
        <v>6</v>
      </c>
      <c r="O89" s="14"/>
      <c r="Q89" s="13"/>
      <c r="R89" s="46"/>
      <c r="S89" s="46"/>
      <c r="T89" s="17"/>
      <c r="U89" s="4"/>
      <c r="V89" s="4"/>
      <c r="W89" s="4"/>
      <c r="X89" s="13"/>
      <c r="Y89" s="63"/>
      <c r="Z89" s="63"/>
    </row>
    <row r="90" spans="1:26" x14ac:dyDescent="0.25">
      <c r="A90" s="1" t="s">
        <v>212</v>
      </c>
      <c r="B90" s="13" t="s">
        <v>211</v>
      </c>
      <c r="C90" s="14" t="s">
        <v>213</v>
      </c>
      <c r="D90" s="16">
        <v>11900000</v>
      </c>
      <c r="E90" s="16">
        <v>8.7697478991596631E-9</v>
      </c>
      <c r="F90" s="42" t="s">
        <v>474</v>
      </c>
      <c r="G90" s="4" t="s">
        <v>20</v>
      </c>
      <c r="H90" s="4" t="s">
        <v>7</v>
      </c>
      <c r="I90" s="4" t="s">
        <v>14</v>
      </c>
      <c r="J90" s="13"/>
      <c r="K90" s="63">
        <v>7.075546961392531</v>
      </c>
      <c r="L90" s="63">
        <v>-8.0570128909643479</v>
      </c>
      <c r="M90" s="14">
        <v>7</v>
      </c>
      <c r="O90" s="14"/>
      <c r="Q90" s="13"/>
      <c r="R90" s="16"/>
      <c r="S90" s="16"/>
      <c r="T90" s="14"/>
      <c r="U90" s="4"/>
      <c r="V90" s="4"/>
      <c r="W90" s="4"/>
      <c r="X90" s="13"/>
      <c r="Y90" s="63"/>
      <c r="Z90" s="63"/>
    </row>
    <row r="91" spans="1:26" x14ac:dyDescent="0.25">
      <c r="A91" s="1" t="s">
        <v>214</v>
      </c>
      <c r="B91" s="13" t="s">
        <v>215</v>
      </c>
      <c r="C91" s="14" t="s">
        <v>192</v>
      </c>
      <c r="D91" s="16">
        <v>9500000</v>
      </c>
      <c r="E91" s="16">
        <v>6.230000000000001E-9</v>
      </c>
      <c r="F91" s="42" t="s">
        <v>474</v>
      </c>
      <c r="G91" s="4" t="s">
        <v>20</v>
      </c>
      <c r="H91" s="4" t="s">
        <v>7</v>
      </c>
      <c r="I91" s="4" t="s">
        <v>14</v>
      </c>
      <c r="J91" s="13"/>
      <c r="K91" s="63">
        <v>6.9777236052888476</v>
      </c>
      <c r="L91" s="63">
        <v>-8.2055119533408298</v>
      </c>
      <c r="M91" s="14">
        <v>6</v>
      </c>
      <c r="O91" s="14"/>
      <c r="Q91" s="13"/>
      <c r="R91" s="16"/>
      <c r="S91" s="16"/>
      <c r="T91" s="14"/>
      <c r="U91" s="4"/>
      <c r="V91" s="4"/>
      <c r="W91" s="4"/>
      <c r="X91" s="13"/>
      <c r="Y91" s="63"/>
      <c r="Z91" s="63"/>
    </row>
    <row r="92" spans="1:26" x14ac:dyDescent="0.25">
      <c r="A92" s="1" t="s">
        <v>216</v>
      </c>
      <c r="B92" s="13" t="s">
        <v>217</v>
      </c>
      <c r="C92" s="14" t="s">
        <v>209</v>
      </c>
      <c r="D92" s="16">
        <v>5100000</v>
      </c>
      <c r="E92" s="16">
        <v>1.3862745098039218E-8</v>
      </c>
      <c r="F92" s="42" t="s">
        <v>476</v>
      </c>
      <c r="G92" s="4" t="s">
        <v>20</v>
      </c>
      <c r="H92" s="4" t="s">
        <v>7</v>
      </c>
      <c r="I92" s="4" t="s">
        <v>14</v>
      </c>
      <c r="J92" s="13"/>
      <c r="K92" s="63">
        <v>6.7075701760979367</v>
      </c>
      <c r="L92" s="63">
        <v>-7.8581507623010367</v>
      </c>
      <c r="M92" s="14">
        <v>6</v>
      </c>
      <c r="O92" s="14"/>
      <c r="Q92" s="13"/>
      <c r="R92" s="16"/>
      <c r="S92" s="16"/>
      <c r="T92" s="14"/>
      <c r="U92" s="4"/>
      <c r="V92" s="4"/>
      <c r="W92" s="4"/>
      <c r="X92" s="13"/>
      <c r="Y92" s="63"/>
      <c r="Z92" s="63"/>
    </row>
    <row r="93" spans="1:26" x14ac:dyDescent="0.25">
      <c r="A93" s="1" t="s">
        <v>218</v>
      </c>
      <c r="B93" s="13" t="s">
        <v>219</v>
      </c>
      <c r="C93" s="14" t="s">
        <v>192</v>
      </c>
      <c r="D93" s="16">
        <v>3300000</v>
      </c>
      <c r="E93" s="16">
        <v>2.090909090909091E-8</v>
      </c>
      <c r="F93" s="42" t="s">
        <v>474</v>
      </c>
      <c r="G93" s="4" t="s">
        <v>20</v>
      </c>
      <c r="H93" s="4" t="s">
        <v>7</v>
      </c>
      <c r="I93" s="4" t="s">
        <v>14</v>
      </c>
      <c r="J93" s="13"/>
      <c r="K93" s="63">
        <v>6.5185139398778871</v>
      </c>
      <c r="L93" s="63">
        <v>-7.6796648491406323</v>
      </c>
      <c r="M93" s="14">
        <v>6</v>
      </c>
      <c r="O93" s="14"/>
      <c r="Q93" s="13"/>
      <c r="R93" s="16"/>
      <c r="S93" s="16"/>
      <c r="T93" s="14"/>
      <c r="U93" s="4"/>
      <c r="V93" s="4"/>
      <c r="W93" s="4"/>
      <c r="X93" s="13"/>
      <c r="Y93" s="63"/>
      <c r="Z93" s="63"/>
    </row>
    <row r="94" spans="1:26" x14ac:dyDescent="0.25">
      <c r="A94" s="1" t="s">
        <v>220</v>
      </c>
      <c r="B94" s="13" t="s">
        <v>219</v>
      </c>
      <c r="C94" s="17" t="s">
        <v>192</v>
      </c>
      <c r="D94" s="46">
        <v>9000000</v>
      </c>
      <c r="E94" s="46">
        <v>7.8316612222222235E-9</v>
      </c>
      <c r="F94" s="42" t="s">
        <v>474</v>
      </c>
      <c r="G94" s="4" t="s">
        <v>20</v>
      </c>
      <c r="H94" s="4" t="s">
        <v>7</v>
      </c>
      <c r="I94" s="4" t="s">
        <v>14</v>
      </c>
      <c r="J94" s="13"/>
      <c r="K94" s="63">
        <v>6.9542425094393252</v>
      </c>
      <c r="L94" s="63">
        <v>-8.1061461072750998</v>
      </c>
      <c r="M94" s="14">
        <v>6</v>
      </c>
      <c r="O94" s="14"/>
      <c r="Q94" s="13"/>
      <c r="R94" s="46"/>
      <c r="S94" s="46"/>
      <c r="T94" s="17"/>
      <c r="U94" s="4"/>
      <c r="V94" s="4"/>
      <c r="W94" s="4"/>
      <c r="X94" s="13"/>
      <c r="Y94" s="63"/>
      <c r="Z94" s="63"/>
    </row>
    <row r="95" spans="1:26" x14ac:dyDescent="0.25">
      <c r="A95" s="1" t="s">
        <v>221</v>
      </c>
      <c r="B95" s="13" t="s">
        <v>219</v>
      </c>
      <c r="C95" s="14" t="s">
        <v>192</v>
      </c>
      <c r="D95" s="16">
        <v>8000000</v>
      </c>
      <c r="E95" s="16">
        <v>1.1981249999999999E-8</v>
      </c>
      <c r="F95" s="42" t="s">
        <v>474</v>
      </c>
      <c r="G95" s="4" t="s">
        <v>20</v>
      </c>
      <c r="H95" s="4" t="s">
        <v>7</v>
      </c>
      <c r="I95" s="4" t="s">
        <v>14</v>
      </c>
      <c r="J95" s="13"/>
      <c r="K95" s="63">
        <v>6.9030899869919438</v>
      </c>
      <c r="L95" s="63">
        <v>-7.9214978697778626</v>
      </c>
      <c r="M95" s="14">
        <v>6</v>
      </c>
      <c r="O95" s="14"/>
      <c r="Q95" s="13"/>
      <c r="R95" s="16"/>
      <c r="S95" s="16"/>
      <c r="T95" s="14"/>
      <c r="U95" s="4"/>
      <c r="V95" s="4"/>
      <c r="W95" s="4"/>
      <c r="X95" s="13"/>
      <c r="Y95" s="63"/>
      <c r="Z95" s="63"/>
    </row>
    <row r="96" spans="1:26" x14ac:dyDescent="0.25">
      <c r="A96" s="1" t="s">
        <v>154</v>
      </c>
      <c r="B96" s="1" t="s">
        <v>155</v>
      </c>
      <c r="D96" s="34">
        <v>41200000</v>
      </c>
      <c r="E96" s="34">
        <v>4.0000000000000002E-9</v>
      </c>
      <c r="F96" s="42" t="s">
        <v>6</v>
      </c>
      <c r="G96" s="10" t="s">
        <v>12</v>
      </c>
      <c r="H96" s="2" t="s">
        <v>13</v>
      </c>
      <c r="I96" s="10" t="s">
        <v>14</v>
      </c>
      <c r="K96" s="63">
        <v>7.6148972160331345</v>
      </c>
      <c r="L96" s="63">
        <v>-8.3979400086720375</v>
      </c>
      <c r="M96" s="14">
        <v>7</v>
      </c>
      <c r="O96" s="14"/>
      <c r="Q96" s="4"/>
      <c r="R96" s="18"/>
      <c r="S96" s="18"/>
      <c r="T96" s="4"/>
      <c r="U96" s="2"/>
      <c r="V96" s="2"/>
      <c r="W96" s="2"/>
      <c r="X96" s="4"/>
      <c r="Y96" s="63"/>
      <c r="Z96" s="63"/>
    </row>
    <row r="97" spans="1:26" x14ac:dyDescent="0.25">
      <c r="A97" s="1" t="s">
        <v>178</v>
      </c>
      <c r="B97" s="3" t="s">
        <v>556</v>
      </c>
      <c r="C97" s="13"/>
      <c r="D97" s="15">
        <v>77000000</v>
      </c>
      <c r="E97" s="15">
        <v>1.7999999999999999E-8</v>
      </c>
      <c r="F97" s="42" t="s">
        <v>6</v>
      </c>
      <c r="G97" s="3" t="s">
        <v>222</v>
      </c>
      <c r="H97" s="3" t="s">
        <v>13</v>
      </c>
      <c r="I97" s="8" t="s">
        <v>14</v>
      </c>
      <c r="J97" s="13"/>
      <c r="K97" s="63">
        <v>7.8864907251724823</v>
      </c>
      <c r="L97" s="63">
        <v>-7.7447274948966935</v>
      </c>
      <c r="M97" s="14">
        <v>7</v>
      </c>
      <c r="O97" s="14"/>
      <c r="Q97" s="2"/>
      <c r="R97" s="15"/>
      <c r="S97" s="15"/>
      <c r="T97" s="13"/>
      <c r="U97" s="2"/>
      <c r="V97" s="2"/>
      <c r="W97" s="8"/>
      <c r="X97" s="13"/>
      <c r="Y97" s="63"/>
      <c r="Z97" s="63"/>
    </row>
    <row r="98" spans="1:26" x14ac:dyDescent="0.25">
      <c r="A98" s="1" t="s">
        <v>179</v>
      </c>
      <c r="B98" s="1" t="s">
        <v>180</v>
      </c>
      <c r="D98" s="34">
        <v>85000000</v>
      </c>
      <c r="E98" s="34">
        <v>4.0933333333333341E-9</v>
      </c>
      <c r="F98" s="42" t="s">
        <v>77</v>
      </c>
      <c r="G98" s="6" t="s">
        <v>477</v>
      </c>
      <c r="H98" s="3" t="s">
        <v>7</v>
      </c>
      <c r="I98" s="2" t="s">
        <v>14</v>
      </c>
      <c r="K98" s="63">
        <v>7.9294189257142929</v>
      </c>
      <c r="L98" s="63">
        <v>-8.3879228879145131</v>
      </c>
      <c r="M98" s="14">
        <v>7</v>
      </c>
      <c r="O98" s="14"/>
      <c r="Q98" s="2"/>
      <c r="R98" s="15"/>
      <c r="S98" s="15"/>
      <c r="T98" s="13"/>
      <c r="U98" s="2"/>
      <c r="V98" s="2"/>
      <c r="W98" s="8"/>
      <c r="X98" s="13"/>
      <c r="Y98" s="63"/>
      <c r="Z98" s="63"/>
    </row>
    <row r="99" spans="1:26" x14ac:dyDescent="0.25">
      <c r="B99" s="2"/>
      <c r="C99" s="13"/>
      <c r="D99" s="15"/>
      <c r="E99" s="15"/>
      <c r="F99" s="42"/>
      <c r="G99" s="3"/>
      <c r="H99" s="2"/>
      <c r="I99" s="8"/>
      <c r="J99" s="13"/>
      <c r="K99" s="63" t="s">
        <v>576</v>
      </c>
      <c r="L99" s="63" t="s">
        <v>576</v>
      </c>
      <c r="M99" s="14" t="s">
        <v>576</v>
      </c>
      <c r="O99" s="14"/>
      <c r="P99" s="1" t="s">
        <v>179</v>
      </c>
      <c r="Q99" s="4" t="s">
        <v>180</v>
      </c>
      <c r="R99" s="18">
        <v>85000000</v>
      </c>
      <c r="S99" s="18">
        <v>3.8999999999999994E-9</v>
      </c>
      <c r="T99" s="4" t="s">
        <v>77</v>
      </c>
      <c r="U99" s="19" t="s">
        <v>137</v>
      </c>
      <c r="V99" s="2" t="s">
        <v>7</v>
      </c>
      <c r="W99" s="2" t="s">
        <v>14</v>
      </c>
      <c r="X99" s="4"/>
      <c r="Y99" s="63">
        <v>7.9294189257142929</v>
      </c>
      <c r="Z99" s="63">
        <v>-8.4089353929735005</v>
      </c>
    </row>
    <row r="100" spans="1:26" x14ac:dyDescent="0.25">
      <c r="B100" s="2"/>
      <c r="C100" s="13"/>
      <c r="D100" s="15"/>
      <c r="E100" s="15"/>
      <c r="F100" s="42"/>
      <c r="G100" s="3"/>
      <c r="H100" s="2"/>
      <c r="I100" s="8"/>
      <c r="J100" s="13"/>
      <c r="K100" s="63" t="s">
        <v>576</v>
      </c>
      <c r="L100" s="63" t="s">
        <v>576</v>
      </c>
      <c r="M100" s="14" t="s">
        <v>576</v>
      </c>
      <c r="O100" s="14"/>
      <c r="P100" s="1" t="s">
        <v>179</v>
      </c>
      <c r="Q100" s="4" t="s">
        <v>180</v>
      </c>
      <c r="R100" s="18">
        <v>85000000</v>
      </c>
      <c r="S100" s="18">
        <v>6.7999999999999997E-9</v>
      </c>
      <c r="T100" s="4" t="s">
        <v>77</v>
      </c>
      <c r="U100" s="19" t="s">
        <v>104</v>
      </c>
      <c r="V100" s="2" t="s">
        <v>7</v>
      </c>
      <c r="W100" s="2" t="s">
        <v>14</v>
      </c>
      <c r="X100" s="4"/>
      <c r="Y100" s="63">
        <v>7.9294189257142929</v>
      </c>
      <c r="Z100" s="63">
        <v>-8.1674910872937634</v>
      </c>
    </row>
    <row r="101" spans="1:26" x14ac:dyDescent="0.25">
      <c r="B101" s="2"/>
      <c r="C101" s="13"/>
      <c r="D101" s="15"/>
      <c r="E101" s="15"/>
      <c r="F101" s="42"/>
      <c r="G101" s="3"/>
      <c r="H101" s="2"/>
      <c r="I101" s="8"/>
      <c r="J101" s="13"/>
      <c r="K101" s="63" t="s">
        <v>576</v>
      </c>
      <c r="L101" s="63" t="s">
        <v>576</v>
      </c>
      <c r="M101" s="14" t="s">
        <v>576</v>
      </c>
      <c r="O101" s="14"/>
      <c r="P101" s="1" t="s">
        <v>179</v>
      </c>
      <c r="Q101" s="4" t="s">
        <v>180</v>
      </c>
      <c r="R101" s="18">
        <v>85000000</v>
      </c>
      <c r="S101" s="18">
        <v>2.7000000000000002E-9</v>
      </c>
      <c r="T101" s="4" t="s">
        <v>77</v>
      </c>
      <c r="U101" s="19" t="s">
        <v>126</v>
      </c>
      <c r="V101" s="2" t="s">
        <v>7</v>
      </c>
      <c r="W101" s="2" t="s">
        <v>14</v>
      </c>
      <c r="X101" s="4"/>
      <c r="Y101" s="63">
        <v>7.9294189257142929</v>
      </c>
      <c r="Z101" s="63">
        <v>-8.5686362358410122</v>
      </c>
    </row>
    <row r="102" spans="1:26" x14ac:dyDescent="0.25">
      <c r="B102" s="2"/>
      <c r="C102" s="13"/>
      <c r="D102" s="15"/>
      <c r="E102" s="15"/>
      <c r="F102" s="42"/>
      <c r="G102" s="3"/>
      <c r="H102" s="2"/>
      <c r="I102" s="8"/>
      <c r="J102" s="13"/>
      <c r="K102" s="63" t="s">
        <v>576</v>
      </c>
      <c r="L102" s="63" t="s">
        <v>576</v>
      </c>
      <c r="M102" s="14" t="s">
        <v>576</v>
      </c>
      <c r="O102" s="14"/>
      <c r="P102" s="1" t="s">
        <v>179</v>
      </c>
      <c r="Q102" s="4" t="s">
        <v>180</v>
      </c>
      <c r="R102" s="18">
        <v>85000000</v>
      </c>
      <c r="S102" s="18">
        <v>5.0000000000000001E-9</v>
      </c>
      <c r="T102" s="4" t="s">
        <v>77</v>
      </c>
      <c r="U102" s="19" t="s">
        <v>223</v>
      </c>
      <c r="V102" s="2" t="s">
        <v>7</v>
      </c>
      <c r="W102" s="2" t="s">
        <v>14</v>
      </c>
      <c r="X102" s="4"/>
      <c r="Y102" s="63">
        <v>7.9294189257142929</v>
      </c>
      <c r="Z102" s="63">
        <v>-8.3010299956639813</v>
      </c>
    </row>
    <row r="103" spans="1:26" x14ac:dyDescent="0.25">
      <c r="B103" s="2"/>
      <c r="C103" s="13"/>
      <c r="D103" s="15"/>
      <c r="E103" s="15"/>
      <c r="F103" s="42"/>
      <c r="G103" s="3"/>
      <c r="H103" s="2"/>
      <c r="I103" s="8"/>
      <c r="J103" s="13"/>
      <c r="K103" s="63" t="s">
        <v>576</v>
      </c>
      <c r="L103" s="63" t="s">
        <v>576</v>
      </c>
      <c r="M103" s="14" t="s">
        <v>576</v>
      </c>
      <c r="O103" s="14"/>
      <c r="P103" s="1" t="s">
        <v>179</v>
      </c>
      <c r="Q103" s="4" t="s">
        <v>180</v>
      </c>
      <c r="R103" s="18">
        <v>85000000</v>
      </c>
      <c r="S103" s="18">
        <v>4.6999999999999999E-9</v>
      </c>
      <c r="T103" s="4" t="s">
        <v>77</v>
      </c>
      <c r="U103" s="19" t="s">
        <v>181</v>
      </c>
      <c r="V103" s="2" t="s">
        <v>7</v>
      </c>
      <c r="W103" s="2" t="s">
        <v>14</v>
      </c>
      <c r="X103" s="4"/>
      <c r="Y103" s="63">
        <v>7.9294189257142929</v>
      </c>
      <c r="Z103" s="63">
        <v>-8.327902142064282</v>
      </c>
    </row>
    <row r="104" spans="1:26" x14ac:dyDescent="0.25">
      <c r="B104" s="2"/>
      <c r="C104" s="13"/>
      <c r="D104" s="15"/>
      <c r="E104" s="15"/>
      <c r="F104" s="42"/>
      <c r="G104" s="3"/>
      <c r="H104" s="2"/>
      <c r="I104" s="8"/>
      <c r="J104" s="13"/>
      <c r="K104" s="63" t="s">
        <v>576</v>
      </c>
      <c r="L104" s="63" t="s">
        <v>576</v>
      </c>
      <c r="M104" s="14" t="s">
        <v>576</v>
      </c>
      <c r="O104" s="14"/>
      <c r="P104" s="1" t="s">
        <v>179</v>
      </c>
      <c r="Q104" s="4" t="s">
        <v>180</v>
      </c>
      <c r="R104" s="18">
        <v>85000000</v>
      </c>
      <c r="S104" s="18">
        <v>5.8999999999999999E-9</v>
      </c>
      <c r="T104" s="4" t="s">
        <v>77</v>
      </c>
      <c r="U104" s="19" t="s">
        <v>182</v>
      </c>
      <c r="V104" s="2" t="s">
        <v>7</v>
      </c>
      <c r="W104" s="2" t="s">
        <v>14</v>
      </c>
      <c r="X104" s="4"/>
      <c r="Y104" s="63">
        <v>7.9294189257142929</v>
      </c>
      <c r="Z104" s="63">
        <v>-8.2291479883578553</v>
      </c>
    </row>
    <row r="105" spans="1:26" x14ac:dyDescent="0.25">
      <c r="B105" s="2"/>
      <c r="C105" s="13"/>
      <c r="D105" s="15"/>
      <c r="E105" s="15"/>
      <c r="F105" s="42"/>
      <c r="G105" s="3"/>
      <c r="H105" s="2"/>
      <c r="I105" s="8"/>
      <c r="J105" s="13"/>
      <c r="K105" s="63" t="s">
        <v>576</v>
      </c>
      <c r="L105" s="63" t="s">
        <v>576</v>
      </c>
      <c r="M105" s="14" t="s">
        <v>576</v>
      </c>
      <c r="O105" s="14"/>
      <c r="P105" s="1" t="s">
        <v>179</v>
      </c>
      <c r="Q105" s="4" t="s">
        <v>180</v>
      </c>
      <c r="R105" s="18">
        <v>85000000</v>
      </c>
      <c r="S105" s="18">
        <v>3E-9</v>
      </c>
      <c r="T105" s="4" t="s">
        <v>77</v>
      </c>
      <c r="U105" s="19" t="s">
        <v>224</v>
      </c>
      <c r="V105" s="2" t="s">
        <v>7</v>
      </c>
      <c r="W105" s="2" t="s">
        <v>14</v>
      </c>
      <c r="X105" s="4"/>
      <c r="Y105" s="63">
        <v>7.9294189257142929</v>
      </c>
      <c r="Z105" s="63">
        <v>-8.5228787452803374</v>
      </c>
    </row>
    <row r="106" spans="1:26" x14ac:dyDescent="0.25">
      <c r="B106" s="2"/>
      <c r="C106" s="13"/>
      <c r="D106" s="15"/>
      <c r="E106" s="15"/>
      <c r="F106" s="42"/>
      <c r="G106" s="3"/>
      <c r="H106" s="2"/>
      <c r="I106" s="8"/>
      <c r="J106" s="13"/>
      <c r="K106" s="63" t="s">
        <v>576</v>
      </c>
      <c r="L106" s="63" t="s">
        <v>576</v>
      </c>
      <c r="M106" s="14" t="s">
        <v>576</v>
      </c>
      <c r="O106" s="14"/>
      <c r="P106" s="1" t="s">
        <v>179</v>
      </c>
      <c r="Q106" s="4" t="s">
        <v>180</v>
      </c>
      <c r="R106" s="18">
        <v>85000000</v>
      </c>
      <c r="S106" s="18">
        <v>4.1999999999999996E-9</v>
      </c>
      <c r="T106" s="4" t="s">
        <v>77</v>
      </c>
      <c r="U106" s="19" t="s">
        <v>183</v>
      </c>
      <c r="V106" s="2" t="s">
        <v>7</v>
      </c>
      <c r="W106" s="2" t="s">
        <v>14</v>
      </c>
      <c r="X106" s="4"/>
      <c r="Y106" s="63">
        <v>7.9294189257142929</v>
      </c>
      <c r="Z106" s="63">
        <v>-8.3767507096020992</v>
      </c>
    </row>
    <row r="107" spans="1:26" x14ac:dyDescent="0.25">
      <c r="B107" s="2"/>
      <c r="C107" s="13"/>
      <c r="D107" s="15"/>
      <c r="E107" s="15"/>
      <c r="F107" s="42"/>
      <c r="G107" s="3"/>
      <c r="H107" s="2"/>
      <c r="I107" s="8"/>
      <c r="J107" s="13"/>
      <c r="K107" s="63" t="s">
        <v>576</v>
      </c>
      <c r="L107" s="63" t="s">
        <v>576</v>
      </c>
      <c r="M107" s="14" t="s">
        <v>576</v>
      </c>
      <c r="O107" s="14"/>
      <c r="P107" s="1" t="s">
        <v>179</v>
      </c>
      <c r="Q107" s="4" t="s">
        <v>180</v>
      </c>
      <c r="R107" s="18">
        <v>85000000</v>
      </c>
      <c r="S107" s="18">
        <v>4.4999999999999998E-9</v>
      </c>
      <c r="T107" s="4" t="s">
        <v>77</v>
      </c>
      <c r="U107" s="13" t="s">
        <v>184</v>
      </c>
      <c r="V107" s="2" t="s">
        <v>7</v>
      </c>
      <c r="W107" s="2" t="s">
        <v>14</v>
      </c>
      <c r="X107" s="4"/>
      <c r="Y107" s="63">
        <v>7.9294189257142929</v>
      </c>
      <c r="Z107" s="63">
        <v>-8.346787486224656</v>
      </c>
    </row>
    <row r="108" spans="1:26" x14ac:dyDescent="0.25">
      <c r="B108" s="2"/>
      <c r="C108" s="13"/>
      <c r="D108" s="15"/>
      <c r="E108" s="15"/>
      <c r="F108" s="42"/>
      <c r="G108" s="3"/>
      <c r="H108" s="2"/>
      <c r="I108" s="8"/>
      <c r="J108" s="13"/>
      <c r="K108" s="63" t="s">
        <v>576</v>
      </c>
      <c r="L108" s="63" t="s">
        <v>576</v>
      </c>
      <c r="M108" s="14" t="s">
        <v>576</v>
      </c>
      <c r="O108" s="14"/>
      <c r="P108" s="1" t="s">
        <v>179</v>
      </c>
      <c r="Q108" s="4" t="s">
        <v>180</v>
      </c>
      <c r="R108" s="18">
        <v>85000000</v>
      </c>
      <c r="S108" s="18">
        <v>4.4999999999999998E-9</v>
      </c>
      <c r="T108" s="4" t="s">
        <v>77</v>
      </c>
      <c r="U108" s="13" t="s">
        <v>184</v>
      </c>
      <c r="V108" s="2" t="s">
        <v>7</v>
      </c>
      <c r="W108" s="2" t="s">
        <v>14</v>
      </c>
      <c r="X108" s="4"/>
      <c r="Y108" s="63">
        <v>7.9294189257142929</v>
      </c>
      <c r="Z108" s="63">
        <v>-8.346787486224656</v>
      </c>
    </row>
    <row r="109" spans="1:26" x14ac:dyDescent="0.25">
      <c r="B109" s="2"/>
      <c r="C109" s="13"/>
      <c r="D109" s="15"/>
      <c r="E109" s="15"/>
      <c r="F109" s="42"/>
      <c r="G109" s="3"/>
      <c r="H109" s="2"/>
      <c r="I109" s="8"/>
      <c r="J109" s="13"/>
      <c r="K109" s="63" t="s">
        <v>576</v>
      </c>
      <c r="L109" s="63" t="s">
        <v>576</v>
      </c>
      <c r="M109" s="14" t="s">
        <v>576</v>
      </c>
      <c r="O109" s="14"/>
      <c r="P109" s="1" t="s">
        <v>179</v>
      </c>
      <c r="Q109" s="4" t="s">
        <v>180</v>
      </c>
      <c r="R109" s="18">
        <v>85000000</v>
      </c>
      <c r="S109" s="18">
        <v>3.8000000000000001E-9</v>
      </c>
      <c r="T109" s="4" t="s">
        <v>77</v>
      </c>
      <c r="U109" s="19" t="s">
        <v>185</v>
      </c>
      <c r="V109" s="2" t="s">
        <v>7</v>
      </c>
      <c r="W109" s="2" t="s">
        <v>14</v>
      </c>
      <c r="X109" s="4"/>
      <c r="Y109" s="63">
        <v>7.9294189257142929</v>
      </c>
      <c r="Z109" s="63">
        <v>-8.4202164033831899</v>
      </c>
    </row>
    <row r="110" spans="1:26" x14ac:dyDescent="0.25">
      <c r="B110" s="2"/>
      <c r="C110" s="13"/>
      <c r="D110" s="15"/>
      <c r="E110" s="15"/>
      <c r="F110" s="42"/>
      <c r="G110" s="3"/>
      <c r="H110" s="2"/>
      <c r="I110" s="8"/>
      <c r="J110" s="13"/>
      <c r="K110" s="63" t="s">
        <v>576</v>
      </c>
      <c r="L110" s="63" t="s">
        <v>576</v>
      </c>
      <c r="M110" s="14" t="s">
        <v>576</v>
      </c>
      <c r="O110" s="14"/>
      <c r="P110" s="1" t="s">
        <v>179</v>
      </c>
      <c r="Q110" s="4" t="s">
        <v>180</v>
      </c>
      <c r="R110" s="18">
        <v>85000000</v>
      </c>
      <c r="S110" s="18">
        <v>3.2999999999999998E-9</v>
      </c>
      <c r="T110" s="4" t="s">
        <v>77</v>
      </c>
      <c r="U110" s="19" t="s">
        <v>20</v>
      </c>
      <c r="V110" s="2" t="s">
        <v>7</v>
      </c>
      <c r="W110" s="2" t="s">
        <v>14</v>
      </c>
      <c r="X110" s="4"/>
      <c r="Y110" s="63">
        <v>7.9294189257142929</v>
      </c>
      <c r="Z110" s="63">
        <v>-8.481486060122112</v>
      </c>
    </row>
    <row r="111" spans="1:26" x14ac:dyDescent="0.25">
      <c r="B111" s="2"/>
      <c r="C111" s="13"/>
      <c r="D111" s="15"/>
      <c r="E111" s="15"/>
      <c r="F111" s="42"/>
      <c r="G111" s="3"/>
      <c r="H111" s="2"/>
      <c r="I111" s="8"/>
      <c r="J111" s="13"/>
      <c r="K111" s="63" t="s">
        <v>576</v>
      </c>
      <c r="L111" s="63" t="s">
        <v>576</v>
      </c>
      <c r="M111" s="14" t="s">
        <v>576</v>
      </c>
      <c r="O111" s="14"/>
      <c r="P111" s="1" t="s">
        <v>179</v>
      </c>
      <c r="Q111" s="4" t="s">
        <v>180</v>
      </c>
      <c r="R111" s="18">
        <v>85000000</v>
      </c>
      <c r="S111" s="18">
        <v>2.3999999999999996E-9</v>
      </c>
      <c r="T111" s="4" t="s">
        <v>77</v>
      </c>
      <c r="U111" s="19" t="s">
        <v>186</v>
      </c>
      <c r="V111" s="2" t="s">
        <v>7</v>
      </c>
      <c r="W111" s="2" t="s">
        <v>14</v>
      </c>
      <c r="X111" s="4"/>
      <c r="Y111" s="63">
        <v>7.9294189257142929</v>
      </c>
      <c r="Z111" s="63">
        <v>-8.6197887582883936</v>
      </c>
    </row>
    <row r="112" spans="1:26" x14ac:dyDescent="0.25">
      <c r="B112" s="2"/>
      <c r="C112" s="13"/>
      <c r="D112" s="15"/>
      <c r="E112" s="15"/>
      <c r="F112" s="42"/>
      <c r="G112" s="3"/>
      <c r="H112" s="2"/>
      <c r="I112" s="8"/>
      <c r="J112" s="13"/>
      <c r="K112" s="63" t="s">
        <v>576</v>
      </c>
      <c r="L112" s="63" t="s">
        <v>576</v>
      </c>
      <c r="M112" s="14" t="s">
        <v>576</v>
      </c>
      <c r="O112" s="14"/>
      <c r="P112" s="1" t="s">
        <v>179</v>
      </c>
      <c r="Q112" s="4" t="s">
        <v>180</v>
      </c>
      <c r="R112" s="18">
        <v>85000000</v>
      </c>
      <c r="S112" s="18">
        <v>3.2000000000000001E-9</v>
      </c>
      <c r="T112" s="4" t="s">
        <v>77</v>
      </c>
      <c r="U112" s="19" t="s">
        <v>97</v>
      </c>
      <c r="V112" s="2" t="s">
        <v>7</v>
      </c>
      <c r="W112" s="2" t="s">
        <v>14</v>
      </c>
      <c r="X112" s="4"/>
      <c r="Y112" s="63">
        <v>7.9294189257142929</v>
      </c>
      <c r="Z112" s="63">
        <v>-8.4948500216800937</v>
      </c>
    </row>
    <row r="113" spans="1:26" x14ac:dyDescent="0.25">
      <c r="F113" s="42"/>
      <c r="K113" s="63" t="s">
        <v>576</v>
      </c>
      <c r="L113" s="63" t="s">
        <v>576</v>
      </c>
      <c r="M113" s="14" t="s">
        <v>576</v>
      </c>
      <c r="O113" s="14"/>
      <c r="P113" s="1" t="s">
        <v>179</v>
      </c>
      <c r="Q113" s="4" t="s">
        <v>180</v>
      </c>
      <c r="R113" s="18">
        <v>85000000</v>
      </c>
      <c r="S113" s="18">
        <v>3.4999999999999999E-9</v>
      </c>
      <c r="T113" s="4" t="s">
        <v>77</v>
      </c>
      <c r="U113" s="19" t="s">
        <v>128</v>
      </c>
      <c r="V113" s="2" t="s">
        <v>7</v>
      </c>
      <c r="W113" s="2" t="s">
        <v>14</v>
      </c>
      <c r="X113" s="4"/>
      <c r="Y113" s="63">
        <v>7.9294189257142929</v>
      </c>
      <c r="Z113" s="63">
        <v>-8.4559319556497243</v>
      </c>
    </row>
    <row r="114" spans="1:26" x14ac:dyDescent="0.25">
      <c r="A114" s="1" t="s">
        <v>225</v>
      </c>
      <c r="B114" s="13" t="s">
        <v>226</v>
      </c>
      <c r="C114" s="14" t="s">
        <v>192</v>
      </c>
      <c r="D114" s="16">
        <v>5250000</v>
      </c>
      <c r="E114" s="16">
        <v>1.5226666666666665E-8</v>
      </c>
      <c r="F114" s="42" t="s">
        <v>474</v>
      </c>
      <c r="G114" s="4" t="s">
        <v>20</v>
      </c>
      <c r="H114" s="4" t="s">
        <v>7</v>
      </c>
      <c r="I114" s="4" t="s">
        <v>14</v>
      </c>
      <c r="J114" s="13"/>
      <c r="K114" s="63">
        <v>6.720159303405957</v>
      </c>
      <c r="L114" s="63">
        <v>-7.8173951594818707</v>
      </c>
      <c r="M114" s="14">
        <v>6</v>
      </c>
      <c r="O114" s="14"/>
      <c r="Q114" s="13"/>
      <c r="R114" s="16"/>
      <c r="S114" s="16"/>
      <c r="T114" s="14"/>
      <c r="U114" s="4"/>
      <c r="V114" s="4"/>
      <c r="W114" s="4"/>
      <c r="X114" s="13"/>
      <c r="Y114" s="63"/>
      <c r="Z114" s="63"/>
    </row>
    <row r="115" spans="1:26" x14ac:dyDescent="0.25">
      <c r="A115" s="1" t="s">
        <v>50</v>
      </c>
      <c r="B115" s="2" t="s">
        <v>51</v>
      </c>
      <c r="C115" s="13"/>
      <c r="D115" s="15">
        <v>2000000</v>
      </c>
      <c r="E115" s="15">
        <v>1.075E-8</v>
      </c>
      <c r="F115" s="42" t="s">
        <v>52</v>
      </c>
      <c r="G115" s="2" t="s">
        <v>12</v>
      </c>
      <c r="H115" s="2" t="s">
        <v>13</v>
      </c>
      <c r="I115" s="8" t="s">
        <v>14</v>
      </c>
      <c r="J115" s="13"/>
      <c r="K115" s="63">
        <v>6.3010299956639813</v>
      </c>
      <c r="L115" s="63">
        <v>-7.9685915357483754</v>
      </c>
      <c r="M115" s="14">
        <v>6</v>
      </c>
      <c r="O115" s="14"/>
      <c r="Q115" s="2"/>
      <c r="R115" s="15"/>
      <c r="S115" s="15"/>
      <c r="U115" s="2"/>
      <c r="V115" s="2"/>
      <c r="W115" s="8"/>
      <c r="X115" s="13"/>
      <c r="Y115" s="63"/>
      <c r="Z115" s="63"/>
    </row>
    <row r="116" spans="1:26" x14ac:dyDescent="0.25">
      <c r="A116" s="1" t="s">
        <v>227</v>
      </c>
      <c r="B116" s="13" t="s">
        <v>215</v>
      </c>
      <c r="C116" s="14" t="s">
        <v>192</v>
      </c>
      <c r="D116" s="16">
        <v>9000000</v>
      </c>
      <c r="E116" s="16">
        <v>8.7333888888888876E-9</v>
      </c>
      <c r="F116" s="42" t="s">
        <v>474</v>
      </c>
      <c r="G116" s="4" t="s">
        <v>20</v>
      </c>
      <c r="H116" s="4" t="s">
        <v>7</v>
      </c>
      <c r="I116" s="4" t="s">
        <v>14</v>
      </c>
      <c r="J116" s="13"/>
      <c r="K116" s="63">
        <v>6.9542425094393252</v>
      </c>
      <c r="L116" s="63">
        <v>-8.05881720072116</v>
      </c>
      <c r="M116" s="14">
        <v>6</v>
      </c>
      <c r="O116" s="14"/>
      <c r="Q116" s="13"/>
      <c r="R116" s="16"/>
      <c r="S116" s="16"/>
      <c r="T116" s="14"/>
      <c r="U116" s="4"/>
      <c r="V116" s="4"/>
      <c r="W116" s="4"/>
      <c r="X116" s="13"/>
      <c r="Y116" s="63"/>
      <c r="Z116" s="63"/>
    </row>
    <row r="117" spans="1:26" x14ac:dyDescent="0.25">
      <c r="A117" s="1" t="s">
        <v>228</v>
      </c>
      <c r="B117" s="13" t="s">
        <v>215</v>
      </c>
      <c r="C117" s="14" t="s">
        <v>229</v>
      </c>
      <c r="D117" s="16">
        <v>4240000</v>
      </c>
      <c r="E117" s="16">
        <v>1.5090448113207547E-8</v>
      </c>
      <c r="F117" s="42" t="s">
        <v>474</v>
      </c>
      <c r="G117" s="4" t="s">
        <v>20</v>
      </c>
      <c r="H117" s="4" t="s">
        <v>7</v>
      </c>
      <c r="I117" s="4" t="s">
        <v>14</v>
      </c>
      <c r="J117" s="13"/>
      <c r="K117" s="63">
        <v>6.6273658565927329</v>
      </c>
      <c r="L117" s="63">
        <v>-7.8212978635906296</v>
      </c>
      <c r="M117" s="14">
        <v>6</v>
      </c>
      <c r="O117" s="14"/>
      <c r="Q117" s="13"/>
      <c r="R117" s="16"/>
      <c r="S117" s="16"/>
      <c r="T117" s="14"/>
      <c r="U117" s="4"/>
      <c r="V117" s="4"/>
      <c r="W117" s="4"/>
      <c r="X117" s="13"/>
      <c r="Y117" s="63"/>
      <c r="Z117" s="63"/>
    </row>
    <row r="118" spans="1:26" x14ac:dyDescent="0.25">
      <c r="A118" s="1" t="s">
        <v>230</v>
      </c>
      <c r="B118" s="13" t="s">
        <v>215</v>
      </c>
      <c r="C118" s="14" t="s">
        <v>231</v>
      </c>
      <c r="D118" s="16">
        <v>9500000</v>
      </c>
      <c r="E118" s="16">
        <v>8.7501842105263164E-9</v>
      </c>
      <c r="F118" s="42" t="s">
        <v>474</v>
      </c>
      <c r="G118" s="4" t="s">
        <v>20</v>
      </c>
      <c r="H118" s="4" t="s">
        <v>7</v>
      </c>
      <c r="I118" s="4" t="s">
        <v>14</v>
      </c>
      <c r="J118" s="13"/>
      <c r="K118" s="63">
        <v>6.9777236052888476</v>
      </c>
      <c r="L118" s="63">
        <v>-8.0579828040322035</v>
      </c>
      <c r="M118" s="14">
        <v>6</v>
      </c>
      <c r="O118" s="14"/>
      <c r="Q118" s="13"/>
      <c r="R118" s="16"/>
      <c r="S118" s="16"/>
      <c r="T118" s="14"/>
      <c r="U118" s="4"/>
      <c r="V118" s="4"/>
      <c r="W118" s="4"/>
      <c r="X118" s="13"/>
      <c r="Y118" s="63"/>
      <c r="Z118" s="63"/>
    </row>
    <row r="119" spans="1:26" x14ac:dyDescent="0.25">
      <c r="A119" s="42" t="s">
        <v>232</v>
      </c>
      <c r="B119" s="13" t="s">
        <v>233</v>
      </c>
      <c r="C119" s="14" t="s">
        <v>234</v>
      </c>
      <c r="D119" s="16">
        <v>7800000</v>
      </c>
      <c r="E119" s="16">
        <v>1.0365384615384617E-8</v>
      </c>
      <c r="F119" s="42" t="s">
        <v>476</v>
      </c>
      <c r="G119" s="4" t="s">
        <v>20</v>
      </c>
      <c r="H119" s="4" t="s">
        <v>7</v>
      </c>
      <c r="I119" s="4" t="s">
        <v>14</v>
      </c>
      <c r="J119" s="13"/>
      <c r="K119" s="63">
        <v>6.8920946026904808</v>
      </c>
      <c r="L119" s="63">
        <v>-7.9844145784480602</v>
      </c>
      <c r="M119" s="14">
        <v>6</v>
      </c>
      <c r="O119" s="14"/>
      <c r="Q119" s="13"/>
      <c r="R119" s="16"/>
      <c r="S119" s="16"/>
      <c r="T119" s="4"/>
      <c r="U119" s="4"/>
      <c r="V119" s="4"/>
      <c r="W119" s="4"/>
      <c r="X119" s="13"/>
      <c r="Y119" s="63"/>
      <c r="Z119" s="63"/>
    </row>
    <row r="120" spans="1:26" x14ac:dyDescent="0.25">
      <c r="A120" s="1" t="s">
        <v>235</v>
      </c>
      <c r="B120" s="13" t="s">
        <v>236</v>
      </c>
      <c r="C120" s="17" t="s">
        <v>237</v>
      </c>
      <c r="D120" s="46">
        <v>3300000</v>
      </c>
      <c r="E120" s="46">
        <v>9.6515151515151528E-9</v>
      </c>
      <c r="F120" s="42" t="s">
        <v>476</v>
      </c>
      <c r="G120" s="4" t="s">
        <v>20</v>
      </c>
      <c r="H120" s="4" t="s">
        <v>7</v>
      </c>
      <c r="I120" s="4" t="s">
        <v>14</v>
      </c>
      <c r="J120" s="13"/>
      <c r="K120" s="63">
        <v>6.5185139398778871</v>
      </c>
      <c r="L120" s="63">
        <v>-8.0154045032065184</v>
      </c>
      <c r="M120" s="14">
        <v>6</v>
      </c>
      <c r="O120" s="14"/>
      <c r="Q120" s="13"/>
      <c r="R120" s="46"/>
      <c r="S120" s="46"/>
      <c r="T120" s="4"/>
      <c r="U120" s="4"/>
      <c r="V120" s="4"/>
      <c r="W120" s="4"/>
      <c r="X120" s="13"/>
      <c r="Y120" s="63"/>
      <c r="Z120" s="63"/>
    </row>
    <row r="121" spans="1:26" x14ac:dyDescent="0.25">
      <c r="A121" s="1" t="s">
        <v>238</v>
      </c>
      <c r="B121" s="13" t="s">
        <v>236</v>
      </c>
      <c r="C121" s="14" t="s">
        <v>239</v>
      </c>
      <c r="D121" s="16">
        <v>540000</v>
      </c>
      <c r="E121" s="16">
        <v>9.4444444444444452E-9</v>
      </c>
      <c r="F121" s="42" t="s">
        <v>476</v>
      </c>
      <c r="G121" s="4" t="s">
        <v>20</v>
      </c>
      <c r="H121" s="4" t="s">
        <v>7</v>
      </c>
      <c r="I121" s="4" t="s">
        <v>14</v>
      </c>
      <c r="J121" s="13"/>
      <c r="K121" s="63">
        <v>5.7323937598229682</v>
      </c>
      <c r="L121" s="63">
        <v>-8.0248235837250323</v>
      </c>
      <c r="M121" s="14">
        <v>5</v>
      </c>
      <c r="O121" s="14"/>
      <c r="Q121" s="13"/>
      <c r="R121" s="16"/>
      <c r="S121" s="16"/>
      <c r="T121" s="4"/>
      <c r="U121" s="4"/>
      <c r="V121" s="4"/>
      <c r="W121" s="4"/>
      <c r="X121" s="13"/>
      <c r="Y121" s="63"/>
      <c r="Z121" s="63"/>
    </row>
    <row r="122" spans="1:26" x14ac:dyDescent="0.25">
      <c r="A122" s="1" t="s">
        <v>240</v>
      </c>
      <c r="B122" s="2" t="s">
        <v>57</v>
      </c>
      <c r="C122" s="13"/>
      <c r="D122" s="15">
        <v>20000000</v>
      </c>
      <c r="E122" s="15">
        <v>1.2E-8</v>
      </c>
      <c r="F122" s="42" t="s">
        <v>6</v>
      </c>
      <c r="G122" s="2" t="s">
        <v>20</v>
      </c>
      <c r="H122" s="2" t="s">
        <v>7</v>
      </c>
      <c r="I122" s="8" t="s">
        <v>14</v>
      </c>
      <c r="J122" s="13"/>
      <c r="K122" s="63">
        <v>7.3010299956639813</v>
      </c>
      <c r="L122" s="63">
        <v>-7.9208187539523749</v>
      </c>
      <c r="M122" s="14">
        <v>7</v>
      </c>
      <c r="O122" s="14"/>
      <c r="Q122" s="2"/>
      <c r="R122" s="15"/>
      <c r="S122" s="15"/>
      <c r="T122" s="13"/>
      <c r="U122" s="2"/>
      <c r="V122" s="2"/>
      <c r="W122" s="8"/>
      <c r="X122" s="13"/>
      <c r="Y122" s="63"/>
      <c r="Z122" s="63"/>
    </row>
    <row r="123" spans="1:26" x14ac:dyDescent="0.25">
      <c r="A123" s="1" t="s">
        <v>241</v>
      </c>
      <c r="B123" s="13" t="s">
        <v>242</v>
      </c>
      <c r="C123" s="14" t="s">
        <v>237</v>
      </c>
      <c r="D123" s="16">
        <v>3300000</v>
      </c>
      <c r="E123" s="16">
        <v>5.1404545454545459E-9</v>
      </c>
      <c r="F123" s="42" t="s">
        <v>476</v>
      </c>
      <c r="G123" s="4" t="s">
        <v>20</v>
      </c>
      <c r="H123" s="4" t="s">
        <v>7</v>
      </c>
      <c r="I123" s="4" t="s">
        <v>14</v>
      </c>
      <c r="J123" s="13"/>
      <c r="K123" s="63">
        <v>6.5185139398778871</v>
      </c>
      <c r="L123" s="63">
        <v>-8.2889984767528624</v>
      </c>
      <c r="M123" s="14">
        <v>6</v>
      </c>
      <c r="O123" s="14"/>
      <c r="Q123" s="13"/>
      <c r="R123" s="16"/>
      <c r="S123" s="16"/>
      <c r="T123" s="4"/>
      <c r="U123" s="4"/>
      <c r="V123" s="4"/>
      <c r="W123" s="4"/>
      <c r="X123" s="13"/>
      <c r="Y123" s="63"/>
      <c r="Z123" s="63"/>
    </row>
    <row r="124" spans="1:26" x14ac:dyDescent="0.25">
      <c r="A124" s="1" t="s">
        <v>243</v>
      </c>
      <c r="B124" s="6" t="s">
        <v>215</v>
      </c>
      <c r="C124" s="14" t="s">
        <v>244</v>
      </c>
      <c r="D124" s="16">
        <v>3500000</v>
      </c>
      <c r="E124" s="16">
        <v>1.3028571428571427E-8</v>
      </c>
      <c r="F124" s="42" t="s">
        <v>476</v>
      </c>
      <c r="G124" s="4" t="s">
        <v>20</v>
      </c>
      <c r="H124" s="4" t="s">
        <v>7</v>
      </c>
      <c r="I124" s="4" t="s">
        <v>14</v>
      </c>
      <c r="J124" s="13"/>
      <c r="K124" s="63">
        <v>6.5440680443502757</v>
      </c>
      <c r="L124" s="63">
        <v>-7.8851032016858404</v>
      </c>
      <c r="M124" s="14">
        <v>6</v>
      </c>
      <c r="O124" s="14"/>
      <c r="Q124" s="13"/>
      <c r="R124" s="16"/>
      <c r="S124" s="16"/>
      <c r="T124" s="4"/>
      <c r="U124" s="4"/>
      <c r="V124" s="4"/>
      <c r="W124" s="4"/>
      <c r="X124" s="13"/>
      <c r="Y124" s="63"/>
      <c r="Z124" s="63"/>
    </row>
    <row r="125" spans="1:26" x14ac:dyDescent="0.25">
      <c r="A125" s="1" t="s">
        <v>245</v>
      </c>
      <c r="B125" s="13" t="s">
        <v>246</v>
      </c>
      <c r="C125" s="14" t="s">
        <v>237</v>
      </c>
      <c r="D125" s="16">
        <v>3300000</v>
      </c>
      <c r="E125" s="16">
        <v>7.5606060606060618E-9</v>
      </c>
      <c r="F125" s="42" t="s">
        <v>476</v>
      </c>
      <c r="G125" s="4" t="s">
        <v>20</v>
      </c>
      <c r="H125" s="4" t="s">
        <v>7</v>
      </c>
      <c r="I125" s="4" t="s">
        <v>14</v>
      </c>
      <c r="J125" s="13"/>
      <c r="K125" s="63">
        <v>6.5185139398778871</v>
      </c>
      <c r="L125" s="63">
        <v>-8.121443389918479</v>
      </c>
      <c r="M125" s="14">
        <v>6</v>
      </c>
      <c r="O125" s="14"/>
      <c r="Q125" s="13"/>
      <c r="R125" s="16"/>
      <c r="S125" s="16"/>
      <c r="T125" s="4"/>
      <c r="U125" s="4"/>
      <c r="V125" s="4"/>
      <c r="W125" s="4"/>
      <c r="X125" s="13"/>
      <c r="Y125" s="63"/>
      <c r="Z125" s="63"/>
    </row>
    <row r="126" spans="1:26" x14ac:dyDescent="0.25">
      <c r="A126" s="1" t="s">
        <v>247</v>
      </c>
      <c r="B126" s="13" t="s">
        <v>248</v>
      </c>
      <c r="C126" s="17" t="s">
        <v>249</v>
      </c>
      <c r="D126" s="46">
        <v>5300000</v>
      </c>
      <c r="E126" s="46">
        <v>1.100943396226415E-8</v>
      </c>
      <c r="F126" s="42" t="s">
        <v>474</v>
      </c>
      <c r="G126" s="4" t="s">
        <v>20</v>
      </c>
      <c r="H126" s="4" t="s">
        <v>7</v>
      </c>
      <c r="I126" s="4" t="s">
        <v>14</v>
      </c>
      <c r="J126" s="13"/>
      <c r="K126" s="63">
        <v>6.7242758696007892</v>
      </c>
      <c r="L126" s="63">
        <v>-7.9582350092194005</v>
      </c>
      <c r="M126" s="14">
        <v>6</v>
      </c>
      <c r="O126" s="14"/>
      <c r="Q126" s="13"/>
      <c r="R126" s="46"/>
      <c r="S126" s="46"/>
      <c r="T126" s="17"/>
      <c r="U126" s="4"/>
      <c r="V126" s="4"/>
      <c r="W126" s="4"/>
      <c r="X126" s="13"/>
      <c r="Y126" s="63"/>
      <c r="Z126" s="63"/>
    </row>
    <row r="127" spans="1:26" x14ac:dyDescent="0.25">
      <c r="A127" s="42" t="s">
        <v>250</v>
      </c>
      <c r="B127" s="13" t="s">
        <v>251</v>
      </c>
      <c r="C127" s="14" t="s">
        <v>252</v>
      </c>
      <c r="D127" s="16">
        <v>4500000</v>
      </c>
      <c r="E127" s="16">
        <v>8.6444444444444446E-9</v>
      </c>
      <c r="F127" s="42" t="s">
        <v>476</v>
      </c>
      <c r="G127" s="4" t="s">
        <v>20</v>
      </c>
      <c r="H127" s="4" t="s">
        <v>7</v>
      </c>
      <c r="I127" s="4" t="s">
        <v>14</v>
      </c>
      <c r="J127" s="13"/>
      <c r="K127" s="63">
        <v>6.653212513775344</v>
      </c>
      <c r="L127" s="63">
        <v>-8.0632629124496358</v>
      </c>
      <c r="M127" s="14">
        <v>6</v>
      </c>
      <c r="O127" s="14"/>
      <c r="Q127" s="13"/>
      <c r="R127" s="16"/>
      <c r="S127" s="16"/>
      <c r="T127" s="4"/>
      <c r="U127" s="4"/>
      <c r="V127" s="4"/>
      <c r="W127" s="4"/>
      <c r="X127" s="13"/>
      <c r="Y127" s="63"/>
      <c r="Z127" s="63"/>
    </row>
    <row r="128" spans="1:26" x14ac:dyDescent="0.25">
      <c r="A128" s="1" t="s">
        <v>253</v>
      </c>
      <c r="B128" s="13" t="s">
        <v>254</v>
      </c>
      <c r="C128" s="14" t="s">
        <v>192</v>
      </c>
      <c r="D128" s="16">
        <v>8000000</v>
      </c>
      <c r="E128" s="16">
        <v>1.3525E-8</v>
      </c>
      <c r="F128" s="42" t="s">
        <v>474</v>
      </c>
      <c r="G128" s="4" t="s">
        <v>20</v>
      </c>
      <c r="H128" s="4" t="s">
        <v>7</v>
      </c>
      <c r="I128" s="4" t="s">
        <v>14</v>
      </c>
      <c r="J128" s="13"/>
      <c r="K128" s="63">
        <v>6.9030899869919438</v>
      </c>
      <c r="L128" s="63">
        <v>-7.8688627262213933</v>
      </c>
      <c r="M128" s="14">
        <v>6</v>
      </c>
      <c r="O128" s="14"/>
      <c r="Q128" s="13"/>
      <c r="R128" s="16"/>
      <c r="S128" s="16"/>
      <c r="T128" s="13"/>
      <c r="U128" s="4"/>
      <c r="V128" s="4"/>
      <c r="W128" s="4"/>
      <c r="X128" s="13"/>
      <c r="Y128" s="63"/>
      <c r="Z128" s="63"/>
    </row>
    <row r="129" spans="1:26" x14ac:dyDescent="0.25">
      <c r="A129" s="1" t="s">
        <v>255</v>
      </c>
      <c r="B129" s="13" t="s">
        <v>256</v>
      </c>
      <c r="C129" s="17" t="s">
        <v>257</v>
      </c>
      <c r="D129" s="46">
        <v>4550000</v>
      </c>
      <c r="E129" s="46">
        <v>8.3890109890109884E-9</v>
      </c>
      <c r="F129" s="42" t="s">
        <v>474</v>
      </c>
      <c r="G129" s="4" t="s">
        <v>20</v>
      </c>
      <c r="H129" s="4" t="s">
        <v>7</v>
      </c>
      <c r="I129" s="4" t="s">
        <v>14</v>
      </c>
      <c r="J129" s="13"/>
      <c r="K129" s="63">
        <v>6.6580113966571126</v>
      </c>
      <c r="L129" s="63">
        <v>-8.0762892367080141</v>
      </c>
      <c r="M129" s="14">
        <v>6</v>
      </c>
      <c r="O129" s="14"/>
      <c r="Q129" s="13"/>
      <c r="R129" s="46"/>
      <c r="S129" s="46"/>
      <c r="T129" s="13"/>
      <c r="U129" s="4"/>
      <c r="V129" s="4"/>
      <c r="W129" s="4"/>
      <c r="X129" s="13"/>
      <c r="Y129" s="63"/>
      <c r="Z129" s="63"/>
    </row>
    <row r="130" spans="1:26" x14ac:dyDescent="0.25">
      <c r="A130" s="1" t="s">
        <v>258</v>
      </c>
      <c r="B130" s="13" t="s">
        <v>256</v>
      </c>
      <c r="C130" s="14" t="s">
        <v>192</v>
      </c>
      <c r="D130" s="16">
        <v>2000000</v>
      </c>
      <c r="E130" s="16">
        <v>1.4125000000000001E-8</v>
      </c>
      <c r="F130" s="42" t="s">
        <v>474</v>
      </c>
      <c r="G130" s="4" t="s">
        <v>20</v>
      </c>
      <c r="H130" s="4" t="s">
        <v>7</v>
      </c>
      <c r="I130" s="4" t="s">
        <v>14</v>
      </c>
      <c r="J130" s="13"/>
      <c r="K130" s="63">
        <v>6.3010299956639813</v>
      </c>
      <c r="L130" s="63">
        <v>-7.8500115435085238</v>
      </c>
      <c r="M130" s="14">
        <v>6</v>
      </c>
      <c r="O130" s="14"/>
      <c r="Q130" s="13"/>
      <c r="R130" s="16"/>
      <c r="S130" s="16"/>
      <c r="T130" s="13"/>
      <c r="U130" s="4"/>
      <c r="V130" s="4"/>
      <c r="W130" s="4"/>
      <c r="X130" s="13"/>
      <c r="Y130" s="63"/>
      <c r="Z130" s="63"/>
    </row>
    <row r="131" spans="1:26" x14ac:dyDescent="0.25">
      <c r="A131" s="1" t="s">
        <v>259</v>
      </c>
      <c r="B131" s="13" t="s">
        <v>260</v>
      </c>
      <c r="C131" s="14" t="s">
        <v>192</v>
      </c>
      <c r="D131" s="16">
        <v>2000000</v>
      </c>
      <c r="E131" s="16">
        <v>6.8906066666666668E-9</v>
      </c>
      <c r="F131" s="42" t="s">
        <v>474</v>
      </c>
      <c r="G131" s="4" t="s">
        <v>20</v>
      </c>
      <c r="H131" s="4" t="s">
        <v>7</v>
      </c>
      <c r="I131" s="4" t="s">
        <v>14</v>
      </c>
      <c r="J131" s="13"/>
      <c r="K131" s="63">
        <v>6.3010299956639813</v>
      </c>
      <c r="L131" s="63">
        <v>-8.1617425400100849</v>
      </c>
      <c r="M131" s="14">
        <v>6</v>
      </c>
      <c r="O131" s="14"/>
      <c r="Q131" s="13"/>
      <c r="R131" s="16"/>
      <c r="S131" s="16"/>
      <c r="T131" s="13"/>
      <c r="U131" s="4"/>
      <c r="V131" s="4"/>
      <c r="W131" s="4"/>
      <c r="X131" s="13"/>
      <c r="Y131" s="63"/>
      <c r="Z131" s="63"/>
    </row>
    <row r="132" spans="1:26" x14ac:dyDescent="0.25">
      <c r="A132" s="1" t="s">
        <v>261</v>
      </c>
      <c r="B132" s="13" t="s">
        <v>262</v>
      </c>
      <c r="C132" s="14" t="s">
        <v>234</v>
      </c>
      <c r="D132" s="16">
        <v>7800000</v>
      </c>
      <c r="E132" s="16">
        <v>2.5775641025641027E-9</v>
      </c>
      <c r="F132" s="42" t="s">
        <v>476</v>
      </c>
      <c r="G132" s="4" t="s">
        <v>20</v>
      </c>
      <c r="H132" s="4" t="s">
        <v>7</v>
      </c>
      <c r="I132" s="4" t="s">
        <v>14</v>
      </c>
      <c r="J132" s="13"/>
      <c r="K132" s="63">
        <v>6.8920946026904808</v>
      </c>
      <c r="L132" s="63">
        <v>-8.5887905252515502</v>
      </c>
      <c r="M132" s="14">
        <v>6</v>
      </c>
      <c r="O132" s="14"/>
      <c r="Q132" s="13"/>
      <c r="R132" s="16"/>
      <c r="S132" s="16"/>
      <c r="T132" s="4"/>
      <c r="U132" s="4"/>
      <c r="V132" s="4"/>
      <c r="W132" s="4"/>
      <c r="X132" s="13"/>
      <c r="Y132" s="63"/>
      <c r="Z132" s="63"/>
    </row>
    <row r="133" spans="1:26" x14ac:dyDescent="0.25">
      <c r="A133" s="1" t="s">
        <v>263</v>
      </c>
      <c r="B133" s="13" t="s">
        <v>264</v>
      </c>
      <c r="C133" s="14" t="s">
        <v>209</v>
      </c>
      <c r="D133" s="16">
        <v>1600000</v>
      </c>
      <c r="E133" s="16">
        <v>8.9999999999999995E-9</v>
      </c>
      <c r="F133" s="42" t="s">
        <v>476</v>
      </c>
      <c r="G133" s="4" t="s">
        <v>20</v>
      </c>
      <c r="H133" s="4" t="s">
        <v>7</v>
      </c>
      <c r="I133" s="4" t="s">
        <v>14</v>
      </c>
      <c r="J133" s="13"/>
      <c r="K133" s="63">
        <v>6.204119982655925</v>
      </c>
      <c r="L133" s="63">
        <v>-8.0457574905606748</v>
      </c>
      <c r="M133" s="14">
        <v>6</v>
      </c>
      <c r="O133" s="14"/>
      <c r="Q133" s="13"/>
      <c r="R133" s="16"/>
      <c r="S133" s="16"/>
      <c r="T133" s="4"/>
      <c r="U133" s="4"/>
      <c r="V133" s="4"/>
      <c r="W133" s="4"/>
      <c r="X133" s="13"/>
      <c r="Y133" s="63"/>
      <c r="Z133" s="63"/>
    </row>
    <row r="134" spans="1:26" x14ac:dyDescent="0.25">
      <c r="A134" s="1" t="s">
        <v>265</v>
      </c>
      <c r="B134" s="13" t="s">
        <v>264</v>
      </c>
      <c r="C134" s="14" t="s">
        <v>209</v>
      </c>
      <c r="D134" s="16">
        <v>430000</v>
      </c>
      <c r="E134" s="16">
        <v>7.674418604651163E-9</v>
      </c>
      <c r="F134" s="42" t="s">
        <v>476</v>
      </c>
      <c r="G134" s="4" t="s">
        <v>20</v>
      </c>
      <c r="H134" s="4" t="s">
        <v>7</v>
      </c>
      <c r="I134" s="4" t="s">
        <v>14</v>
      </c>
      <c r="J134" s="13"/>
      <c r="K134" s="63">
        <v>5.6334684555795862</v>
      </c>
      <c r="L134" s="63">
        <v>-8.1149545157016991</v>
      </c>
      <c r="M134" s="14">
        <v>5</v>
      </c>
      <c r="O134" s="14"/>
      <c r="Q134" s="13"/>
      <c r="R134" s="16"/>
      <c r="S134" s="16"/>
      <c r="T134" s="4"/>
      <c r="U134" s="4"/>
      <c r="V134" s="4"/>
      <c r="W134" s="4"/>
      <c r="X134" s="13"/>
      <c r="Y134" s="63"/>
      <c r="Z134" s="63"/>
    </row>
    <row r="135" spans="1:26" x14ac:dyDescent="0.25">
      <c r="A135" s="1" t="s">
        <v>266</v>
      </c>
      <c r="B135" s="13" t="s">
        <v>264</v>
      </c>
      <c r="C135" s="14" t="s">
        <v>209</v>
      </c>
      <c r="D135" s="16">
        <v>3700000</v>
      </c>
      <c r="E135" s="16">
        <v>1.0310810810810812E-8</v>
      </c>
      <c r="F135" s="42" t="s">
        <v>476</v>
      </c>
      <c r="G135" s="4" t="s">
        <v>20</v>
      </c>
      <c r="H135" s="4" t="s">
        <v>7</v>
      </c>
      <c r="I135" s="4" t="s">
        <v>14</v>
      </c>
      <c r="J135" s="13"/>
      <c r="K135" s="63">
        <v>6.568201724066995</v>
      </c>
      <c r="L135" s="63">
        <v>-7.9867071817760955</v>
      </c>
      <c r="M135" s="14">
        <v>6</v>
      </c>
      <c r="O135" s="14"/>
      <c r="Q135" s="13"/>
      <c r="R135" s="16"/>
      <c r="S135" s="16"/>
      <c r="T135" s="4"/>
      <c r="U135" s="4"/>
      <c r="V135" s="4"/>
      <c r="W135" s="4"/>
      <c r="X135" s="13"/>
      <c r="Y135" s="63"/>
      <c r="Z135" s="63"/>
    </row>
    <row r="136" spans="1:26" x14ac:dyDescent="0.25">
      <c r="A136" s="1" t="s">
        <v>267</v>
      </c>
      <c r="B136" s="43" t="s">
        <v>268</v>
      </c>
      <c r="C136" s="14" t="s">
        <v>192</v>
      </c>
      <c r="D136" s="16">
        <v>4200000</v>
      </c>
      <c r="E136" s="16">
        <v>4.0476190476190469E-9</v>
      </c>
      <c r="F136" s="42" t="s">
        <v>474</v>
      </c>
      <c r="G136" s="4" t="s">
        <v>20</v>
      </c>
      <c r="H136" s="4" t="s">
        <v>7</v>
      </c>
      <c r="I136" s="4" t="s">
        <v>14</v>
      </c>
      <c r="J136" s="13"/>
      <c r="K136" s="63">
        <v>6.6232492903979008</v>
      </c>
      <c r="L136" s="63">
        <v>-8.3928003690196267</v>
      </c>
      <c r="M136" s="14">
        <v>6</v>
      </c>
      <c r="O136" s="14"/>
      <c r="Q136" s="13"/>
      <c r="R136" s="16"/>
      <c r="S136" s="16"/>
      <c r="T136" s="13"/>
      <c r="U136" s="4"/>
      <c r="V136" s="4"/>
      <c r="W136" s="4"/>
      <c r="X136" s="13"/>
      <c r="Y136" s="63"/>
      <c r="Z136" s="63"/>
    </row>
    <row r="137" spans="1:26" x14ac:dyDescent="0.25">
      <c r="A137" s="1" t="s">
        <v>69</v>
      </c>
      <c r="B137" s="2" t="s">
        <v>70</v>
      </c>
      <c r="C137" s="13"/>
      <c r="D137" s="15">
        <v>3700000</v>
      </c>
      <c r="E137" s="15">
        <v>8.0000000000000005E-9</v>
      </c>
      <c r="F137" s="42" t="s">
        <v>71</v>
      </c>
      <c r="G137" s="3" t="s">
        <v>20</v>
      </c>
      <c r="H137" s="2" t="s">
        <v>7</v>
      </c>
      <c r="I137" s="8" t="s">
        <v>14</v>
      </c>
      <c r="J137" s="13"/>
      <c r="K137" s="63">
        <v>6.568201724066995</v>
      </c>
      <c r="L137" s="63">
        <v>-8.0969100130080562</v>
      </c>
      <c r="M137" s="14">
        <v>6</v>
      </c>
      <c r="O137" s="14"/>
      <c r="Q137" s="2"/>
      <c r="R137" s="15"/>
      <c r="S137" s="15"/>
      <c r="T137" s="4"/>
      <c r="U137" s="2"/>
      <c r="V137" s="2"/>
      <c r="W137" s="8"/>
      <c r="X137" s="13"/>
      <c r="Y137" s="63"/>
      <c r="Z137" s="63"/>
    </row>
    <row r="138" spans="1:26" x14ac:dyDescent="0.25">
      <c r="A138" s="1" t="s">
        <v>92</v>
      </c>
      <c r="B138" s="2" t="s">
        <v>93</v>
      </c>
      <c r="C138" s="13"/>
      <c r="D138" s="15">
        <v>3600000</v>
      </c>
      <c r="E138" s="15">
        <v>1.05E-8</v>
      </c>
      <c r="F138" s="42" t="s">
        <v>77</v>
      </c>
      <c r="G138" s="6" t="s">
        <v>269</v>
      </c>
      <c r="H138" s="2" t="s">
        <v>7</v>
      </c>
      <c r="I138" s="8" t="s">
        <v>14</v>
      </c>
      <c r="J138" s="13"/>
      <c r="K138" s="63">
        <v>6.5563025007672868</v>
      </c>
      <c r="L138" s="63">
        <v>-7.9788107009300617</v>
      </c>
      <c r="M138" s="14">
        <v>6</v>
      </c>
      <c r="O138" s="14"/>
      <c r="Q138" s="2"/>
      <c r="R138" s="15"/>
      <c r="S138" s="15"/>
      <c r="T138" s="4"/>
      <c r="U138" s="13"/>
      <c r="V138" s="2"/>
      <c r="W138" s="8"/>
      <c r="X138" s="13"/>
      <c r="Y138" s="63"/>
      <c r="Z138" s="63"/>
    </row>
    <row r="139" spans="1:26" x14ac:dyDescent="0.25">
      <c r="A139" s="1" t="s">
        <v>270</v>
      </c>
      <c r="B139" s="13" t="s">
        <v>246</v>
      </c>
      <c r="C139" s="14" t="s">
        <v>192</v>
      </c>
      <c r="D139" s="16">
        <v>10250000</v>
      </c>
      <c r="E139" s="16">
        <v>9.7170731707317083E-9</v>
      </c>
      <c r="F139" s="42" t="s">
        <v>474</v>
      </c>
      <c r="G139" s="4" t="s">
        <v>20</v>
      </c>
      <c r="H139" s="4" t="s">
        <v>7</v>
      </c>
      <c r="I139" s="4" t="s">
        <v>14</v>
      </c>
      <c r="J139" s="13"/>
      <c r="K139" s="63">
        <v>7.0107238653917729</v>
      </c>
      <c r="L139" s="63">
        <v>-8.0124645269680741</v>
      </c>
      <c r="M139" s="14">
        <v>7</v>
      </c>
      <c r="O139" s="14"/>
      <c r="Q139" s="13"/>
      <c r="R139" s="16"/>
      <c r="S139" s="16"/>
      <c r="T139" s="13"/>
      <c r="U139" s="4"/>
      <c r="V139" s="4"/>
      <c r="W139" s="4"/>
      <c r="X139" s="13"/>
      <c r="Y139" s="63"/>
      <c r="Z139" s="63"/>
    </row>
    <row r="140" spans="1:26" x14ac:dyDescent="0.25">
      <c r="A140" s="1" t="s">
        <v>271</v>
      </c>
      <c r="B140" s="13" t="s">
        <v>272</v>
      </c>
      <c r="C140" s="17" t="s">
        <v>273</v>
      </c>
      <c r="D140" s="46">
        <v>2500000</v>
      </c>
      <c r="E140" s="46">
        <v>1.8699999999999999E-8</v>
      </c>
      <c r="F140" s="42" t="s">
        <v>474</v>
      </c>
      <c r="G140" s="4" t="s">
        <v>20</v>
      </c>
      <c r="H140" s="4" t="s">
        <v>7</v>
      </c>
      <c r="I140" s="4" t="s">
        <v>14</v>
      </c>
      <c r="J140" s="13"/>
      <c r="K140" s="63">
        <v>6.3979400086720375</v>
      </c>
      <c r="L140" s="63">
        <v>-7.7281583934635014</v>
      </c>
      <c r="M140" s="14">
        <v>6</v>
      </c>
      <c r="O140" s="14"/>
      <c r="Q140" s="13"/>
      <c r="R140" s="46"/>
      <c r="S140" s="46"/>
      <c r="T140" s="13"/>
      <c r="U140" s="4"/>
      <c r="V140" s="4"/>
      <c r="W140" s="4"/>
      <c r="X140" s="13"/>
      <c r="Y140" s="63"/>
      <c r="Z140" s="63"/>
    </row>
    <row r="141" spans="1:26" x14ac:dyDescent="0.25">
      <c r="A141" s="1" t="s">
        <v>274</v>
      </c>
      <c r="B141" s="13" t="s">
        <v>215</v>
      </c>
      <c r="C141" s="14" t="s">
        <v>244</v>
      </c>
      <c r="D141" s="16">
        <v>3500000</v>
      </c>
      <c r="E141" s="16">
        <v>1.0568571428571428E-8</v>
      </c>
      <c r="F141" s="42" t="s">
        <v>476</v>
      </c>
      <c r="G141" s="4" t="s">
        <v>20</v>
      </c>
      <c r="H141" s="4" t="s">
        <v>7</v>
      </c>
      <c r="I141" s="4" t="s">
        <v>14</v>
      </c>
      <c r="J141" s="13"/>
      <c r="K141" s="63">
        <v>6.5440680443502757</v>
      </c>
      <c r="L141" s="63">
        <v>-7.9759837130348812</v>
      </c>
      <c r="M141" s="14">
        <v>6</v>
      </c>
      <c r="O141" s="14"/>
      <c r="Q141" s="13"/>
      <c r="R141" s="16"/>
      <c r="S141" s="16"/>
      <c r="T141" s="4"/>
      <c r="U141" s="4"/>
      <c r="V141" s="4"/>
      <c r="W141" s="4"/>
      <c r="X141" s="13"/>
      <c r="Y141" s="63"/>
      <c r="Z141" s="63"/>
    </row>
    <row r="142" spans="1:26" x14ac:dyDescent="0.25">
      <c r="A142" s="1" t="s">
        <v>275</v>
      </c>
      <c r="B142" s="13" t="s">
        <v>215</v>
      </c>
      <c r="C142" s="14" t="s">
        <v>244</v>
      </c>
      <c r="D142" s="16">
        <v>3500000</v>
      </c>
      <c r="E142" s="16">
        <v>7.5542857142857147E-9</v>
      </c>
      <c r="F142" s="42" t="s">
        <v>476</v>
      </c>
      <c r="G142" s="4" t="s">
        <v>20</v>
      </c>
      <c r="H142" s="4" t="s">
        <v>7</v>
      </c>
      <c r="I142" s="4" t="s">
        <v>14</v>
      </c>
      <c r="J142" s="13"/>
      <c r="K142" s="63">
        <v>6.5440680443502757</v>
      </c>
      <c r="L142" s="63">
        <v>-8.1218065935366734</v>
      </c>
      <c r="M142" s="14">
        <v>6</v>
      </c>
      <c r="O142" s="14"/>
      <c r="Q142" s="13"/>
      <c r="R142" s="16"/>
      <c r="S142" s="16"/>
      <c r="T142" s="4"/>
      <c r="U142" s="4"/>
      <c r="V142" s="4"/>
      <c r="W142" s="4"/>
      <c r="X142" s="13"/>
      <c r="Y142" s="63"/>
      <c r="Z142" s="63"/>
    </row>
    <row r="143" spans="1:26" x14ac:dyDescent="0.25">
      <c r="A143" s="1" t="s">
        <v>276</v>
      </c>
      <c r="B143" s="13" t="s">
        <v>272</v>
      </c>
      <c r="C143" s="17" t="s">
        <v>273</v>
      </c>
      <c r="D143" s="46">
        <v>2000000</v>
      </c>
      <c r="E143" s="46">
        <v>1.1625000000000002E-8</v>
      </c>
      <c r="F143" s="42" t="s">
        <v>474</v>
      </c>
      <c r="G143" s="4" t="s">
        <v>20</v>
      </c>
      <c r="H143" s="4" t="s">
        <v>7</v>
      </c>
      <c r="I143" s="4" t="s">
        <v>14</v>
      </c>
      <c r="J143" s="13"/>
      <c r="K143" s="63">
        <v>6.3010299956639813</v>
      </c>
      <c r="L143" s="63">
        <v>-7.9346070384380081</v>
      </c>
      <c r="M143" s="14">
        <v>6</v>
      </c>
      <c r="O143" s="14"/>
      <c r="Q143" s="13"/>
      <c r="R143" s="46"/>
      <c r="S143" s="46"/>
      <c r="T143" s="13"/>
      <c r="U143" s="4"/>
      <c r="V143" s="4"/>
      <c r="W143" s="4"/>
      <c r="X143" s="13"/>
      <c r="Y143" s="63"/>
      <c r="Z143" s="63"/>
    </row>
    <row r="144" spans="1:26" x14ac:dyDescent="0.25">
      <c r="A144" s="1" t="s">
        <v>277</v>
      </c>
      <c r="B144" s="13" t="s">
        <v>278</v>
      </c>
      <c r="C144" s="14" t="s">
        <v>244</v>
      </c>
      <c r="D144" s="16">
        <v>3100000</v>
      </c>
      <c r="E144" s="16">
        <v>5.7870967741935483E-9</v>
      </c>
      <c r="F144" s="42" t="s">
        <v>478</v>
      </c>
      <c r="G144" s="4" t="s">
        <v>20</v>
      </c>
      <c r="H144" s="4" t="s">
        <v>7</v>
      </c>
      <c r="I144" s="4" t="s">
        <v>14</v>
      </c>
      <c r="J144" s="13"/>
      <c r="K144" s="63">
        <v>6.4913616938342731</v>
      </c>
      <c r="L144" s="63">
        <v>-8.2375392551261992</v>
      </c>
      <c r="M144" s="14">
        <v>6</v>
      </c>
      <c r="O144" s="14"/>
      <c r="Q144" s="13"/>
      <c r="R144" s="16"/>
      <c r="S144" s="16"/>
      <c r="T144" s="4"/>
      <c r="U144" s="4"/>
      <c r="V144" s="4"/>
      <c r="W144" s="4"/>
      <c r="X144" s="13"/>
      <c r="Y144" s="63"/>
      <c r="Z144" s="63"/>
    </row>
    <row r="145" spans="1:26" x14ac:dyDescent="0.25">
      <c r="A145" s="1" t="s">
        <v>279</v>
      </c>
      <c r="B145" s="13" t="s">
        <v>215</v>
      </c>
      <c r="C145" s="14" t="s">
        <v>244</v>
      </c>
      <c r="D145" s="16">
        <v>3500000</v>
      </c>
      <c r="E145" s="16">
        <v>1.3342857142857144E-8</v>
      </c>
      <c r="F145" s="42" t="s">
        <v>476</v>
      </c>
      <c r="G145" s="4" t="s">
        <v>20</v>
      </c>
      <c r="H145" s="4" t="s">
        <v>7</v>
      </c>
      <c r="I145" s="4" t="s">
        <v>14</v>
      </c>
      <c r="J145" s="13"/>
      <c r="K145" s="63">
        <v>6.5440680443502757</v>
      </c>
      <c r="L145" s="63">
        <v>-7.8747511637841638</v>
      </c>
      <c r="M145" s="14">
        <v>6</v>
      </c>
      <c r="O145" s="14"/>
      <c r="Q145" s="13"/>
      <c r="R145" s="16"/>
      <c r="S145" s="16"/>
      <c r="T145" s="4"/>
      <c r="U145" s="4"/>
      <c r="V145" s="4"/>
      <c r="W145" s="4"/>
      <c r="X145" s="13"/>
      <c r="Y145" s="63"/>
      <c r="Z145" s="63"/>
    </row>
    <row r="146" spans="1:26" x14ac:dyDescent="0.25">
      <c r="A146" s="1" t="s">
        <v>280</v>
      </c>
      <c r="B146" s="13" t="s">
        <v>272</v>
      </c>
      <c r="C146" s="17" t="s">
        <v>273</v>
      </c>
      <c r="D146" s="46">
        <v>2000000</v>
      </c>
      <c r="E146" s="46">
        <v>2.5582099999999996E-9</v>
      </c>
      <c r="F146" s="42" t="s">
        <v>474</v>
      </c>
      <c r="G146" s="4" t="s">
        <v>20</v>
      </c>
      <c r="H146" s="4" t="s">
        <v>7</v>
      </c>
      <c r="I146" s="4" t="s">
        <v>14</v>
      </c>
      <c r="J146" s="13"/>
      <c r="K146" s="63">
        <v>6.3010299956639813</v>
      </c>
      <c r="L146" s="63">
        <v>-8.5920638077472091</v>
      </c>
      <c r="M146" s="14">
        <v>6</v>
      </c>
      <c r="O146" s="14"/>
      <c r="Q146" s="13"/>
      <c r="R146" s="46"/>
      <c r="S146" s="46"/>
      <c r="T146" s="13"/>
      <c r="U146" s="4"/>
      <c r="V146" s="4"/>
      <c r="W146" s="4"/>
      <c r="X146" s="13"/>
      <c r="Y146" s="63"/>
      <c r="Z146" s="63"/>
    </row>
    <row r="147" spans="1:26" x14ac:dyDescent="0.25">
      <c r="A147" s="1" t="s">
        <v>281</v>
      </c>
      <c r="B147" s="13" t="s">
        <v>215</v>
      </c>
      <c r="C147" s="14" t="s">
        <v>244</v>
      </c>
      <c r="D147" s="16">
        <v>3100000</v>
      </c>
      <c r="E147" s="16">
        <v>5.1577419354838705E-9</v>
      </c>
      <c r="F147" s="42" t="s">
        <v>478</v>
      </c>
      <c r="G147" s="4" t="s">
        <v>20</v>
      </c>
      <c r="H147" s="4" t="s">
        <v>7</v>
      </c>
      <c r="I147" s="4" t="s">
        <v>14</v>
      </c>
      <c r="J147" s="13"/>
      <c r="K147" s="63">
        <v>6.4913616938342731</v>
      </c>
      <c r="L147" s="63">
        <v>-8.287540391317723</v>
      </c>
      <c r="M147" s="14">
        <v>6</v>
      </c>
      <c r="O147" s="14"/>
      <c r="Q147" s="13"/>
      <c r="R147" s="16"/>
      <c r="S147" s="16"/>
      <c r="T147" s="4"/>
      <c r="U147" s="4"/>
      <c r="V147" s="4"/>
      <c r="W147" s="4"/>
      <c r="X147" s="13"/>
      <c r="Y147" s="63"/>
      <c r="Z147" s="63"/>
    </row>
    <row r="148" spans="1:26" x14ac:dyDescent="0.25">
      <c r="A148" s="1" t="s">
        <v>282</v>
      </c>
      <c r="B148" s="13" t="s">
        <v>272</v>
      </c>
      <c r="C148" s="17" t="s">
        <v>273</v>
      </c>
      <c r="D148" s="46">
        <v>2000000</v>
      </c>
      <c r="E148" s="46">
        <v>1.2305E-8</v>
      </c>
      <c r="F148" s="42" t="s">
        <v>474</v>
      </c>
      <c r="G148" s="4" t="s">
        <v>20</v>
      </c>
      <c r="H148" s="4" t="s">
        <v>7</v>
      </c>
      <c r="I148" s="4" t="s">
        <v>14</v>
      </c>
      <c r="J148" s="13"/>
      <c r="K148" s="63">
        <v>6.3010299956639813</v>
      </c>
      <c r="L148" s="63">
        <v>-7.9099183819611785</v>
      </c>
      <c r="M148" s="14">
        <v>6</v>
      </c>
      <c r="O148" s="14"/>
      <c r="Q148" s="13"/>
      <c r="R148" s="46"/>
      <c r="S148" s="46"/>
      <c r="T148" s="13"/>
      <c r="U148" s="4"/>
      <c r="V148" s="4"/>
      <c r="W148" s="4"/>
      <c r="X148" s="13"/>
      <c r="Y148" s="63"/>
      <c r="Z148" s="63"/>
    </row>
    <row r="149" spans="1:26" x14ac:dyDescent="0.25">
      <c r="A149" s="42" t="s">
        <v>283</v>
      </c>
      <c r="B149" s="43" t="s">
        <v>272</v>
      </c>
      <c r="C149" s="17" t="s">
        <v>257</v>
      </c>
      <c r="D149" s="46">
        <v>4600000</v>
      </c>
      <c r="E149" s="46">
        <v>1.5989130434782611E-8</v>
      </c>
      <c r="F149" s="42" t="s">
        <v>474</v>
      </c>
      <c r="G149" s="4" t="s">
        <v>20</v>
      </c>
      <c r="H149" s="4" t="s">
        <v>7</v>
      </c>
      <c r="I149" s="4" t="s">
        <v>14</v>
      </c>
      <c r="J149" s="13"/>
      <c r="K149" s="63">
        <v>6.6627578316815743</v>
      </c>
      <c r="L149" s="63">
        <v>-7.7961751546180249</v>
      </c>
      <c r="M149" s="14">
        <v>6</v>
      </c>
      <c r="O149" s="14"/>
      <c r="Q149" s="13"/>
      <c r="R149" s="46"/>
      <c r="S149" s="46"/>
      <c r="T149" s="13"/>
      <c r="U149" s="4"/>
      <c r="V149" s="4"/>
      <c r="W149" s="4"/>
      <c r="X149" s="13"/>
      <c r="Y149" s="63"/>
      <c r="Z149" s="63"/>
    </row>
    <row r="150" spans="1:26" x14ac:dyDescent="0.25">
      <c r="A150" s="1" t="s">
        <v>284</v>
      </c>
      <c r="B150" s="13" t="s">
        <v>285</v>
      </c>
      <c r="C150" s="14" t="s">
        <v>286</v>
      </c>
      <c r="D150" s="16">
        <v>2500000</v>
      </c>
      <c r="E150" s="16">
        <v>1.27668E-8</v>
      </c>
      <c r="F150" s="42" t="s">
        <v>474</v>
      </c>
      <c r="G150" s="4" t="s">
        <v>20</v>
      </c>
      <c r="H150" s="4" t="s">
        <v>7</v>
      </c>
      <c r="I150" s="4" t="s">
        <v>14</v>
      </c>
      <c r="J150" s="13"/>
      <c r="K150" s="63">
        <v>6.3979400086720375</v>
      </c>
      <c r="L150" s="63">
        <v>-7.8939179450621202</v>
      </c>
      <c r="M150" s="14">
        <v>6</v>
      </c>
      <c r="O150" s="14"/>
      <c r="Q150" s="13"/>
      <c r="R150" s="16"/>
      <c r="S150" s="16"/>
      <c r="T150" s="13"/>
      <c r="U150" s="4"/>
      <c r="V150" s="4"/>
      <c r="W150" s="4"/>
      <c r="X150" s="13"/>
      <c r="Y150" s="63"/>
      <c r="Z150" s="63"/>
    </row>
    <row r="151" spans="1:26" x14ac:dyDescent="0.25">
      <c r="A151" s="1" t="s">
        <v>287</v>
      </c>
      <c r="B151" s="2" t="s">
        <v>103</v>
      </c>
      <c r="C151" s="13"/>
      <c r="D151" s="15">
        <v>400000</v>
      </c>
      <c r="E151" s="15">
        <v>6.1000000000000004E-8</v>
      </c>
      <c r="F151" s="42" t="s">
        <v>46</v>
      </c>
      <c r="G151" s="13" t="s">
        <v>104</v>
      </c>
      <c r="H151" s="2" t="s">
        <v>7</v>
      </c>
      <c r="I151" s="8" t="s">
        <v>14</v>
      </c>
      <c r="J151" s="13"/>
      <c r="K151" s="63">
        <v>5.6020599913279625</v>
      </c>
      <c r="L151" s="63">
        <v>-7.2146701649892329</v>
      </c>
      <c r="M151" s="14">
        <v>5</v>
      </c>
      <c r="O151" s="14"/>
      <c r="Q151" s="2"/>
      <c r="R151" s="15"/>
      <c r="S151" s="15"/>
      <c r="T151" s="4"/>
      <c r="U151" s="13"/>
      <c r="V151" s="2"/>
      <c r="W151" s="8"/>
      <c r="X151" s="13"/>
      <c r="Y151" s="63"/>
      <c r="Z151" s="63"/>
    </row>
    <row r="152" spans="1:26" x14ac:dyDescent="0.25">
      <c r="A152" s="1" t="s">
        <v>287</v>
      </c>
      <c r="B152" s="2" t="s">
        <v>103</v>
      </c>
      <c r="C152" s="13"/>
      <c r="D152" s="15">
        <v>1000000</v>
      </c>
      <c r="E152" s="15">
        <v>2.0999999999999999E-8</v>
      </c>
      <c r="F152" s="42" t="s">
        <v>46</v>
      </c>
      <c r="G152" s="13" t="s">
        <v>104</v>
      </c>
      <c r="H152" s="2" t="s">
        <v>7</v>
      </c>
      <c r="I152" s="8" t="s">
        <v>14</v>
      </c>
      <c r="J152" s="13"/>
      <c r="K152" s="63">
        <v>6</v>
      </c>
      <c r="L152" s="63">
        <v>-7.6777807052660805</v>
      </c>
      <c r="M152" s="14">
        <v>6</v>
      </c>
      <c r="O152" s="14"/>
      <c r="Q152" s="2"/>
      <c r="R152" s="15"/>
      <c r="S152" s="15"/>
      <c r="T152" s="4"/>
      <c r="U152" s="13"/>
      <c r="V152" s="2"/>
      <c r="W152" s="8"/>
      <c r="X152" s="13"/>
      <c r="Y152" s="63"/>
      <c r="Z152" s="63"/>
    </row>
    <row r="153" spans="1:26" x14ac:dyDescent="0.25">
      <c r="A153" s="1" t="s">
        <v>288</v>
      </c>
      <c r="B153" s="13" t="s">
        <v>289</v>
      </c>
      <c r="C153" s="14" t="s">
        <v>290</v>
      </c>
      <c r="D153" s="47">
        <v>500000</v>
      </c>
      <c r="E153" s="47">
        <v>5.3099999999999999E-8</v>
      </c>
      <c r="F153" s="42" t="s">
        <v>475</v>
      </c>
      <c r="G153" s="4" t="s">
        <v>20</v>
      </c>
      <c r="H153" s="4" t="s">
        <v>7</v>
      </c>
      <c r="I153" s="4" t="s">
        <v>14</v>
      </c>
      <c r="J153" s="13"/>
      <c r="K153" s="63">
        <v>5.6989700043360187</v>
      </c>
      <c r="L153" s="63">
        <v>-7.274905478918531</v>
      </c>
      <c r="M153" s="14">
        <v>5</v>
      </c>
      <c r="O153" s="14"/>
      <c r="Q153" s="13"/>
      <c r="R153" s="47"/>
      <c r="S153" s="47"/>
      <c r="T153" s="4"/>
      <c r="U153" s="4"/>
      <c r="V153" s="4"/>
      <c r="W153" s="4"/>
      <c r="X153" s="13"/>
      <c r="Y153" s="63"/>
      <c r="Z153" s="63"/>
    </row>
    <row r="154" spans="1:26" x14ac:dyDescent="0.25">
      <c r="A154" s="1" t="s">
        <v>291</v>
      </c>
      <c r="B154" s="13" t="s">
        <v>289</v>
      </c>
      <c r="C154" s="14" t="s">
        <v>290</v>
      </c>
      <c r="D154" s="47">
        <v>125000</v>
      </c>
      <c r="E154" s="47">
        <v>1.7199999999999999E-8</v>
      </c>
      <c r="F154" s="42" t="s">
        <v>475</v>
      </c>
      <c r="G154" s="4" t="s">
        <v>20</v>
      </c>
      <c r="H154" s="4" t="s">
        <v>7</v>
      </c>
      <c r="I154" s="4" t="s">
        <v>14</v>
      </c>
      <c r="J154" s="13"/>
      <c r="K154" s="63">
        <v>5.0969100130080562</v>
      </c>
      <c r="L154" s="63">
        <v>-7.7644715530924513</v>
      </c>
      <c r="M154" s="14">
        <v>5</v>
      </c>
      <c r="O154" s="14"/>
      <c r="Q154" s="13"/>
      <c r="R154" s="47"/>
      <c r="S154" s="47"/>
      <c r="T154" s="4"/>
      <c r="U154" s="4"/>
      <c r="V154" s="4"/>
      <c r="W154" s="4"/>
      <c r="X154" s="13"/>
      <c r="Y154" s="63"/>
      <c r="Z154" s="63"/>
    </row>
    <row r="155" spans="1:26" x14ac:dyDescent="0.25">
      <c r="A155" s="1" t="s">
        <v>292</v>
      </c>
      <c r="B155" s="13" t="s">
        <v>293</v>
      </c>
      <c r="C155" s="14" t="s">
        <v>192</v>
      </c>
      <c r="D155" s="16">
        <v>5250000</v>
      </c>
      <c r="E155" s="16">
        <v>1.1914285714285715E-8</v>
      </c>
      <c r="F155" s="42" t="s">
        <v>474</v>
      </c>
      <c r="G155" s="4" t="s">
        <v>20</v>
      </c>
      <c r="H155" s="4" t="s">
        <v>7</v>
      </c>
      <c r="I155" s="4" t="s">
        <v>14</v>
      </c>
      <c r="J155" s="13"/>
      <c r="K155" s="63">
        <v>6.720159303405957</v>
      </c>
      <c r="L155" s="63">
        <v>-7.9239319893765181</v>
      </c>
      <c r="M155" s="14">
        <v>6</v>
      </c>
      <c r="O155" s="14"/>
      <c r="Q155" s="13"/>
      <c r="R155" s="16"/>
      <c r="S155" s="16"/>
      <c r="T155" s="13"/>
      <c r="U155" s="4"/>
      <c r="V155" s="4"/>
      <c r="W155" s="4"/>
      <c r="X155" s="13"/>
      <c r="Y155" s="63"/>
      <c r="Z155" s="63"/>
    </row>
    <row r="156" spans="1:26" x14ac:dyDescent="0.25">
      <c r="A156" s="1" t="s">
        <v>294</v>
      </c>
      <c r="B156" s="13" t="s">
        <v>295</v>
      </c>
      <c r="C156" s="20" t="s">
        <v>244</v>
      </c>
      <c r="D156" s="48">
        <v>3500000</v>
      </c>
      <c r="E156" s="48">
        <v>1.2912500000000001E-8</v>
      </c>
      <c r="F156" s="42" t="s">
        <v>476</v>
      </c>
      <c r="G156" s="4" t="s">
        <v>20</v>
      </c>
      <c r="H156" s="4" t="s">
        <v>7</v>
      </c>
      <c r="I156" s="4" t="s">
        <v>14</v>
      </c>
      <c r="J156" s="13"/>
      <c r="K156" s="63">
        <v>6.5440680443502757</v>
      </c>
      <c r="L156" s="63">
        <v>-7.8889896654723231</v>
      </c>
      <c r="M156" s="14">
        <v>6</v>
      </c>
      <c r="O156" s="14"/>
      <c r="Q156" s="13"/>
      <c r="R156" s="48"/>
      <c r="S156" s="48"/>
      <c r="T156" s="4"/>
      <c r="U156" s="4"/>
      <c r="V156" s="4"/>
      <c r="W156" s="4"/>
      <c r="X156" s="13"/>
      <c r="Y156" s="63"/>
      <c r="Z156" s="63"/>
    </row>
    <row r="157" spans="1:26" x14ac:dyDescent="0.25">
      <c r="A157" s="1" t="s">
        <v>296</v>
      </c>
      <c r="B157" s="13" t="s">
        <v>297</v>
      </c>
      <c r="C157" s="21" t="s">
        <v>252</v>
      </c>
      <c r="D157" s="49">
        <v>4500000</v>
      </c>
      <c r="E157" s="49">
        <v>6.7121962962962935E-10</v>
      </c>
      <c r="F157" s="42" t="s">
        <v>479</v>
      </c>
      <c r="G157" s="4" t="s">
        <v>20</v>
      </c>
      <c r="H157" s="4" t="s">
        <v>7</v>
      </c>
      <c r="I157" s="4" t="s">
        <v>14</v>
      </c>
      <c r="J157" s="13"/>
      <c r="K157" s="63">
        <v>6.653212513775344</v>
      </c>
      <c r="L157" s="63">
        <v>-9.1731353511734373</v>
      </c>
      <c r="M157" s="14">
        <v>6</v>
      </c>
      <c r="O157" s="14"/>
      <c r="Q157" s="13"/>
      <c r="R157" s="49"/>
      <c r="S157" s="49"/>
      <c r="T157" s="4"/>
      <c r="U157" s="4"/>
      <c r="V157" s="4"/>
      <c r="W157" s="4"/>
      <c r="X157" s="13"/>
      <c r="Y157" s="63"/>
      <c r="Z157" s="63"/>
    </row>
    <row r="158" spans="1:26" x14ac:dyDescent="0.25">
      <c r="A158" s="1" t="s">
        <v>298</v>
      </c>
      <c r="B158" s="13" t="s">
        <v>299</v>
      </c>
      <c r="C158" s="17" t="s">
        <v>273</v>
      </c>
      <c r="D158" s="46">
        <v>2000000</v>
      </c>
      <c r="E158" s="46">
        <v>5.9976539393939389E-9</v>
      </c>
      <c r="F158" s="42" t="s">
        <v>474</v>
      </c>
      <c r="G158" s="4" t="s">
        <v>20</v>
      </c>
      <c r="H158" s="4" t="s">
        <v>7</v>
      </c>
      <c r="I158" s="4" t="s">
        <v>14</v>
      </c>
      <c r="J158" s="13"/>
      <c r="K158" s="63">
        <v>6.3010299956639813</v>
      </c>
      <c r="L158" s="63">
        <v>-8.222018596353653</v>
      </c>
      <c r="M158" s="14">
        <v>6</v>
      </c>
      <c r="O158" s="14"/>
      <c r="Q158" s="13"/>
      <c r="R158" s="46"/>
      <c r="S158" s="46"/>
      <c r="T158" s="13"/>
      <c r="U158" s="4"/>
      <c r="V158" s="4"/>
      <c r="W158" s="4"/>
      <c r="X158" s="13"/>
      <c r="Y158" s="63"/>
      <c r="Z158" s="63"/>
    </row>
    <row r="159" spans="1:26" x14ac:dyDescent="0.25">
      <c r="A159" s="1" t="s">
        <v>112</v>
      </c>
      <c r="B159" s="2" t="s">
        <v>113</v>
      </c>
      <c r="C159" s="13"/>
      <c r="D159" s="15">
        <v>1900000</v>
      </c>
      <c r="E159" s="15">
        <v>1.63E-8</v>
      </c>
      <c r="F159" s="42" t="s">
        <v>114</v>
      </c>
      <c r="G159" s="13" t="s">
        <v>12</v>
      </c>
      <c r="H159" s="2" t="s">
        <v>13</v>
      </c>
      <c r="I159" s="8" t="s">
        <v>14</v>
      </c>
      <c r="J159" s="13"/>
      <c r="K159" s="63">
        <v>6.2787536009528289</v>
      </c>
      <c r="L159" s="63">
        <v>-7.7878123955960419</v>
      </c>
      <c r="M159" s="14">
        <v>6</v>
      </c>
      <c r="O159" s="14"/>
      <c r="Q159" s="2"/>
      <c r="R159" s="15"/>
      <c r="S159" s="15"/>
      <c r="U159" s="13"/>
      <c r="V159" s="2"/>
      <c r="W159" s="8"/>
      <c r="X159" s="13"/>
      <c r="Y159" s="63"/>
      <c r="Z159" s="63"/>
    </row>
    <row r="160" spans="1:26" x14ac:dyDescent="0.25">
      <c r="A160" s="1" t="s">
        <v>300</v>
      </c>
      <c r="B160" s="13" t="s">
        <v>301</v>
      </c>
      <c r="C160" s="14" t="s">
        <v>302</v>
      </c>
      <c r="D160" s="16">
        <v>5000000</v>
      </c>
      <c r="E160" s="16">
        <v>1.481275E-8</v>
      </c>
      <c r="F160" s="42" t="s">
        <v>476</v>
      </c>
      <c r="G160" s="4" t="s">
        <v>20</v>
      </c>
      <c r="H160" s="4" t="s">
        <v>7</v>
      </c>
      <c r="I160" s="4" t="s">
        <v>14</v>
      </c>
      <c r="J160" s="13"/>
      <c r="K160" s="63">
        <v>6.6989700043360187</v>
      </c>
      <c r="L160" s="63">
        <v>-7.8293643068430026</v>
      </c>
      <c r="M160" s="14">
        <v>6</v>
      </c>
      <c r="O160" s="14"/>
      <c r="Q160" s="13"/>
      <c r="R160" s="16"/>
      <c r="S160" s="16"/>
      <c r="T160" s="4"/>
      <c r="U160" s="4"/>
      <c r="V160" s="4"/>
      <c r="W160" s="4"/>
      <c r="X160" s="13"/>
      <c r="Y160" s="63"/>
      <c r="Z160" s="63"/>
    </row>
    <row r="161" spans="1:26" x14ac:dyDescent="0.25">
      <c r="A161" s="1" t="s">
        <v>303</v>
      </c>
      <c r="B161" s="6" t="s">
        <v>215</v>
      </c>
      <c r="C161" s="14" t="s">
        <v>304</v>
      </c>
      <c r="D161" s="16">
        <v>5500000</v>
      </c>
      <c r="E161" s="16">
        <v>1.7006363636363638E-8</v>
      </c>
      <c r="F161" s="42" t="s">
        <v>474</v>
      </c>
      <c r="G161" s="4" t="s">
        <v>20</v>
      </c>
      <c r="H161" s="4" t="s">
        <v>7</v>
      </c>
      <c r="I161" s="4" t="s">
        <v>14</v>
      </c>
      <c r="J161" s="13"/>
      <c r="K161" s="63">
        <v>6.7403626894942441</v>
      </c>
      <c r="L161" s="63">
        <v>-7.7693885389147832</v>
      </c>
      <c r="M161" s="14">
        <v>6</v>
      </c>
      <c r="O161" s="14"/>
      <c r="Q161" s="13"/>
      <c r="R161" s="16"/>
      <c r="S161" s="16"/>
      <c r="T161" s="13"/>
      <c r="U161" s="4"/>
      <c r="V161" s="4"/>
      <c r="W161" s="4"/>
      <c r="X161" s="13"/>
      <c r="Y161" s="63"/>
      <c r="Z161" s="63"/>
    </row>
    <row r="162" spans="1:26" x14ac:dyDescent="0.25">
      <c r="A162" s="1" t="s">
        <v>124</v>
      </c>
      <c r="B162" s="2" t="s">
        <v>125</v>
      </c>
      <c r="C162" s="13"/>
      <c r="D162" s="15">
        <v>4500000</v>
      </c>
      <c r="E162" s="15">
        <v>2.96E-8</v>
      </c>
      <c r="F162" s="42" t="s">
        <v>77</v>
      </c>
      <c r="G162" s="13" t="s">
        <v>480</v>
      </c>
      <c r="H162" s="2" t="s">
        <v>7</v>
      </c>
      <c r="I162" s="8" t="s">
        <v>14</v>
      </c>
      <c r="J162" s="13"/>
      <c r="K162" s="63">
        <v>6.653212513775344</v>
      </c>
      <c r="L162" s="63">
        <v>-7.5287082889410613</v>
      </c>
      <c r="M162" s="14">
        <v>6</v>
      </c>
      <c r="O162" s="14"/>
      <c r="Q162" s="13"/>
      <c r="R162" s="16"/>
      <c r="S162" s="16"/>
      <c r="T162" s="13"/>
      <c r="U162" s="4"/>
      <c r="V162" s="4"/>
      <c r="W162" s="4"/>
      <c r="X162" s="13"/>
      <c r="Y162" s="63"/>
      <c r="Z162" s="63"/>
    </row>
    <row r="163" spans="1:26" x14ac:dyDescent="0.25">
      <c r="B163" s="6"/>
      <c r="C163" s="14"/>
      <c r="D163" s="16"/>
      <c r="E163" s="16"/>
      <c r="F163" s="42"/>
      <c r="G163" s="4"/>
      <c r="H163" s="4"/>
      <c r="I163" s="4"/>
      <c r="J163" s="13"/>
      <c r="K163" s="63" t="s">
        <v>576</v>
      </c>
      <c r="L163" s="63" t="s">
        <v>576</v>
      </c>
      <c r="M163" s="14" t="s">
        <v>576</v>
      </c>
      <c r="O163" s="14"/>
      <c r="P163" s="1" t="s">
        <v>124</v>
      </c>
      <c r="Q163" s="2" t="s">
        <v>125</v>
      </c>
      <c r="R163" s="15">
        <v>4500000</v>
      </c>
      <c r="S163" s="15">
        <v>2.3550000000000002E-8</v>
      </c>
      <c r="T163" s="4" t="s">
        <v>77</v>
      </c>
      <c r="U163" s="13" t="s">
        <v>126</v>
      </c>
      <c r="V163" s="2" t="s">
        <v>7</v>
      </c>
      <c r="W163" s="8" t="s">
        <v>14</v>
      </c>
      <c r="X163" s="13"/>
      <c r="Y163" s="63">
        <v>6.653212513775344</v>
      </c>
      <c r="Z163" s="63">
        <v>-7.6280090885350846</v>
      </c>
    </row>
    <row r="164" spans="1:26" x14ac:dyDescent="0.25">
      <c r="B164" s="6"/>
      <c r="C164" s="14"/>
      <c r="D164" s="16"/>
      <c r="E164" s="16"/>
      <c r="F164" s="42"/>
      <c r="G164" s="4"/>
      <c r="H164" s="4"/>
      <c r="I164" s="4"/>
      <c r="J164" s="13"/>
      <c r="K164" s="63" t="s">
        <v>576</v>
      </c>
      <c r="L164" s="63" t="s">
        <v>576</v>
      </c>
      <c r="M164" s="14" t="s">
        <v>576</v>
      </c>
      <c r="O164" s="14"/>
      <c r="P164" s="1" t="s">
        <v>124</v>
      </c>
      <c r="Q164" s="2" t="s">
        <v>125</v>
      </c>
      <c r="R164" s="15">
        <v>4500000</v>
      </c>
      <c r="S164" s="15">
        <v>3.1E-8</v>
      </c>
      <c r="T164" s="13" t="s">
        <v>77</v>
      </c>
      <c r="U164" s="4" t="s">
        <v>20</v>
      </c>
      <c r="V164" s="2" t="s">
        <v>7</v>
      </c>
      <c r="W164" s="8" t="s">
        <v>14</v>
      </c>
      <c r="X164" s="13"/>
      <c r="Y164" s="63">
        <v>6.653212513775344</v>
      </c>
      <c r="Z164" s="63">
        <v>-7.5086383061657269</v>
      </c>
    </row>
    <row r="165" spans="1:26" x14ac:dyDescent="0.25">
      <c r="F165" s="42"/>
      <c r="K165" s="63" t="s">
        <v>576</v>
      </c>
      <c r="L165" s="63" t="s">
        <v>576</v>
      </c>
      <c r="M165" s="14" t="s">
        <v>576</v>
      </c>
      <c r="O165" s="14"/>
      <c r="P165" s="1" t="s">
        <v>124</v>
      </c>
      <c r="Q165" s="2" t="s">
        <v>125</v>
      </c>
      <c r="R165" s="15">
        <v>4500000</v>
      </c>
      <c r="S165" s="15">
        <v>3.4249999999999999E-8</v>
      </c>
      <c r="T165" s="13" t="s">
        <v>77</v>
      </c>
      <c r="U165" s="13" t="s">
        <v>104</v>
      </c>
      <c r="V165" s="2" t="s">
        <v>7</v>
      </c>
      <c r="W165" s="8" t="s">
        <v>14</v>
      </c>
      <c r="X165" s="13"/>
      <c r="Y165" s="63">
        <v>6.653212513775344</v>
      </c>
      <c r="Z165" s="63">
        <v>-7.4653394241715558</v>
      </c>
    </row>
    <row r="166" spans="1:26" x14ac:dyDescent="0.25">
      <c r="A166" s="1" t="s">
        <v>305</v>
      </c>
      <c r="B166" s="13" t="s">
        <v>215</v>
      </c>
      <c r="C166" s="14" t="s">
        <v>244</v>
      </c>
      <c r="D166" s="16">
        <v>3500000</v>
      </c>
      <c r="E166" s="16">
        <v>1.8171428571428572E-8</v>
      </c>
      <c r="F166" s="42" t="s">
        <v>476</v>
      </c>
      <c r="G166" s="4" t="s">
        <v>20</v>
      </c>
      <c r="H166" s="4" t="s">
        <v>7</v>
      </c>
      <c r="I166" s="4" t="s">
        <v>14</v>
      </c>
      <c r="J166" s="13"/>
      <c r="K166" s="63">
        <v>6.5440680443502757</v>
      </c>
      <c r="L166" s="63">
        <v>-7.7406109287018614</v>
      </c>
      <c r="M166" s="14">
        <v>6</v>
      </c>
      <c r="O166" s="14"/>
      <c r="Q166" s="13"/>
      <c r="R166" s="16"/>
      <c r="S166" s="16"/>
      <c r="T166" s="4"/>
      <c r="U166" s="4"/>
      <c r="V166" s="4"/>
      <c r="W166" s="4"/>
      <c r="X166" s="13"/>
      <c r="Y166" s="63"/>
      <c r="Z166" s="63"/>
    </row>
    <row r="167" spans="1:26" x14ac:dyDescent="0.25">
      <c r="A167" s="1" t="s">
        <v>129</v>
      </c>
      <c r="B167" s="2" t="s">
        <v>130</v>
      </c>
      <c r="C167" s="13"/>
      <c r="D167" s="15">
        <v>4500000</v>
      </c>
      <c r="E167" s="15">
        <v>2.614666666666667E-8</v>
      </c>
      <c r="F167" s="42" t="s">
        <v>306</v>
      </c>
      <c r="G167" s="3" t="s">
        <v>480</v>
      </c>
      <c r="H167" s="2" t="s">
        <v>7</v>
      </c>
      <c r="I167" s="8" t="s">
        <v>14</v>
      </c>
      <c r="J167" s="13"/>
      <c r="K167" s="63">
        <v>6.653212513775344</v>
      </c>
      <c r="L167" s="63">
        <v>-7.582583669723916</v>
      </c>
      <c r="M167" s="14">
        <v>6</v>
      </c>
      <c r="O167" s="14"/>
      <c r="Q167" s="13"/>
      <c r="R167" s="16"/>
      <c r="S167" s="16"/>
      <c r="T167" s="4"/>
      <c r="U167" s="4"/>
      <c r="V167" s="4"/>
      <c r="W167" s="4"/>
      <c r="X167" s="13"/>
      <c r="Y167" s="63"/>
      <c r="Z167" s="63"/>
    </row>
    <row r="168" spans="1:26" x14ac:dyDescent="0.25">
      <c r="B168" s="13"/>
      <c r="C168" s="14"/>
      <c r="D168" s="16"/>
      <c r="E168" s="16"/>
      <c r="F168" s="42"/>
      <c r="G168" s="4"/>
      <c r="H168" s="4"/>
      <c r="I168" s="4"/>
      <c r="J168" s="13"/>
      <c r="K168" s="63" t="s">
        <v>576</v>
      </c>
      <c r="L168" s="63" t="s">
        <v>576</v>
      </c>
      <c r="M168" s="14" t="s">
        <v>576</v>
      </c>
      <c r="O168" s="14"/>
      <c r="P168" s="1" t="s">
        <v>129</v>
      </c>
      <c r="Q168" s="2" t="s">
        <v>130</v>
      </c>
      <c r="R168" s="15">
        <v>4500000</v>
      </c>
      <c r="S168" s="15">
        <v>1.5490000000000002E-8</v>
      </c>
      <c r="T168" s="13" t="s">
        <v>306</v>
      </c>
      <c r="U168" s="2" t="s">
        <v>126</v>
      </c>
      <c r="V168" s="2" t="s">
        <v>7</v>
      </c>
      <c r="W168" s="8" t="s">
        <v>14</v>
      </c>
      <c r="X168" s="13"/>
      <c r="Y168" s="63">
        <v>6.653212513775344</v>
      </c>
      <c r="Z168" s="63">
        <v>-7.8099485822407937</v>
      </c>
    </row>
    <row r="169" spans="1:26" x14ac:dyDescent="0.25">
      <c r="B169" s="13"/>
      <c r="C169" s="14"/>
      <c r="D169" s="16"/>
      <c r="E169" s="16"/>
      <c r="F169" s="42"/>
      <c r="G169" s="4"/>
      <c r="H169" s="4"/>
      <c r="I169" s="4"/>
      <c r="J169" s="13"/>
      <c r="K169" s="63" t="s">
        <v>576</v>
      </c>
      <c r="L169" s="63" t="s">
        <v>576</v>
      </c>
      <c r="M169" s="14" t="s">
        <v>576</v>
      </c>
      <c r="O169" s="14"/>
      <c r="P169" s="1" t="s">
        <v>129</v>
      </c>
      <c r="Q169" s="2" t="s">
        <v>130</v>
      </c>
      <c r="R169" s="15">
        <v>4500000</v>
      </c>
      <c r="S169" s="15">
        <v>3.0350000000000004E-8</v>
      </c>
      <c r="T169" s="13" t="s">
        <v>306</v>
      </c>
      <c r="U169" s="2" t="s">
        <v>20</v>
      </c>
      <c r="V169" s="2" t="s">
        <v>7</v>
      </c>
      <c r="W169" s="8" t="s">
        <v>14</v>
      </c>
      <c r="X169" s="13"/>
      <c r="Y169" s="63">
        <v>6.653212513775344</v>
      </c>
      <c r="Z169" s="63">
        <v>-7.5178413045887238</v>
      </c>
    </row>
    <row r="170" spans="1:26" x14ac:dyDescent="0.25">
      <c r="F170" s="42"/>
      <c r="K170" s="63" t="s">
        <v>576</v>
      </c>
      <c r="L170" s="63" t="s">
        <v>576</v>
      </c>
      <c r="M170" s="14" t="s">
        <v>576</v>
      </c>
      <c r="O170" s="14"/>
      <c r="P170" s="1" t="s">
        <v>129</v>
      </c>
      <c r="Q170" s="2" t="s">
        <v>130</v>
      </c>
      <c r="R170" s="15">
        <v>4500000</v>
      </c>
      <c r="S170" s="15">
        <v>3.2600000000000001E-8</v>
      </c>
      <c r="T170" s="13" t="s">
        <v>306</v>
      </c>
      <c r="U170" s="2" t="s">
        <v>104</v>
      </c>
      <c r="V170" s="2" t="s">
        <v>7</v>
      </c>
      <c r="W170" s="8" t="s">
        <v>14</v>
      </c>
      <c r="X170" s="13"/>
      <c r="Y170" s="63">
        <v>6.653212513775344</v>
      </c>
      <c r="Z170" s="63">
        <v>-7.4867823999320606</v>
      </c>
    </row>
    <row r="171" spans="1:26" x14ac:dyDescent="0.25">
      <c r="A171" s="1" t="s">
        <v>307</v>
      </c>
      <c r="B171" s="13" t="s">
        <v>308</v>
      </c>
      <c r="C171" s="14" t="s">
        <v>192</v>
      </c>
      <c r="D171" s="16">
        <v>5200000</v>
      </c>
      <c r="E171" s="16">
        <v>7.9461538461538458E-9</v>
      </c>
      <c r="F171" s="42" t="s">
        <v>474</v>
      </c>
      <c r="G171" s="4" t="s">
        <v>20</v>
      </c>
      <c r="H171" s="4" t="s">
        <v>7</v>
      </c>
      <c r="I171" s="4" t="s">
        <v>14</v>
      </c>
      <c r="J171" s="13"/>
      <c r="K171" s="63">
        <v>6.7160033436347994</v>
      </c>
      <c r="L171" s="63">
        <v>-8.0998430307872162</v>
      </c>
      <c r="M171" s="14">
        <v>6</v>
      </c>
      <c r="O171" s="14"/>
      <c r="Q171" s="13"/>
      <c r="R171" s="16"/>
      <c r="S171" s="16"/>
      <c r="T171" s="13"/>
      <c r="U171" s="4"/>
      <c r="V171" s="4"/>
      <c r="W171" s="4"/>
      <c r="X171" s="13"/>
      <c r="Y171" s="63"/>
      <c r="Z171" s="63"/>
    </row>
    <row r="172" spans="1:26" x14ac:dyDescent="0.25">
      <c r="A172" s="1" t="s">
        <v>132</v>
      </c>
      <c r="B172" s="2" t="s">
        <v>133</v>
      </c>
      <c r="C172" s="13"/>
      <c r="D172" s="15">
        <v>2220000</v>
      </c>
      <c r="E172" s="15">
        <v>1.9500000000000003E-8</v>
      </c>
      <c r="F172" s="42" t="s">
        <v>6</v>
      </c>
      <c r="G172" s="13" t="s">
        <v>12</v>
      </c>
      <c r="H172" s="2" t="s">
        <v>13</v>
      </c>
      <c r="I172" s="8" t="s">
        <v>14</v>
      </c>
      <c r="J172" s="13"/>
      <c r="K172" s="63">
        <v>6.3463529744506388</v>
      </c>
      <c r="L172" s="63">
        <v>-7.7099653886374817</v>
      </c>
      <c r="M172" s="14">
        <v>6</v>
      </c>
      <c r="O172" s="14"/>
      <c r="Q172" s="2"/>
      <c r="R172" s="15"/>
      <c r="S172" s="15"/>
      <c r="T172" s="13"/>
      <c r="U172" s="13"/>
      <c r="V172" s="2"/>
      <c r="W172" s="8"/>
      <c r="X172" s="13"/>
      <c r="Y172" s="63"/>
      <c r="Z172" s="63"/>
    </row>
    <row r="173" spans="1:26" x14ac:dyDescent="0.25">
      <c r="A173" s="1" t="s">
        <v>309</v>
      </c>
      <c r="B173" s="13" t="s">
        <v>310</v>
      </c>
      <c r="C173" s="14" t="s">
        <v>192</v>
      </c>
      <c r="D173" s="16">
        <v>9000000</v>
      </c>
      <c r="E173" s="16">
        <v>1.3652222222222224E-8</v>
      </c>
      <c r="F173" s="42" t="s">
        <v>474</v>
      </c>
      <c r="G173" s="4" t="s">
        <v>20</v>
      </c>
      <c r="H173" s="4" t="s">
        <v>7</v>
      </c>
      <c r="I173" s="4" t="s">
        <v>14</v>
      </c>
      <c r="J173" s="13"/>
      <c r="K173" s="63">
        <v>6.9542425094393252</v>
      </c>
      <c r="L173" s="63">
        <v>-7.8647966511654905</v>
      </c>
      <c r="M173" s="14">
        <v>6</v>
      </c>
      <c r="O173" s="14"/>
      <c r="Q173" s="13"/>
      <c r="R173" s="16"/>
      <c r="S173" s="16"/>
      <c r="T173" s="13"/>
      <c r="U173" s="4"/>
      <c r="V173" s="4"/>
      <c r="W173" s="4"/>
      <c r="X173" s="13"/>
      <c r="Y173" s="63"/>
      <c r="Z173" s="63"/>
    </row>
    <row r="174" spans="1:26" x14ac:dyDescent="0.25">
      <c r="A174" s="1" t="s">
        <v>311</v>
      </c>
      <c r="B174" s="13" t="s">
        <v>308</v>
      </c>
      <c r="C174" s="17" t="s">
        <v>192</v>
      </c>
      <c r="D174" s="46">
        <v>10250000</v>
      </c>
      <c r="E174" s="46">
        <v>1.2555512195121951E-8</v>
      </c>
      <c r="F174" s="42" t="s">
        <v>474</v>
      </c>
      <c r="G174" s="4" t="s">
        <v>20</v>
      </c>
      <c r="H174" s="4" t="s">
        <v>7</v>
      </c>
      <c r="I174" s="4" t="s">
        <v>14</v>
      </c>
      <c r="J174" s="13"/>
      <c r="K174" s="63">
        <v>7.0107238653917729</v>
      </c>
      <c r="L174" s="63">
        <v>-7.9011655657883484</v>
      </c>
      <c r="M174" s="14">
        <v>7</v>
      </c>
      <c r="O174" s="14"/>
      <c r="Q174" s="13"/>
      <c r="R174" s="46"/>
      <c r="S174" s="46"/>
      <c r="T174" s="13"/>
      <c r="U174" s="4"/>
      <c r="V174" s="4"/>
      <c r="W174" s="4"/>
      <c r="X174" s="13"/>
      <c r="Y174" s="63"/>
      <c r="Z174" s="63"/>
    </row>
    <row r="175" spans="1:26" x14ac:dyDescent="0.25">
      <c r="A175" s="1" t="s">
        <v>312</v>
      </c>
      <c r="B175" s="13" t="s">
        <v>308</v>
      </c>
      <c r="C175" s="14" t="s">
        <v>192</v>
      </c>
      <c r="D175" s="16">
        <v>3100000</v>
      </c>
      <c r="E175" s="16">
        <v>1.9483870967741934E-8</v>
      </c>
      <c r="F175" s="42" t="s">
        <v>474</v>
      </c>
      <c r="G175" s="4" t="s">
        <v>20</v>
      </c>
      <c r="H175" s="4" t="s">
        <v>7</v>
      </c>
      <c r="I175" s="4" t="s">
        <v>14</v>
      </c>
      <c r="J175" s="13"/>
      <c r="K175" s="63">
        <v>6.4913616938342731</v>
      </c>
      <c r="L175" s="63">
        <v>-7.7103247552131409</v>
      </c>
      <c r="M175" s="14">
        <v>6</v>
      </c>
      <c r="O175" s="14"/>
      <c r="Q175" s="13"/>
      <c r="R175" s="16"/>
      <c r="S175" s="16"/>
      <c r="T175" s="13"/>
      <c r="U175" s="4"/>
      <c r="V175" s="4"/>
      <c r="W175" s="4"/>
      <c r="X175" s="13"/>
      <c r="Y175" s="63"/>
      <c r="Z175" s="63"/>
    </row>
    <row r="176" spans="1:26" x14ac:dyDescent="0.25">
      <c r="A176" s="1" t="s">
        <v>313</v>
      </c>
      <c r="B176" s="13" t="s">
        <v>308</v>
      </c>
      <c r="C176" s="14" t="s">
        <v>314</v>
      </c>
      <c r="D176" s="16">
        <v>11600000</v>
      </c>
      <c r="E176" s="16">
        <v>1.0428879310344828E-8</v>
      </c>
      <c r="F176" s="42" t="s">
        <v>474</v>
      </c>
      <c r="G176" s="4" t="s">
        <v>20</v>
      </c>
      <c r="H176" s="4" t="s">
        <v>7</v>
      </c>
      <c r="I176" s="4" t="s">
        <v>14</v>
      </c>
      <c r="J176" s="13"/>
      <c r="K176" s="63">
        <v>7.0644579892269181</v>
      </c>
      <c r="L176" s="63">
        <v>-7.9817623584462565</v>
      </c>
      <c r="M176" s="14">
        <v>7</v>
      </c>
      <c r="O176" s="14"/>
      <c r="Q176" s="13"/>
      <c r="R176" s="16"/>
      <c r="S176" s="16"/>
      <c r="T176" s="13"/>
      <c r="U176" s="4"/>
      <c r="V176" s="4"/>
      <c r="W176" s="4"/>
      <c r="X176" s="13"/>
      <c r="Y176" s="63"/>
      <c r="Z176" s="63"/>
    </row>
    <row r="177" spans="1:26" x14ac:dyDescent="0.25">
      <c r="A177" s="1" t="s">
        <v>315</v>
      </c>
      <c r="B177" s="13" t="s">
        <v>308</v>
      </c>
      <c r="C177" s="14" t="s">
        <v>192</v>
      </c>
      <c r="D177" s="16">
        <v>5250000</v>
      </c>
      <c r="E177" s="16">
        <v>1.2466666666666666E-8</v>
      </c>
      <c r="F177" s="42" t="s">
        <v>474</v>
      </c>
      <c r="G177" s="4" t="s">
        <v>20</v>
      </c>
      <c r="H177" s="4" t="s">
        <v>7</v>
      </c>
      <c r="I177" s="4" t="s">
        <v>14</v>
      </c>
      <c r="J177" s="13"/>
      <c r="K177" s="63">
        <v>6.720159303405957</v>
      </c>
      <c r="L177" s="63">
        <v>-7.9042496525191819</v>
      </c>
      <c r="M177" s="14">
        <v>6</v>
      </c>
      <c r="O177" s="14"/>
      <c r="Q177" s="13"/>
      <c r="R177" s="16"/>
      <c r="S177" s="16"/>
      <c r="T177" s="13"/>
      <c r="U177" s="4"/>
      <c r="V177" s="4"/>
      <c r="W177" s="4"/>
      <c r="X177" s="13"/>
      <c r="Y177" s="63"/>
      <c r="Z177" s="63"/>
    </row>
    <row r="178" spans="1:26" x14ac:dyDescent="0.25">
      <c r="A178" s="1" t="s">
        <v>316</v>
      </c>
      <c r="B178" s="13" t="s">
        <v>310</v>
      </c>
      <c r="C178" s="14" t="s">
        <v>192</v>
      </c>
      <c r="D178" s="16">
        <v>4250000</v>
      </c>
      <c r="E178" s="16">
        <v>2.1541176470588233E-8</v>
      </c>
      <c r="F178" s="42" t="s">
        <v>474</v>
      </c>
      <c r="G178" s="4" t="s">
        <v>20</v>
      </c>
      <c r="H178" s="4" t="s">
        <v>7</v>
      </c>
      <c r="I178" s="4" t="s">
        <v>14</v>
      </c>
      <c r="J178" s="13"/>
      <c r="K178" s="63">
        <v>6.6283889300503116</v>
      </c>
      <c r="L178" s="63">
        <v>-7.6667305814125966</v>
      </c>
      <c r="M178" s="14">
        <v>6</v>
      </c>
      <c r="O178" s="14"/>
      <c r="Q178" s="13"/>
      <c r="R178" s="16"/>
      <c r="S178" s="16"/>
      <c r="T178" s="13"/>
      <c r="U178" s="4"/>
      <c r="V178" s="4"/>
      <c r="W178" s="4"/>
      <c r="X178" s="13"/>
      <c r="Y178" s="63"/>
      <c r="Z178" s="63"/>
    </row>
    <row r="179" spans="1:26" x14ac:dyDescent="0.25">
      <c r="A179" s="1" t="s">
        <v>317</v>
      </c>
      <c r="B179" s="13" t="s">
        <v>318</v>
      </c>
      <c r="C179" s="14" t="s">
        <v>207</v>
      </c>
      <c r="D179" s="16">
        <v>4250000</v>
      </c>
      <c r="E179" s="16">
        <v>1.3344705882352941E-8</v>
      </c>
      <c r="F179" s="42" t="s">
        <v>474</v>
      </c>
      <c r="G179" s="4" t="s">
        <v>20</v>
      </c>
      <c r="H179" s="4" t="s">
        <v>7</v>
      </c>
      <c r="I179" s="4" t="s">
        <v>14</v>
      </c>
      <c r="J179" s="13"/>
      <c r="K179" s="63">
        <v>6.6283889300503116</v>
      </c>
      <c r="L179" s="63">
        <v>-7.874690993632095</v>
      </c>
      <c r="M179" s="14">
        <v>6</v>
      </c>
      <c r="O179" s="14"/>
      <c r="Q179" s="13"/>
      <c r="R179" s="16"/>
      <c r="S179" s="16"/>
      <c r="T179" s="13"/>
      <c r="U179" s="4"/>
      <c r="V179" s="4"/>
      <c r="W179" s="4"/>
      <c r="X179" s="13"/>
      <c r="Y179" s="63"/>
      <c r="Z179" s="63"/>
    </row>
    <row r="180" spans="1:26" x14ac:dyDescent="0.25">
      <c r="A180" s="1" t="s">
        <v>135</v>
      </c>
      <c r="B180" s="2" t="s">
        <v>136</v>
      </c>
      <c r="C180" s="13"/>
      <c r="D180" s="15">
        <v>23700000</v>
      </c>
      <c r="E180" s="15">
        <v>1.7450000000000001E-8</v>
      </c>
      <c r="F180" s="42" t="s">
        <v>6</v>
      </c>
      <c r="G180" s="3" t="s">
        <v>481</v>
      </c>
      <c r="H180" s="2" t="s">
        <v>7</v>
      </c>
      <c r="I180" s="8" t="s">
        <v>14</v>
      </c>
      <c r="J180" s="13"/>
      <c r="K180" s="63">
        <v>7.3747483460101035</v>
      </c>
      <c r="L180" s="63">
        <v>-7.7582045687048016</v>
      </c>
      <c r="M180" s="14">
        <v>7</v>
      </c>
      <c r="O180" s="14"/>
      <c r="Q180" s="13"/>
      <c r="R180" s="16"/>
      <c r="S180" s="16"/>
      <c r="T180" s="13"/>
      <c r="U180" s="4"/>
      <c r="V180" s="4"/>
      <c r="W180" s="4"/>
      <c r="X180" s="13"/>
      <c r="Y180" s="63"/>
      <c r="Z180" s="63"/>
    </row>
    <row r="181" spans="1:26" x14ac:dyDescent="0.25">
      <c r="B181" s="13"/>
      <c r="C181" s="14"/>
      <c r="D181" s="16"/>
      <c r="E181" s="16"/>
      <c r="F181" s="42"/>
      <c r="G181" s="4"/>
      <c r="H181" s="4"/>
      <c r="I181" s="4"/>
      <c r="J181" s="13"/>
      <c r="K181" s="63" t="s">
        <v>576</v>
      </c>
      <c r="L181" s="63" t="s">
        <v>576</v>
      </c>
      <c r="M181" s="14" t="s">
        <v>576</v>
      </c>
      <c r="O181" s="14"/>
      <c r="P181" s="1" t="s">
        <v>135</v>
      </c>
      <c r="Q181" s="2" t="s">
        <v>136</v>
      </c>
      <c r="R181" s="15">
        <v>23700000</v>
      </c>
      <c r="S181" s="15">
        <v>1.8200000000000001E-8</v>
      </c>
      <c r="T181" s="13" t="s">
        <v>6</v>
      </c>
      <c r="U181" s="2" t="s">
        <v>137</v>
      </c>
      <c r="V181" s="2" t="s">
        <v>7</v>
      </c>
      <c r="W181" s="8" t="s">
        <v>14</v>
      </c>
      <c r="X181" s="13"/>
      <c r="Y181" s="63">
        <v>7.3747483460101035</v>
      </c>
      <c r="Z181" s="63">
        <v>-7.7399286120149249</v>
      </c>
    </row>
    <row r="182" spans="1:26" x14ac:dyDescent="0.25">
      <c r="F182" s="42"/>
      <c r="K182" s="63" t="s">
        <v>576</v>
      </c>
      <c r="L182" s="63" t="s">
        <v>576</v>
      </c>
      <c r="M182" s="14" t="s">
        <v>576</v>
      </c>
      <c r="O182" s="14"/>
      <c r="P182" s="1" t="s">
        <v>135</v>
      </c>
      <c r="Q182" s="2" t="s">
        <v>136</v>
      </c>
      <c r="R182" s="15">
        <v>23700000</v>
      </c>
      <c r="S182" s="15">
        <v>1.6700000000000001E-8</v>
      </c>
      <c r="T182" s="13" t="s">
        <v>6</v>
      </c>
      <c r="U182" s="2" t="s">
        <v>104</v>
      </c>
      <c r="V182" s="2" t="s">
        <v>7</v>
      </c>
      <c r="W182" s="8" t="s">
        <v>14</v>
      </c>
      <c r="X182" s="13"/>
      <c r="Y182" s="63">
        <v>7.3747483460101035</v>
      </c>
      <c r="Z182" s="63">
        <v>-7.7772835288524167</v>
      </c>
    </row>
    <row r="183" spans="1:26" x14ac:dyDescent="0.25">
      <c r="A183" s="1" t="s">
        <v>319</v>
      </c>
      <c r="B183" s="13" t="s">
        <v>320</v>
      </c>
      <c r="C183" s="17" t="s">
        <v>321</v>
      </c>
      <c r="D183" s="46">
        <v>12000000</v>
      </c>
      <c r="E183" s="46">
        <v>6.4380625000000004E-9</v>
      </c>
      <c r="F183" s="42" t="s">
        <v>474</v>
      </c>
      <c r="G183" s="4" t="s">
        <v>20</v>
      </c>
      <c r="H183" s="4" t="s">
        <v>7</v>
      </c>
      <c r="I183" s="4" t="s">
        <v>14</v>
      </c>
      <c r="J183" s="13"/>
      <c r="K183" s="63">
        <v>7.0791812460476251</v>
      </c>
      <c r="L183" s="63">
        <v>-8.1912448115470546</v>
      </c>
      <c r="M183" s="14">
        <v>7</v>
      </c>
      <c r="O183" s="14"/>
      <c r="Q183" s="13"/>
      <c r="R183" s="46"/>
      <c r="S183" s="46"/>
      <c r="T183" s="13"/>
      <c r="U183" s="4"/>
      <c r="V183" s="4"/>
      <c r="W183" s="4"/>
      <c r="X183" s="13"/>
      <c r="Y183" s="63"/>
      <c r="Z183" s="63"/>
    </row>
    <row r="184" spans="1:26" x14ac:dyDescent="0.25">
      <c r="A184" s="1" t="s">
        <v>322</v>
      </c>
      <c r="B184" s="13" t="s">
        <v>320</v>
      </c>
      <c r="C184" s="14" t="s">
        <v>237</v>
      </c>
      <c r="D184" s="16">
        <v>3300000</v>
      </c>
      <c r="E184" s="16">
        <v>1.4719696969696972E-9</v>
      </c>
      <c r="F184" s="42" t="s">
        <v>475</v>
      </c>
      <c r="G184" s="4" t="s">
        <v>20</v>
      </c>
      <c r="H184" s="4" t="s">
        <v>7</v>
      </c>
      <c r="I184" s="4" t="s">
        <v>14</v>
      </c>
      <c r="J184" s="13"/>
      <c r="K184" s="63">
        <v>6.5185139398778871</v>
      </c>
      <c r="L184" s="63">
        <v>-8.8321011306060679</v>
      </c>
      <c r="M184" s="14">
        <v>6</v>
      </c>
      <c r="O184" s="14"/>
      <c r="Q184" s="13"/>
      <c r="R184" s="16"/>
      <c r="S184" s="16"/>
      <c r="T184" s="4"/>
      <c r="U184" s="4"/>
      <c r="V184" s="4"/>
      <c r="W184" s="4"/>
      <c r="X184" s="13"/>
      <c r="Y184" s="63"/>
      <c r="Z184" s="63"/>
    </row>
    <row r="185" spans="1:26" x14ac:dyDescent="0.25">
      <c r="A185" s="1" t="s">
        <v>323</v>
      </c>
      <c r="B185" s="13" t="s">
        <v>324</v>
      </c>
      <c r="C185" s="14" t="s">
        <v>207</v>
      </c>
      <c r="D185" s="16">
        <v>4250000</v>
      </c>
      <c r="E185" s="16">
        <v>1.6070588235294119E-8</v>
      </c>
      <c r="F185" s="42" t="s">
        <v>474</v>
      </c>
      <c r="G185" s="4" t="s">
        <v>20</v>
      </c>
      <c r="H185" s="4" t="s">
        <v>7</v>
      </c>
      <c r="I185" s="4" t="s">
        <v>14</v>
      </c>
      <c r="J185" s="13"/>
      <c r="K185" s="63">
        <v>6.6283889300503116</v>
      </c>
      <c r="L185" s="63">
        <v>-7.7939682263687793</v>
      </c>
      <c r="M185" s="14">
        <v>6</v>
      </c>
      <c r="O185" s="14"/>
      <c r="Q185" s="13"/>
      <c r="R185" s="16"/>
      <c r="S185" s="16"/>
      <c r="T185" s="14"/>
      <c r="U185" s="4"/>
      <c r="V185" s="4"/>
      <c r="W185" s="4"/>
      <c r="X185" s="13"/>
      <c r="Y185" s="63"/>
      <c r="Z185" s="63"/>
    </row>
    <row r="186" spans="1:26" x14ac:dyDescent="0.25">
      <c r="A186" s="1" t="s">
        <v>325</v>
      </c>
      <c r="B186" s="13" t="s">
        <v>324</v>
      </c>
      <c r="C186" s="14" t="s">
        <v>207</v>
      </c>
      <c r="D186" s="16">
        <v>4250000</v>
      </c>
      <c r="E186" s="16">
        <v>1.1852117647058821E-8</v>
      </c>
      <c r="F186" s="42" t="s">
        <v>474</v>
      </c>
      <c r="G186" s="4" t="s">
        <v>20</v>
      </c>
      <c r="H186" s="4" t="s">
        <v>7</v>
      </c>
      <c r="I186" s="4" t="s">
        <v>14</v>
      </c>
      <c r="J186" s="13"/>
      <c r="K186" s="63">
        <v>6.6283889300503116</v>
      </c>
      <c r="L186" s="63">
        <v>-7.9262040462558678</v>
      </c>
      <c r="M186" s="14">
        <v>6</v>
      </c>
      <c r="O186" s="14"/>
      <c r="Q186" s="13"/>
      <c r="R186" s="16"/>
      <c r="S186" s="16"/>
      <c r="T186" s="14"/>
      <c r="U186" s="4"/>
      <c r="V186" s="4"/>
      <c r="W186" s="4"/>
      <c r="X186" s="13"/>
      <c r="Y186" s="63"/>
      <c r="Z186" s="63"/>
    </row>
    <row r="187" spans="1:26" x14ac:dyDescent="0.25">
      <c r="A187" s="1" t="s">
        <v>326</v>
      </c>
      <c r="B187" s="13" t="s">
        <v>327</v>
      </c>
      <c r="C187" s="14" t="s">
        <v>328</v>
      </c>
      <c r="D187" s="16">
        <v>5330000</v>
      </c>
      <c r="E187" s="16">
        <v>4.7589118198874301E-9</v>
      </c>
      <c r="F187" s="42" t="s">
        <v>476</v>
      </c>
      <c r="G187" s="4" t="s">
        <v>20</v>
      </c>
      <c r="H187" s="4" t="s">
        <v>7</v>
      </c>
      <c r="I187" s="4" t="s">
        <v>14</v>
      </c>
      <c r="J187" s="13"/>
      <c r="K187" s="63">
        <v>6.7267272090265724</v>
      </c>
      <c r="L187" s="63">
        <v>-8.3224923423731489</v>
      </c>
      <c r="M187" s="14">
        <v>6</v>
      </c>
      <c r="O187" s="14"/>
      <c r="Q187" s="13"/>
      <c r="R187" s="16"/>
      <c r="S187" s="16"/>
      <c r="T187" s="4"/>
      <c r="U187" s="4"/>
      <c r="V187" s="4"/>
      <c r="W187" s="4"/>
      <c r="X187" s="13"/>
      <c r="Y187" s="63"/>
      <c r="Z187" s="63"/>
    </row>
    <row r="188" spans="1:26" x14ac:dyDescent="0.25">
      <c r="A188" s="1" t="s">
        <v>329</v>
      </c>
      <c r="B188" s="13" t="s">
        <v>327</v>
      </c>
      <c r="C188" s="17" t="s">
        <v>328</v>
      </c>
      <c r="D188" s="46">
        <v>5330000</v>
      </c>
      <c r="E188" s="46">
        <v>8.0619136960600364E-9</v>
      </c>
      <c r="F188" s="42" t="s">
        <v>476</v>
      </c>
      <c r="G188" s="4" t="s">
        <v>20</v>
      </c>
      <c r="H188" s="4" t="s">
        <v>7</v>
      </c>
      <c r="I188" s="4" t="s">
        <v>14</v>
      </c>
      <c r="J188" s="13"/>
      <c r="K188" s="63">
        <v>6.7267272090265724</v>
      </c>
      <c r="L188" s="63">
        <v>-8.0935618553426689</v>
      </c>
      <c r="M188" s="14">
        <v>6</v>
      </c>
      <c r="O188" s="14"/>
      <c r="Q188" s="13"/>
      <c r="R188" s="46"/>
      <c r="S188" s="46"/>
      <c r="T188" s="4"/>
      <c r="U188" s="4"/>
      <c r="V188" s="4"/>
      <c r="W188" s="4"/>
      <c r="X188" s="13"/>
      <c r="Y188" s="63"/>
      <c r="Z188" s="63"/>
    </row>
    <row r="189" spans="1:26" x14ac:dyDescent="0.25">
      <c r="A189" s="1" t="s">
        <v>330</v>
      </c>
      <c r="B189" s="13" t="s">
        <v>215</v>
      </c>
      <c r="C189" s="14" t="s">
        <v>244</v>
      </c>
      <c r="D189" s="16">
        <v>3500000</v>
      </c>
      <c r="E189" s="16">
        <v>1.0774285714285715E-8</v>
      </c>
      <c r="F189" s="42" t="s">
        <v>476</v>
      </c>
      <c r="G189" s="4" t="s">
        <v>20</v>
      </c>
      <c r="H189" s="4" t="s">
        <v>7</v>
      </c>
      <c r="I189" s="4" t="s">
        <v>14</v>
      </c>
      <c r="J189" s="13"/>
      <c r="K189" s="63">
        <v>6.5440680443502757</v>
      </c>
      <c r="L189" s="63">
        <v>-7.9676115119446553</v>
      </c>
      <c r="M189" s="14">
        <v>6</v>
      </c>
      <c r="O189" s="14"/>
      <c r="Q189" s="13"/>
      <c r="R189" s="16"/>
      <c r="S189" s="16"/>
      <c r="T189" s="4"/>
      <c r="U189" s="4"/>
      <c r="V189" s="4"/>
      <c r="W189" s="4"/>
      <c r="X189" s="13"/>
      <c r="Y189" s="63"/>
      <c r="Z189" s="63"/>
    </row>
    <row r="190" spans="1:26" x14ac:dyDescent="0.25">
      <c r="A190" s="1" t="s">
        <v>331</v>
      </c>
      <c r="B190" s="13" t="s">
        <v>332</v>
      </c>
      <c r="C190" s="14" t="s">
        <v>237</v>
      </c>
      <c r="D190" s="16">
        <v>3300000</v>
      </c>
      <c r="E190" s="16">
        <v>8.0257575757575769E-9</v>
      </c>
      <c r="F190" s="42" t="s">
        <v>476</v>
      </c>
      <c r="G190" s="4" t="s">
        <v>20</v>
      </c>
      <c r="H190" s="4" t="s">
        <v>7</v>
      </c>
      <c r="I190" s="4" t="s">
        <v>14</v>
      </c>
      <c r="J190" s="13"/>
      <c r="K190" s="63">
        <v>6.5185139398778871</v>
      </c>
      <c r="L190" s="63">
        <v>-8.0955139626062707</v>
      </c>
      <c r="M190" s="14">
        <v>6</v>
      </c>
      <c r="O190" s="14"/>
      <c r="Q190" s="13"/>
      <c r="R190" s="16"/>
      <c r="S190" s="16"/>
      <c r="T190" s="4"/>
      <c r="U190" s="4"/>
      <c r="V190" s="4"/>
      <c r="W190" s="4"/>
      <c r="X190" s="13"/>
      <c r="Y190" s="63"/>
      <c r="Z190" s="63"/>
    </row>
    <row r="191" spans="1:26" x14ac:dyDescent="0.25">
      <c r="A191" s="1" t="s">
        <v>333</v>
      </c>
      <c r="B191" s="13" t="s">
        <v>215</v>
      </c>
      <c r="C191" s="14" t="s">
        <v>244</v>
      </c>
      <c r="D191" s="16">
        <v>3500000</v>
      </c>
      <c r="E191" s="16">
        <v>4.5100000000000003E-9</v>
      </c>
      <c r="F191" s="42" t="s">
        <v>478</v>
      </c>
      <c r="G191" s="4" t="s">
        <v>20</v>
      </c>
      <c r="H191" s="4" t="s">
        <v>7</v>
      </c>
      <c r="I191" s="4" t="s">
        <v>14</v>
      </c>
      <c r="J191" s="13"/>
      <c r="K191" s="63">
        <v>6.5440680443502757</v>
      </c>
      <c r="L191" s="63">
        <v>-8.3458234581220392</v>
      </c>
      <c r="M191" s="14">
        <v>6</v>
      </c>
      <c r="O191" s="14"/>
      <c r="Q191" s="13"/>
      <c r="R191" s="16"/>
      <c r="S191" s="16"/>
      <c r="T191" s="4"/>
      <c r="U191" s="4"/>
      <c r="V191" s="4"/>
      <c r="W191" s="4"/>
      <c r="X191" s="13"/>
      <c r="Y191" s="63"/>
      <c r="Z191" s="63"/>
    </row>
    <row r="192" spans="1:26" x14ac:dyDescent="0.25">
      <c r="A192" s="1" t="s">
        <v>334</v>
      </c>
      <c r="B192" s="13" t="s">
        <v>215</v>
      </c>
      <c r="C192" s="20" t="s">
        <v>244</v>
      </c>
      <c r="D192" s="48">
        <v>3500000</v>
      </c>
      <c r="E192" s="48">
        <v>1.1588571428571428E-8</v>
      </c>
      <c r="F192" s="42" t="s">
        <v>476</v>
      </c>
      <c r="G192" s="4" t="s">
        <v>20</v>
      </c>
      <c r="H192" s="4" t="s">
        <v>7</v>
      </c>
      <c r="I192" s="4" t="s">
        <v>14</v>
      </c>
      <c r="J192" s="13"/>
      <c r="K192" s="63">
        <v>6.5440680443502757</v>
      </c>
      <c r="L192" s="63">
        <v>-7.9359700980249963</v>
      </c>
      <c r="M192" s="14">
        <v>6</v>
      </c>
      <c r="O192" s="14"/>
      <c r="Q192" s="13"/>
      <c r="R192" s="48"/>
      <c r="S192" s="48"/>
      <c r="T192" s="4"/>
      <c r="U192" s="4"/>
      <c r="V192" s="4"/>
      <c r="W192" s="4"/>
      <c r="X192" s="13"/>
      <c r="Y192" s="63"/>
      <c r="Z192" s="63"/>
    </row>
    <row r="193" spans="1:26" x14ac:dyDescent="0.25">
      <c r="A193" s="1" t="s">
        <v>335</v>
      </c>
      <c r="B193" s="13" t="s">
        <v>215</v>
      </c>
      <c r="C193" s="14" t="s">
        <v>244</v>
      </c>
      <c r="D193" s="16">
        <v>3500000</v>
      </c>
      <c r="E193" s="16">
        <v>8.6399999999999999E-9</v>
      </c>
      <c r="F193" s="42" t="s">
        <v>476</v>
      </c>
      <c r="G193" s="4" t="s">
        <v>20</v>
      </c>
      <c r="H193" s="4" t="s">
        <v>7</v>
      </c>
      <c r="I193" s="4" t="s">
        <v>14</v>
      </c>
      <c r="J193" s="13"/>
      <c r="K193" s="63">
        <v>6.5440680443502757</v>
      </c>
      <c r="L193" s="63">
        <v>-8.0634862575211059</v>
      </c>
      <c r="M193" s="14">
        <v>6</v>
      </c>
      <c r="O193" s="14"/>
      <c r="Q193" s="13"/>
      <c r="R193" s="16"/>
      <c r="S193" s="16"/>
      <c r="T193" s="4"/>
      <c r="U193" s="4"/>
      <c r="V193" s="4"/>
      <c r="W193" s="4"/>
      <c r="X193" s="13"/>
      <c r="Y193" s="63"/>
      <c r="Z193" s="63"/>
    </row>
    <row r="194" spans="1:26" x14ac:dyDescent="0.25">
      <c r="A194" s="1" t="s">
        <v>336</v>
      </c>
      <c r="B194" s="13" t="s">
        <v>215</v>
      </c>
      <c r="C194" s="20" t="s">
        <v>244</v>
      </c>
      <c r="D194" s="48">
        <v>3500000</v>
      </c>
      <c r="E194" s="48">
        <v>1.1185714285714286E-8</v>
      </c>
      <c r="F194" s="42" t="s">
        <v>476</v>
      </c>
      <c r="G194" s="4" t="s">
        <v>20</v>
      </c>
      <c r="H194" s="4" t="s">
        <v>7</v>
      </c>
      <c r="I194" s="4" t="s">
        <v>14</v>
      </c>
      <c r="J194" s="13"/>
      <c r="K194" s="63">
        <v>6.5440680443502757</v>
      </c>
      <c r="L194" s="63">
        <v>-7.9513362779563135</v>
      </c>
      <c r="M194" s="14">
        <v>6</v>
      </c>
      <c r="O194" s="14"/>
      <c r="Q194" s="13"/>
      <c r="R194" s="48"/>
      <c r="S194" s="48"/>
      <c r="T194" s="4"/>
      <c r="U194" s="4"/>
      <c r="V194" s="4"/>
      <c r="W194" s="4"/>
      <c r="X194" s="13"/>
      <c r="Y194" s="63"/>
      <c r="Z194" s="63"/>
    </row>
    <row r="195" spans="1:26" x14ac:dyDescent="0.25">
      <c r="A195" s="1" t="s">
        <v>337</v>
      </c>
      <c r="B195" s="13" t="s">
        <v>215</v>
      </c>
      <c r="C195" s="17" t="s">
        <v>244</v>
      </c>
      <c r="D195" s="46">
        <v>3500000</v>
      </c>
      <c r="E195" s="46">
        <v>9.1061428571428574E-9</v>
      </c>
      <c r="F195" s="42" t="s">
        <v>476</v>
      </c>
      <c r="G195" s="4" t="s">
        <v>20</v>
      </c>
      <c r="H195" s="4" t="s">
        <v>7</v>
      </c>
      <c r="I195" s="4" t="s">
        <v>14</v>
      </c>
      <c r="J195" s="13"/>
      <c r="K195" s="63">
        <v>6.5440680443502757</v>
      </c>
      <c r="L195" s="63">
        <v>-8.0406655407638077</v>
      </c>
      <c r="M195" s="14">
        <v>6</v>
      </c>
      <c r="O195" s="14"/>
      <c r="Q195" s="13"/>
      <c r="R195" s="46"/>
      <c r="S195" s="46"/>
      <c r="T195" s="4"/>
      <c r="U195" s="4"/>
      <c r="V195" s="4"/>
      <c r="W195" s="4"/>
      <c r="X195" s="13"/>
      <c r="Y195" s="63"/>
      <c r="Z195" s="63"/>
    </row>
    <row r="196" spans="1:26" x14ac:dyDescent="0.25">
      <c r="A196" s="1" t="s">
        <v>338</v>
      </c>
      <c r="B196" s="13" t="s">
        <v>339</v>
      </c>
      <c r="C196" s="14" t="s">
        <v>244</v>
      </c>
      <c r="D196" s="16">
        <v>3500000</v>
      </c>
      <c r="E196" s="16">
        <v>1.0982857142857143E-8</v>
      </c>
      <c r="F196" s="42" t="s">
        <v>476</v>
      </c>
      <c r="G196" s="4" t="s">
        <v>20</v>
      </c>
      <c r="H196" s="4" t="s">
        <v>7</v>
      </c>
      <c r="I196" s="4" t="s">
        <v>14</v>
      </c>
      <c r="J196" s="13"/>
      <c r="K196" s="63">
        <v>6.5440680443502757</v>
      </c>
      <c r="L196" s="63">
        <v>-7.9592846653537679</v>
      </c>
      <c r="M196" s="14">
        <v>6</v>
      </c>
      <c r="O196" s="14"/>
      <c r="Q196" s="13"/>
      <c r="R196" s="16"/>
      <c r="S196" s="16"/>
      <c r="T196" s="4"/>
      <c r="U196" s="4"/>
      <c r="V196" s="4"/>
      <c r="W196" s="4"/>
      <c r="X196" s="13"/>
      <c r="Y196" s="63"/>
      <c r="Z196" s="63"/>
    </row>
    <row r="197" spans="1:26" x14ac:dyDescent="0.25">
      <c r="A197" s="1" t="s">
        <v>340</v>
      </c>
      <c r="B197" s="2" t="s">
        <v>147</v>
      </c>
      <c r="C197" s="13"/>
      <c r="D197" s="15">
        <v>5960000</v>
      </c>
      <c r="E197" s="15">
        <v>5.8999999999999999E-8</v>
      </c>
      <c r="F197" s="42" t="s">
        <v>77</v>
      </c>
      <c r="G197" s="13" t="s">
        <v>20</v>
      </c>
      <c r="H197" s="2" t="s">
        <v>7</v>
      </c>
      <c r="I197" s="8" t="s">
        <v>14</v>
      </c>
      <c r="J197" s="13"/>
      <c r="K197" s="63">
        <v>6.7752462597402365</v>
      </c>
      <c r="L197" s="63">
        <v>-7.2291479883578562</v>
      </c>
      <c r="M197" s="14">
        <v>6</v>
      </c>
      <c r="O197" s="14"/>
      <c r="Q197" s="2"/>
      <c r="R197" s="15"/>
      <c r="S197" s="15"/>
      <c r="T197" s="13"/>
      <c r="U197" s="13"/>
      <c r="V197" s="2"/>
      <c r="W197" s="8"/>
      <c r="X197" s="13"/>
      <c r="Y197" s="63"/>
      <c r="Z197" s="63"/>
    </row>
    <row r="198" spans="1:26" x14ac:dyDescent="0.25">
      <c r="A198" s="1" t="s">
        <v>341</v>
      </c>
      <c r="B198" s="13" t="s">
        <v>342</v>
      </c>
      <c r="C198" s="20" t="s">
        <v>252</v>
      </c>
      <c r="D198" s="48">
        <v>4500000</v>
      </c>
      <c r="E198" s="48">
        <v>8.6177777777777781E-9</v>
      </c>
      <c r="F198" s="42" t="s">
        <v>476</v>
      </c>
      <c r="G198" s="4" t="s">
        <v>20</v>
      </c>
      <c r="H198" s="4" t="s">
        <v>7</v>
      </c>
      <c r="I198" s="4" t="s">
        <v>14</v>
      </c>
      <c r="J198" s="13"/>
      <c r="K198" s="63">
        <v>6.653212513775344</v>
      </c>
      <c r="L198" s="63">
        <v>-8.0646047090326576</v>
      </c>
      <c r="M198" s="14">
        <v>6</v>
      </c>
      <c r="O198" s="14"/>
      <c r="Q198" s="13"/>
      <c r="R198" s="48"/>
      <c r="S198" s="48"/>
      <c r="T198" s="4"/>
      <c r="U198" s="4"/>
      <c r="V198" s="4"/>
      <c r="W198" s="4"/>
      <c r="X198" s="13"/>
      <c r="Y198" s="63"/>
      <c r="Z198" s="63"/>
    </row>
    <row r="199" spans="1:26" x14ac:dyDescent="0.25">
      <c r="A199" s="1" t="s">
        <v>343</v>
      </c>
      <c r="B199" s="13" t="s">
        <v>344</v>
      </c>
      <c r="C199" s="14" t="s">
        <v>252</v>
      </c>
      <c r="D199" s="16">
        <v>4500000</v>
      </c>
      <c r="E199" s="16">
        <v>1.2446666666666668E-8</v>
      </c>
      <c r="F199" s="42" t="s">
        <v>476</v>
      </c>
      <c r="G199" s="4" t="s">
        <v>20</v>
      </c>
      <c r="H199" s="4" t="s">
        <v>7</v>
      </c>
      <c r="I199" s="4" t="s">
        <v>14</v>
      </c>
      <c r="J199" s="13"/>
      <c r="K199" s="63">
        <v>6.653212513775344</v>
      </c>
      <c r="L199" s="63">
        <v>-7.9049469411066031</v>
      </c>
      <c r="M199" s="14">
        <v>6</v>
      </c>
      <c r="O199" s="14"/>
      <c r="Q199" s="13"/>
      <c r="R199" s="16"/>
      <c r="S199" s="16"/>
      <c r="T199" s="4"/>
      <c r="U199" s="4"/>
      <c r="V199" s="4"/>
      <c r="W199" s="4"/>
      <c r="X199" s="13"/>
      <c r="Y199" s="63"/>
      <c r="Z199" s="63"/>
    </row>
    <row r="200" spans="1:26" x14ac:dyDescent="0.25">
      <c r="A200" s="1" t="s">
        <v>345</v>
      </c>
      <c r="B200" s="13" t="s">
        <v>346</v>
      </c>
      <c r="C200" s="17" t="s">
        <v>244</v>
      </c>
      <c r="D200" s="46">
        <v>3500000</v>
      </c>
      <c r="E200" s="46">
        <v>9.4571428571428567E-9</v>
      </c>
      <c r="F200" s="42" t="s">
        <v>476</v>
      </c>
      <c r="G200" s="4" t="s">
        <v>20</v>
      </c>
      <c r="H200" s="4" t="s">
        <v>7</v>
      </c>
      <c r="I200" s="4" t="s">
        <v>14</v>
      </c>
      <c r="J200" s="13"/>
      <c r="K200" s="63">
        <v>6.5440680443502757</v>
      </c>
      <c r="L200" s="63">
        <v>-8.0242400505745568</v>
      </c>
      <c r="M200" s="14">
        <v>6</v>
      </c>
      <c r="O200" s="14"/>
      <c r="Q200" s="13"/>
      <c r="R200" s="46"/>
      <c r="S200" s="46"/>
      <c r="T200" s="4"/>
      <c r="U200" s="4"/>
      <c r="V200" s="4"/>
      <c r="W200" s="4"/>
      <c r="X200" s="13"/>
      <c r="Y200" s="63"/>
      <c r="Z200" s="63"/>
    </row>
    <row r="201" spans="1:26" x14ac:dyDescent="0.25">
      <c r="A201" s="1" t="s">
        <v>347</v>
      </c>
      <c r="B201" s="13" t="s">
        <v>346</v>
      </c>
      <c r="C201" s="14" t="s">
        <v>209</v>
      </c>
      <c r="D201" s="16">
        <v>5100000</v>
      </c>
      <c r="E201" s="16">
        <v>1.2617647058823529E-8</v>
      </c>
      <c r="F201" s="42" t="s">
        <v>476</v>
      </c>
      <c r="G201" s="4" t="s">
        <v>20</v>
      </c>
      <c r="H201" s="4" t="s">
        <v>7</v>
      </c>
      <c r="I201" s="4" t="s">
        <v>14</v>
      </c>
      <c r="J201" s="13"/>
      <c r="K201" s="63">
        <v>6.7075701760979367</v>
      </c>
      <c r="L201" s="63">
        <v>-7.8990216248575305</v>
      </c>
      <c r="M201" s="14">
        <v>6</v>
      </c>
      <c r="O201" s="14"/>
      <c r="Q201" s="13"/>
      <c r="R201" s="16"/>
      <c r="S201" s="16"/>
      <c r="T201" s="4"/>
      <c r="U201" s="4"/>
      <c r="V201" s="4"/>
      <c r="W201" s="4"/>
      <c r="X201" s="13"/>
      <c r="Y201" s="63"/>
      <c r="Z201" s="63"/>
    </row>
    <row r="202" spans="1:26" x14ac:dyDescent="0.25">
      <c r="A202" s="1" t="s">
        <v>149</v>
      </c>
      <c r="B202" s="44" t="s">
        <v>430</v>
      </c>
      <c r="C202" s="13" t="s">
        <v>348</v>
      </c>
      <c r="D202" s="15">
        <v>1250</v>
      </c>
      <c r="E202" s="15">
        <v>1.7078E-6</v>
      </c>
      <c r="F202" s="42" t="s">
        <v>11</v>
      </c>
      <c r="G202" s="2" t="s">
        <v>12</v>
      </c>
      <c r="H202" s="2" t="s">
        <v>13</v>
      </c>
      <c r="I202" s="8" t="s">
        <v>14</v>
      </c>
      <c r="J202" s="13"/>
      <c r="K202" s="63">
        <v>3.0969100130080562</v>
      </c>
      <c r="L202" s="63">
        <v>-5.767562990779445</v>
      </c>
      <c r="M202" s="14">
        <v>3</v>
      </c>
      <c r="O202" s="14"/>
      <c r="Q202" s="2"/>
      <c r="R202" s="15"/>
      <c r="S202" s="15"/>
      <c r="T202" s="13"/>
      <c r="U202" s="2"/>
      <c r="V202" s="2"/>
      <c r="W202" s="8"/>
      <c r="X202" s="13"/>
      <c r="Y202" s="63"/>
      <c r="Z202" s="63"/>
    </row>
    <row r="203" spans="1:26" x14ac:dyDescent="0.25">
      <c r="A203" s="1" t="s">
        <v>349</v>
      </c>
      <c r="B203" s="13" t="s">
        <v>350</v>
      </c>
      <c r="C203" s="20" t="s">
        <v>252</v>
      </c>
      <c r="D203" s="48">
        <v>4500000</v>
      </c>
      <c r="E203" s="48">
        <v>3.8333333333333337E-9</v>
      </c>
      <c r="F203" s="42" t="s">
        <v>479</v>
      </c>
      <c r="G203" s="4" t="s">
        <v>20</v>
      </c>
      <c r="H203" s="4" t="s">
        <v>7</v>
      </c>
      <c r="I203" s="4" t="s">
        <v>14</v>
      </c>
      <c r="J203" s="13"/>
      <c r="K203" s="63">
        <v>6.653212513775344</v>
      </c>
      <c r="L203" s="63">
        <v>-8.4164234143660508</v>
      </c>
      <c r="M203" s="14">
        <v>6</v>
      </c>
      <c r="O203" s="14"/>
      <c r="Q203" s="13"/>
      <c r="R203" s="48"/>
      <c r="S203" s="48"/>
      <c r="T203" s="4"/>
      <c r="U203" s="4"/>
      <c r="V203" s="4"/>
      <c r="W203" s="4"/>
      <c r="X203" s="13"/>
      <c r="Y203" s="63"/>
      <c r="Z203" s="63"/>
    </row>
    <row r="204" spans="1:26" x14ac:dyDescent="0.25">
      <c r="A204" s="42" t="s">
        <v>557</v>
      </c>
      <c r="B204" s="3" t="s">
        <v>558</v>
      </c>
      <c r="C204" s="13"/>
      <c r="D204" s="15">
        <v>500000</v>
      </c>
      <c r="E204" s="15">
        <v>6.8499999999999998E-8</v>
      </c>
      <c r="F204" s="42" t="s">
        <v>77</v>
      </c>
      <c r="G204" s="13" t="s">
        <v>351</v>
      </c>
      <c r="H204" s="2" t="s">
        <v>7</v>
      </c>
      <c r="I204" s="8" t="s">
        <v>14</v>
      </c>
      <c r="J204" s="13"/>
      <c r="K204" s="63">
        <v>5.6989700043360187</v>
      </c>
      <c r="L204" s="63">
        <v>-7.1643094285075746</v>
      </c>
      <c r="M204" s="14">
        <v>5</v>
      </c>
      <c r="O204" s="14"/>
      <c r="Q204" s="2"/>
      <c r="R204" s="15"/>
      <c r="S204" s="15"/>
      <c r="T204" s="4"/>
      <c r="U204" s="13"/>
      <c r="V204" s="2"/>
      <c r="W204" s="8"/>
      <c r="X204" s="13"/>
      <c r="Y204" s="63"/>
      <c r="Z204" s="63"/>
    </row>
    <row r="205" spans="1:26" x14ac:dyDescent="0.25">
      <c r="A205" s="1" t="s">
        <v>352</v>
      </c>
      <c r="B205" s="2" t="s">
        <v>93</v>
      </c>
      <c r="C205" s="13"/>
      <c r="D205" s="15">
        <v>2500000</v>
      </c>
      <c r="E205" s="15">
        <v>1.39E-8</v>
      </c>
      <c r="F205" s="42" t="s">
        <v>77</v>
      </c>
      <c r="G205" s="13" t="s">
        <v>94</v>
      </c>
      <c r="H205" s="2" t="s">
        <v>7</v>
      </c>
      <c r="I205" s="8" t="s">
        <v>14</v>
      </c>
      <c r="J205" s="13"/>
      <c r="K205" s="63">
        <v>6.3979400086720375</v>
      </c>
      <c r="L205" s="63">
        <v>-7.856985199745905</v>
      </c>
      <c r="M205" s="14">
        <v>6</v>
      </c>
      <c r="O205" s="14"/>
      <c r="Q205" s="2"/>
      <c r="R205" s="15"/>
      <c r="S205" s="15"/>
      <c r="T205" s="13"/>
      <c r="U205" s="13"/>
      <c r="V205" s="2"/>
      <c r="W205" s="8"/>
      <c r="X205" s="13"/>
      <c r="Y205" s="63"/>
      <c r="Z205" s="63"/>
    </row>
    <row r="206" spans="1:26" x14ac:dyDescent="0.25">
      <c r="A206" s="1" t="s">
        <v>353</v>
      </c>
      <c r="B206" s="2" t="s">
        <v>354</v>
      </c>
      <c r="C206" s="13"/>
      <c r="D206" s="15">
        <v>5000000</v>
      </c>
      <c r="E206" s="15">
        <v>1.0999999999999999E-8</v>
      </c>
      <c r="F206" s="42" t="s">
        <v>77</v>
      </c>
      <c r="G206" s="6" t="s">
        <v>20</v>
      </c>
      <c r="H206" s="2" t="s">
        <v>7</v>
      </c>
      <c r="I206" s="8" t="s">
        <v>14</v>
      </c>
      <c r="J206" s="13"/>
      <c r="K206" s="63">
        <v>6.6989700043360187</v>
      </c>
      <c r="L206" s="63">
        <v>-7.9586073148417746</v>
      </c>
      <c r="M206" s="14">
        <v>6</v>
      </c>
      <c r="O206" s="14"/>
      <c r="Q206" s="2"/>
      <c r="R206" s="15"/>
      <c r="S206" s="15"/>
      <c r="T206" s="13"/>
      <c r="U206" s="13"/>
      <c r="V206" s="2"/>
      <c r="W206" s="8"/>
      <c r="X206" s="13"/>
      <c r="Y206" s="63"/>
      <c r="Z206" s="63"/>
    </row>
    <row r="207" spans="1:26" x14ac:dyDescent="0.25">
      <c r="A207" s="1" t="s">
        <v>156</v>
      </c>
      <c r="B207" s="1" t="s">
        <v>157</v>
      </c>
      <c r="D207" s="34">
        <v>1200000</v>
      </c>
      <c r="E207" s="34">
        <v>5.5000000000000003E-8</v>
      </c>
      <c r="F207" s="42" t="s">
        <v>77</v>
      </c>
      <c r="G207" s="10" t="s">
        <v>20</v>
      </c>
      <c r="H207" s="2" t="s">
        <v>7</v>
      </c>
      <c r="I207" s="2" t="s">
        <v>22</v>
      </c>
      <c r="K207" s="63">
        <v>6.0791812460476251</v>
      </c>
      <c r="L207" s="63">
        <v>-7.2596373105057559</v>
      </c>
      <c r="M207" s="14">
        <v>6</v>
      </c>
      <c r="O207" s="14"/>
      <c r="Q207" s="4"/>
      <c r="R207" s="18"/>
      <c r="S207" s="18"/>
      <c r="T207" s="4"/>
      <c r="U207" s="2"/>
      <c r="V207" s="2"/>
      <c r="W207" s="2"/>
      <c r="X207" s="4"/>
      <c r="Y207" s="63"/>
      <c r="Z207" s="63"/>
    </row>
    <row r="208" spans="1:26" x14ac:dyDescent="0.25">
      <c r="A208" s="1" t="s">
        <v>21</v>
      </c>
      <c r="B208" s="43" t="s">
        <v>554</v>
      </c>
      <c r="C208" s="13" t="s">
        <v>428</v>
      </c>
      <c r="D208" s="15">
        <v>16000</v>
      </c>
      <c r="E208" s="15">
        <v>6.1837999999999996E-7</v>
      </c>
      <c r="F208" s="42" t="s">
        <v>11</v>
      </c>
      <c r="G208" s="2" t="s">
        <v>12</v>
      </c>
      <c r="H208" s="2" t="s">
        <v>13</v>
      </c>
      <c r="I208" s="8" t="s">
        <v>22</v>
      </c>
      <c r="J208" s="13"/>
      <c r="K208" s="63">
        <v>4.204119982655925</v>
      </c>
      <c r="L208" s="63">
        <v>-6.2087445650633706</v>
      </c>
      <c r="M208" s="14">
        <v>4</v>
      </c>
      <c r="O208" s="14"/>
      <c r="Q208" s="13"/>
      <c r="R208" s="15"/>
      <c r="S208" s="15"/>
      <c r="T208" s="13"/>
      <c r="U208" s="2"/>
      <c r="V208" s="2"/>
      <c r="W208" s="8"/>
      <c r="X208" s="13"/>
      <c r="Y208" s="63"/>
      <c r="Z208" s="63"/>
    </row>
    <row r="209" spans="1:27" s="39" customFormat="1" x14ac:dyDescent="0.25">
      <c r="A209" s="39" t="s">
        <v>536</v>
      </c>
      <c r="B209" s="13" t="s">
        <v>430</v>
      </c>
      <c r="C209" s="43" t="s">
        <v>528</v>
      </c>
      <c r="D209" s="50">
        <v>52000000</v>
      </c>
      <c r="E209" s="50">
        <v>3.2515999999999998E-9</v>
      </c>
      <c r="F209" s="42" t="s">
        <v>6</v>
      </c>
      <c r="G209" s="44" t="s">
        <v>12</v>
      </c>
      <c r="H209" s="44" t="s">
        <v>13</v>
      </c>
      <c r="I209" s="8" t="s">
        <v>22</v>
      </c>
      <c r="J209" s="13"/>
      <c r="K209" s="63">
        <v>7.7160033436347994</v>
      </c>
      <c r="L209" s="63">
        <v>-8.4879028851189862</v>
      </c>
      <c r="M209" s="14">
        <v>7</v>
      </c>
      <c r="O209" s="14"/>
      <c r="Q209" s="13"/>
      <c r="R209" s="15"/>
      <c r="S209" s="15"/>
      <c r="T209" s="13"/>
      <c r="U209" s="41"/>
      <c r="V209" s="41"/>
      <c r="W209" s="8"/>
      <c r="X209" s="13"/>
      <c r="Y209" s="63"/>
      <c r="Z209" s="63"/>
      <c r="AA209" s="42"/>
    </row>
    <row r="210" spans="1:27" x14ac:dyDescent="0.25">
      <c r="A210" s="1" t="s">
        <v>525</v>
      </c>
      <c r="B210" s="13" t="s">
        <v>430</v>
      </c>
      <c r="C210" s="6" t="s">
        <v>527</v>
      </c>
      <c r="D210" s="50">
        <v>12300</v>
      </c>
      <c r="E210" s="50">
        <v>8.1879000000000004E-7</v>
      </c>
      <c r="F210" s="42" t="s">
        <v>11</v>
      </c>
      <c r="G210" s="35" t="s">
        <v>12</v>
      </c>
      <c r="H210" s="35" t="s">
        <v>13</v>
      </c>
      <c r="I210" s="8" t="s">
        <v>22</v>
      </c>
      <c r="J210" s="13"/>
      <c r="K210" s="63">
        <v>4.0899051114393981</v>
      </c>
      <c r="L210" s="63">
        <v>-6.0868274700780951</v>
      </c>
      <c r="M210" s="14">
        <v>4</v>
      </c>
      <c r="O210" s="14"/>
      <c r="Q210" s="13"/>
      <c r="R210" s="15"/>
      <c r="S210" s="15"/>
      <c r="T210" s="13"/>
      <c r="U210" s="2"/>
      <c r="V210" s="2"/>
      <c r="W210" s="8"/>
      <c r="X210" s="13"/>
      <c r="Y210" s="63"/>
      <c r="Z210" s="63"/>
    </row>
    <row r="211" spans="1:27" x14ac:dyDescent="0.25">
      <c r="A211" s="1" t="s">
        <v>526</v>
      </c>
      <c r="B211" s="13" t="s">
        <v>430</v>
      </c>
      <c r="C211" s="13" t="s">
        <v>431</v>
      </c>
      <c r="D211" s="15">
        <v>8900000</v>
      </c>
      <c r="E211" s="15">
        <v>5.6616000000000002E-8</v>
      </c>
      <c r="F211" s="42" t="s">
        <v>6</v>
      </c>
      <c r="G211" s="35" t="s">
        <v>12</v>
      </c>
      <c r="H211" s="35" t="s">
        <v>13</v>
      </c>
      <c r="I211" s="8" t="s">
        <v>22</v>
      </c>
      <c r="J211" s="13"/>
      <c r="K211" s="63">
        <v>6.9493900066449124</v>
      </c>
      <c r="L211" s="63">
        <v>-7.2470608174027982</v>
      </c>
      <c r="M211" s="14">
        <v>6</v>
      </c>
      <c r="O211" s="14"/>
      <c r="Q211" s="13"/>
      <c r="R211" s="15"/>
      <c r="S211" s="15"/>
      <c r="T211" s="13"/>
      <c r="U211" s="2"/>
      <c r="V211" s="2"/>
      <c r="W211" s="8"/>
      <c r="X211" s="13"/>
      <c r="Y211" s="63"/>
      <c r="Z211" s="63"/>
    </row>
    <row r="212" spans="1:27" x14ac:dyDescent="0.25">
      <c r="A212" s="1" t="s">
        <v>168</v>
      </c>
      <c r="B212" s="1" t="s">
        <v>169</v>
      </c>
      <c r="D212" s="34">
        <v>12000000</v>
      </c>
      <c r="E212" s="34">
        <v>5.8499999999999994E-8</v>
      </c>
      <c r="F212" s="42" t="s">
        <v>6</v>
      </c>
      <c r="G212" s="10" t="s">
        <v>12</v>
      </c>
      <c r="H212" s="3" t="s">
        <v>13</v>
      </c>
      <c r="I212" s="2" t="s">
        <v>22</v>
      </c>
      <c r="K212" s="63">
        <v>7.0791812460476251</v>
      </c>
      <c r="L212" s="63">
        <v>-7.23284413391782</v>
      </c>
      <c r="M212" s="14">
        <v>7</v>
      </c>
      <c r="O212" s="14"/>
      <c r="Q212" s="4"/>
      <c r="R212" s="18"/>
      <c r="S212" s="18"/>
      <c r="T212" s="4"/>
      <c r="U212" s="2"/>
      <c r="V212" s="2"/>
      <c r="W212" s="2"/>
      <c r="X212" s="4"/>
      <c r="Y212" s="63"/>
      <c r="Z212" s="63"/>
    </row>
    <row r="213" spans="1:27" x14ac:dyDescent="0.25">
      <c r="A213" s="1" t="s">
        <v>23</v>
      </c>
      <c r="B213" s="13" t="s">
        <v>554</v>
      </c>
      <c r="C213" s="13" t="s">
        <v>24</v>
      </c>
      <c r="D213" s="15">
        <v>60400</v>
      </c>
      <c r="E213" s="15">
        <v>4.2011000000000002E-7</v>
      </c>
      <c r="F213" s="42" t="s">
        <v>11</v>
      </c>
      <c r="G213" s="2" t="s">
        <v>12</v>
      </c>
      <c r="H213" s="2" t="s">
        <v>13</v>
      </c>
      <c r="I213" s="8" t="s">
        <v>22</v>
      </c>
      <c r="J213" s="13"/>
      <c r="K213" s="63">
        <v>4.7810369386211322</v>
      </c>
      <c r="L213" s="63">
        <v>-6.3766369807016403</v>
      </c>
      <c r="M213" s="14">
        <v>4</v>
      </c>
      <c r="O213" s="14"/>
      <c r="Q213" s="13"/>
      <c r="R213" s="15"/>
      <c r="S213" s="15"/>
      <c r="T213" s="13"/>
      <c r="U213" s="2"/>
      <c r="V213" s="2"/>
      <c r="W213" s="8"/>
      <c r="X213" s="13"/>
      <c r="Y213" s="63"/>
      <c r="Z213" s="63"/>
    </row>
    <row r="214" spans="1:27" x14ac:dyDescent="0.25">
      <c r="A214" s="1" t="s">
        <v>429</v>
      </c>
      <c r="B214" s="13" t="s">
        <v>430</v>
      </c>
      <c r="C214" s="13" t="s">
        <v>431</v>
      </c>
      <c r="D214" s="15">
        <v>8900000</v>
      </c>
      <c r="E214" s="15">
        <v>2.1052999999999999E-7</v>
      </c>
      <c r="F214" s="42" t="s">
        <v>6</v>
      </c>
      <c r="G214" s="13" t="s">
        <v>12</v>
      </c>
      <c r="H214" s="13" t="s">
        <v>13</v>
      </c>
      <c r="I214" s="13" t="s">
        <v>22</v>
      </c>
      <c r="J214" s="13"/>
      <c r="K214" s="63">
        <v>6.9493900066449124</v>
      </c>
      <c r="L214" s="63">
        <v>-6.6766860095379341</v>
      </c>
      <c r="M214" s="14">
        <v>6</v>
      </c>
      <c r="O214" s="14"/>
      <c r="Q214" s="13"/>
      <c r="R214" s="15"/>
      <c r="S214" s="15"/>
      <c r="T214" s="13"/>
      <c r="U214" s="13"/>
      <c r="V214" s="13"/>
      <c r="W214" s="13"/>
      <c r="X214" s="13"/>
      <c r="Y214" s="63"/>
      <c r="Z214" s="63"/>
    </row>
    <row r="215" spans="1:27" x14ac:dyDescent="0.25">
      <c r="A215" s="1" t="s">
        <v>432</v>
      </c>
      <c r="B215" s="44" t="s">
        <v>546</v>
      </c>
      <c r="C215" s="13"/>
      <c r="D215" s="15">
        <v>5000000</v>
      </c>
      <c r="E215" s="15">
        <v>1.0380000000000001E-8</v>
      </c>
      <c r="F215" s="42" t="s">
        <v>6</v>
      </c>
      <c r="G215" s="6" t="s">
        <v>519</v>
      </c>
      <c r="H215" s="3" t="s">
        <v>7</v>
      </c>
      <c r="I215" s="8" t="s">
        <v>22</v>
      </c>
      <c r="J215" s="13"/>
      <c r="K215" s="63">
        <v>6.6989700043360187</v>
      </c>
      <c r="L215" s="63">
        <v>-7.9838026464875611</v>
      </c>
      <c r="M215" s="14">
        <v>6</v>
      </c>
      <c r="O215" s="14"/>
      <c r="Q215" s="13"/>
      <c r="R215" s="15"/>
      <c r="S215" s="15"/>
      <c r="T215" s="13"/>
      <c r="U215" s="13"/>
      <c r="V215" s="13"/>
      <c r="W215" s="13"/>
      <c r="X215" s="13"/>
      <c r="Y215" s="63"/>
      <c r="Z215" s="63"/>
    </row>
    <row r="216" spans="1:27" x14ac:dyDescent="0.25">
      <c r="B216" s="13"/>
      <c r="C216" s="13"/>
      <c r="D216" s="15"/>
      <c r="E216" s="15"/>
      <c r="F216" s="42"/>
      <c r="G216" s="13"/>
      <c r="H216" s="13"/>
      <c r="I216" s="13"/>
      <c r="J216" s="13"/>
      <c r="K216" s="63" t="s">
        <v>576</v>
      </c>
      <c r="L216" s="63" t="s">
        <v>576</v>
      </c>
      <c r="M216" s="14" t="s">
        <v>576</v>
      </c>
      <c r="O216" s="14"/>
      <c r="P216" s="1" t="s">
        <v>432</v>
      </c>
      <c r="Q216" s="44" t="s">
        <v>546</v>
      </c>
      <c r="R216" s="15">
        <v>5000000</v>
      </c>
      <c r="S216" s="15">
        <v>3.6000000000000004E-9</v>
      </c>
      <c r="T216" s="13" t="s">
        <v>6</v>
      </c>
      <c r="U216" s="13" t="s">
        <v>25</v>
      </c>
      <c r="V216" s="2" t="s">
        <v>7</v>
      </c>
      <c r="W216" s="8" t="s">
        <v>22</v>
      </c>
      <c r="X216" s="13"/>
      <c r="Y216" s="63">
        <v>6.6989700043360187</v>
      </c>
      <c r="Z216" s="63">
        <v>-8.4436974992327123</v>
      </c>
    </row>
    <row r="217" spans="1:27" x14ac:dyDescent="0.25">
      <c r="B217" s="13"/>
      <c r="C217" s="13"/>
      <c r="D217" s="15"/>
      <c r="E217" s="15"/>
      <c r="F217" s="42"/>
      <c r="G217" s="13"/>
      <c r="H217" s="13"/>
      <c r="I217" s="13"/>
      <c r="J217" s="13"/>
      <c r="K217" s="63" t="s">
        <v>576</v>
      </c>
      <c r="L217" s="63" t="s">
        <v>576</v>
      </c>
      <c r="M217" s="14" t="s">
        <v>576</v>
      </c>
      <c r="O217" s="14"/>
      <c r="P217" s="1" t="s">
        <v>432</v>
      </c>
      <c r="Q217" s="44" t="s">
        <v>546</v>
      </c>
      <c r="R217" s="15">
        <v>5000000</v>
      </c>
      <c r="S217" s="15">
        <v>6.1E-9</v>
      </c>
      <c r="T217" s="13" t="s">
        <v>6</v>
      </c>
      <c r="U217" s="13" t="s">
        <v>26</v>
      </c>
      <c r="V217" s="2" t="s">
        <v>7</v>
      </c>
      <c r="W217" s="8" t="s">
        <v>22</v>
      </c>
      <c r="X217" s="13"/>
      <c r="Y217" s="63">
        <v>6.6989700043360187</v>
      </c>
      <c r="Z217" s="63">
        <v>-8.2146701649892329</v>
      </c>
    </row>
    <row r="218" spans="1:27" x14ac:dyDescent="0.25">
      <c r="B218" s="13"/>
      <c r="C218" s="13"/>
      <c r="D218" s="15"/>
      <c r="E218" s="15"/>
      <c r="F218" s="42"/>
      <c r="G218" s="13"/>
      <c r="H218" s="13"/>
      <c r="I218" s="13"/>
      <c r="J218" s="13"/>
      <c r="K218" s="63" t="s">
        <v>576</v>
      </c>
      <c r="L218" s="63" t="s">
        <v>576</v>
      </c>
      <c r="M218" s="14" t="s">
        <v>576</v>
      </c>
      <c r="O218" s="14"/>
      <c r="P218" s="1" t="s">
        <v>432</v>
      </c>
      <c r="Q218" s="44" t="s">
        <v>546</v>
      </c>
      <c r="R218" s="15">
        <v>5000000</v>
      </c>
      <c r="S218" s="15">
        <v>4.5000000000000006E-9</v>
      </c>
      <c r="T218" s="13" t="s">
        <v>6</v>
      </c>
      <c r="U218" s="13" t="s">
        <v>27</v>
      </c>
      <c r="V218" s="2" t="s">
        <v>7</v>
      </c>
      <c r="W218" s="8" t="s">
        <v>22</v>
      </c>
      <c r="X218" s="13"/>
      <c r="Y218" s="63">
        <v>6.6989700043360187</v>
      </c>
      <c r="Z218" s="63">
        <v>-8.346787486224656</v>
      </c>
    </row>
    <row r="219" spans="1:27" x14ac:dyDescent="0.25">
      <c r="B219" s="13"/>
      <c r="C219" s="13"/>
      <c r="D219" s="15"/>
      <c r="E219" s="15"/>
      <c r="F219" s="42"/>
      <c r="G219" s="13"/>
      <c r="H219" s="13"/>
      <c r="I219" s="13"/>
      <c r="J219" s="13"/>
      <c r="K219" s="63" t="s">
        <v>576</v>
      </c>
      <c r="L219" s="63" t="s">
        <v>576</v>
      </c>
      <c r="M219" s="14" t="s">
        <v>576</v>
      </c>
      <c r="O219" s="14"/>
      <c r="P219" s="1" t="s">
        <v>432</v>
      </c>
      <c r="Q219" s="44" t="s">
        <v>546</v>
      </c>
      <c r="R219" s="15">
        <v>5000000</v>
      </c>
      <c r="S219" s="15">
        <v>1.2E-9</v>
      </c>
      <c r="T219" s="13" t="s">
        <v>6</v>
      </c>
      <c r="U219" s="13" t="s">
        <v>28</v>
      </c>
      <c r="V219" s="2" t="s">
        <v>7</v>
      </c>
      <c r="W219" s="8" t="s">
        <v>22</v>
      </c>
      <c r="X219" s="13"/>
      <c r="Y219" s="63">
        <v>6.6989700043360187</v>
      </c>
      <c r="Z219" s="63">
        <v>-8.9208187539523749</v>
      </c>
    </row>
    <row r="220" spans="1:27" x14ac:dyDescent="0.25">
      <c r="B220" s="13"/>
      <c r="C220" s="13"/>
      <c r="D220" s="15"/>
      <c r="E220" s="15"/>
      <c r="F220" s="42"/>
      <c r="G220" s="13"/>
      <c r="H220" s="13"/>
      <c r="I220" s="13"/>
      <c r="J220" s="13"/>
      <c r="K220" s="63" t="s">
        <v>576</v>
      </c>
      <c r="L220" s="63" t="s">
        <v>576</v>
      </c>
      <c r="M220" s="14" t="s">
        <v>576</v>
      </c>
      <c r="O220" s="14"/>
      <c r="P220" s="1" t="s">
        <v>432</v>
      </c>
      <c r="Q220" s="44" t="s">
        <v>546</v>
      </c>
      <c r="R220" s="15">
        <v>5000000</v>
      </c>
      <c r="S220" s="15">
        <v>3.6500000000000003E-8</v>
      </c>
      <c r="T220" s="13" t="s">
        <v>6</v>
      </c>
      <c r="U220" s="13" t="s">
        <v>29</v>
      </c>
      <c r="V220" s="2" t="s">
        <v>17</v>
      </c>
      <c r="W220" s="8" t="s">
        <v>22</v>
      </c>
      <c r="X220" s="13"/>
      <c r="Y220" s="63">
        <v>6.6989700043360187</v>
      </c>
      <c r="Z220" s="63">
        <v>-7.4377071355435254</v>
      </c>
    </row>
    <row r="221" spans="1:27" x14ac:dyDescent="0.25">
      <c r="A221" s="1" t="s">
        <v>432</v>
      </c>
      <c r="B221" s="44" t="s">
        <v>546</v>
      </c>
      <c r="C221" s="13"/>
      <c r="D221" s="15">
        <v>5000000</v>
      </c>
      <c r="E221" s="15">
        <v>1.42E-8</v>
      </c>
      <c r="F221" s="42" t="s">
        <v>6</v>
      </c>
      <c r="G221" s="13" t="s">
        <v>12</v>
      </c>
      <c r="H221" s="2" t="s">
        <v>13</v>
      </c>
      <c r="I221" s="8" t="s">
        <v>22</v>
      </c>
      <c r="J221" s="13"/>
      <c r="K221" s="63">
        <v>6.6989700043360187</v>
      </c>
      <c r="L221" s="63">
        <v>-7.8477116556169433</v>
      </c>
      <c r="M221" s="14">
        <v>6</v>
      </c>
      <c r="O221" s="14"/>
    </row>
    <row r="222" spans="1:27" x14ac:dyDescent="0.25">
      <c r="A222" s="1" t="s">
        <v>30</v>
      </c>
      <c r="B222" s="13" t="s">
        <v>554</v>
      </c>
      <c r="C222" s="13" t="s">
        <v>433</v>
      </c>
      <c r="D222" s="15">
        <v>5400</v>
      </c>
      <c r="E222" s="15">
        <v>2.2958000000000001E-6</v>
      </c>
      <c r="F222" s="42" t="s">
        <v>11</v>
      </c>
      <c r="G222" s="2" t="s">
        <v>12</v>
      </c>
      <c r="H222" s="2" t="s">
        <v>13</v>
      </c>
      <c r="I222" s="8" t="s">
        <v>22</v>
      </c>
      <c r="J222" s="13"/>
      <c r="K222" s="63">
        <v>3.7323937598229686</v>
      </c>
      <c r="L222" s="63">
        <v>-5.6390659484516137</v>
      </c>
      <c r="M222" s="14">
        <v>3</v>
      </c>
      <c r="O222" s="14"/>
      <c r="Q222" s="13"/>
      <c r="R222" s="15"/>
      <c r="S222" s="15"/>
      <c r="T222" s="13"/>
      <c r="U222" s="2"/>
      <c r="V222" s="2"/>
      <c r="W222" s="8"/>
      <c r="X222" s="13"/>
      <c r="Y222" s="63"/>
      <c r="Z222" s="63"/>
    </row>
    <row r="223" spans="1:27" x14ac:dyDescent="0.25">
      <c r="A223" s="1" t="s">
        <v>434</v>
      </c>
      <c r="B223" s="42" t="s">
        <v>430</v>
      </c>
      <c r="C223" s="6" t="s">
        <v>521</v>
      </c>
      <c r="D223" s="50">
        <v>51000</v>
      </c>
      <c r="E223" s="50">
        <v>3.6399999999999998E-7</v>
      </c>
      <c r="F223" s="42" t="s">
        <v>11</v>
      </c>
      <c r="G223" s="3" t="s">
        <v>12</v>
      </c>
      <c r="H223" s="3" t="s">
        <v>13</v>
      </c>
      <c r="I223" s="7" t="s">
        <v>22</v>
      </c>
      <c r="J223" s="13"/>
      <c r="K223" s="63">
        <v>4.7075701760979367</v>
      </c>
      <c r="L223" s="63">
        <v>-6.4388986163509436</v>
      </c>
      <c r="M223" s="14">
        <v>4</v>
      </c>
      <c r="O223" s="14"/>
      <c r="Q223" s="13"/>
      <c r="R223" s="15"/>
      <c r="S223" s="15"/>
      <c r="T223" s="13"/>
      <c r="U223" s="2"/>
      <c r="V223" s="2"/>
      <c r="W223" s="8"/>
      <c r="X223" s="13"/>
      <c r="Y223" s="63"/>
      <c r="Z223" s="63"/>
    </row>
    <row r="224" spans="1:27" x14ac:dyDescent="0.25">
      <c r="A224" s="1" t="s">
        <v>434</v>
      </c>
      <c r="B224" s="2" t="s">
        <v>31</v>
      </c>
      <c r="C224" s="13"/>
      <c r="D224" s="15">
        <v>3400000</v>
      </c>
      <c r="E224" s="15">
        <v>1.7999999999999999E-8</v>
      </c>
      <c r="F224" s="42" t="s">
        <v>6</v>
      </c>
      <c r="G224" s="13" t="s">
        <v>12</v>
      </c>
      <c r="H224" s="2" t="s">
        <v>13</v>
      </c>
      <c r="I224" s="8" t="s">
        <v>22</v>
      </c>
      <c r="J224" s="13"/>
      <c r="K224" s="63">
        <v>6.5314789170422554</v>
      </c>
      <c r="L224" s="63">
        <v>-7.7447274948966935</v>
      </c>
      <c r="M224" s="14">
        <v>6</v>
      </c>
      <c r="O224" s="14"/>
      <c r="Q224" s="2"/>
      <c r="R224" s="15"/>
      <c r="S224" s="15"/>
      <c r="T224" s="13"/>
      <c r="U224" s="13"/>
      <c r="V224" s="2"/>
      <c r="W224" s="8"/>
      <c r="X224" s="13"/>
      <c r="Y224" s="63"/>
      <c r="Z224" s="63"/>
    </row>
    <row r="225" spans="1:26" x14ac:dyDescent="0.25">
      <c r="A225" s="1" t="s">
        <v>34</v>
      </c>
      <c r="B225" s="13" t="s">
        <v>554</v>
      </c>
      <c r="C225" s="13" t="s">
        <v>435</v>
      </c>
      <c r="D225" s="15">
        <v>120000</v>
      </c>
      <c r="E225" s="15">
        <v>7.0032000000000001E-7</v>
      </c>
      <c r="F225" s="42" t="s">
        <v>11</v>
      </c>
      <c r="G225" s="2" t="s">
        <v>12</v>
      </c>
      <c r="H225" s="2" t="s">
        <v>13</v>
      </c>
      <c r="I225" s="8" t="s">
        <v>22</v>
      </c>
      <c r="J225" s="13"/>
      <c r="K225" s="63">
        <v>5.0791812460476251</v>
      </c>
      <c r="L225" s="63">
        <v>-6.1547034707309614</v>
      </c>
      <c r="M225" s="14">
        <v>5</v>
      </c>
      <c r="O225" s="14"/>
      <c r="Q225" s="13"/>
      <c r="R225" s="15"/>
      <c r="S225" s="15"/>
      <c r="T225" s="13"/>
      <c r="U225" s="2"/>
      <c r="V225" s="2"/>
      <c r="W225" s="8"/>
      <c r="X225" s="13"/>
      <c r="Y225" s="63"/>
      <c r="Z225" s="63"/>
    </row>
    <row r="226" spans="1:26" x14ac:dyDescent="0.25">
      <c r="A226" s="1" t="s">
        <v>436</v>
      </c>
      <c r="B226" s="13" t="s">
        <v>430</v>
      </c>
      <c r="C226" s="13" t="s">
        <v>32</v>
      </c>
      <c r="D226" s="15">
        <v>1450000</v>
      </c>
      <c r="E226" s="15">
        <v>3.9227E-7</v>
      </c>
      <c r="F226" s="42" t="s">
        <v>6</v>
      </c>
      <c r="G226" s="13" t="s">
        <v>12</v>
      </c>
      <c r="H226" s="13" t="s">
        <v>13</v>
      </c>
      <c r="I226" s="13" t="s">
        <v>22</v>
      </c>
      <c r="J226" s="13"/>
      <c r="K226" s="63">
        <v>6.1613680022349753</v>
      </c>
      <c r="L226" s="63">
        <v>-6.4064149045461045</v>
      </c>
      <c r="M226" s="14">
        <v>6</v>
      </c>
      <c r="O226" s="14"/>
      <c r="Q226" s="13"/>
      <c r="R226" s="15"/>
      <c r="S226" s="15"/>
      <c r="T226" s="13"/>
      <c r="U226" s="13"/>
      <c r="V226" s="13"/>
      <c r="W226" s="13"/>
      <c r="X226" s="13"/>
      <c r="Y226" s="63"/>
      <c r="Z226" s="63"/>
    </row>
    <row r="227" spans="1:26" x14ac:dyDescent="0.25">
      <c r="A227" s="1" t="s">
        <v>437</v>
      </c>
      <c r="B227" s="13" t="s">
        <v>39</v>
      </c>
      <c r="C227" s="13"/>
      <c r="D227" s="15">
        <v>7700000</v>
      </c>
      <c r="E227" s="15">
        <v>3.1E-8</v>
      </c>
      <c r="F227" s="42" t="s">
        <v>40</v>
      </c>
      <c r="G227" s="6" t="s">
        <v>438</v>
      </c>
      <c r="H227" s="13" t="s">
        <v>7</v>
      </c>
      <c r="I227" s="13" t="s">
        <v>22</v>
      </c>
      <c r="J227" s="13"/>
      <c r="K227" s="63">
        <v>6.8864907251724823</v>
      </c>
      <c r="L227" s="63">
        <v>-7.5086383061657269</v>
      </c>
      <c r="M227" s="14">
        <v>6</v>
      </c>
      <c r="O227" s="14"/>
      <c r="Q227" s="13"/>
      <c r="R227" s="15"/>
      <c r="S227" s="15"/>
      <c r="U227" s="13"/>
      <c r="V227" s="13"/>
      <c r="W227" s="13"/>
      <c r="X227" s="13"/>
      <c r="Y227" s="63"/>
      <c r="Z227" s="63"/>
    </row>
    <row r="228" spans="1:26" x14ac:dyDescent="0.25">
      <c r="A228" s="42" t="s">
        <v>559</v>
      </c>
      <c r="B228" s="2" t="s">
        <v>32</v>
      </c>
      <c r="C228" s="13"/>
      <c r="D228" s="15">
        <v>1450000</v>
      </c>
      <c r="E228" s="15">
        <v>3.1100000000000002E-7</v>
      </c>
      <c r="F228" s="42" t="s">
        <v>33</v>
      </c>
      <c r="G228" s="2" t="s">
        <v>12</v>
      </c>
      <c r="H228" s="2" t="s">
        <v>13</v>
      </c>
      <c r="I228" s="8" t="s">
        <v>22</v>
      </c>
      <c r="J228" s="13"/>
      <c r="K228" s="63">
        <v>6.1613680022349753</v>
      </c>
      <c r="L228" s="63">
        <v>-6.5072396109731621</v>
      </c>
      <c r="M228" s="14">
        <v>6</v>
      </c>
      <c r="O228" s="14"/>
      <c r="Q228" s="2"/>
      <c r="R228" s="15"/>
      <c r="S228" s="15"/>
      <c r="T228" s="13"/>
      <c r="U228" s="2"/>
      <c r="V228" s="2"/>
      <c r="W228" s="8"/>
      <c r="X228" s="13"/>
      <c r="Y228" s="63"/>
      <c r="Z228" s="63"/>
    </row>
    <row r="229" spans="1:26" x14ac:dyDescent="0.25">
      <c r="A229" s="1" t="s">
        <v>41</v>
      </c>
      <c r="B229" s="13" t="s">
        <v>554</v>
      </c>
      <c r="C229" s="13" t="s">
        <v>439</v>
      </c>
      <c r="D229" s="15">
        <v>46275</v>
      </c>
      <c r="E229" s="15">
        <v>5.4257999999999998E-7</v>
      </c>
      <c r="F229" s="42" t="s">
        <v>11</v>
      </c>
      <c r="G229" s="2" t="s">
        <v>12</v>
      </c>
      <c r="H229" s="2" t="s">
        <v>13</v>
      </c>
      <c r="I229" s="8" t="s">
        <v>22</v>
      </c>
      <c r="J229" s="13"/>
      <c r="K229" s="63">
        <v>4.6653464274249421</v>
      </c>
      <c r="L229" s="63">
        <v>-6.2655362187751615</v>
      </c>
      <c r="M229" s="14">
        <v>4</v>
      </c>
      <c r="O229" s="14"/>
      <c r="Q229" s="13"/>
      <c r="R229" s="15"/>
      <c r="S229" s="15"/>
      <c r="T229" s="13"/>
      <c r="U229" s="2"/>
      <c r="V229" s="2"/>
      <c r="W229" s="8"/>
      <c r="X229" s="13"/>
      <c r="Y229" s="63"/>
      <c r="Z229" s="63"/>
    </row>
    <row r="230" spans="1:26" x14ac:dyDescent="0.25">
      <c r="A230" s="1" t="s">
        <v>440</v>
      </c>
      <c r="B230" s="13" t="s">
        <v>430</v>
      </c>
      <c r="C230" s="13" t="s">
        <v>42</v>
      </c>
      <c r="D230" s="15">
        <v>550000</v>
      </c>
      <c r="E230" s="15">
        <v>7.7349E-8</v>
      </c>
      <c r="F230" s="42" t="s">
        <v>6</v>
      </c>
      <c r="G230" s="13" t="s">
        <v>12</v>
      </c>
      <c r="H230" s="13" t="s">
        <v>13</v>
      </c>
      <c r="I230" s="13" t="s">
        <v>22</v>
      </c>
      <c r="J230" s="13"/>
      <c r="K230" s="63">
        <v>5.7403626894942441</v>
      </c>
      <c r="L230" s="63">
        <v>-7.1115452966677717</v>
      </c>
      <c r="M230" s="14">
        <v>5</v>
      </c>
      <c r="O230" s="14"/>
      <c r="Q230" s="13"/>
      <c r="R230" s="15"/>
      <c r="S230" s="15"/>
      <c r="T230" s="13"/>
      <c r="U230" s="13"/>
      <c r="V230" s="13"/>
      <c r="W230" s="13"/>
      <c r="X230" s="13"/>
      <c r="Y230" s="63"/>
      <c r="Z230" s="63"/>
    </row>
    <row r="231" spans="1:26" x14ac:dyDescent="0.25">
      <c r="A231" s="1" t="s">
        <v>441</v>
      </c>
      <c r="B231" s="2" t="s">
        <v>43</v>
      </c>
      <c r="C231" s="13"/>
      <c r="D231" s="15">
        <v>36000000</v>
      </c>
      <c r="E231" s="15">
        <v>2E-8</v>
      </c>
      <c r="F231" s="42" t="s">
        <v>6</v>
      </c>
      <c r="G231" s="2" t="s">
        <v>18</v>
      </c>
      <c r="H231" s="2" t="s">
        <v>7</v>
      </c>
      <c r="I231" s="8" t="s">
        <v>22</v>
      </c>
      <c r="J231" s="13"/>
      <c r="K231" s="63">
        <v>7.5563025007672868</v>
      </c>
      <c r="L231" s="63">
        <v>-7.6989700043360187</v>
      </c>
      <c r="M231" s="14">
        <v>7</v>
      </c>
      <c r="O231" s="14"/>
      <c r="Q231" s="2"/>
      <c r="R231" s="15"/>
      <c r="S231" s="15"/>
      <c r="T231" s="13"/>
      <c r="U231" s="2"/>
      <c r="V231" s="2"/>
      <c r="W231" s="8"/>
      <c r="X231" s="13"/>
      <c r="Y231" s="63"/>
      <c r="Z231" s="63"/>
    </row>
    <row r="232" spans="1:26" x14ac:dyDescent="0.25">
      <c r="A232" s="1" t="s">
        <v>522</v>
      </c>
      <c r="B232" s="2" t="s">
        <v>430</v>
      </c>
      <c r="C232" s="2" t="s">
        <v>524</v>
      </c>
      <c r="D232" s="5">
        <v>8065</v>
      </c>
      <c r="E232" s="5">
        <v>6.7199999999999998E-7</v>
      </c>
      <c r="F232" s="42" t="s">
        <v>11</v>
      </c>
      <c r="G232" s="2" t="s">
        <v>12</v>
      </c>
      <c r="H232" s="2" t="s">
        <v>13</v>
      </c>
      <c r="I232" s="8" t="s">
        <v>22</v>
      </c>
      <c r="J232" s="13"/>
      <c r="K232" s="63">
        <v>3.9066043717249803</v>
      </c>
      <c r="L232" s="63">
        <v>-6.1726307269461751</v>
      </c>
      <c r="M232" s="14">
        <v>3</v>
      </c>
      <c r="O232" s="14"/>
      <c r="Q232" s="2"/>
      <c r="R232" s="15"/>
      <c r="S232" s="15"/>
      <c r="T232" s="13"/>
      <c r="U232" s="2"/>
      <c r="V232" s="2"/>
      <c r="W232" s="8"/>
      <c r="X232" s="13"/>
      <c r="Y232" s="63"/>
      <c r="Z232" s="63"/>
    </row>
    <row r="233" spans="1:26" x14ac:dyDescent="0.25">
      <c r="A233" s="1" t="s">
        <v>523</v>
      </c>
      <c r="B233" s="2" t="s">
        <v>430</v>
      </c>
      <c r="C233" s="13" t="s">
        <v>431</v>
      </c>
      <c r="D233" s="15">
        <v>8900000</v>
      </c>
      <c r="E233" s="15">
        <v>1.02E-7</v>
      </c>
      <c r="F233" s="42" t="s">
        <v>6</v>
      </c>
      <c r="G233" s="2" t="s">
        <v>12</v>
      </c>
      <c r="H233" s="2" t="s">
        <v>13</v>
      </c>
      <c r="I233" s="8" t="s">
        <v>22</v>
      </c>
      <c r="J233" s="13"/>
      <c r="K233" s="63">
        <v>6.9493900066449124</v>
      </c>
      <c r="L233" s="63">
        <v>-6.991399828238082</v>
      </c>
      <c r="M233" s="14">
        <v>6</v>
      </c>
      <c r="O233" s="14"/>
      <c r="Q233" s="2"/>
      <c r="R233" s="15"/>
      <c r="S233" s="15"/>
      <c r="T233" s="13"/>
      <c r="U233" s="2"/>
      <c r="V233" s="2"/>
      <c r="W233" s="8"/>
      <c r="X233" s="13"/>
      <c r="Y233" s="63"/>
      <c r="Z233" s="63"/>
    </row>
    <row r="234" spans="1:26" x14ac:dyDescent="0.25">
      <c r="A234" s="1" t="s">
        <v>442</v>
      </c>
      <c r="B234" s="2" t="s">
        <v>66</v>
      </c>
      <c r="C234" s="13"/>
      <c r="D234" s="15">
        <v>27300000</v>
      </c>
      <c r="E234" s="15">
        <v>4.0000000000000002E-9</v>
      </c>
      <c r="F234" s="42" t="s">
        <v>67</v>
      </c>
      <c r="G234" s="13" t="s">
        <v>20</v>
      </c>
      <c r="H234" s="13" t="s">
        <v>7</v>
      </c>
      <c r="I234" s="8" t="s">
        <v>22</v>
      </c>
      <c r="J234" s="13"/>
      <c r="K234" s="63">
        <v>7.4361626470407565</v>
      </c>
      <c r="L234" s="63">
        <v>-8.3979400086720375</v>
      </c>
      <c r="M234" s="14">
        <v>7</v>
      </c>
      <c r="O234" s="14"/>
      <c r="Q234" s="2"/>
      <c r="R234" s="15"/>
      <c r="S234" s="15"/>
      <c r="T234" s="13"/>
      <c r="U234" s="13"/>
      <c r="V234" s="13"/>
      <c r="W234" s="8"/>
      <c r="X234" s="13"/>
      <c r="Y234" s="63"/>
      <c r="Z234" s="63"/>
    </row>
    <row r="235" spans="1:26" x14ac:dyDescent="0.25">
      <c r="A235" s="1" t="s">
        <v>482</v>
      </c>
      <c r="B235" s="3" t="s">
        <v>546</v>
      </c>
      <c r="C235" s="13"/>
      <c r="D235" s="15">
        <v>2700000</v>
      </c>
      <c r="E235" s="15">
        <v>6.6800000000000001E-9</v>
      </c>
      <c r="F235" s="42" t="s">
        <v>443</v>
      </c>
      <c r="G235" s="6" t="s">
        <v>18</v>
      </c>
      <c r="H235" s="3" t="s">
        <v>7</v>
      </c>
      <c r="I235" s="8" t="s">
        <v>22</v>
      </c>
      <c r="J235" s="13"/>
      <c r="K235" s="63">
        <v>6.4313637641589869</v>
      </c>
      <c r="L235" s="63">
        <v>-8.1752235375244542</v>
      </c>
      <c r="M235" s="14">
        <v>6</v>
      </c>
      <c r="O235" s="14"/>
      <c r="Q235" s="2"/>
      <c r="R235" s="15"/>
      <c r="S235" s="15"/>
      <c r="T235" s="13"/>
      <c r="U235" s="13"/>
      <c r="V235" s="13"/>
      <c r="W235" s="8"/>
      <c r="X235" s="13"/>
      <c r="Y235" s="63"/>
      <c r="Z235" s="63"/>
    </row>
    <row r="236" spans="1:26" x14ac:dyDescent="0.25">
      <c r="B236" s="2"/>
      <c r="C236" s="13"/>
      <c r="D236" s="15"/>
      <c r="E236" s="15"/>
      <c r="F236" s="42"/>
      <c r="G236" s="13"/>
      <c r="H236" s="13"/>
      <c r="I236" s="8"/>
      <c r="J236" s="13"/>
      <c r="K236" s="63" t="s">
        <v>576</v>
      </c>
      <c r="L236" s="63" t="s">
        <v>576</v>
      </c>
      <c r="M236" s="14" t="s">
        <v>576</v>
      </c>
      <c r="O236" s="14"/>
      <c r="P236" s="42" t="s">
        <v>482</v>
      </c>
      <c r="Q236" s="44" t="s">
        <v>546</v>
      </c>
      <c r="R236" s="15">
        <v>2700000</v>
      </c>
      <c r="S236" s="15">
        <v>2.7999999999999998E-9</v>
      </c>
      <c r="T236" s="13" t="s">
        <v>443</v>
      </c>
      <c r="U236" s="13" t="s">
        <v>25</v>
      </c>
      <c r="V236" s="2" t="s">
        <v>7</v>
      </c>
      <c r="W236" s="8" t="s">
        <v>22</v>
      </c>
      <c r="X236" s="13"/>
      <c r="Y236" s="63">
        <v>6.4313637641589869</v>
      </c>
      <c r="Z236" s="63">
        <v>-8.5528419686577806</v>
      </c>
    </row>
    <row r="237" spans="1:26" x14ac:dyDescent="0.25">
      <c r="B237" s="2"/>
      <c r="C237" s="13"/>
      <c r="D237" s="15"/>
      <c r="E237" s="15"/>
      <c r="F237" s="42"/>
      <c r="G237" s="13"/>
      <c r="H237" s="13"/>
      <c r="I237" s="8"/>
      <c r="J237" s="13"/>
      <c r="K237" s="63" t="s">
        <v>576</v>
      </c>
      <c r="L237" s="63" t="s">
        <v>576</v>
      </c>
      <c r="M237" s="14" t="s">
        <v>576</v>
      </c>
      <c r="O237" s="14"/>
      <c r="P237" s="42" t="s">
        <v>482</v>
      </c>
      <c r="Q237" s="44" t="s">
        <v>546</v>
      </c>
      <c r="R237" s="15">
        <v>2700000</v>
      </c>
      <c r="S237" s="15">
        <v>3.5000000000000003E-9</v>
      </c>
      <c r="T237" s="13" t="s">
        <v>443</v>
      </c>
      <c r="U237" s="13" t="s">
        <v>26</v>
      </c>
      <c r="V237" s="2" t="s">
        <v>7</v>
      </c>
      <c r="W237" s="8" t="s">
        <v>22</v>
      </c>
      <c r="X237" s="13"/>
      <c r="Y237" s="63">
        <v>6.4313637641589869</v>
      </c>
      <c r="Z237" s="63">
        <v>-8.4559319556497243</v>
      </c>
    </row>
    <row r="238" spans="1:26" x14ac:dyDescent="0.25">
      <c r="B238" s="2"/>
      <c r="C238" s="13"/>
      <c r="D238" s="15"/>
      <c r="E238" s="15"/>
      <c r="F238" s="42"/>
      <c r="G238" s="13"/>
      <c r="H238" s="13"/>
      <c r="I238" s="8"/>
      <c r="J238" s="13"/>
      <c r="K238" s="63" t="s">
        <v>576</v>
      </c>
      <c r="L238" s="63" t="s">
        <v>576</v>
      </c>
      <c r="M238" s="14" t="s">
        <v>576</v>
      </c>
      <c r="O238" s="14"/>
      <c r="P238" s="42" t="s">
        <v>482</v>
      </c>
      <c r="Q238" s="44" t="s">
        <v>546</v>
      </c>
      <c r="R238" s="15">
        <v>2700000</v>
      </c>
      <c r="S238" s="15">
        <v>4.3000000000000005E-9</v>
      </c>
      <c r="T238" s="13" t="s">
        <v>443</v>
      </c>
      <c r="U238" s="13" t="s">
        <v>27</v>
      </c>
      <c r="V238" s="2" t="s">
        <v>7</v>
      </c>
      <c r="W238" s="8" t="s">
        <v>22</v>
      </c>
      <c r="X238" s="13"/>
      <c r="Y238" s="63">
        <v>6.4313637641589869</v>
      </c>
      <c r="Z238" s="63">
        <v>-8.3665315444204129</v>
      </c>
    </row>
    <row r="239" spans="1:26" x14ac:dyDescent="0.25">
      <c r="B239" s="2"/>
      <c r="C239" s="13"/>
      <c r="D239" s="15"/>
      <c r="E239" s="15"/>
      <c r="F239" s="42"/>
      <c r="G239" s="13"/>
      <c r="H239" s="13"/>
      <c r="I239" s="8"/>
      <c r="J239" s="13"/>
      <c r="K239" s="63" t="s">
        <v>576</v>
      </c>
      <c r="L239" s="63" t="s">
        <v>576</v>
      </c>
      <c r="M239" s="14" t="s">
        <v>576</v>
      </c>
      <c r="O239" s="14"/>
      <c r="P239" s="42" t="s">
        <v>482</v>
      </c>
      <c r="Q239" s="44" t="s">
        <v>546</v>
      </c>
      <c r="R239" s="15">
        <v>2700000</v>
      </c>
      <c r="S239" s="15">
        <v>1.5000000000000002E-9</v>
      </c>
      <c r="T239" s="13" t="s">
        <v>443</v>
      </c>
      <c r="U239" s="13" t="s">
        <v>28</v>
      </c>
      <c r="V239" s="2" t="s">
        <v>7</v>
      </c>
      <c r="W239" s="8" t="s">
        <v>22</v>
      </c>
      <c r="X239" s="13"/>
      <c r="Y239" s="63">
        <v>6.4313637641589869</v>
      </c>
      <c r="Z239" s="63">
        <v>-8.8239087409443187</v>
      </c>
    </row>
    <row r="240" spans="1:26" x14ac:dyDescent="0.25">
      <c r="B240" s="2"/>
      <c r="C240" s="13"/>
      <c r="D240" s="15"/>
      <c r="E240" s="15"/>
      <c r="F240" s="42"/>
      <c r="G240" s="13"/>
      <c r="H240" s="13"/>
      <c r="I240" s="8"/>
      <c r="J240" s="13"/>
      <c r="K240" s="63" t="s">
        <v>576</v>
      </c>
      <c r="L240" s="63" t="s">
        <v>576</v>
      </c>
      <c r="M240" s="14" t="s">
        <v>576</v>
      </c>
      <c r="O240" s="14"/>
      <c r="P240" s="42" t="s">
        <v>482</v>
      </c>
      <c r="Q240" s="44" t="s">
        <v>546</v>
      </c>
      <c r="R240" s="15">
        <v>2700000</v>
      </c>
      <c r="S240" s="15">
        <v>2.1300000000000002E-8</v>
      </c>
      <c r="T240" s="13" t="s">
        <v>443</v>
      </c>
      <c r="U240" s="13" t="s">
        <v>29</v>
      </c>
      <c r="V240" s="2" t="s">
        <v>17</v>
      </c>
      <c r="W240" s="8" t="s">
        <v>22</v>
      </c>
      <c r="X240" s="13"/>
      <c r="Y240" s="63">
        <v>6.4313637641589869</v>
      </c>
      <c r="Z240" s="63">
        <v>-7.6716203965612619</v>
      </c>
    </row>
    <row r="241" spans="1:26" x14ac:dyDescent="0.25">
      <c r="A241" s="1" t="s">
        <v>68</v>
      </c>
      <c r="B241" s="44" t="s">
        <v>546</v>
      </c>
      <c r="C241" s="13"/>
      <c r="D241" s="15">
        <v>2700000</v>
      </c>
      <c r="E241" s="15">
        <v>8.9000000000000003E-9</v>
      </c>
      <c r="F241" s="42" t="s">
        <v>443</v>
      </c>
      <c r="G241" s="13" t="s">
        <v>12</v>
      </c>
      <c r="H241" s="2" t="s">
        <v>13</v>
      </c>
      <c r="I241" s="8" t="s">
        <v>22</v>
      </c>
      <c r="J241" s="13"/>
      <c r="K241" s="63">
        <v>6.4313637641589869</v>
      </c>
      <c r="L241" s="63">
        <v>-8.0506099933550868</v>
      </c>
      <c r="M241" s="14">
        <v>6</v>
      </c>
      <c r="O241" s="14"/>
    </row>
    <row r="242" spans="1:26" x14ac:dyDescent="0.25">
      <c r="A242" s="1" t="s">
        <v>74</v>
      </c>
      <c r="B242" s="13" t="s">
        <v>554</v>
      </c>
      <c r="C242" s="13" t="s">
        <v>444</v>
      </c>
      <c r="D242" s="15">
        <v>41680</v>
      </c>
      <c r="E242" s="15">
        <v>7.4748000000000002E-7</v>
      </c>
      <c r="F242" s="42" t="s">
        <v>11</v>
      </c>
      <c r="G242" s="2" t="s">
        <v>12</v>
      </c>
      <c r="H242" s="2" t="s">
        <v>13</v>
      </c>
      <c r="I242" s="8" t="s">
        <v>22</v>
      </c>
      <c r="J242" s="13"/>
      <c r="K242" s="63">
        <v>4.619927710291468</v>
      </c>
      <c r="L242" s="63">
        <v>-6.1264004230782341</v>
      </c>
      <c r="M242" s="14">
        <v>4</v>
      </c>
      <c r="O242" s="14"/>
      <c r="Q242" s="13"/>
      <c r="R242" s="15"/>
      <c r="S242" s="15"/>
      <c r="T242" s="13"/>
      <c r="U242" s="2"/>
      <c r="V242" s="2"/>
      <c r="W242" s="8"/>
      <c r="X242" s="13"/>
      <c r="Y242" s="63"/>
      <c r="Z242" s="63"/>
    </row>
    <row r="243" spans="1:26" s="42" customFormat="1" x14ac:dyDescent="0.25">
      <c r="A243" s="42" t="s">
        <v>538</v>
      </c>
      <c r="B243" s="43" t="s">
        <v>430</v>
      </c>
      <c r="C243" s="43" t="s">
        <v>539</v>
      </c>
      <c r="D243" s="50">
        <v>4000000</v>
      </c>
      <c r="E243" s="50">
        <v>2.0928000000000001E-7</v>
      </c>
      <c r="F243" s="42" t="s">
        <v>6</v>
      </c>
      <c r="G243" s="3" t="s">
        <v>12</v>
      </c>
      <c r="H243" s="3" t="s">
        <v>13</v>
      </c>
      <c r="I243" s="7" t="s">
        <v>22</v>
      </c>
      <c r="J243" s="13"/>
      <c r="K243" s="63">
        <v>6.6020599913279625</v>
      </c>
      <c r="L243" s="63">
        <v>-6.679272273355827</v>
      </c>
      <c r="M243" s="14">
        <v>6</v>
      </c>
      <c r="O243" s="14"/>
      <c r="Q243" s="13"/>
      <c r="R243" s="15"/>
      <c r="S243" s="15"/>
      <c r="T243" s="13"/>
      <c r="U243" s="44"/>
      <c r="V243" s="44"/>
      <c r="W243" s="8"/>
      <c r="X243" s="13"/>
      <c r="Y243" s="63"/>
      <c r="Z243" s="63"/>
    </row>
    <row r="244" spans="1:26" x14ac:dyDescent="0.25">
      <c r="A244" s="1" t="s">
        <v>445</v>
      </c>
      <c r="B244" s="44" t="s">
        <v>546</v>
      </c>
      <c r="C244" s="13"/>
      <c r="D244" s="15">
        <v>4000000</v>
      </c>
      <c r="E244" s="15">
        <v>8.7000000000000018E-9</v>
      </c>
      <c r="F244" s="42" t="s">
        <v>6</v>
      </c>
      <c r="G244" s="6" t="s">
        <v>438</v>
      </c>
      <c r="H244" s="3" t="s">
        <v>7</v>
      </c>
      <c r="I244" s="8" t="s">
        <v>22</v>
      </c>
      <c r="J244" s="13"/>
      <c r="K244" s="63">
        <v>6.6020599913279625</v>
      </c>
      <c r="L244" s="63">
        <v>-8.0604807473813818</v>
      </c>
      <c r="M244" s="14">
        <v>6</v>
      </c>
      <c r="O244" s="14"/>
      <c r="Q244" s="13"/>
      <c r="R244" s="15"/>
      <c r="S244" s="15"/>
      <c r="T244" s="13"/>
      <c r="U244" s="2"/>
      <c r="V244" s="2"/>
      <c r="W244" s="8"/>
      <c r="X244" s="13"/>
      <c r="Y244" s="63"/>
      <c r="Z244" s="63"/>
    </row>
    <row r="245" spans="1:26" x14ac:dyDescent="0.25">
      <c r="B245" s="13"/>
      <c r="C245" s="13"/>
      <c r="D245" s="15"/>
      <c r="E245" s="15"/>
      <c r="F245" s="42"/>
      <c r="G245" s="2"/>
      <c r="H245" s="2"/>
      <c r="I245" s="8"/>
      <c r="J245" s="13"/>
      <c r="K245" s="63" t="s">
        <v>576</v>
      </c>
      <c r="L245" s="63" t="s">
        <v>576</v>
      </c>
      <c r="M245" s="14" t="s">
        <v>576</v>
      </c>
      <c r="O245" s="14"/>
      <c r="P245" s="1" t="s">
        <v>445</v>
      </c>
      <c r="Q245" s="44" t="s">
        <v>546</v>
      </c>
      <c r="R245" s="15">
        <v>4000000</v>
      </c>
      <c r="S245" s="15">
        <v>3.4000000000000003E-9</v>
      </c>
      <c r="T245" s="13" t="s">
        <v>6</v>
      </c>
      <c r="U245" s="13" t="s">
        <v>25</v>
      </c>
      <c r="V245" s="2" t="s">
        <v>7</v>
      </c>
      <c r="W245" s="8" t="s">
        <v>22</v>
      </c>
      <c r="X245" s="13"/>
      <c r="Y245" s="63">
        <v>6.6020599913279625</v>
      </c>
      <c r="Z245" s="63">
        <v>-8.4685210829577446</v>
      </c>
    </row>
    <row r="246" spans="1:26" x14ac:dyDescent="0.25">
      <c r="B246" s="13"/>
      <c r="C246" s="13"/>
      <c r="D246" s="15"/>
      <c r="E246" s="15"/>
      <c r="F246" s="42"/>
      <c r="G246" s="2"/>
      <c r="H246" s="2"/>
      <c r="I246" s="8"/>
      <c r="J246" s="13"/>
      <c r="K246" s="63" t="s">
        <v>576</v>
      </c>
      <c r="L246" s="63" t="s">
        <v>576</v>
      </c>
      <c r="M246" s="14" t="s">
        <v>576</v>
      </c>
      <c r="O246" s="14"/>
      <c r="P246" s="1" t="s">
        <v>445</v>
      </c>
      <c r="Q246" s="44" t="s">
        <v>546</v>
      </c>
      <c r="R246" s="15">
        <v>4000000</v>
      </c>
      <c r="S246" s="15">
        <v>4.5000000000000006E-9</v>
      </c>
      <c r="T246" s="13" t="s">
        <v>6</v>
      </c>
      <c r="U246" s="13" t="s">
        <v>26</v>
      </c>
      <c r="V246" s="2" t="s">
        <v>7</v>
      </c>
      <c r="W246" s="8" t="s">
        <v>22</v>
      </c>
      <c r="X246" s="13"/>
      <c r="Y246" s="63">
        <v>6.6020599913279625</v>
      </c>
      <c r="Z246" s="63">
        <v>-8.346787486224656</v>
      </c>
    </row>
    <row r="247" spans="1:26" x14ac:dyDescent="0.25">
      <c r="B247" s="13"/>
      <c r="C247" s="13"/>
      <c r="D247" s="15"/>
      <c r="E247" s="15"/>
      <c r="F247" s="42"/>
      <c r="G247" s="2"/>
      <c r="H247" s="2"/>
      <c r="I247" s="8"/>
      <c r="J247" s="13"/>
      <c r="K247" s="63" t="s">
        <v>576</v>
      </c>
      <c r="L247" s="63" t="s">
        <v>576</v>
      </c>
      <c r="M247" s="14" t="s">
        <v>576</v>
      </c>
      <c r="O247" s="14"/>
      <c r="P247" s="1" t="s">
        <v>445</v>
      </c>
      <c r="Q247" s="44" t="s">
        <v>546</v>
      </c>
      <c r="R247" s="15">
        <v>4000000</v>
      </c>
      <c r="S247" s="15">
        <v>5.3000000000000003E-9</v>
      </c>
      <c r="T247" s="13" t="s">
        <v>6</v>
      </c>
      <c r="U247" s="13" t="s">
        <v>27</v>
      </c>
      <c r="V247" s="2" t="s">
        <v>7</v>
      </c>
      <c r="W247" s="8" t="s">
        <v>22</v>
      </c>
      <c r="X247" s="13"/>
      <c r="Y247" s="63">
        <v>6.6020599913279625</v>
      </c>
      <c r="Z247" s="63">
        <v>-8.2757241303992117</v>
      </c>
    </row>
    <row r="248" spans="1:26" x14ac:dyDescent="0.25">
      <c r="B248" s="13"/>
      <c r="C248" s="13"/>
      <c r="D248" s="15"/>
      <c r="E248" s="15"/>
      <c r="F248" s="42"/>
      <c r="G248" s="2"/>
      <c r="H248" s="2"/>
      <c r="I248" s="8"/>
      <c r="J248" s="13"/>
      <c r="K248" s="63" t="s">
        <v>576</v>
      </c>
      <c r="L248" s="63" t="s">
        <v>576</v>
      </c>
      <c r="M248" s="14" t="s">
        <v>576</v>
      </c>
      <c r="O248" s="14"/>
      <c r="P248" s="1" t="s">
        <v>445</v>
      </c>
      <c r="Q248" s="44" t="s">
        <v>546</v>
      </c>
      <c r="R248" s="15">
        <v>4000000</v>
      </c>
      <c r="S248" s="15">
        <v>1.5000000000000002E-9</v>
      </c>
      <c r="T248" s="13" t="s">
        <v>6</v>
      </c>
      <c r="U248" s="13" t="s">
        <v>28</v>
      </c>
      <c r="V248" s="2" t="s">
        <v>7</v>
      </c>
      <c r="W248" s="8" t="s">
        <v>22</v>
      </c>
      <c r="X248" s="13"/>
      <c r="Y248" s="63">
        <v>6.6020599913279625</v>
      </c>
      <c r="Z248" s="63">
        <v>-8.8239087409443187</v>
      </c>
    </row>
    <row r="249" spans="1:26" x14ac:dyDescent="0.25">
      <c r="B249" s="13"/>
      <c r="C249" s="13"/>
      <c r="D249" s="15"/>
      <c r="E249" s="15"/>
      <c r="F249" s="42"/>
      <c r="G249" s="2"/>
      <c r="H249" s="2"/>
      <c r="I249" s="8"/>
      <c r="J249" s="13"/>
      <c r="K249" s="63" t="s">
        <v>576</v>
      </c>
      <c r="L249" s="63" t="s">
        <v>576</v>
      </c>
      <c r="M249" s="14" t="s">
        <v>576</v>
      </c>
      <c r="O249" s="14"/>
      <c r="P249" s="1" t="s">
        <v>445</v>
      </c>
      <c r="Q249" s="44" t="s">
        <v>546</v>
      </c>
      <c r="R249" s="15">
        <v>4000000</v>
      </c>
      <c r="S249" s="15">
        <v>2.8800000000000003E-8</v>
      </c>
      <c r="T249" s="13" t="s">
        <v>6</v>
      </c>
      <c r="U249" s="13" t="s">
        <v>29</v>
      </c>
      <c r="V249" s="2" t="s">
        <v>17</v>
      </c>
      <c r="W249" s="8" t="s">
        <v>22</v>
      </c>
      <c r="X249" s="13"/>
      <c r="Y249" s="63">
        <v>6.6020599913279625</v>
      </c>
      <c r="Z249" s="63">
        <v>-7.5406075122407694</v>
      </c>
    </row>
    <row r="250" spans="1:26" x14ac:dyDescent="0.25">
      <c r="A250" s="1" t="s">
        <v>445</v>
      </c>
      <c r="B250" s="44" t="s">
        <v>546</v>
      </c>
      <c r="C250" s="13"/>
      <c r="D250" s="15">
        <v>4000000</v>
      </c>
      <c r="E250" s="15">
        <v>6.5000000000000003E-9</v>
      </c>
      <c r="F250" s="42" t="s">
        <v>6</v>
      </c>
      <c r="G250" s="13" t="s">
        <v>12</v>
      </c>
      <c r="H250" s="2" t="s">
        <v>13</v>
      </c>
      <c r="I250" s="8" t="s">
        <v>22</v>
      </c>
      <c r="J250" s="13"/>
      <c r="K250" s="63">
        <v>6.6020599913279625</v>
      </c>
      <c r="L250" s="63">
        <v>-8.1870866433571443</v>
      </c>
      <c r="M250" s="14">
        <v>6</v>
      </c>
      <c r="O250" s="14"/>
    </row>
    <row r="251" spans="1:26" x14ac:dyDescent="0.25">
      <c r="A251" s="1" t="s">
        <v>75</v>
      </c>
      <c r="B251" s="13" t="s">
        <v>79</v>
      </c>
      <c r="C251" s="13"/>
      <c r="D251" s="15">
        <v>60000</v>
      </c>
      <c r="E251" s="15">
        <v>1.18E-7</v>
      </c>
      <c r="F251" s="42" t="s">
        <v>80</v>
      </c>
      <c r="G251" s="13" t="s">
        <v>81</v>
      </c>
      <c r="H251" s="13" t="s">
        <v>13</v>
      </c>
      <c r="I251" s="13" t="s">
        <v>22</v>
      </c>
      <c r="J251" s="13"/>
      <c r="K251" s="63">
        <v>4.7781512503836439</v>
      </c>
      <c r="L251" s="63">
        <v>-6.928117992693875</v>
      </c>
      <c r="M251" s="14">
        <v>4</v>
      </c>
      <c r="N251" s="42" t="s">
        <v>547</v>
      </c>
      <c r="O251" s="14"/>
    </row>
    <row r="252" spans="1:26" x14ac:dyDescent="0.25">
      <c r="A252" s="1" t="s">
        <v>75</v>
      </c>
      <c r="B252" s="13" t="s">
        <v>91</v>
      </c>
      <c r="C252" s="13"/>
      <c r="D252" s="15">
        <v>10300</v>
      </c>
      <c r="E252" s="15">
        <v>4.4000000000000002E-7</v>
      </c>
      <c r="F252" s="42" t="s">
        <v>6</v>
      </c>
      <c r="G252" s="13" t="s">
        <v>86</v>
      </c>
      <c r="H252" s="13" t="s">
        <v>13</v>
      </c>
      <c r="I252" s="8" t="s">
        <v>22</v>
      </c>
      <c r="J252" s="13"/>
      <c r="K252" s="63">
        <v>4.012837224705172</v>
      </c>
      <c r="L252" s="63">
        <v>-6.3565473235138121</v>
      </c>
      <c r="M252" s="14">
        <v>4</v>
      </c>
      <c r="N252" s="42" t="s">
        <v>547</v>
      </c>
      <c r="O252" s="14"/>
    </row>
    <row r="253" spans="1:26" x14ac:dyDescent="0.25">
      <c r="A253" s="1" t="s">
        <v>75</v>
      </c>
      <c r="B253" s="1" t="s">
        <v>76</v>
      </c>
      <c r="C253" s="13"/>
      <c r="D253" s="15">
        <v>45000</v>
      </c>
      <c r="E253" s="15">
        <v>9.6600000000000005E-8</v>
      </c>
      <c r="F253" s="42" t="s">
        <v>77</v>
      </c>
      <c r="G253" s="13" t="s">
        <v>18</v>
      </c>
      <c r="H253" s="2" t="s">
        <v>7</v>
      </c>
      <c r="I253" s="8" t="s">
        <v>22</v>
      </c>
      <c r="J253" s="13"/>
      <c r="K253" s="63">
        <v>4.653212513775344</v>
      </c>
      <c r="L253" s="63">
        <v>-7.015022873584507</v>
      </c>
      <c r="M253" s="14">
        <v>4</v>
      </c>
    </row>
    <row r="254" spans="1:26" x14ac:dyDescent="0.25">
      <c r="A254" s="1" t="s">
        <v>75</v>
      </c>
      <c r="B254" s="1" t="s">
        <v>76</v>
      </c>
      <c r="C254" s="13"/>
      <c r="D254" s="15">
        <v>45000</v>
      </c>
      <c r="E254" s="15">
        <v>3.0199999999999998E-7</v>
      </c>
      <c r="F254" s="42" t="s">
        <v>77</v>
      </c>
      <c r="G254" s="13" t="s">
        <v>12</v>
      </c>
      <c r="H254" s="2" t="s">
        <v>13</v>
      </c>
      <c r="I254" s="8" t="s">
        <v>22</v>
      </c>
      <c r="J254" s="13"/>
      <c r="K254" s="63">
        <v>4.653212513775344</v>
      </c>
      <c r="L254" s="63">
        <v>-6.519993057042849</v>
      </c>
      <c r="M254" s="14">
        <v>4</v>
      </c>
      <c r="N254" s="42" t="s">
        <v>547</v>
      </c>
    </row>
    <row r="255" spans="1:26" x14ac:dyDescent="0.25">
      <c r="A255" s="1" t="s">
        <v>75</v>
      </c>
      <c r="B255" s="43" t="s">
        <v>567</v>
      </c>
      <c r="D255" s="51">
        <v>6000000</v>
      </c>
      <c r="E255" s="51">
        <v>2.8313333333333329E-8</v>
      </c>
      <c r="F255" s="42" t="s">
        <v>6</v>
      </c>
      <c r="G255" s="6" t="s">
        <v>519</v>
      </c>
      <c r="H255" s="2" t="s">
        <v>7</v>
      </c>
      <c r="I255" s="13" t="s">
        <v>22</v>
      </c>
      <c r="J255" s="13"/>
      <c r="K255" s="63">
        <v>6.7781512503836439</v>
      </c>
      <c r="L255" s="63">
        <v>-7.5480089980650016</v>
      </c>
      <c r="M255" s="14">
        <v>6</v>
      </c>
      <c r="O255" s="14"/>
      <c r="Q255" s="2"/>
      <c r="R255" s="52"/>
      <c r="S255" s="52"/>
      <c r="T255" s="13"/>
      <c r="U255" s="13"/>
      <c r="V255" s="2"/>
      <c r="W255" s="8"/>
      <c r="X255" s="13"/>
      <c r="Y255" s="63"/>
      <c r="Z255" s="63"/>
    </row>
    <row r="256" spans="1:26" x14ac:dyDescent="0.25">
      <c r="B256" s="2"/>
      <c r="C256" s="19"/>
      <c r="D256" s="52"/>
      <c r="E256" s="52"/>
      <c r="F256" s="42"/>
      <c r="G256" s="13"/>
      <c r="H256" s="2"/>
      <c r="I256" s="13"/>
      <c r="J256" s="13"/>
      <c r="K256" s="63"/>
      <c r="L256" s="63"/>
      <c r="M256" s="14" t="s">
        <v>576</v>
      </c>
      <c r="O256" s="14"/>
      <c r="Q256" s="43" t="s">
        <v>549</v>
      </c>
      <c r="R256" s="51">
        <v>6000000</v>
      </c>
      <c r="S256" s="51">
        <v>8.3800000000000013E-9</v>
      </c>
      <c r="T256" s="13"/>
      <c r="U256" s="13"/>
      <c r="V256" s="2"/>
      <c r="W256" s="8"/>
      <c r="X256" s="13"/>
      <c r="Y256" s="63"/>
      <c r="Z256" s="63"/>
    </row>
    <row r="257" spans="1:26" x14ac:dyDescent="0.25">
      <c r="F257" s="42"/>
      <c r="K257" s="63"/>
      <c r="L257" s="63"/>
      <c r="M257" s="14" t="s">
        <v>576</v>
      </c>
      <c r="O257" s="14"/>
      <c r="P257" s="1" t="s">
        <v>88</v>
      </c>
      <c r="Q257" s="3" t="s">
        <v>546</v>
      </c>
      <c r="R257" s="15">
        <v>6000000</v>
      </c>
      <c r="S257" s="15">
        <v>3.6000000000000004E-9</v>
      </c>
      <c r="T257" s="13" t="s">
        <v>446</v>
      </c>
      <c r="U257" s="13" t="s">
        <v>25</v>
      </c>
      <c r="V257" s="2" t="s">
        <v>7</v>
      </c>
      <c r="W257" s="8" t="s">
        <v>22</v>
      </c>
      <c r="X257" s="13"/>
      <c r="Y257" s="63">
        <v>6.7781512503836439</v>
      </c>
      <c r="Z257" s="63">
        <v>-8.4436974992327123</v>
      </c>
    </row>
    <row r="258" spans="1:26" x14ac:dyDescent="0.25">
      <c r="F258" s="42"/>
      <c r="K258" s="63"/>
      <c r="L258" s="63"/>
      <c r="M258" s="14" t="s">
        <v>576</v>
      </c>
      <c r="O258" s="14"/>
      <c r="P258" s="1" t="s">
        <v>88</v>
      </c>
      <c r="Q258" s="3" t="s">
        <v>546</v>
      </c>
      <c r="R258" s="15">
        <v>6000000</v>
      </c>
      <c r="S258" s="15">
        <v>2.7000000000000002E-9</v>
      </c>
      <c r="T258" s="13" t="s">
        <v>446</v>
      </c>
      <c r="U258" s="13" t="s">
        <v>26</v>
      </c>
      <c r="V258" s="2" t="s">
        <v>7</v>
      </c>
      <c r="W258" s="8" t="s">
        <v>22</v>
      </c>
      <c r="X258" s="13"/>
      <c r="Y258" s="63">
        <v>6.7781512503836439</v>
      </c>
      <c r="Z258" s="63">
        <v>-8.5686362358410122</v>
      </c>
    </row>
    <row r="259" spans="1:26" x14ac:dyDescent="0.25">
      <c r="B259" s="13"/>
      <c r="C259" s="13"/>
      <c r="D259" s="15"/>
      <c r="E259" s="15"/>
      <c r="F259" s="42"/>
      <c r="G259" s="13"/>
      <c r="H259" s="13"/>
      <c r="I259" s="8"/>
      <c r="J259" s="13"/>
      <c r="K259" s="63"/>
      <c r="L259" s="63"/>
      <c r="M259" s="14" t="s">
        <v>576</v>
      </c>
      <c r="O259" s="14"/>
      <c r="P259" s="1" t="s">
        <v>88</v>
      </c>
      <c r="Q259" s="3" t="s">
        <v>546</v>
      </c>
      <c r="R259" s="15">
        <v>6000000</v>
      </c>
      <c r="S259" s="15">
        <v>5.5999999999999997E-9</v>
      </c>
      <c r="T259" s="13" t="s">
        <v>446</v>
      </c>
      <c r="U259" s="13" t="s">
        <v>27</v>
      </c>
      <c r="V259" s="2" t="s">
        <v>7</v>
      </c>
      <c r="W259" s="8" t="s">
        <v>22</v>
      </c>
      <c r="X259" s="13"/>
      <c r="Y259" s="63">
        <v>6.7781512503836439</v>
      </c>
      <c r="Z259" s="63">
        <v>-8.2518119729937993</v>
      </c>
    </row>
    <row r="260" spans="1:26" x14ac:dyDescent="0.25">
      <c r="B260" s="13"/>
      <c r="C260" s="13"/>
      <c r="D260" s="15"/>
      <c r="E260" s="15"/>
      <c r="F260" s="42"/>
      <c r="G260" s="13"/>
      <c r="H260" s="13"/>
      <c r="I260" s="8"/>
      <c r="J260" s="13"/>
      <c r="K260" s="63"/>
      <c r="L260" s="63"/>
      <c r="M260" s="14" t="s">
        <v>576</v>
      </c>
      <c r="O260" s="14"/>
      <c r="P260" s="1" t="s">
        <v>88</v>
      </c>
      <c r="Q260" s="3" t="s">
        <v>546</v>
      </c>
      <c r="R260" s="15">
        <v>6000000</v>
      </c>
      <c r="S260" s="15">
        <v>2.0000000000000001E-9</v>
      </c>
      <c r="T260" s="13" t="s">
        <v>446</v>
      </c>
      <c r="U260" s="13" t="s">
        <v>28</v>
      </c>
      <c r="V260" s="2" t="s">
        <v>7</v>
      </c>
      <c r="W260" s="8" t="s">
        <v>22</v>
      </c>
      <c r="X260" s="13"/>
      <c r="Y260" s="63">
        <v>6.7781512503836439</v>
      </c>
      <c r="Z260" s="63">
        <v>-8.6989700043360187</v>
      </c>
    </row>
    <row r="261" spans="1:26" x14ac:dyDescent="0.25">
      <c r="B261" s="13"/>
      <c r="C261" s="13"/>
      <c r="D261" s="15"/>
      <c r="E261" s="15"/>
      <c r="F261" s="42"/>
      <c r="G261" s="13"/>
      <c r="H261" s="13"/>
      <c r="I261" s="8"/>
      <c r="J261" s="13"/>
      <c r="K261" s="63"/>
      <c r="L261" s="63"/>
      <c r="M261" s="14" t="s">
        <v>576</v>
      </c>
      <c r="O261" s="14"/>
      <c r="P261" s="1" t="s">
        <v>88</v>
      </c>
      <c r="Q261" s="3" t="s">
        <v>546</v>
      </c>
      <c r="R261" s="15">
        <v>6000000</v>
      </c>
      <c r="S261" s="15">
        <v>2.8000000000000003E-8</v>
      </c>
      <c r="T261" s="13" t="s">
        <v>446</v>
      </c>
      <c r="U261" s="13" t="s">
        <v>29</v>
      </c>
      <c r="V261" s="2" t="s">
        <v>17</v>
      </c>
      <c r="W261" s="8" t="s">
        <v>22</v>
      </c>
      <c r="X261" s="13"/>
      <c r="Y261" s="63">
        <v>6.7781512503836439</v>
      </c>
      <c r="Z261" s="63">
        <v>-7.5528419686577806</v>
      </c>
    </row>
    <row r="262" spans="1:26" x14ac:dyDescent="0.25">
      <c r="B262" s="13"/>
      <c r="C262" s="13"/>
      <c r="D262" s="15"/>
      <c r="E262" s="15"/>
      <c r="F262" s="42"/>
      <c r="G262" s="13"/>
      <c r="H262" s="13"/>
      <c r="I262" s="8"/>
      <c r="J262" s="13"/>
      <c r="K262" s="63"/>
      <c r="L262" s="63"/>
      <c r="M262" s="14" t="s">
        <v>576</v>
      </c>
      <c r="O262" s="14"/>
      <c r="P262" s="2"/>
      <c r="Q262" s="43" t="s">
        <v>549</v>
      </c>
      <c r="R262" s="51">
        <v>6000000</v>
      </c>
      <c r="S262" s="51">
        <v>8.460000000000001E-9</v>
      </c>
      <c r="V262" s="3"/>
      <c r="W262" s="8"/>
    </row>
    <row r="263" spans="1:26" x14ac:dyDescent="0.25">
      <c r="B263" s="13"/>
      <c r="C263" s="13"/>
      <c r="D263" s="15"/>
      <c r="E263" s="15"/>
      <c r="F263" s="42"/>
      <c r="G263" s="13"/>
      <c r="H263" s="13"/>
      <c r="I263" s="8"/>
      <c r="J263" s="13"/>
      <c r="K263" s="63"/>
      <c r="L263" s="63"/>
      <c r="M263" s="14" t="s">
        <v>576</v>
      </c>
      <c r="O263" s="14"/>
      <c r="P263" s="1" t="s">
        <v>90</v>
      </c>
      <c r="Q263" s="3" t="s">
        <v>546</v>
      </c>
      <c r="R263" s="15">
        <v>6000000</v>
      </c>
      <c r="S263" s="15">
        <v>3.3000000000000002E-9</v>
      </c>
      <c r="T263" s="13" t="s">
        <v>446</v>
      </c>
      <c r="U263" s="13" t="s">
        <v>25</v>
      </c>
      <c r="V263" s="2" t="s">
        <v>7</v>
      </c>
      <c r="W263" s="8" t="s">
        <v>22</v>
      </c>
      <c r="X263" s="13"/>
      <c r="Y263" s="63">
        <v>6.7781512503836439</v>
      </c>
      <c r="Z263" s="63">
        <v>-8.481486060122112</v>
      </c>
    </row>
    <row r="264" spans="1:26" x14ac:dyDescent="0.25">
      <c r="B264" s="13"/>
      <c r="C264" s="13"/>
      <c r="D264" s="15"/>
      <c r="E264" s="15"/>
      <c r="F264" s="42"/>
      <c r="G264" s="13"/>
      <c r="H264" s="13"/>
      <c r="I264" s="8"/>
      <c r="J264" s="13"/>
      <c r="K264" s="63"/>
      <c r="L264" s="63"/>
      <c r="M264" s="14" t="s">
        <v>576</v>
      </c>
      <c r="O264" s="14"/>
      <c r="P264" s="1" t="s">
        <v>90</v>
      </c>
      <c r="Q264" s="3" t="s">
        <v>546</v>
      </c>
      <c r="R264" s="15">
        <v>6000000</v>
      </c>
      <c r="S264" s="15">
        <v>3.2000000000000005E-9</v>
      </c>
      <c r="T264" s="13" t="s">
        <v>446</v>
      </c>
      <c r="U264" s="13" t="s">
        <v>26</v>
      </c>
      <c r="V264" s="2" t="s">
        <v>7</v>
      </c>
      <c r="W264" s="8" t="s">
        <v>22</v>
      </c>
      <c r="X264" s="13"/>
      <c r="Y264" s="63">
        <v>6.7781512503836439</v>
      </c>
      <c r="Z264" s="63">
        <v>-8.4948500216800937</v>
      </c>
    </row>
    <row r="265" spans="1:26" x14ac:dyDescent="0.25">
      <c r="B265" s="13"/>
      <c r="C265" s="13"/>
      <c r="D265" s="15"/>
      <c r="E265" s="15"/>
      <c r="F265" s="42"/>
      <c r="G265" s="13"/>
      <c r="H265" s="13"/>
      <c r="I265" s="8"/>
      <c r="J265" s="13"/>
      <c r="K265" s="63"/>
      <c r="L265" s="63"/>
      <c r="M265" s="14" t="s">
        <v>576</v>
      </c>
      <c r="O265" s="14"/>
      <c r="P265" s="1" t="s">
        <v>90</v>
      </c>
      <c r="Q265" s="3" t="s">
        <v>546</v>
      </c>
      <c r="R265" s="15">
        <v>6000000</v>
      </c>
      <c r="S265" s="15">
        <v>4.8E-9</v>
      </c>
      <c r="T265" s="13" t="s">
        <v>446</v>
      </c>
      <c r="U265" s="13" t="s">
        <v>27</v>
      </c>
      <c r="V265" s="2" t="s">
        <v>7</v>
      </c>
      <c r="W265" s="8" t="s">
        <v>22</v>
      </c>
      <c r="X265" s="13"/>
      <c r="Y265" s="63">
        <v>6.7781512503836439</v>
      </c>
      <c r="Z265" s="63">
        <v>-8.3187587626244124</v>
      </c>
    </row>
    <row r="266" spans="1:26" x14ac:dyDescent="0.25">
      <c r="B266" s="13"/>
      <c r="C266" s="13"/>
      <c r="D266" s="15"/>
      <c r="E266" s="15"/>
      <c r="F266" s="42"/>
      <c r="G266" s="13"/>
      <c r="H266" s="13"/>
      <c r="I266" s="8"/>
      <c r="J266" s="13"/>
      <c r="K266" s="63"/>
      <c r="L266" s="63"/>
      <c r="M266" s="14" t="s">
        <v>576</v>
      </c>
      <c r="O266" s="14"/>
      <c r="P266" s="1" t="s">
        <v>90</v>
      </c>
      <c r="Q266" s="3" t="s">
        <v>546</v>
      </c>
      <c r="R266" s="15">
        <v>6000000</v>
      </c>
      <c r="S266" s="15">
        <v>2.2000000000000003E-9</v>
      </c>
      <c r="T266" s="13" t="s">
        <v>446</v>
      </c>
      <c r="U266" s="13" t="s">
        <v>28</v>
      </c>
      <c r="V266" s="2" t="s">
        <v>7</v>
      </c>
      <c r="W266" s="8" t="s">
        <v>22</v>
      </c>
      <c r="X266" s="13"/>
      <c r="Y266" s="63">
        <v>6.7781512503836439</v>
      </c>
      <c r="Z266" s="63">
        <v>-8.6575773191777934</v>
      </c>
    </row>
    <row r="267" spans="1:26" x14ac:dyDescent="0.25">
      <c r="B267" s="13"/>
      <c r="C267" s="13"/>
      <c r="D267" s="15"/>
      <c r="E267" s="15"/>
      <c r="F267" s="42"/>
      <c r="G267" s="13"/>
      <c r="H267" s="13"/>
      <c r="I267" s="8"/>
      <c r="J267" s="13"/>
      <c r="K267" s="63"/>
      <c r="L267" s="63"/>
      <c r="M267" s="14" t="s">
        <v>576</v>
      </c>
      <c r="O267" s="14"/>
      <c r="P267" s="1" t="s">
        <v>90</v>
      </c>
      <c r="Q267" s="3" t="s">
        <v>546</v>
      </c>
      <c r="R267" s="15">
        <v>6000000</v>
      </c>
      <c r="S267" s="15">
        <v>2.8800000000000003E-8</v>
      </c>
      <c r="T267" s="13" t="s">
        <v>446</v>
      </c>
      <c r="U267" s="13" t="s">
        <v>29</v>
      </c>
      <c r="V267" s="2" t="s">
        <v>17</v>
      </c>
      <c r="W267" s="8" t="s">
        <v>22</v>
      </c>
      <c r="X267" s="13"/>
      <c r="Y267" s="63">
        <v>6.7781512503836439</v>
      </c>
      <c r="Z267" s="63">
        <v>-7.5406075122407694</v>
      </c>
    </row>
    <row r="268" spans="1:26" x14ac:dyDescent="0.25">
      <c r="B268" s="2"/>
      <c r="C268" s="13"/>
      <c r="D268" s="15"/>
      <c r="E268" s="15"/>
      <c r="F268" s="42"/>
      <c r="G268" s="6"/>
      <c r="H268" s="3"/>
      <c r="I268" s="8"/>
      <c r="J268" s="13"/>
      <c r="K268" s="63"/>
      <c r="L268" s="63"/>
      <c r="M268" s="14" t="s">
        <v>576</v>
      </c>
      <c r="O268" s="14"/>
      <c r="P268" s="2"/>
      <c r="Q268" s="43" t="s">
        <v>549</v>
      </c>
      <c r="R268" s="51">
        <v>6000000</v>
      </c>
      <c r="S268" s="51">
        <v>6.8099999999999994E-8</v>
      </c>
      <c r="V268" s="3"/>
      <c r="W268" s="8"/>
    </row>
    <row r="269" spans="1:26" x14ac:dyDescent="0.25">
      <c r="B269" s="2"/>
      <c r="C269" s="13"/>
      <c r="D269" s="15"/>
      <c r="E269" s="15"/>
      <c r="F269" s="42"/>
      <c r="G269" s="6"/>
      <c r="H269" s="3"/>
      <c r="I269" s="8"/>
      <c r="J269" s="13"/>
      <c r="K269" s="63"/>
      <c r="L269" s="63"/>
      <c r="M269" s="14" t="s">
        <v>576</v>
      </c>
      <c r="O269" s="14"/>
      <c r="P269" s="1" t="s">
        <v>75</v>
      </c>
      <c r="Q269" s="1" t="s">
        <v>76</v>
      </c>
      <c r="R269" s="15">
        <v>6000000</v>
      </c>
      <c r="S269" s="15">
        <v>6.8099999999999994E-8</v>
      </c>
      <c r="T269" s="13" t="s">
        <v>6</v>
      </c>
      <c r="U269" s="13" t="s">
        <v>18</v>
      </c>
      <c r="V269" s="2" t="s">
        <v>7</v>
      </c>
      <c r="W269" s="8" t="s">
        <v>22</v>
      </c>
      <c r="X269" s="13"/>
      <c r="Y269" s="63">
        <v>6.7781512503836439</v>
      </c>
      <c r="Z269" s="63">
        <v>-7.1668528880872149</v>
      </c>
    </row>
    <row r="270" spans="1:26" s="42" customFormat="1" x14ac:dyDescent="0.25">
      <c r="A270" s="42" t="s">
        <v>75</v>
      </c>
      <c r="B270" s="3" t="s">
        <v>541</v>
      </c>
      <c r="C270" s="43"/>
      <c r="D270" s="50">
        <v>5450</v>
      </c>
      <c r="E270" s="50">
        <v>2.4E-8</v>
      </c>
      <c r="F270" s="42" t="s">
        <v>11</v>
      </c>
      <c r="G270" s="43" t="s">
        <v>542</v>
      </c>
      <c r="H270" s="3" t="s">
        <v>7</v>
      </c>
      <c r="I270" s="7" t="s">
        <v>22</v>
      </c>
      <c r="J270" s="13"/>
      <c r="K270" s="63">
        <v>3.7363965022766426</v>
      </c>
      <c r="L270" s="63">
        <v>-7.6197887582883936</v>
      </c>
      <c r="M270" s="14">
        <v>3</v>
      </c>
      <c r="O270" s="14"/>
      <c r="R270" s="15"/>
      <c r="S270" s="15"/>
      <c r="T270" s="13"/>
      <c r="U270" s="13"/>
      <c r="V270" s="44"/>
      <c r="W270" s="8"/>
      <c r="X270" s="13"/>
      <c r="Y270" s="63"/>
      <c r="Z270" s="63"/>
    </row>
    <row r="271" spans="1:26" x14ac:dyDescent="0.25">
      <c r="F271" s="42"/>
    </row>
    <row r="272" spans="1:26" s="42" customFormat="1" x14ac:dyDescent="0.25">
      <c r="A272" s="42" t="s">
        <v>75</v>
      </c>
      <c r="B272" s="42" t="s">
        <v>430</v>
      </c>
      <c r="C272" s="42" t="s">
        <v>543</v>
      </c>
      <c r="D272" s="34">
        <v>40000</v>
      </c>
      <c r="E272" s="34">
        <v>1.5639000000000001E-7</v>
      </c>
      <c r="F272" s="42" t="s">
        <v>11</v>
      </c>
      <c r="G272" s="42" t="s">
        <v>12</v>
      </c>
      <c r="H272" s="42" t="s">
        <v>13</v>
      </c>
      <c r="I272" s="42" t="s">
        <v>22</v>
      </c>
      <c r="K272" s="61">
        <v>4.6020599913279625</v>
      </c>
      <c r="L272" s="61">
        <v>-6.8057910203533183</v>
      </c>
      <c r="M272" s="42">
        <v>4</v>
      </c>
      <c r="N272" s="42" t="s">
        <v>547</v>
      </c>
      <c r="R272" s="34"/>
      <c r="S272" s="34"/>
      <c r="Y272" s="61"/>
      <c r="Z272" s="61"/>
    </row>
    <row r="273" spans="1:42" s="42" customFormat="1" x14ac:dyDescent="0.25">
      <c r="A273" s="42" t="s">
        <v>75</v>
      </c>
      <c r="B273" s="42" t="s">
        <v>543</v>
      </c>
      <c r="D273" s="34">
        <v>40000</v>
      </c>
      <c r="E273" s="34">
        <v>1.5700000000000002E-8</v>
      </c>
      <c r="F273" s="42" t="s">
        <v>11</v>
      </c>
      <c r="G273" s="42" t="s">
        <v>519</v>
      </c>
      <c r="H273" s="42" t="s">
        <v>7</v>
      </c>
      <c r="I273" s="42" t="s">
        <v>22</v>
      </c>
      <c r="K273" s="61">
        <v>4.6020599913279625</v>
      </c>
      <c r="L273" s="61">
        <v>-7.804100347590766</v>
      </c>
      <c r="M273" s="42">
        <v>4</v>
      </c>
      <c r="R273" s="34"/>
      <c r="S273" s="34"/>
      <c r="Y273" s="61"/>
      <c r="Z273" s="61"/>
    </row>
    <row r="274" spans="1:42" x14ac:dyDescent="0.25">
      <c r="A274" s="1" t="s">
        <v>75</v>
      </c>
      <c r="B274" s="43" t="s">
        <v>566</v>
      </c>
      <c r="D274" s="51">
        <v>5822222.222222222</v>
      </c>
      <c r="E274" s="51">
        <v>1.0196366666666666E-7</v>
      </c>
      <c r="F274" s="42" t="s">
        <v>6</v>
      </c>
      <c r="G274" s="13" t="s">
        <v>12</v>
      </c>
      <c r="H274" s="2" t="s">
        <v>13</v>
      </c>
      <c r="I274" s="8" t="s">
        <v>22</v>
      </c>
      <c r="J274" s="13"/>
      <c r="K274" s="63">
        <v>6.7650887775444017</v>
      </c>
      <c r="L274" s="63">
        <v>-6.9915545554657363</v>
      </c>
      <c r="M274" s="14">
        <v>6</v>
      </c>
      <c r="O274" s="14"/>
      <c r="Q274" s="13"/>
      <c r="R274" s="15"/>
      <c r="S274" s="15"/>
      <c r="T274" s="13"/>
      <c r="U274" s="13"/>
      <c r="V274" s="2"/>
      <c r="W274" s="2"/>
      <c r="X274" s="13"/>
      <c r="Y274" s="63"/>
      <c r="Z274" s="63"/>
    </row>
    <row r="275" spans="1:42" x14ac:dyDescent="0.25">
      <c r="F275" s="42"/>
      <c r="K275" s="63"/>
      <c r="L275" s="63"/>
      <c r="M275" s="14" t="s">
        <v>576</v>
      </c>
      <c r="N275" s="42" t="s">
        <v>547</v>
      </c>
      <c r="P275" s="2" t="s">
        <v>75</v>
      </c>
      <c r="Q275" s="3" t="s">
        <v>76</v>
      </c>
      <c r="R275" s="34">
        <v>6000000</v>
      </c>
      <c r="S275" s="34">
        <v>2.1299999999999999E-7</v>
      </c>
      <c r="T275" s="1" t="s">
        <v>6</v>
      </c>
      <c r="U275" s="1" t="s">
        <v>78</v>
      </c>
      <c r="V275" s="2" t="s">
        <v>13</v>
      </c>
      <c r="W275" s="8" t="s">
        <v>22</v>
      </c>
      <c r="Y275" s="61">
        <v>6.7781512503836439</v>
      </c>
      <c r="Z275" s="61">
        <v>-6.6716203965612619</v>
      </c>
    </row>
    <row r="276" spans="1:42" x14ac:dyDescent="0.25">
      <c r="F276" s="42"/>
      <c r="K276" s="63"/>
      <c r="L276" s="63"/>
      <c r="M276" s="14" t="s">
        <v>576</v>
      </c>
      <c r="N276" s="42" t="s">
        <v>547</v>
      </c>
      <c r="P276" s="1" t="s">
        <v>75</v>
      </c>
      <c r="Q276" s="1" t="s">
        <v>82</v>
      </c>
      <c r="R276" s="34">
        <v>4000000</v>
      </c>
      <c r="S276" s="34">
        <v>2.3149999999999998E-7</v>
      </c>
      <c r="T276" s="1" t="s">
        <v>6</v>
      </c>
      <c r="U276" s="1" t="s">
        <v>81</v>
      </c>
      <c r="V276" s="1" t="s">
        <v>13</v>
      </c>
      <c r="W276" s="1" t="s">
        <v>22</v>
      </c>
      <c r="Y276" s="61">
        <v>6.6020599913279625</v>
      </c>
      <c r="Z276" s="61">
        <v>-6.6354490046460279</v>
      </c>
    </row>
    <row r="277" spans="1:42" x14ac:dyDescent="0.25">
      <c r="F277" s="42"/>
      <c r="K277" s="63"/>
      <c r="L277" s="63"/>
      <c r="M277" s="14" t="s">
        <v>576</v>
      </c>
      <c r="N277" s="42" t="s">
        <v>547</v>
      </c>
      <c r="P277" s="1" t="s">
        <v>75</v>
      </c>
      <c r="Q277" s="1" t="s">
        <v>85</v>
      </c>
      <c r="R277" s="34">
        <v>4900000</v>
      </c>
      <c r="S277" s="34">
        <v>7.0000000000000005E-8</v>
      </c>
      <c r="T277" s="1" t="s">
        <v>6</v>
      </c>
      <c r="U277" s="1" t="s">
        <v>81</v>
      </c>
      <c r="V277" s="1" t="s">
        <v>13</v>
      </c>
      <c r="W277" s="1" t="s">
        <v>22</v>
      </c>
      <c r="Y277" s="61">
        <v>6.6901960800285138</v>
      </c>
      <c r="Z277" s="61">
        <v>-7.1549019599857431</v>
      </c>
    </row>
    <row r="278" spans="1:42" x14ac:dyDescent="0.25">
      <c r="F278" s="42"/>
      <c r="K278" s="63"/>
      <c r="L278" s="63"/>
      <c r="M278" s="14" t="s">
        <v>576</v>
      </c>
      <c r="N278" s="42" t="s">
        <v>547</v>
      </c>
      <c r="P278" s="1" t="s">
        <v>75</v>
      </c>
      <c r="Q278" s="1" t="s">
        <v>87</v>
      </c>
      <c r="R278" s="34">
        <v>7500000</v>
      </c>
      <c r="S278" s="34">
        <v>1.8E-7</v>
      </c>
      <c r="T278" s="1" t="s">
        <v>6</v>
      </c>
      <c r="U278" s="1" t="s">
        <v>81</v>
      </c>
      <c r="V278" s="1" t="s">
        <v>13</v>
      </c>
      <c r="W278" s="1" t="s">
        <v>22</v>
      </c>
      <c r="Y278" s="61">
        <v>6.8750612633917001</v>
      </c>
      <c r="Z278" s="61">
        <v>-6.7447274948966935</v>
      </c>
    </row>
    <row r="279" spans="1:42" x14ac:dyDescent="0.25">
      <c r="F279" s="42"/>
      <c r="K279" s="63"/>
      <c r="L279" s="63"/>
      <c r="M279" s="14" t="s">
        <v>576</v>
      </c>
      <c r="N279" s="42" t="s">
        <v>547</v>
      </c>
      <c r="P279" s="2" t="s">
        <v>88</v>
      </c>
      <c r="Q279" s="42" t="s">
        <v>546</v>
      </c>
      <c r="R279" s="34">
        <v>6000000</v>
      </c>
      <c r="S279" s="34">
        <v>1.37E-8</v>
      </c>
      <c r="T279" s="1" t="s">
        <v>89</v>
      </c>
      <c r="U279" s="1" t="s">
        <v>12</v>
      </c>
      <c r="V279" s="3" t="s">
        <v>13</v>
      </c>
      <c r="W279" s="8" t="s">
        <v>22</v>
      </c>
      <c r="Y279" s="61">
        <v>6.7781512503836439</v>
      </c>
      <c r="Z279" s="61">
        <v>-7.8632794328435933</v>
      </c>
    </row>
    <row r="280" spans="1:42" x14ac:dyDescent="0.25">
      <c r="F280" s="42"/>
      <c r="K280" s="63"/>
      <c r="L280" s="63"/>
      <c r="M280" s="14" t="s">
        <v>576</v>
      </c>
      <c r="N280" s="42" t="s">
        <v>547</v>
      </c>
      <c r="P280" s="2" t="s">
        <v>90</v>
      </c>
      <c r="Q280" s="42" t="s">
        <v>546</v>
      </c>
      <c r="R280" s="34">
        <v>6000000</v>
      </c>
      <c r="S280" s="34">
        <v>1.3300000000000002E-8</v>
      </c>
      <c r="T280" s="1" t="s">
        <v>89</v>
      </c>
      <c r="U280" s="1" t="s">
        <v>12</v>
      </c>
      <c r="V280" s="3" t="s">
        <v>13</v>
      </c>
      <c r="W280" s="8" t="s">
        <v>22</v>
      </c>
      <c r="Y280" s="61">
        <v>6.7781512503836439</v>
      </c>
      <c r="Z280" s="61">
        <v>-7.8761483590329142</v>
      </c>
    </row>
    <row r="281" spans="1:42" x14ac:dyDescent="0.25">
      <c r="F281" s="42"/>
      <c r="K281" s="63"/>
      <c r="L281" s="63"/>
      <c r="M281" s="14" t="s">
        <v>576</v>
      </c>
      <c r="N281" s="42" t="s">
        <v>547</v>
      </c>
      <c r="P281" s="1" t="s">
        <v>75</v>
      </c>
      <c r="Q281" s="1" t="s">
        <v>83</v>
      </c>
      <c r="R281" s="34">
        <v>6000000</v>
      </c>
      <c r="S281" s="34">
        <v>2.4999999999999999E-8</v>
      </c>
      <c r="T281" s="1" t="s">
        <v>6</v>
      </c>
      <c r="U281" s="1" t="s">
        <v>81</v>
      </c>
      <c r="V281" s="1" t="s">
        <v>13</v>
      </c>
      <c r="W281" s="1" t="s">
        <v>22</v>
      </c>
      <c r="Y281" s="61">
        <v>6.7781512503836439</v>
      </c>
      <c r="Z281" s="61">
        <v>-7.6020599913279625</v>
      </c>
    </row>
    <row r="282" spans="1:42" x14ac:dyDescent="0.25">
      <c r="F282" s="42"/>
      <c r="K282" s="63"/>
      <c r="L282" s="63"/>
      <c r="M282" s="14" t="s">
        <v>576</v>
      </c>
      <c r="N282" s="42" t="s">
        <v>547</v>
      </c>
      <c r="P282" s="1" t="s">
        <v>75</v>
      </c>
      <c r="Q282" s="1" t="s">
        <v>84</v>
      </c>
      <c r="R282" s="34">
        <v>6000000</v>
      </c>
      <c r="S282" s="34">
        <v>8.6499999999999987E-8</v>
      </c>
      <c r="T282" s="1" t="s">
        <v>6</v>
      </c>
      <c r="U282" s="1" t="s">
        <v>81</v>
      </c>
      <c r="V282" s="1" t="s">
        <v>13</v>
      </c>
      <c r="W282" s="1" t="s">
        <v>22</v>
      </c>
      <c r="Y282" s="61">
        <v>6.7781512503836439</v>
      </c>
      <c r="Z282" s="61">
        <v>-7.0629838925351862</v>
      </c>
    </row>
    <row r="283" spans="1:42" s="42" customFormat="1" x14ac:dyDescent="0.25">
      <c r="D283" s="34"/>
      <c r="E283" s="34"/>
      <c r="K283" s="63"/>
      <c r="L283" s="63"/>
      <c r="M283" s="14"/>
      <c r="N283" s="42" t="s">
        <v>547</v>
      </c>
      <c r="P283" s="42" t="s">
        <v>75</v>
      </c>
      <c r="Q283" s="42" t="s">
        <v>544</v>
      </c>
      <c r="R283" s="34">
        <v>6000000</v>
      </c>
      <c r="S283" s="34">
        <v>8.4673000000000007E-8</v>
      </c>
      <c r="T283" s="42" t="s">
        <v>545</v>
      </c>
      <c r="U283" s="42" t="s">
        <v>12</v>
      </c>
      <c r="V283" s="42" t="s">
        <v>13</v>
      </c>
      <c r="W283" s="42" t="s">
        <v>22</v>
      </c>
      <c r="Y283" s="61">
        <v>6.7781512503836439</v>
      </c>
      <c r="Z283" s="61">
        <v>-7.0722550527196102</v>
      </c>
    </row>
    <row r="284" spans="1:42" x14ac:dyDescent="0.25">
      <c r="A284" s="1" t="s">
        <v>75</v>
      </c>
      <c r="B284" s="1" t="s">
        <v>430</v>
      </c>
      <c r="C284" s="42" t="s">
        <v>537</v>
      </c>
      <c r="D284" s="34">
        <v>12500000</v>
      </c>
      <c r="E284" s="34">
        <v>5.1125999999999997E-8</v>
      </c>
      <c r="F284" s="42" t="s">
        <v>6</v>
      </c>
      <c r="G284" s="1" t="s">
        <v>12</v>
      </c>
      <c r="H284" s="1" t="s">
        <v>13</v>
      </c>
      <c r="I284" s="1" t="s">
        <v>22</v>
      </c>
      <c r="K284" s="63">
        <v>7.0969100130080562</v>
      </c>
      <c r="L284" s="63">
        <v>-7.291358184310087</v>
      </c>
      <c r="M284" s="14">
        <v>7</v>
      </c>
      <c r="N284" s="42" t="s">
        <v>547</v>
      </c>
    </row>
    <row r="285" spans="1:42" x14ac:dyDescent="0.25">
      <c r="A285" s="1" t="s">
        <v>75</v>
      </c>
      <c r="B285" s="43" t="s">
        <v>565</v>
      </c>
      <c r="D285" s="51">
        <v>187.5</v>
      </c>
      <c r="E285" s="51">
        <v>1.0311403752122559E-6</v>
      </c>
      <c r="F285" s="42" t="s">
        <v>170</v>
      </c>
      <c r="G285" s="6" t="s">
        <v>12</v>
      </c>
      <c r="H285" s="3" t="s">
        <v>13</v>
      </c>
      <c r="I285" s="2" t="s">
        <v>22</v>
      </c>
      <c r="J285" s="6"/>
      <c r="K285" s="63" t="s">
        <v>576</v>
      </c>
      <c r="L285" s="63">
        <v>-5.9866822076261013</v>
      </c>
      <c r="M285" s="14" t="s">
        <v>576</v>
      </c>
      <c r="N285" s="55"/>
      <c r="P285" s="55"/>
      <c r="Q285" s="55"/>
      <c r="R285" s="55"/>
      <c r="S285" s="55"/>
      <c r="T285" s="24"/>
      <c r="U285" s="24"/>
      <c r="V285" s="56"/>
      <c r="W285" s="55"/>
      <c r="X285" s="55"/>
      <c r="Y285" s="65"/>
      <c r="Z285" s="65"/>
      <c r="AA285" s="55"/>
      <c r="AB285" s="57"/>
      <c r="AC285" s="57"/>
      <c r="AD285" s="57"/>
      <c r="AE285" s="58"/>
      <c r="AF285" s="57"/>
      <c r="AG285" s="57"/>
      <c r="AH285" s="59"/>
      <c r="AI285" s="57"/>
      <c r="AJ285" s="57"/>
      <c r="AK285" s="57"/>
      <c r="AL285" s="57"/>
      <c r="AM285" s="59"/>
      <c r="AN285" s="59"/>
      <c r="AO285" s="17"/>
      <c r="AP285" s="57"/>
    </row>
    <row r="286" spans="1:42" x14ac:dyDescent="0.25">
      <c r="N286" s="26" t="s">
        <v>547</v>
      </c>
      <c r="P286" s="44" t="s">
        <v>75</v>
      </c>
      <c r="Q286" s="24" t="s">
        <v>509</v>
      </c>
      <c r="R286" s="25">
        <v>25</v>
      </c>
      <c r="S286" s="25">
        <v>1.4199503017394392E-6</v>
      </c>
      <c r="T286" s="24" t="s">
        <v>170</v>
      </c>
      <c r="U286" s="24" t="s">
        <v>12</v>
      </c>
      <c r="V286" s="53" t="s">
        <v>13</v>
      </c>
      <c r="W286" s="24" t="s">
        <v>22</v>
      </c>
      <c r="X286" s="24"/>
      <c r="Y286" s="66">
        <v>1.3979400086720377</v>
      </c>
      <c r="Z286" s="66">
        <v>-5.847726855657811</v>
      </c>
      <c r="AA286" s="26"/>
      <c r="AB286" s="57"/>
      <c r="AC286" s="57"/>
      <c r="AD286" s="57"/>
      <c r="AE286" s="58"/>
      <c r="AF286" s="57"/>
      <c r="AG286" s="57"/>
      <c r="AH286" s="26"/>
      <c r="AI286" s="26"/>
      <c r="AJ286" s="26"/>
      <c r="AK286" s="26"/>
      <c r="AL286" s="26"/>
      <c r="AM286" s="26"/>
      <c r="AN286" s="45"/>
      <c r="AO286" s="17"/>
      <c r="AP286" s="57"/>
    </row>
    <row r="287" spans="1:42" x14ac:dyDescent="0.25">
      <c r="N287" s="26" t="s">
        <v>547</v>
      </c>
      <c r="P287" s="44" t="s">
        <v>75</v>
      </c>
      <c r="Q287" s="24" t="s">
        <v>514</v>
      </c>
      <c r="R287" s="25">
        <v>300</v>
      </c>
      <c r="S287" s="25">
        <v>4.6799499245358069E-7</v>
      </c>
      <c r="T287" s="24" t="s">
        <v>170</v>
      </c>
      <c r="U287" s="24" t="s">
        <v>12</v>
      </c>
      <c r="V287" s="53" t="s">
        <v>13</v>
      </c>
      <c r="W287" s="24" t="s">
        <v>22</v>
      </c>
      <c r="X287" s="24"/>
      <c r="Y287" s="66">
        <v>2.4771212547196626</v>
      </c>
      <c r="Z287" s="66">
        <v>-6.3297587938519717</v>
      </c>
      <c r="AA287" s="26"/>
      <c r="AB287" s="26"/>
      <c r="AC287" s="26"/>
      <c r="AD287" s="26"/>
      <c r="AE287" s="45"/>
      <c r="AF287" s="26"/>
      <c r="AG287" s="26"/>
      <c r="AH287" s="26"/>
      <c r="AI287" s="26"/>
      <c r="AJ287" s="26"/>
      <c r="AK287" s="26"/>
      <c r="AL287" s="26"/>
      <c r="AM287" s="26"/>
      <c r="AN287" s="45"/>
      <c r="AO287" s="17"/>
      <c r="AP287" s="26"/>
    </row>
    <row r="288" spans="1:42" x14ac:dyDescent="0.25">
      <c r="N288" s="26" t="s">
        <v>547</v>
      </c>
      <c r="P288" s="44" t="s">
        <v>75</v>
      </c>
      <c r="Q288" s="24" t="s">
        <v>515</v>
      </c>
      <c r="R288" s="25">
        <v>250</v>
      </c>
      <c r="S288" s="25">
        <v>7.2259556326324151E-7</v>
      </c>
      <c r="T288" s="24" t="s">
        <v>170</v>
      </c>
      <c r="U288" s="24" t="s">
        <v>12</v>
      </c>
      <c r="V288" s="53" t="s">
        <v>13</v>
      </c>
      <c r="W288" s="24" t="s">
        <v>22</v>
      </c>
      <c r="X288" s="24"/>
      <c r="Y288" s="66">
        <v>2.3979400086720375</v>
      </c>
      <c r="Z288" s="66">
        <v>-6.1411047093279292</v>
      </c>
      <c r="AA288" s="26"/>
      <c r="AB288" s="26"/>
      <c r="AC288" s="26"/>
      <c r="AD288" s="26"/>
      <c r="AE288" s="45"/>
      <c r="AF288" s="26"/>
      <c r="AG288" s="26"/>
      <c r="AH288" s="26"/>
      <c r="AI288" s="26"/>
      <c r="AJ288" s="26"/>
      <c r="AK288" s="26"/>
      <c r="AL288" s="26"/>
      <c r="AM288" s="26"/>
      <c r="AN288" s="45"/>
      <c r="AO288" s="17"/>
      <c r="AP288" s="26"/>
    </row>
    <row r="289" spans="1:42" x14ac:dyDescent="0.25">
      <c r="N289" s="26" t="s">
        <v>547</v>
      </c>
      <c r="P289" s="44" t="s">
        <v>75</v>
      </c>
      <c r="Q289" s="24" t="s">
        <v>513</v>
      </c>
      <c r="R289" s="25">
        <v>275</v>
      </c>
      <c r="S289" s="25">
        <v>1.9270607505901627E-7</v>
      </c>
      <c r="T289" s="24" t="s">
        <v>170</v>
      </c>
      <c r="U289" s="24" t="s">
        <v>12</v>
      </c>
      <c r="V289" s="53" t="s">
        <v>13</v>
      </c>
      <c r="W289" s="24" t="s">
        <v>22</v>
      </c>
      <c r="X289" s="24"/>
      <c r="Y289" s="66">
        <v>2.4393326938302629</v>
      </c>
      <c r="Z289" s="66">
        <v>-6.7151045939951937</v>
      </c>
      <c r="AA289" s="26"/>
      <c r="AB289" s="26"/>
      <c r="AC289" s="26"/>
      <c r="AD289" s="26"/>
      <c r="AE289" s="45"/>
      <c r="AF289" s="26"/>
      <c r="AG289" s="26"/>
      <c r="AH289" s="26"/>
      <c r="AI289" s="26"/>
      <c r="AJ289" s="26"/>
      <c r="AK289" s="26"/>
      <c r="AL289" s="26"/>
      <c r="AM289" s="26"/>
      <c r="AN289" s="45"/>
      <c r="AO289" s="17"/>
      <c r="AP289" s="26"/>
    </row>
    <row r="290" spans="1:42" x14ac:dyDescent="0.25">
      <c r="N290" s="26" t="s">
        <v>547</v>
      </c>
      <c r="P290" s="44" t="s">
        <v>75</v>
      </c>
      <c r="Q290" s="24" t="s">
        <v>516</v>
      </c>
      <c r="R290" s="25">
        <v>410</v>
      </c>
      <c r="S290" s="25">
        <v>2.6912725874663591E-6</v>
      </c>
      <c r="T290" s="24" t="s">
        <v>170</v>
      </c>
      <c r="U290" s="24" t="s">
        <v>12</v>
      </c>
      <c r="V290" s="53" t="s">
        <v>13</v>
      </c>
      <c r="W290" s="24" t="s">
        <v>22</v>
      </c>
      <c r="X290" s="24"/>
      <c r="Y290" s="66">
        <v>2.6127838567197355</v>
      </c>
      <c r="Z290" s="66">
        <v>-5.5700423121816156</v>
      </c>
      <c r="AA290" s="26"/>
      <c r="AB290" s="26"/>
      <c r="AC290" s="26"/>
      <c r="AD290" s="26"/>
      <c r="AE290" s="45"/>
      <c r="AF290" s="26"/>
      <c r="AG290" s="26"/>
      <c r="AH290" s="26"/>
      <c r="AI290" s="26"/>
      <c r="AJ290" s="26"/>
      <c r="AK290" s="26"/>
      <c r="AL290" s="26"/>
      <c r="AM290" s="26"/>
      <c r="AN290" s="45"/>
      <c r="AO290" s="17"/>
      <c r="AP290" s="26"/>
    </row>
    <row r="291" spans="1:42" x14ac:dyDescent="0.25">
      <c r="N291" s="26" t="s">
        <v>547</v>
      </c>
      <c r="P291" s="44" t="s">
        <v>75</v>
      </c>
      <c r="Q291" s="24" t="s">
        <v>511</v>
      </c>
      <c r="R291" s="25">
        <v>100</v>
      </c>
      <c r="S291" s="25">
        <v>1.1147339966000612E-6</v>
      </c>
      <c r="T291" s="24" t="s">
        <v>170</v>
      </c>
      <c r="U291" s="24" t="s">
        <v>12</v>
      </c>
      <c r="V291" s="53" t="s">
        <v>13</v>
      </c>
      <c r="W291" s="24" t="s">
        <v>22</v>
      </c>
      <c r="X291" s="24"/>
      <c r="Y291" s="66">
        <v>2</v>
      </c>
      <c r="Z291" s="66">
        <v>-5.9528287537737565</v>
      </c>
      <c r="AA291" s="26"/>
      <c r="AB291" s="26"/>
      <c r="AC291" s="26"/>
      <c r="AD291" s="26"/>
      <c r="AE291" s="45"/>
      <c r="AF291" s="26"/>
      <c r="AG291" s="26"/>
      <c r="AH291" s="26"/>
      <c r="AI291" s="26"/>
      <c r="AJ291" s="26"/>
      <c r="AK291" s="26"/>
      <c r="AL291" s="26"/>
      <c r="AM291" s="26"/>
      <c r="AN291" s="45"/>
      <c r="AO291" s="17"/>
      <c r="AP291" s="26"/>
    </row>
    <row r="292" spans="1:42" x14ac:dyDescent="0.25">
      <c r="N292" s="26" t="s">
        <v>547</v>
      </c>
      <c r="P292" s="44" t="s">
        <v>75</v>
      </c>
      <c r="Q292" s="24" t="s">
        <v>568</v>
      </c>
      <c r="R292" s="25">
        <v>50</v>
      </c>
      <c r="S292" s="25">
        <v>2.0053140823181432E-6</v>
      </c>
      <c r="T292" s="24" t="s">
        <v>170</v>
      </c>
      <c r="U292" s="24" t="s">
        <v>12</v>
      </c>
      <c r="V292" s="53" t="s">
        <v>13</v>
      </c>
      <c r="W292" s="24" t="s">
        <v>22</v>
      </c>
      <c r="X292" s="24"/>
      <c r="Y292" s="66">
        <v>1.6989700043360187</v>
      </c>
      <c r="Z292" s="66">
        <v>-5.697817596343091</v>
      </c>
      <c r="AA292" s="26"/>
      <c r="AB292" s="26"/>
      <c r="AC292" s="26"/>
      <c r="AD292" s="26"/>
      <c r="AE292" s="45"/>
      <c r="AF292" s="26"/>
      <c r="AG292" s="26"/>
      <c r="AH292" s="26"/>
      <c r="AI292" s="26"/>
      <c r="AJ292" s="26"/>
      <c r="AK292" s="26"/>
      <c r="AL292" s="26"/>
      <c r="AM292" s="26"/>
      <c r="AN292" s="45"/>
      <c r="AO292" s="17"/>
      <c r="AP292" s="26"/>
    </row>
    <row r="293" spans="1:42" x14ac:dyDescent="0.25">
      <c r="N293" s="26" t="s">
        <v>547</v>
      </c>
      <c r="P293" s="44" t="s">
        <v>75</v>
      </c>
      <c r="Q293" s="24" t="s">
        <v>550</v>
      </c>
      <c r="R293" s="25">
        <v>50</v>
      </c>
      <c r="S293" s="25">
        <v>1.0633584404076207E-6</v>
      </c>
      <c r="T293" s="24" t="s">
        <v>170</v>
      </c>
      <c r="U293" s="24" t="s">
        <v>12</v>
      </c>
      <c r="V293" s="53" t="s">
        <v>13</v>
      </c>
      <c r="W293" s="24" t="s">
        <v>22</v>
      </c>
      <c r="X293" s="24"/>
      <c r="Y293" s="66">
        <v>1.6989700043360187</v>
      </c>
      <c r="Z293" s="66">
        <v>-5.9733203173661558</v>
      </c>
      <c r="AA293" s="26"/>
      <c r="AB293" s="26"/>
      <c r="AC293" s="26"/>
      <c r="AD293" s="26"/>
      <c r="AE293" s="45"/>
      <c r="AF293" s="26"/>
      <c r="AG293" s="26"/>
      <c r="AH293" s="26"/>
      <c r="AI293" s="26"/>
      <c r="AJ293" s="26"/>
      <c r="AK293" s="26"/>
      <c r="AL293" s="26"/>
      <c r="AM293" s="26"/>
      <c r="AN293" s="45"/>
      <c r="AO293" s="17"/>
      <c r="AP293" s="26"/>
    </row>
    <row r="294" spans="1:42" x14ac:dyDescent="0.25">
      <c r="N294" s="26" t="s">
        <v>547</v>
      </c>
      <c r="P294" s="44" t="s">
        <v>75</v>
      </c>
      <c r="Q294" s="24" t="s">
        <v>518</v>
      </c>
      <c r="R294" s="25">
        <v>125</v>
      </c>
      <c r="S294" s="25">
        <v>7.9034202050937538E-7</v>
      </c>
      <c r="T294" s="24" t="s">
        <v>170</v>
      </c>
      <c r="U294" s="24" t="s">
        <v>12</v>
      </c>
      <c r="V294" s="53" t="s">
        <v>13</v>
      </c>
      <c r="W294" s="24" t="s">
        <v>22</v>
      </c>
      <c r="X294" s="24"/>
      <c r="Y294" s="66">
        <v>2.0969100130080562</v>
      </c>
      <c r="Z294" s="66">
        <v>-6.1021849270950588</v>
      </c>
      <c r="AA294" s="26"/>
      <c r="AB294" s="26"/>
      <c r="AC294" s="26"/>
      <c r="AD294" s="26"/>
      <c r="AE294" s="45"/>
      <c r="AF294" s="26"/>
      <c r="AG294" s="26"/>
      <c r="AH294" s="26"/>
      <c r="AI294" s="26"/>
      <c r="AJ294" s="26"/>
      <c r="AK294" s="26"/>
      <c r="AL294" s="26"/>
      <c r="AM294" s="26"/>
      <c r="AN294" s="45"/>
      <c r="AO294" s="17"/>
      <c r="AP294" s="26"/>
    </row>
    <row r="295" spans="1:42" x14ac:dyDescent="0.25">
      <c r="N295" s="26" t="s">
        <v>547</v>
      </c>
      <c r="P295" s="44" t="s">
        <v>75</v>
      </c>
      <c r="Q295" s="24" t="s">
        <v>517</v>
      </c>
      <c r="R295" s="25">
        <v>440</v>
      </c>
      <c r="S295" s="25">
        <v>2.5291644273023301E-7</v>
      </c>
      <c r="T295" s="24" t="s">
        <v>170</v>
      </c>
      <c r="U295" s="24" t="s">
        <v>12</v>
      </c>
      <c r="V295" s="53" t="s">
        <v>13</v>
      </c>
      <c r="W295" s="24" t="s">
        <v>22</v>
      </c>
      <c r="X295" s="24"/>
      <c r="Y295" s="66">
        <v>2.6434526764861874</v>
      </c>
      <c r="Z295" s="66">
        <v>-6.5970229351677503</v>
      </c>
      <c r="AA295" s="26"/>
      <c r="AB295" s="26"/>
      <c r="AC295" s="26"/>
      <c r="AD295" s="26"/>
      <c r="AE295" s="45"/>
      <c r="AF295" s="26"/>
      <c r="AG295" s="26"/>
      <c r="AH295" s="26"/>
      <c r="AI295" s="26"/>
      <c r="AJ295" s="26"/>
      <c r="AK295" s="26"/>
      <c r="AL295" s="26"/>
      <c r="AM295" s="26"/>
      <c r="AN295" s="45"/>
      <c r="AO295" s="17"/>
      <c r="AP295" s="26"/>
    </row>
    <row r="296" spans="1:42" x14ac:dyDescent="0.25">
      <c r="N296" s="26" t="s">
        <v>547</v>
      </c>
      <c r="P296" s="44" t="s">
        <v>75</v>
      </c>
      <c r="Q296" s="24" t="s">
        <v>510</v>
      </c>
      <c r="R296" s="25">
        <v>75</v>
      </c>
      <c r="S296" s="25">
        <v>4.5499999999999998E-7</v>
      </c>
      <c r="T296" s="24" t="s">
        <v>170</v>
      </c>
      <c r="U296" s="24" t="s">
        <v>12</v>
      </c>
      <c r="V296" s="53" t="s">
        <v>13</v>
      </c>
      <c r="W296" s="24" t="s">
        <v>22</v>
      </c>
      <c r="X296" s="24"/>
      <c r="Y296" s="66">
        <v>1.8750612633917001</v>
      </c>
      <c r="Z296" s="66">
        <v>-6.3419886033428874</v>
      </c>
      <c r="AA296" s="26"/>
      <c r="AB296" s="26"/>
      <c r="AC296" s="26"/>
      <c r="AD296" s="26"/>
      <c r="AE296" s="45"/>
      <c r="AF296" s="26"/>
      <c r="AG296" s="26"/>
      <c r="AH296" s="26"/>
      <c r="AI296" s="26"/>
      <c r="AJ296" s="26"/>
      <c r="AK296" s="26"/>
      <c r="AL296" s="26"/>
      <c r="AM296" s="26"/>
      <c r="AN296" s="45"/>
      <c r="AO296" s="17"/>
      <c r="AP296" s="26"/>
    </row>
    <row r="297" spans="1:42" x14ac:dyDescent="0.25">
      <c r="N297" s="26" t="s">
        <v>547</v>
      </c>
      <c r="P297" s="44" t="s">
        <v>75</v>
      </c>
      <c r="Q297" s="24" t="s">
        <v>512</v>
      </c>
      <c r="R297" s="25">
        <v>150</v>
      </c>
      <c r="S297" s="25">
        <v>1.1975E-6</v>
      </c>
      <c r="T297" s="24" t="s">
        <v>170</v>
      </c>
      <c r="U297" s="24" t="s">
        <v>12</v>
      </c>
      <c r="V297" s="53" t="s">
        <v>13</v>
      </c>
      <c r="W297" s="24" t="s">
        <v>22</v>
      </c>
      <c r="X297" s="24"/>
      <c r="Y297" s="66">
        <v>2.1760912590556813</v>
      </c>
      <c r="Z297" s="66">
        <v>-5.9217244779133988</v>
      </c>
      <c r="AA297" s="26"/>
      <c r="AB297" s="26"/>
      <c r="AC297" s="26"/>
      <c r="AD297" s="26"/>
      <c r="AE297" s="45"/>
      <c r="AF297" s="26"/>
      <c r="AG297" s="26"/>
      <c r="AH297" s="26"/>
      <c r="AI297" s="26"/>
      <c r="AJ297" s="26"/>
      <c r="AK297" s="26"/>
      <c r="AL297" s="26"/>
      <c r="AM297" s="26"/>
      <c r="AN297" s="45"/>
      <c r="AO297" s="17"/>
      <c r="AP297" s="26"/>
    </row>
    <row r="298" spans="1:42" x14ac:dyDescent="0.25">
      <c r="A298" s="1" t="s">
        <v>447</v>
      </c>
      <c r="B298" s="2" t="s">
        <v>95</v>
      </c>
      <c r="C298" s="13"/>
      <c r="D298" s="15">
        <v>10000000</v>
      </c>
      <c r="E298" s="15">
        <v>1.4499999999999999E-8</v>
      </c>
      <c r="F298" s="42" t="s">
        <v>6</v>
      </c>
      <c r="G298" s="13" t="s">
        <v>12</v>
      </c>
      <c r="H298" s="2" t="s">
        <v>13</v>
      </c>
      <c r="I298" s="8" t="s">
        <v>22</v>
      </c>
      <c r="J298" s="13"/>
      <c r="K298" s="63">
        <v>7</v>
      </c>
      <c r="L298" s="63">
        <v>-7.8386319977650247</v>
      </c>
      <c r="M298" s="14">
        <v>7</v>
      </c>
      <c r="O298" s="14"/>
      <c r="Q298" s="2"/>
      <c r="R298" s="15"/>
      <c r="S298" s="15"/>
      <c r="T298" s="13"/>
      <c r="U298" s="13"/>
      <c r="V298" s="2"/>
      <c r="W298" s="8"/>
      <c r="X298" s="13"/>
      <c r="Y298" s="63"/>
      <c r="Z298" s="63"/>
    </row>
    <row r="299" spans="1:42" x14ac:dyDescent="0.25">
      <c r="A299" s="1" t="s">
        <v>448</v>
      </c>
      <c r="B299" s="4" t="s">
        <v>430</v>
      </c>
      <c r="C299" s="13" t="s">
        <v>98</v>
      </c>
      <c r="D299" s="15">
        <v>21910</v>
      </c>
      <c r="E299" s="15">
        <v>1.6205E-7</v>
      </c>
      <c r="F299" s="42" t="s">
        <v>11</v>
      </c>
      <c r="G299" s="2" t="s">
        <v>20</v>
      </c>
      <c r="H299" s="2" t="s">
        <v>7</v>
      </c>
      <c r="I299" s="8" t="s">
        <v>22</v>
      </c>
      <c r="J299" s="13"/>
      <c r="K299" s="63">
        <v>4.3406423775607053</v>
      </c>
      <c r="L299" s="63">
        <v>-6.790350964631771</v>
      </c>
      <c r="M299" s="14">
        <v>4</v>
      </c>
    </row>
    <row r="300" spans="1:42" x14ac:dyDescent="0.25">
      <c r="A300" s="1" t="s">
        <v>448</v>
      </c>
      <c r="B300" s="4" t="s">
        <v>430</v>
      </c>
      <c r="C300" s="13" t="s">
        <v>98</v>
      </c>
      <c r="D300" s="15">
        <v>21910</v>
      </c>
      <c r="E300" s="15">
        <v>5.2436E-8</v>
      </c>
      <c r="F300" s="42" t="s">
        <v>11</v>
      </c>
      <c r="G300" s="2" t="s">
        <v>12</v>
      </c>
      <c r="H300" s="2" t="s">
        <v>13</v>
      </c>
      <c r="I300" s="8" t="s">
        <v>22</v>
      </c>
      <c r="J300" s="13"/>
      <c r="K300" s="63">
        <v>4.3406423775607053</v>
      </c>
      <c r="L300" s="63">
        <v>-7.2803704452082103</v>
      </c>
      <c r="M300" s="14">
        <v>4</v>
      </c>
    </row>
    <row r="301" spans="1:42" x14ac:dyDescent="0.25">
      <c r="A301" s="1" t="s">
        <v>105</v>
      </c>
      <c r="B301" s="2" t="s">
        <v>106</v>
      </c>
      <c r="C301" s="13"/>
      <c r="D301" s="15">
        <v>12000000</v>
      </c>
      <c r="E301" s="15">
        <v>3.7100000000000001E-8</v>
      </c>
      <c r="F301" s="42" t="s">
        <v>6</v>
      </c>
      <c r="G301" s="6" t="s">
        <v>483</v>
      </c>
      <c r="H301" s="2" t="s">
        <v>7</v>
      </c>
      <c r="I301" s="8" t="s">
        <v>22</v>
      </c>
      <c r="J301" s="13"/>
      <c r="K301" s="63">
        <v>7.0791812460476251</v>
      </c>
      <c r="L301" s="63">
        <v>-7.4306260903849539</v>
      </c>
      <c r="M301" s="14">
        <v>7</v>
      </c>
      <c r="O301" s="14"/>
      <c r="Q301" s="2"/>
      <c r="R301" s="15"/>
      <c r="S301" s="15"/>
      <c r="T301" s="13"/>
      <c r="U301" s="6"/>
      <c r="V301" s="2"/>
      <c r="W301" s="8"/>
      <c r="X301" s="13"/>
      <c r="Y301" s="63"/>
      <c r="Z301" s="63"/>
    </row>
    <row r="302" spans="1:42" x14ac:dyDescent="0.25">
      <c r="A302" s="1" t="s">
        <v>107</v>
      </c>
      <c r="B302" s="43" t="s">
        <v>554</v>
      </c>
      <c r="C302" s="43" t="s">
        <v>561</v>
      </c>
      <c r="D302" s="15">
        <v>42550</v>
      </c>
      <c r="E302" s="15">
        <v>9.0235999999999999E-7</v>
      </c>
      <c r="F302" s="42" t="s">
        <v>11</v>
      </c>
      <c r="G302" s="2" t="s">
        <v>12</v>
      </c>
      <c r="H302" s="2" t="s">
        <v>13</v>
      </c>
      <c r="I302" s="8" t="s">
        <v>22</v>
      </c>
      <c r="J302" s="13"/>
      <c r="K302" s="63">
        <v>4.6288995644206068</v>
      </c>
      <c r="L302" s="63">
        <v>-6.044620164429328</v>
      </c>
      <c r="M302" s="14">
        <v>4</v>
      </c>
      <c r="O302" s="14"/>
      <c r="Q302" s="13"/>
      <c r="R302" s="15"/>
      <c r="S302" s="15"/>
      <c r="T302" s="13"/>
      <c r="U302" s="2"/>
      <c r="V302" s="2"/>
      <c r="W302" s="8"/>
      <c r="X302" s="13"/>
      <c r="Y302" s="63"/>
      <c r="Z302" s="63"/>
    </row>
    <row r="303" spans="1:42" s="37" customFormat="1" x14ac:dyDescent="0.25">
      <c r="A303" s="37" t="s">
        <v>534</v>
      </c>
      <c r="B303" s="43" t="s">
        <v>430</v>
      </c>
      <c r="C303" s="40" t="s">
        <v>535</v>
      </c>
      <c r="D303" s="50">
        <v>20000000</v>
      </c>
      <c r="E303" s="50">
        <v>5.1924999999999997E-8</v>
      </c>
      <c r="F303" s="42" t="s">
        <v>6</v>
      </c>
      <c r="G303" s="38" t="s">
        <v>12</v>
      </c>
      <c r="H303" s="38" t="s">
        <v>13</v>
      </c>
      <c r="I303" s="8" t="s">
        <v>22</v>
      </c>
      <c r="J303" s="13"/>
      <c r="K303" s="63">
        <v>7.3010299956639813</v>
      </c>
      <c r="L303" s="63">
        <v>-7.2846234947928634</v>
      </c>
      <c r="M303" s="14">
        <v>7</v>
      </c>
      <c r="O303" s="14"/>
      <c r="Q303" s="13"/>
      <c r="R303" s="15"/>
      <c r="S303" s="15"/>
      <c r="T303" s="13"/>
      <c r="U303" s="38"/>
      <c r="V303" s="38"/>
      <c r="W303" s="8"/>
      <c r="X303" s="13"/>
      <c r="Y303" s="63"/>
      <c r="Z303" s="63"/>
      <c r="AA303" s="42"/>
    </row>
    <row r="304" spans="1:42" x14ac:dyDescent="0.25">
      <c r="A304" s="1" t="s">
        <v>174</v>
      </c>
      <c r="B304" s="1" t="s">
        <v>175</v>
      </c>
      <c r="D304" s="34">
        <v>40000000</v>
      </c>
      <c r="E304" s="34">
        <v>5.629999999999999E-9</v>
      </c>
      <c r="F304" s="42" t="s">
        <v>6</v>
      </c>
      <c r="G304" s="10" t="s">
        <v>176</v>
      </c>
      <c r="H304" s="3" t="s">
        <v>7</v>
      </c>
      <c r="I304" s="2" t="s">
        <v>22</v>
      </c>
      <c r="K304" s="63">
        <v>7.6020599913279625</v>
      </c>
      <c r="L304" s="63">
        <v>-8.2494916051486538</v>
      </c>
      <c r="M304" s="14">
        <v>7</v>
      </c>
      <c r="O304" s="14"/>
      <c r="Q304" s="4"/>
      <c r="R304" s="18"/>
      <c r="S304" s="18"/>
      <c r="T304" s="4"/>
      <c r="U304" s="2"/>
      <c r="V304" s="2"/>
      <c r="W304" s="2"/>
      <c r="X304" s="4"/>
      <c r="Y304" s="63"/>
      <c r="Z304" s="63"/>
    </row>
    <row r="305" spans="1:27" x14ac:dyDescent="0.25">
      <c r="A305" s="1" t="s">
        <v>449</v>
      </c>
      <c r="B305" s="2" t="s">
        <v>109</v>
      </c>
      <c r="C305" s="13"/>
      <c r="D305" s="15">
        <v>12320000</v>
      </c>
      <c r="E305" s="15">
        <v>6.7000000000000004E-8</v>
      </c>
      <c r="F305" s="42" t="s">
        <v>6</v>
      </c>
      <c r="G305" s="13" t="s">
        <v>20</v>
      </c>
      <c r="H305" s="2" t="s">
        <v>7</v>
      </c>
      <c r="I305" s="8" t="s">
        <v>22</v>
      </c>
      <c r="J305" s="13"/>
      <c r="K305" s="63">
        <v>7.0906107078284064</v>
      </c>
      <c r="L305" s="63">
        <v>-7.1739251972991731</v>
      </c>
      <c r="M305" s="14">
        <v>7</v>
      </c>
      <c r="O305" s="14"/>
      <c r="Q305" s="2"/>
      <c r="R305" s="15"/>
      <c r="S305" s="15"/>
      <c r="T305" s="13"/>
      <c r="U305" s="13"/>
      <c r="V305" s="2"/>
      <c r="W305" s="8"/>
      <c r="X305" s="13"/>
      <c r="Y305" s="63"/>
      <c r="Z305" s="63"/>
    </row>
    <row r="306" spans="1:27" x14ac:dyDescent="0.25">
      <c r="A306" s="1" t="s">
        <v>177</v>
      </c>
      <c r="B306" s="1" t="s">
        <v>175</v>
      </c>
      <c r="D306" s="34">
        <v>38000000</v>
      </c>
      <c r="E306" s="34">
        <v>1.3799999999999999E-8</v>
      </c>
      <c r="F306" s="42" t="s">
        <v>6</v>
      </c>
      <c r="G306" s="10" t="s">
        <v>176</v>
      </c>
      <c r="H306" s="3" t="s">
        <v>7</v>
      </c>
      <c r="I306" s="2" t="s">
        <v>22</v>
      </c>
      <c r="K306" s="63">
        <v>7.5797835966168101</v>
      </c>
      <c r="L306" s="63">
        <v>-7.8601209135987631</v>
      </c>
      <c r="M306" s="14">
        <v>7</v>
      </c>
      <c r="O306" s="14"/>
      <c r="Q306" s="4"/>
      <c r="R306" s="18"/>
      <c r="S306" s="18"/>
      <c r="T306" s="4"/>
      <c r="U306" s="2"/>
      <c r="V306" s="2"/>
      <c r="W306" s="2"/>
      <c r="X306" s="4"/>
      <c r="Y306" s="63"/>
      <c r="Z306" s="63"/>
    </row>
    <row r="307" spans="1:27" x14ac:dyDescent="0.25">
      <c r="A307" s="1" t="s">
        <v>110</v>
      </c>
      <c r="B307" s="44" t="s">
        <v>546</v>
      </c>
      <c r="C307" s="13"/>
      <c r="D307" s="15">
        <v>2500000</v>
      </c>
      <c r="E307" s="15">
        <v>7.2800000000000005E-9</v>
      </c>
      <c r="F307" s="42" t="s">
        <v>446</v>
      </c>
      <c r="G307" s="13" t="s">
        <v>438</v>
      </c>
      <c r="H307" s="2" t="s">
        <v>7</v>
      </c>
      <c r="I307" s="8" t="s">
        <v>22</v>
      </c>
      <c r="J307" s="13"/>
      <c r="K307" s="63">
        <v>6.3979400086720375</v>
      </c>
      <c r="L307" s="63">
        <v>-8.1378686206869624</v>
      </c>
      <c r="M307" s="14">
        <v>6</v>
      </c>
      <c r="O307" s="14"/>
      <c r="Q307" s="4"/>
      <c r="R307" s="18"/>
      <c r="S307" s="18"/>
      <c r="T307" s="4"/>
      <c r="U307" s="2"/>
      <c r="V307" s="2"/>
      <c r="W307" s="2"/>
      <c r="X307" s="4"/>
      <c r="Y307" s="63"/>
      <c r="Z307" s="63"/>
    </row>
    <row r="308" spans="1:27" x14ac:dyDescent="0.25">
      <c r="F308" s="42"/>
      <c r="G308" s="10"/>
      <c r="H308" s="3"/>
      <c r="I308" s="2"/>
      <c r="K308" s="63" t="s">
        <v>576</v>
      </c>
      <c r="L308" s="63" t="s">
        <v>576</v>
      </c>
      <c r="M308" s="14" t="s">
        <v>576</v>
      </c>
      <c r="O308" s="14"/>
      <c r="P308" s="1" t="s">
        <v>110</v>
      </c>
      <c r="Q308" s="44" t="s">
        <v>546</v>
      </c>
      <c r="R308" s="15">
        <v>2500000</v>
      </c>
      <c r="S308" s="15">
        <v>4.2000000000000004E-9</v>
      </c>
      <c r="T308" s="13" t="s">
        <v>446</v>
      </c>
      <c r="U308" s="13" t="s">
        <v>25</v>
      </c>
      <c r="V308" s="2" t="s">
        <v>7</v>
      </c>
      <c r="W308" s="8" t="s">
        <v>22</v>
      </c>
      <c r="X308" s="13"/>
      <c r="Y308" s="63">
        <v>6.3979400086720375</v>
      </c>
      <c r="Z308" s="63">
        <v>-8.3767507096020992</v>
      </c>
    </row>
    <row r="309" spans="1:27" x14ac:dyDescent="0.25">
      <c r="F309" s="42"/>
      <c r="G309" s="10"/>
      <c r="H309" s="3"/>
      <c r="I309" s="2"/>
      <c r="K309" s="63" t="s">
        <v>576</v>
      </c>
      <c r="L309" s="63" t="s">
        <v>576</v>
      </c>
      <c r="M309" s="14" t="s">
        <v>576</v>
      </c>
      <c r="O309" s="14"/>
      <c r="P309" s="1" t="s">
        <v>110</v>
      </c>
      <c r="Q309" s="44" t="s">
        <v>546</v>
      </c>
      <c r="R309" s="15">
        <v>2500000</v>
      </c>
      <c r="S309" s="15">
        <v>2.4E-9</v>
      </c>
      <c r="T309" s="13" t="s">
        <v>446</v>
      </c>
      <c r="U309" s="13" t="s">
        <v>26</v>
      </c>
      <c r="V309" s="2" t="s">
        <v>7</v>
      </c>
      <c r="W309" s="8" t="s">
        <v>22</v>
      </c>
      <c r="X309" s="13"/>
      <c r="Y309" s="63">
        <v>6.3979400086720375</v>
      </c>
      <c r="Z309" s="63">
        <v>-8.6197887582883936</v>
      </c>
    </row>
    <row r="310" spans="1:27" x14ac:dyDescent="0.25">
      <c r="F310" s="42"/>
      <c r="G310" s="10"/>
      <c r="H310" s="3"/>
      <c r="I310" s="2"/>
      <c r="K310" s="63" t="s">
        <v>576</v>
      </c>
      <c r="L310" s="63" t="s">
        <v>576</v>
      </c>
      <c r="M310" s="14" t="s">
        <v>576</v>
      </c>
      <c r="O310" s="14"/>
      <c r="P310" s="1" t="s">
        <v>110</v>
      </c>
      <c r="Q310" s="44" t="s">
        <v>546</v>
      </c>
      <c r="R310" s="15">
        <v>2500000</v>
      </c>
      <c r="S310" s="15">
        <v>5.0000000000000001E-9</v>
      </c>
      <c r="T310" s="13" t="s">
        <v>446</v>
      </c>
      <c r="U310" s="13" t="s">
        <v>27</v>
      </c>
      <c r="V310" s="2" t="s">
        <v>7</v>
      </c>
      <c r="W310" s="8" t="s">
        <v>22</v>
      </c>
      <c r="X310" s="13"/>
      <c r="Y310" s="63">
        <v>6.3979400086720375</v>
      </c>
      <c r="Z310" s="63">
        <v>-8.3010299956639813</v>
      </c>
    </row>
    <row r="311" spans="1:27" x14ac:dyDescent="0.25">
      <c r="F311" s="42"/>
      <c r="G311" s="10"/>
      <c r="H311" s="3"/>
      <c r="I311" s="2"/>
      <c r="K311" s="63" t="s">
        <v>576</v>
      </c>
      <c r="L311" s="63" t="s">
        <v>576</v>
      </c>
      <c r="M311" s="14" t="s">
        <v>576</v>
      </c>
      <c r="O311" s="14"/>
      <c r="P311" s="1" t="s">
        <v>110</v>
      </c>
      <c r="Q311" s="44" t="s">
        <v>546</v>
      </c>
      <c r="R311" s="15">
        <v>2500000</v>
      </c>
      <c r="S311" s="15">
        <v>2.6000000000000001E-9</v>
      </c>
      <c r="T311" s="13" t="s">
        <v>446</v>
      </c>
      <c r="U311" s="13" t="s">
        <v>28</v>
      </c>
      <c r="V311" s="2" t="s">
        <v>7</v>
      </c>
      <c r="W311" s="8" t="s">
        <v>22</v>
      </c>
      <c r="X311" s="13"/>
      <c r="Y311" s="63">
        <v>6.3979400086720375</v>
      </c>
      <c r="Z311" s="63">
        <v>-8.5850266520291818</v>
      </c>
    </row>
    <row r="312" spans="1:27" x14ac:dyDescent="0.25">
      <c r="F312" s="42"/>
      <c r="G312" s="10"/>
      <c r="H312" s="3"/>
      <c r="I312" s="2"/>
      <c r="K312" s="63" t="s">
        <v>576</v>
      </c>
      <c r="L312" s="63" t="s">
        <v>576</v>
      </c>
      <c r="M312" s="14" t="s">
        <v>576</v>
      </c>
      <c r="O312" s="14"/>
      <c r="P312" s="1" t="s">
        <v>110</v>
      </c>
      <c r="Q312" s="44" t="s">
        <v>546</v>
      </c>
      <c r="R312" s="15">
        <v>2500000</v>
      </c>
      <c r="S312" s="15">
        <v>2.22E-8</v>
      </c>
      <c r="T312" s="13" t="s">
        <v>446</v>
      </c>
      <c r="U312" s="13" t="s">
        <v>29</v>
      </c>
      <c r="V312" s="2" t="s">
        <v>17</v>
      </c>
      <c r="W312" s="8" t="s">
        <v>22</v>
      </c>
      <c r="X312" s="13"/>
      <c r="Y312" s="63">
        <v>6.3979400086720375</v>
      </c>
      <c r="Z312" s="63">
        <v>-7.6536470255493612</v>
      </c>
    </row>
    <row r="313" spans="1:27" x14ac:dyDescent="0.25">
      <c r="A313" s="1" t="s">
        <v>110</v>
      </c>
      <c r="B313" s="44" t="s">
        <v>546</v>
      </c>
      <c r="C313" s="13"/>
      <c r="D313" s="15">
        <v>2500000</v>
      </c>
      <c r="E313" s="15">
        <v>2.1800000000000003E-8</v>
      </c>
      <c r="F313" s="42" t="s">
        <v>446</v>
      </c>
      <c r="G313" s="13" t="s">
        <v>12</v>
      </c>
      <c r="H313" s="2" t="s">
        <v>13</v>
      </c>
      <c r="I313" s="8" t="s">
        <v>22</v>
      </c>
      <c r="J313" s="13"/>
      <c r="K313" s="63">
        <v>6.3979400086720375</v>
      </c>
      <c r="L313" s="63">
        <v>-7.6615435063953949</v>
      </c>
      <c r="M313" s="14">
        <v>6</v>
      </c>
    </row>
    <row r="314" spans="1:27" x14ac:dyDescent="0.25">
      <c r="A314" s="1" t="s">
        <v>111</v>
      </c>
      <c r="B314" s="3" t="s">
        <v>560</v>
      </c>
      <c r="C314" s="13"/>
      <c r="D314" s="15">
        <v>4460000</v>
      </c>
      <c r="E314" s="15">
        <v>1.7999999999999999E-8</v>
      </c>
      <c r="F314" s="42" t="s">
        <v>6</v>
      </c>
      <c r="G314" s="2" t="s">
        <v>450</v>
      </c>
      <c r="H314" s="2" t="s">
        <v>7</v>
      </c>
      <c r="I314" s="8" t="s">
        <v>22</v>
      </c>
      <c r="J314" s="13"/>
      <c r="K314" s="63">
        <v>6.6493348587121419</v>
      </c>
      <c r="L314" s="63">
        <v>-7.7447274948966935</v>
      </c>
      <c r="M314" s="14">
        <v>6</v>
      </c>
      <c r="O314" s="14"/>
      <c r="Q314" s="2"/>
      <c r="R314" s="15"/>
      <c r="S314" s="15"/>
      <c r="U314" s="2"/>
      <c r="V314" s="2"/>
      <c r="W314" s="8"/>
      <c r="X314" s="13"/>
      <c r="Y314" s="63"/>
      <c r="Z314" s="63"/>
    </row>
    <row r="315" spans="1:27" x14ac:dyDescent="0.25">
      <c r="A315" s="1" t="s">
        <v>451</v>
      </c>
      <c r="B315" s="2" t="s">
        <v>118</v>
      </c>
      <c r="C315" s="13"/>
      <c r="D315" s="15">
        <v>31000000</v>
      </c>
      <c r="E315" s="15">
        <v>1.85E-8</v>
      </c>
      <c r="F315" s="42" t="s">
        <v>120</v>
      </c>
      <c r="G315" s="13" t="s">
        <v>452</v>
      </c>
      <c r="H315" s="2" t="s">
        <v>7</v>
      </c>
      <c r="I315" s="8" t="s">
        <v>22</v>
      </c>
      <c r="J315" s="13"/>
      <c r="K315" s="63">
        <v>7.4913616938342731</v>
      </c>
      <c r="L315" s="63">
        <v>-7.7328282715969863</v>
      </c>
      <c r="M315" s="14">
        <v>7</v>
      </c>
      <c r="O315" s="14"/>
      <c r="Q315" s="2"/>
      <c r="R315" s="15"/>
      <c r="S315" s="15"/>
      <c r="U315" s="13"/>
      <c r="V315" s="2"/>
      <c r="W315" s="8"/>
      <c r="X315" s="13"/>
      <c r="Y315" s="63"/>
      <c r="Z315" s="63"/>
    </row>
    <row r="316" spans="1:27" x14ac:dyDescent="0.25">
      <c r="A316" s="1" t="s">
        <v>451</v>
      </c>
      <c r="B316" s="2" t="s">
        <v>118</v>
      </c>
      <c r="C316" s="13"/>
      <c r="D316" s="15">
        <v>37000000</v>
      </c>
      <c r="E316" s="15">
        <v>1.55E-8</v>
      </c>
      <c r="F316" s="42" t="s">
        <v>6</v>
      </c>
      <c r="G316" s="13" t="s">
        <v>452</v>
      </c>
      <c r="H316" s="2" t="s">
        <v>7</v>
      </c>
      <c r="I316" s="8" t="s">
        <v>22</v>
      </c>
      <c r="J316" s="13"/>
      <c r="K316" s="63">
        <v>7.568201724066995</v>
      </c>
      <c r="L316" s="63">
        <v>-7.8096683018297082</v>
      </c>
      <c r="M316" s="14">
        <v>7</v>
      </c>
      <c r="O316" s="14"/>
      <c r="Q316" s="2"/>
      <c r="R316" s="15"/>
      <c r="S316" s="15"/>
      <c r="U316" s="13"/>
      <c r="V316" s="2"/>
      <c r="W316" s="8"/>
      <c r="X316" s="13"/>
      <c r="Y316" s="63"/>
      <c r="Z316" s="63"/>
    </row>
    <row r="317" spans="1:27" x14ac:dyDescent="0.25">
      <c r="A317" s="1" t="s">
        <v>451</v>
      </c>
      <c r="B317" s="2" t="s">
        <v>118</v>
      </c>
      <c r="C317" s="13"/>
      <c r="D317" s="15">
        <v>65000000</v>
      </c>
      <c r="E317" s="15">
        <v>6E-9</v>
      </c>
      <c r="F317" s="42" t="s">
        <v>119</v>
      </c>
      <c r="G317" s="13" t="s">
        <v>452</v>
      </c>
      <c r="H317" s="2" t="s">
        <v>7</v>
      </c>
      <c r="I317" s="8" t="s">
        <v>22</v>
      </c>
      <c r="J317" s="13"/>
      <c r="K317" s="63">
        <v>7.8129133566428557</v>
      </c>
      <c r="L317" s="63">
        <v>-8.2218487496163561</v>
      </c>
      <c r="M317" s="14">
        <v>7</v>
      </c>
      <c r="O317" s="14"/>
      <c r="Q317" s="2"/>
      <c r="R317" s="15"/>
      <c r="S317" s="15"/>
      <c r="U317" s="13"/>
      <c r="V317" s="2"/>
      <c r="W317" s="8"/>
      <c r="X317" s="13"/>
      <c r="Y317" s="63"/>
      <c r="Z317" s="63"/>
    </row>
    <row r="318" spans="1:27" x14ac:dyDescent="0.25">
      <c r="A318" s="1" t="s">
        <v>152</v>
      </c>
      <c r="B318" s="4" t="s">
        <v>430</v>
      </c>
      <c r="C318" s="13" t="s">
        <v>453</v>
      </c>
      <c r="D318" s="15">
        <v>30000</v>
      </c>
      <c r="E318" s="15">
        <v>1.6367000000000001E-7</v>
      </c>
      <c r="F318" s="42" t="s">
        <v>11</v>
      </c>
      <c r="G318" s="2" t="s">
        <v>20</v>
      </c>
      <c r="H318" s="2" t="s">
        <v>7</v>
      </c>
      <c r="I318" s="8" t="s">
        <v>22</v>
      </c>
      <c r="J318" s="13"/>
      <c r="K318" s="63">
        <v>4.4771212547196626</v>
      </c>
      <c r="L318" s="63">
        <v>-6.7860309175853004</v>
      </c>
      <c r="M318" s="14">
        <v>4</v>
      </c>
    </row>
    <row r="319" spans="1:27" s="33" customFormat="1" x14ac:dyDescent="0.25">
      <c r="A319" s="33" t="s">
        <v>152</v>
      </c>
      <c r="B319" s="4" t="s">
        <v>430</v>
      </c>
      <c r="C319" s="13" t="s">
        <v>528</v>
      </c>
      <c r="D319" s="15">
        <v>52000000</v>
      </c>
      <c r="E319" s="15">
        <v>6.8472000000000001E-9</v>
      </c>
      <c r="F319" s="42" t="s">
        <v>6</v>
      </c>
      <c r="G319" s="35" t="s">
        <v>20</v>
      </c>
      <c r="H319" s="35" t="s">
        <v>7</v>
      </c>
      <c r="I319" s="8" t="s">
        <v>22</v>
      </c>
      <c r="J319" s="13"/>
      <c r="K319" s="63">
        <v>7.7160033436347994</v>
      </c>
      <c r="L319" s="63">
        <v>-8.1644869866313172</v>
      </c>
      <c r="M319" s="14">
        <v>7</v>
      </c>
      <c r="R319" s="34"/>
      <c r="S319" s="34"/>
      <c r="Y319" s="61"/>
      <c r="Z319" s="61"/>
      <c r="AA319" s="42"/>
    </row>
    <row r="320" spans="1:27" x14ac:dyDescent="0.25">
      <c r="A320" s="1" t="s">
        <v>152</v>
      </c>
      <c r="B320" s="4" t="s">
        <v>430</v>
      </c>
      <c r="C320" s="6" t="s">
        <v>453</v>
      </c>
      <c r="D320" s="50">
        <v>30000</v>
      </c>
      <c r="E320" s="50">
        <v>6.1767000000000005E-7</v>
      </c>
      <c r="F320" s="42" t="s">
        <v>11</v>
      </c>
      <c r="G320" s="2" t="s">
        <v>12</v>
      </c>
      <c r="H320" s="2" t="s">
        <v>13</v>
      </c>
      <c r="I320" s="8" t="s">
        <v>22</v>
      </c>
      <c r="J320" s="13"/>
      <c r="K320" s="63">
        <v>4.4771212547196626</v>
      </c>
      <c r="L320" s="63">
        <v>-6.2092434916700041</v>
      </c>
      <c r="M320" s="14">
        <v>4</v>
      </c>
    </row>
    <row r="321" spans="1:27" s="42" customFormat="1" x14ac:dyDescent="0.25">
      <c r="A321" s="42" t="s">
        <v>152</v>
      </c>
      <c r="B321" s="4" t="s">
        <v>430</v>
      </c>
      <c r="C321" s="13" t="s">
        <v>528</v>
      </c>
      <c r="D321" s="15">
        <v>52000000</v>
      </c>
      <c r="E321" s="15">
        <v>9.2909000000000005E-10</v>
      </c>
      <c r="F321" s="42" t="s">
        <v>6</v>
      </c>
      <c r="G321" s="44" t="s">
        <v>12</v>
      </c>
      <c r="H321" s="44" t="s">
        <v>13</v>
      </c>
      <c r="I321" s="8" t="s">
        <v>22</v>
      </c>
      <c r="J321" s="13"/>
      <c r="K321" s="63">
        <v>7.7160033436347994</v>
      </c>
      <c r="L321" s="63">
        <v>-9.0319422143054169</v>
      </c>
      <c r="M321" s="14">
        <v>7</v>
      </c>
      <c r="R321" s="34"/>
      <c r="S321" s="34"/>
      <c r="Y321" s="61"/>
      <c r="Z321" s="61"/>
    </row>
    <row r="322" spans="1:27" x14ac:dyDescent="0.25">
      <c r="A322" s="1" t="s">
        <v>131</v>
      </c>
      <c r="B322" s="13" t="s">
        <v>554</v>
      </c>
      <c r="C322" s="13" t="s">
        <v>444</v>
      </c>
      <c r="D322" s="15">
        <v>37500</v>
      </c>
      <c r="E322" s="15">
        <v>4.2170999999999998E-7</v>
      </c>
      <c r="F322" s="42" t="s">
        <v>11</v>
      </c>
      <c r="G322" s="2" t="s">
        <v>12</v>
      </c>
      <c r="H322" s="2" t="s">
        <v>13</v>
      </c>
      <c r="I322" s="8" t="s">
        <v>22</v>
      </c>
      <c r="J322" s="13"/>
      <c r="K322" s="63">
        <v>4.5740312677277188</v>
      </c>
      <c r="L322" s="63">
        <v>-6.3749861004474875</v>
      </c>
      <c r="M322" s="14">
        <v>4</v>
      </c>
      <c r="O322" s="14"/>
      <c r="Q322" s="13"/>
      <c r="R322" s="15"/>
      <c r="S322" s="15"/>
      <c r="T322" s="13"/>
      <c r="U322" s="2"/>
      <c r="V322" s="2"/>
      <c r="W322" s="8"/>
      <c r="X322" s="13"/>
      <c r="Y322" s="63"/>
      <c r="Z322" s="63"/>
    </row>
    <row r="323" spans="1:27" x14ac:dyDescent="0.25">
      <c r="A323" s="1" t="s">
        <v>134</v>
      </c>
      <c r="B323" s="2" t="s">
        <v>108</v>
      </c>
      <c r="C323" s="13"/>
      <c r="D323" s="15">
        <v>40400</v>
      </c>
      <c r="E323" s="15">
        <v>5.2040000000000003E-7</v>
      </c>
      <c r="F323" s="42" t="s">
        <v>11</v>
      </c>
      <c r="G323" s="2" t="s">
        <v>12</v>
      </c>
      <c r="H323" s="2" t="s">
        <v>13</v>
      </c>
      <c r="I323" s="8" t="s">
        <v>22</v>
      </c>
      <c r="J323" s="13"/>
      <c r="K323" s="63">
        <v>4.6063813651106047</v>
      </c>
      <c r="L323" s="63">
        <v>-6.2836627121104511</v>
      </c>
      <c r="M323" s="14">
        <v>4</v>
      </c>
      <c r="O323" s="14"/>
      <c r="Q323" s="2"/>
      <c r="R323" s="15"/>
      <c r="S323" s="15"/>
      <c r="T323" s="13"/>
      <c r="U323" s="2"/>
      <c r="V323" s="2"/>
      <c r="W323" s="8"/>
      <c r="X323" s="13"/>
      <c r="Y323" s="63"/>
      <c r="Z323" s="63"/>
    </row>
    <row r="324" spans="1:27" x14ac:dyDescent="0.25">
      <c r="A324" s="1" t="s">
        <v>141</v>
      </c>
      <c r="B324" s="13" t="s">
        <v>142</v>
      </c>
      <c r="C324" s="13"/>
      <c r="D324" s="15">
        <v>23000000</v>
      </c>
      <c r="E324" s="15">
        <v>7.4999999999999997E-8</v>
      </c>
      <c r="F324" s="42" t="s">
        <v>6</v>
      </c>
      <c r="G324" s="13" t="s">
        <v>86</v>
      </c>
      <c r="H324" s="13" t="s">
        <v>13</v>
      </c>
      <c r="I324" s="8" t="s">
        <v>22</v>
      </c>
      <c r="J324" s="13"/>
      <c r="K324" s="63">
        <v>7.3617278360175931</v>
      </c>
      <c r="L324" s="63">
        <v>-7.1249387366082999</v>
      </c>
      <c r="M324" s="14">
        <v>7</v>
      </c>
      <c r="O324" s="14"/>
      <c r="Q324" s="13"/>
      <c r="R324" s="15"/>
      <c r="S324" s="15"/>
      <c r="T324" s="13"/>
      <c r="U324" s="13"/>
      <c r="V324" s="13"/>
      <c r="W324" s="8"/>
      <c r="X324" s="13"/>
      <c r="Y324" s="63"/>
      <c r="Z324" s="63"/>
    </row>
    <row r="325" spans="1:27" x14ac:dyDescent="0.25">
      <c r="A325" s="1" t="s">
        <v>143</v>
      </c>
      <c r="B325" s="2" t="s">
        <v>144</v>
      </c>
      <c r="C325" s="13"/>
      <c r="D325" s="15">
        <v>6370000</v>
      </c>
      <c r="E325" s="15">
        <v>2.9971999999999999E-7</v>
      </c>
      <c r="F325" s="42" t="s">
        <v>6</v>
      </c>
      <c r="G325" s="6" t="s">
        <v>454</v>
      </c>
      <c r="H325" s="2" t="s">
        <v>7</v>
      </c>
      <c r="I325" s="8" t="s">
        <v>22</v>
      </c>
      <c r="J325" s="13"/>
      <c r="K325" s="63">
        <v>6.8041394323353508</v>
      </c>
      <c r="L325" s="63">
        <v>-6.5232842760739365</v>
      </c>
      <c r="M325" s="14">
        <v>6</v>
      </c>
      <c r="O325" s="14"/>
      <c r="Q325" s="2"/>
      <c r="R325" s="15"/>
      <c r="S325" s="15"/>
      <c r="T325" s="13"/>
      <c r="U325" s="13"/>
      <c r="V325" s="2"/>
      <c r="W325" s="8"/>
      <c r="X325" s="13"/>
      <c r="Y325" s="63"/>
      <c r="Z325" s="63"/>
    </row>
    <row r="326" spans="1:27" x14ac:dyDescent="0.25">
      <c r="A326" s="1" t="s">
        <v>145</v>
      </c>
      <c r="B326" s="2" t="s">
        <v>146</v>
      </c>
      <c r="C326" s="13"/>
      <c r="D326" s="15">
        <v>38300000</v>
      </c>
      <c r="E326" s="15">
        <v>1.407E-8</v>
      </c>
      <c r="F326" s="42" t="s">
        <v>6</v>
      </c>
      <c r="G326" s="2" t="s">
        <v>20</v>
      </c>
      <c r="H326" s="2" t="s">
        <v>7</v>
      </c>
      <c r="I326" s="8" t="s">
        <v>22</v>
      </c>
      <c r="J326" s="13"/>
      <c r="K326" s="63">
        <v>7.5831987739686229</v>
      </c>
      <c r="L326" s="63">
        <v>-7.8517059025652545</v>
      </c>
      <c r="M326" s="14">
        <v>7</v>
      </c>
      <c r="O326" s="14"/>
      <c r="Q326" s="2"/>
      <c r="R326" s="15"/>
      <c r="S326" s="15"/>
      <c r="T326" s="13"/>
      <c r="U326" s="2"/>
      <c r="V326" s="2"/>
      <c r="W326" s="8"/>
      <c r="X326" s="13"/>
      <c r="Y326" s="63"/>
      <c r="Z326" s="63"/>
    </row>
    <row r="327" spans="1:27" x14ac:dyDescent="0.25">
      <c r="A327" s="1" t="s">
        <v>171</v>
      </c>
      <c r="B327" s="1" t="s">
        <v>172</v>
      </c>
      <c r="D327" s="34">
        <v>8451</v>
      </c>
      <c r="E327" s="34">
        <v>4.4999999999999998E-7</v>
      </c>
      <c r="F327" s="42" t="s">
        <v>11</v>
      </c>
      <c r="G327" s="10" t="s">
        <v>173</v>
      </c>
      <c r="H327" s="3" t="s">
        <v>13</v>
      </c>
      <c r="I327" s="2" t="s">
        <v>22</v>
      </c>
      <c r="K327" s="63">
        <v>3.9269081017054357</v>
      </c>
      <c r="L327" s="63">
        <v>-6.346787486224656</v>
      </c>
      <c r="M327" s="14">
        <v>3</v>
      </c>
      <c r="O327" s="14"/>
      <c r="Q327" s="4"/>
      <c r="R327" s="18"/>
      <c r="S327" s="18"/>
      <c r="T327" s="4"/>
      <c r="U327" s="2"/>
      <c r="V327" s="2"/>
      <c r="W327" s="2"/>
      <c r="X327" s="4"/>
      <c r="Y327" s="63"/>
      <c r="Z327" s="63"/>
    </row>
    <row r="328" spans="1:27" x14ac:dyDescent="0.25">
      <c r="A328" s="1" t="s">
        <v>455</v>
      </c>
      <c r="B328" s="13" t="s">
        <v>554</v>
      </c>
      <c r="C328" s="13" t="s">
        <v>456</v>
      </c>
      <c r="D328" s="15">
        <v>10209</v>
      </c>
      <c r="E328" s="15">
        <v>5.7489000000000003E-7</v>
      </c>
      <c r="F328" s="42" t="s">
        <v>11</v>
      </c>
      <c r="G328" s="2" t="s">
        <v>20</v>
      </c>
      <c r="H328" s="2" t="s">
        <v>7</v>
      </c>
      <c r="I328" s="8" t="s">
        <v>22</v>
      </c>
      <c r="J328" s="13"/>
      <c r="K328" s="63">
        <v>4.0089832038154718</v>
      </c>
      <c r="L328" s="63">
        <v>-6.2404152456810227</v>
      </c>
      <c r="M328" s="14">
        <v>4</v>
      </c>
      <c r="O328" s="14"/>
      <c r="Q328" s="13"/>
      <c r="R328" s="15"/>
      <c r="S328" s="15"/>
      <c r="T328" s="13"/>
      <c r="U328" s="2"/>
      <c r="V328" s="2"/>
      <c r="W328" s="8"/>
      <c r="X328" s="13"/>
      <c r="Y328" s="63"/>
      <c r="Z328" s="63"/>
    </row>
    <row r="329" spans="1:27" s="36" customFormat="1" x14ac:dyDescent="0.25">
      <c r="A329" s="36" t="s">
        <v>529</v>
      </c>
      <c r="B329" s="13" t="s">
        <v>430</v>
      </c>
      <c r="C329" s="13" t="s">
        <v>532</v>
      </c>
      <c r="D329" s="15">
        <v>55082</v>
      </c>
      <c r="E329" s="15">
        <v>6.3036999999999997E-8</v>
      </c>
      <c r="F329" s="42" t="s">
        <v>11</v>
      </c>
      <c r="G329" s="43" t="s">
        <v>540</v>
      </c>
      <c r="H329" s="43" t="s">
        <v>7</v>
      </c>
      <c r="I329" s="13" t="s">
        <v>22</v>
      </c>
      <c r="J329" s="13"/>
      <c r="K329" s="63">
        <v>4.74100970088762</v>
      </c>
      <c r="L329" s="63">
        <v>-7.2004044635776392</v>
      </c>
      <c r="M329" s="14">
        <v>4</v>
      </c>
      <c r="O329" s="14"/>
      <c r="Q329" s="13"/>
      <c r="R329" s="15"/>
      <c r="S329" s="15"/>
      <c r="T329" s="13"/>
      <c r="U329" s="13"/>
      <c r="V329" s="13"/>
      <c r="W329" s="13"/>
      <c r="X329" s="13"/>
      <c r="Y329" s="63"/>
      <c r="Z329" s="63"/>
      <c r="AA329" s="42"/>
    </row>
    <row r="330" spans="1:27" s="36" customFormat="1" x14ac:dyDescent="0.25">
      <c r="A330" s="36" t="s">
        <v>578</v>
      </c>
      <c r="B330" s="13" t="s">
        <v>430</v>
      </c>
      <c r="C330" s="13" t="s">
        <v>533</v>
      </c>
      <c r="D330" s="15">
        <v>8500000</v>
      </c>
      <c r="E330" s="15">
        <v>6.4154000000000004E-10</v>
      </c>
      <c r="F330" s="42" t="s">
        <v>6</v>
      </c>
      <c r="G330" s="43" t="s">
        <v>540</v>
      </c>
      <c r="H330" s="43" t="s">
        <v>7</v>
      </c>
      <c r="I330" s="13" t="s">
        <v>22</v>
      </c>
      <c r="J330" s="13"/>
      <c r="K330" s="63">
        <v>6.9294189257142929</v>
      </c>
      <c r="L330" s="63">
        <v>-9.1927762601967693</v>
      </c>
      <c r="M330" s="14">
        <v>6</v>
      </c>
      <c r="O330" s="14"/>
      <c r="Q330" s="13"/>
      <c r="R330" s="15"/>
      <c r="S330" s="15"/>
      <c r="T330" s="13"/>
      <c r="U330" s="13"/>
      <c r="V330" s="13"/>
      <c r="W330" s="13"/>
      <c r="X330" s="13"/>
      <c r="Y330" s="63"/>
      <c r="Z330" s="63"/>
      <c r="AA330" s="42"/>
    </row>
    <row r="331" spans="1:27" s="36" customFormat="1" x14ac:dyDescent="0.25">
      <c r="A331" s="36" t="s">
        <v>530</v>
      </c>
      <c r="B331" s="13" t="s">
        <v>430</v>
      </c>
      <c r="C331" s="13" t="s">
        <v>533</v>
      </c>
      <c r="D331" s="15">
        <v>9000000</v>
      </c>
      <c r="E331" s="15">
        <v>4.3444E-10</v>
      </c>
      <c r="F331" s="42" t="s">
        <v>6</v>
      </c>
      <c r="G331" s="43" t="s">
        <v>540</v>
      </c>
      <c r="H331" s="43" t="s">
        <v>7</v>
      </c>
      <c r="I331" s="13" t="s">
        <v>22</v>
      </c>
      <c r="J331" s="13"/>
      <c r="K331" s="63">
        <v>6.9542425094393252</v>
      </c>
      <c r="L331" s="63">
        <v>-9.3620701949764857</v>
      </c>
      <c r="M331" s="14">
        <v>6</v>
      </c>
      <c r="O331" s="14"/>
      <c r="Q331" s="13"/>
      <c r="R331" s="15"/>
      <c r="S331" s="15"/>
      <c r="T331" s="13"/>
      <c r="U331" s="13"/>
      <c r="V331" s="13"/>
      <c r="W331" s="13"/>
      <c r="X331" s="13"/>
      <c r="Y331" s="63"/>
      <c r="Z331" s="63"/>
      <c r="AA331" s="42"/>
    </row>
    <row r="332" spans="1:27" s="36" customFormat="1" x14ac:dyDescent="0.25">
      <c r="A332" s="36" t="s">
        <v>531</v>
      </c>
      <c r="B332" s="13" t="s">
        <v>430</v>
      </c>
      <c r="C332" s="13" t="s">
        <v>533</v>
      </c>
      <c r="D332" s="15">
        <v>30000000</v>
      </c>
      <c r="E332" s="15">
        <v>1.7766000000000001E-10</v>
      </c>
      <c r="F332" s="42" t="s">
        <v>6</v>
      </c>
      <c r="G332" s="43" t="s">
        <v>540</v>
      </c>
      <c r="H332" s="43" t="s">
        <v>7</v>
      </c>
      <c r="I332" s="13" t="s">
        <v>22</v>
      </c>
      <c r="J332" s="13"/>
      <c r="K332" s="63">
        <v>7.4771212547196626</v>
      </c>
      <c r="L332" s="63">
        <v>-9.7504103422270578</v>
      </c>
      <c r="M332" s="14">
        <v>7</v>
      </c>
      <c r="O332" s="14"/>
      <c r="Q332" s="13"/>
      <c r="R332" s="15"/>
      <c r="S332" s="15"/>
      <c r="T332" s="13"/>
      <c r="U332" s="13"/>
      <c r="V332" s="13"/>
      <c r="W332" s="13"/>
      <c r="X332" s="13"/>
      <c r="Y332" s="63"/>
      <c r="Z332" s="63"/>
      <c r="AA332" s="42"/>
    </row>
    <row r="333" spans="1:27" s="42" customFormat="1" x14ac:dyDescent="0.25">
      <c r="A333" s="42" t="s">
        <v>529</v>
      </c>
      <c r="B333" s="13" t="s">
        <v>430</v>
      </c>
      <c r="C333" s="13" t="s">
        <v>532</v>
      </c>
      <c r="D333" s="15">
        <v>55082</v>
      </c>
      <c r="E333" s="15">
        <v>1.9934000000000001E-7</v>
      </c>
      <c r="F333" s="42" t="s">
        <v>11</v>
      </c>
      <c r="G333" s="43" t="s">
        <v>12</v>
      </c>
      <c r="H333" s="43" t="s">
        <v>13</v>
      </c>
      <c r="I333" s="13" t="s">
        <v>22</v>
      </c>
      <c r="J333" s="13"/>
      <c r="K333" s="63">
        <v>4.74100970088762</v>
      </c>
      <c r="L333" s="63">
        <v>-6.7004055460750775</v>
      </c>
      <c r="M333" s="14">
        <v>4</v>
      </c>
      <c r="O333" s="14"/>
      <c r="Q333" s="13"/>
      <c r="R333" s="15"/>
      <c r="S333" s="15"/>
      <c r="T333" s="13"/>
      <c r="U333" s="13"/>
      <c r="V333" s="13"/>
      <c r="W333" s="13"/>
      <c r="X333" s="13"/>
      <c r="Y333" s="63"/>
      <c r="Z333" s="63"/>
    </row>
    <row r="334" spans="1:27" s="42" customFormat="1" x14ac:dyDescent="0.25">
      <c r="A334" s="42" t="s">
        <v>578</v>
      </c>
      <c r="B334" s="13" t="s">
        <v>430</v>
      </c>
      <c r="C334" s="13" t="s">
        <v>533</v>
      </c>
      <c r="D334" s="15">
        <v>8500000</v>
      </c>
      <c r="E334" s="15">
        <v>2.4015E-8</v>
      </c>
      <c r="F334" s="42" t="s">
        <v>6</v>
      </c>
      <c r="G334" s="43" t="s">
        <v>12</v>
      </c>
      <c r="H334" s="43" t="s">
        <v>13</v>
      </c>
      <c r="I334" s="13" t="s">
        <v>22</v>
      </c>
      <c r="J334" s="13"/>
      <c r="K334" s="63">
        <v>6.9294189257142929</v>
      </c>
      <c r="L334" s="63">
        <v>-7.6195174090250193</v>
      </c>
      <c r="M334" s="14">
        <v>6</v>
      </c>
      <c r="O334" s="14"/>
      <c r="Q334" s="13"/>
      <c r="R334" s="15"/>
      <c r="S334" s="15"/>
      <c r="T334" s="13"/>
      <c r="U334" s="13"/>
      <c r="V334" s="13"/>
      <c r="W334" s="13"/>
      <c r="X334" s="13"/>
      <c r="Y334" s="63"/>
      <c r="Z334" s="63"/>
    </row>
    <row r="335" spans="1:27" s="42" customFormat="1" x14ac:dyDescent="0.25">
      <c r="A335" s="42" t="s">
        <v>530</v>
      </c>
      <c r="B335" s="13" t="s">
        <v>430</v>
      </c>
      <c r="C335" s="13" t="s">
        <v>533</v>
      </c>
      <c r="D335" s="15">
        <v>9000000</v>
      </c>
      <c r="E335" s="15">
        <v>2.0736999999999999E-8</v>
      </c>
      <c r="F335" s="42" t="s">
        <v>6</v>
      </c>
      <c r="G335" s="43" t="s">
        <v>12</v>
      </c>
      <c r="H335" s="43" t="s">
        <v>13</v>
      </c>
      <c r="I335" s="13" t="s">
        <v>22</v>
      </c>
      <c r="J335" s="13"/>
      <c r="K335" s="63">
        <v>6.9542425094393252</v>
      </c>
      <c r="L335" s="63">
        <v>-7.6832540723290679</v>
      </c>
      <c r="M335" s="14">
        <v>6</v>
      </c>
      <c r="O335" s="14"/>
      <c r="Q335" s="13"/>
      <c r="R335" s="15"/>
      <c r="S335" s="15"/>
      <c r="T335" s="13"/>
      <c r="U335" s="13"/>
      <c r="V335" s="13"/>
      <c r="W335" s="13"/>
      <c r="X335" s="13"/>
      <c r="Y335" s="63"/>
      <c r="Z335" s="63"/>
    </row>
    <row r="336" spans="1:27" s="42" customFormat="1" x14ac:dyDescent="0.25">
      <c r="A336" s="42" t="s">
        <v>531</v>
      </c>
      <c r="B336" s="13" t="s">
        <v>430</v>
      </c>
      <c r="C336" s="13" t="s">
        <v>533</v>
      </c>
      <c r="D336" s="15">
        <v>30000000</v>
      </c>
      <c r="E336" s="15">
        <v>5.1526000000000004E-10</v>
      </c>
      <c r="F336" s="42" t="s">
        <v>6</v>
      </c>
      <c r="G336" s="43" t="s">
        <v>12</v>
      </c>
      <c r="H336" s="43" t="s">
        <v>13</v>
      </c>
      <c r="I336" s="13" t="s">
        <v>22</v>
      </c>
      <c r="J336" s="13"/>
      <c r="K336" s="63">
        <v>7.4771212547196626</v>
      </c>
      <c r="L336" s="63">
        <v>-9.287973570819636</v>
      </c>
      <c r="M336" s="14">
        <v>7</v>
      </c>
      <c r="O336" s="14"/>
      <c r="Q336" s="13"/>
      <c r="R336" s="15"/>
      <c r="S336" s="15"/>
      <c r="T336" s="13"/>
      <c r="U336" s="13"/>
      <c r="V336" s="13"/>
      <c r="W336" s="13"/>
      <c r="X336" s="13"/>
      <c r="Y336" s="63"/>
      <c r="Z336" s="63"/>
    </row>
    <row r="337" spans="1:44" x14ac:dyDescent="0.25">
      <c r="A337" s="1" t="s">
        <v>151</v>
      </c>
      <c r="B337" s="13" t="s">
        <v>554</v>
      </c>
      <c r="C337" s="13" t="s">
        <v>444</v>
      </c>
      <c r="D337" s="15">
        <v>31390</v>
      </c>
      <c r="E337" s="15">
        <v>3.3216999999999999E-7</v>
      </c>
      <c r="F337" s="42" t="s">
        <v>11</v>
      </c>
      <c r="G337" s="2" t="s">
        <v>12</v>
      </c>
      <c r="H337" s="2" t="s">
        <v>13</v>
      </c>
      <c r="I337" s="8" t="s">
        <v>22</v>
      </c>
      <c r="J337" s="13"/>
      <c r="K337" s="63">
        <v>4.4967913157000421</v>
      </c>
      <c r="L337" s="63">
        <v>-6.47863959350651</v>
      </c>
      <c r="M337" s="14">
        <v>4</v>
      </c>
      <c r="O337" s="14"/>
      <c r="Q337" s="13"/>
      <c r="R337" s="15"/>
      <c r="S337" s="15"/>
      <c r="T337" s="13"/>
      <c r="U337" s="2"/>
      <c r="V337" s="2"/>
      <c r="W337" s="8"/>
      <c r="X337" s="13"/>
      <c r="Y337" s="63"/>
      <c r="Z337" s="63"/>
    </row>
    <row r="338" spans="1:44" x14ac:dyDescent="0.25">
      <c r="A338" s="1" t="s">
        <v>457</v>
      </c>
      <c r="B338" s="13" t="s">
        <v>430</v>
      </c>
      <c r="C338" s="13" t="s">
        <v>458</v>
      </c>
      <c r="D338" s="15">
        <v>56000000</v>
      </c>
      <c r="E338" s="15">
        <v>1.381E-7</v>
      </c>
      <c r="F338" s="42" t="s">
        <v>6</v>
      </c>
      <c r="G338" s="13" t="s">
        <v>12</v>
      </c>
      <c r="H338" s="13" t="s">
        <v>13</v>
      </c>
      <c r="I338" s="13" t="s">
        <v>22</v>
      </c>
      <c r="J338" s="13"/>
      <c r="K338" s="63">
        <v>7.7481880270062007</v>
      </c>
      <c r="L338" s="63">
        <v>-6.8598063214213685</v>
      </c>
      <c r="M338" s="14">
        <v>7</v>
      </c>
      <c r="O338" s="14"/>
      <c r="Q338" s="13"/>
      <c r="R338" s="15"/>
      <c r="S338" s="15"/>
      <c r="T338" s="13"/>
      <c r="U338" s="13"/>
      <c r="V338" s="13"/>
      <c r="W338" s="13"/>
      <c r="X338" s="13"/>
      <c r="Y338" s="63"/>
      <c r="Z338" s="63"/>
    </row>
    <row r="339" spans="1:44" ht="15.75" thickBot="1" x14ac:dyDescent="0.3">
      <c r="N339" s="24"/>
      <c r="V339" s="26"/>
      <c r="X339" s="24"/>
      <c r="Y339" s="66"/>
      <c r="Z339" s="66"/>
      <c r="AA339" s="24"/>
    </row>
    <row r="340" spans="1:44" s="42" customFormat="1" x14ac:dyDescent="0.25">
      <c r="A340" s="32" t="s">
        <v>551</v>
      </c>
      <c r="B340" s="67"/>
      <c r="E340" s="34"/>
      <c r="K340" s="61"/>
      <c r="L340" s="61"/>
      <c r="N340" s="24"/>
      <c r="R340" s="34"/>
      <c r="S340" s="34"/>
      <c r="V340" s="26"/>
      <c r="X340" s="24"/>
      <c r="Y340" s="66"/>
      <c r="Z340" s="66"/>
      <c r="AA340" s="24"/>
    </row>
    <row r="341" spans="1:44" ht="30" x14ac:dyDescent="0.25">
      <c r="A341" s="69" t="s">
        <v>520</v>
      </c>
      <c r="B341" s="68">
        <f>COUNT(L3:L338)</f>
        <v>239</v>
      </c>
      <c r="D341" s="1"/>
      <c r="N341" s="24"/>
      <c r="R341" s="1"/>
      <c r="S341" s="1"/>
      <c r="X341" s="45"/>
      <c r="Y341" s="66"/>
      <c r="Z341" s="66"/>
      <c r="AA341" s="24"/>
    </row>
    <row r="342" spans="1:44" x14ac:dyDescent="0.25">
      <c r="A342" s="69"/>
      <c r="B342" s="30"/>
      <c r="D342" s="1"/>
      <c r="R342" s="1"/>
      <c r="S342" s="1"/>
      <c r="AR342" s="42"/>
    </row>
    <row r="343" spans="1:44" x14ac:dyDescent="0.25">
      <c r="A343" s="69" t="s">
        <v>14</v>
      </c>
      <c r="B343" s="30">
        <f>COUNTIF(I74:I339,"bird")</f>
        <v>110</v>
      </c>
      <c r="D343" s="1"/>
      <c r="R343" s="1"/>
      <c r="S343" s="1"/>
      <c r="AR343" s="42"/>
    </row>
    <row r="344" spans="1:44" x14ac:dyDescent="0.25">
      <c r="A344" s="69" t="s">
        <v>22</v>
      </c>
      <c r="B344" s="30">
        <f>COUNTIF(I74:I339,"mammal")</f>
        <v>76</v>
      </c>
      <c r="D344" s="1"/>
      <c r="R344" s="1"/>
      <c r="S344" s="1"/>
    </row>
    <row r="345" spans="1:44" x14ac:dyDescent="0.25">
      <c r="A345" s="69" t="s">
        <v>8</v>
      </c>
      <c r="B345" s="30">
        <f>COUNTIF(I3:I339,"reptile")</f>
        <v>20</v>
      </c>
      <c r="D345" s="1"/>
      <c r="R345" s="1"/>
      <c r="S345" s="1"/>
    </row>
    <row r="346" spans="1:44" x14ac:dyDescent="0.25">
      <c r="A346" s="69" t="s">
        <v>153</v>
      </c>
      <c r="B346" s="30">
        <f>COUNTIF(I3:I339,"insect")</f>
        <v>33</v>
      </c>
      <c r="D346" s="1"/>
      <c r="R346" s="1"/>
      <c r="S346" s="1"/>
      <c r="AR346" s="42"/>
    </row>
    <row r="347" spans="1:44" s="42" customFormat="1" x14ac:dyDescent="0.25">
      <c r="A347" s="69"/>
      <c r="B347" s="30"/>
      <c r="E347" s="34"/>
      <c r="K347" s="61"/>
      <c r="L347" s="61"/>
      <c r="Y347" s="61"/>
      <c r="Z347" s="61"/>
      <c r="AB347" s="1"/>
      <c r="AC347" s="1"/>
      <c r="AD347" s="1"/>
      <c r="AE347" s="1"/>
      <c r="AF347" s="1"/>
      <c r="AG347" s="1"/>
      <c r="AH347" s="1"/>
      <c r="AI347" s="1"/>
      <c r="AJ347" s="1"/>
      <c r="AK347" s="1"/>
      <c r="AL347" s="1"/>
      <c r="AM347" s="1"/>
      <c r="AN347" s="1"/>
      <c r="AO347" s="1"/>
      <c r="AP347" s="1"/>
      <c r="AQ347" s="1"/>
    </row>
    <row r="348" spans="1:44" x14ac:dyDescent="0.25">
      <c r="A348" s="69" t="s">
        <v>13</v>
      </c>
      <c r="B348" s="30">
        <f>COUNTIF(H3:H339,"non-coding")</f>
        <v>57</v>
      </c>
      <c r="D348" s="1"/>
      <c r="R348" s="1"/>
      <c r="S348" s="1"/>
      <c r="AR348" s="42"/>
    </row>
    <row r="349" spans="1:44" x14ac:dyDescent="0.25">
      <c r="A349" s="69" t="s">
        <v>7</v>
      </c>
      <c r="B349" s="30">
        <f>COUNTIF(H3:H339,"coding")</f>
        <v>182</v>
      </c>
      <c r="D349" s="1"/>
      <c r="R349" s="1"/>
      <c r="S349" s="1"/>
      <c r="AR349" s="42"/>
    </row>
    <row r="350" spans="1:44" s="42" customFormat="1" x14ac:dyDescent="0.25">
      <c r="A350" s="69"/>
      <c r="B350" s="30"/>
      <c r="E350" s="34"/>
      <c r="K350" s="61"/>
      <c r="L350" s="61"/>
      <c r="Y350" s="61"/>
      <c r="Z350" s="61"/>
    </row>
    <row r="351" spans="1:44" s="42" customFormat="1" ht="45" x14ac:dyDescent="0.25">
      <c r="A351" s="69" t="s">
        <v>572</v>
      </c>
      <c r="B351" s="30">
        <f>COUNTIF(N:N,"ISA")</f>
        <v>26</v>
      </c>
      <c r="E351" s="34"/>
      <c r="K351" s="61"/>
      <c r="L351" s="61"/>
      <c r="Y351" s="61"/>
      <c r="Z351" s="61"/>
    </row>
    <row r="352" spans="1:44" s="42" customFormat="1" x14ac:dyDescent="0.25">
      <c r="A352" s="69"/>
      <c r="B352" s="30"/>
      <c r="E352" s="34"/>
      <c r="K352" s="61"/>
      <c r="L352" s="61"/>
      <c r="Y352" s="61"/>
      <c r="Z352" s="61"/>
      <c r="AB352" s="1"/>
      <c r="AC352" s="1"/>
      <c r="AD352" s="1"/>
      <c r="AE352" s="1"/>
      <c r="AF352" s="1"/>
      <c r="AG352" s="1"/>
      <c r="AH352" s="1"/>
      <c r="AI352" s="1"/>
      <c r="AJ352" s="1"/>
      <c r="AK352" s="1"/>
      <c r="AL352" s="1"/>
      <c r="AM352" s="1"/>
      <c r="AN352" s="1"/>
      <c r="AO352" s="1"/>
      <c r="AP352" s="1"/>
      <c r="AQ352" s="1"/>
    </row>
    <row r="353" spans="1:44" ht="45.75" thickBot="1" x14ac:dyDescent="0.3">
      <c r="A353" s="70" t="s">
        <v>577</v>
      </c>
      <c r="B353" s="31">
        <f>COUNTIF((B3:B339),"*this study*")</f>
        <v>31</v>
      </c>
      <c r="D353" s="1"/>
      <c r="R353" s="1"/>
      <c r="S353" s="1"/>
      <c r="AR353" s="42"/>
    </row>
    <row r="354" spans="1:44" x14ac:dyDescent="0.25">
      <c r="R354" s="1"/>
      <c r="S354" s="1"/>
      <c r="AR354" s="42"/>
    </row>
    <row r="355" spans="1:44" x14ac:dyDescent="0.25">
      <c r="AR355" s="42"/>
    </row>
    <row r="356" spans="1:44" x14ac:dyDescent="0.25">
      <c r="AR356" s="42"/>
    </row>
    <row r="357" spans="1:44" x14ac:dyDescent="0.25">
      <c r="G357" s="42"/>
    </row>
    <row r="358" spans="1:44" x14ac:dyDescent="0.25">
      <c r="G358" s="42"/>
    </row>
    <row r="359" spans="1:44" x14ac:dyDescent="0.25">
      <c r="G359" s="42"/>
    </row>
    <row r="360" spans="1:44" x14ac:dyDescent="0.25">
      <c r="G360" s="42"/>
    </row>
    <row r="361" spans="1:44" x14ac:dyDescent="0.25">
      <c r="G361" s="42"/>
    </row>
  </sheetData>
  <conditionalFormatting sqref="Q275">
    <cfRule type="duplicateValues" dxfId="19" priority="19"/>
  </conditionalFormatting>
  <conditionalFormatting sqref="Q276:Q278 Q281:Q283">
    <cfRule type="duplicateValues" dxfId="18" priority="105"/>
  </conditionalFormatting>
  <conditionalFormatting sqref="I270 I272:I273">
    <cfRule type="cellIs" dxfId="17" priority="16" operator="equal">
      <formula>"non-coding"</formula>
    </cfRule>
    <cfRule type="cellIs" dxfId="16" priority="17" operator="equal">
      <formula>"coding"</formula>
    </cfRule>
  </conditionalFormatting>
  <conditionalFormatting sqref="AP285">
    <cfRule type="top10" dxfId="15" priority="118" bottom="1" rank="1"/>
    <cfRule type="top10" dxfId="14" priority="119" rank="1"/>
  </conditionalFormatting>
  <conditionalFormatting sqref="AO285">
    <cfRule type="top10" dxfId="13" priority="122" bottom="1" rank="1"/>
    <cfRule type="top10" dxfId="12" priority="123" rank="1"/>
  </conditionalFormatting>
  <conditionalFormatting sqref="X341">
    <cfRule type="top10" dxfId="11" priority="135" rank="1"/>
  </conditionalFormatting>
  <conditionalFormatting sqref="AA285 N285">
    <cfRule type="top10" dxfId="10" priority="176" bottom="1" rank="1"/>
    <cfRule type="top10" dxfId="9" priority="177" rank="1"/>
  </conditionalFormatting>
  <conditionalFormatting sqref="Y285:Z285">
    <cfRule type="top10" dxfId="8" priority="203" bottom="1" rank="1"/>
    <cfRule type="top10" dxfId="7" priority="204" rank="1"/>
  </conditionalFormatting>
  <conditionalFormatting sqref="R276:S276">
    <cfRule type="duplicateValues" dxfId="6" priority="205"/>
  </conditionalFormatting>
  <conditionalFormatting sqref="R278:S278">
    <cfRule type="duplicateValues" dxfId="5" priority="206"/>
  </conditionalFormatting>
  <conditionalFormatting sqref="S282:S283">
    <cfRule type="duplicateValues" dxfId="4" priority="207"/>
  </conditionalFormatting>
  <conditionalFormatting sqref="R279:S279">
    <cfRule type="duplicateValues" dxfId="3" priority="208"/>
  </conditionalFormatting>
  <conditionalFormatting sqref="R280:S280">
    <cfRule type="duplicateValues" dxfId="2" priority="209"/>
  </conditionalFormatting>
  <conditionalFormatting sqref="AA285:AA297 N285:N297">
    <cfRule type="top10" dxfId="1" priority="222" bottom="1" rank="1"/>
    <cfRule type="top10" dxfId="0" priority="223" rank="1"/>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data points all</vt:lpstr>
    </vt:vector>
  </TitlesOfParts>
  <Company>University of Sydney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dc:creator>
  <cp:lastModifiedBy>Martyna</cp:lastModifiedBy>
  <dcterms:created xsi:type="dcterms:W3CDTF">2012-12-06T01:03:28Z</dcterms:created>
  <dcterms:modified xsi:type="dcterms:W3CDTF">2014-11-25T13:57:00Z</dcterms:modified>
</cp:coreProperties>
</file>