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30" activeTab="1"/>
  </bookViews>
  <sheets>
    <sheet name="Figure_08" sheetId="10" r:id="rId1"/>
    <sheet name="Figure_9,10" sheetId="6" r:id="rId2"/>
    <sheet name="Figure_11,12" sheetId="8" r:id="rId3"/>
    <sheet name="Figure_13" sheetId="11" r:id="rId4"/>
    <sheet name="Sigma" sheetId="7" r:id="rId5"/>
    <sheet name="info rollout" sheetId="5" r:id="rId6"/>
  </sheets>
  <calcPr calcId="152511"/>
</workbook>
</file>

<file path=xl/calcChain.xml><?xml version="1.0" encoding="utf-8"?>
<calcChain xmlns="http://schemas.openxmlformats.org/spreadsheetml/2006/main">
  <c r="D11" i="11" l="1"/>
  <c r="D10" i="11"/>
  <c r="D9" i="11"/>
  <c r="D8" i="11"/>
  <c r="D7" i="11"/>
  <c r="D6" i="11"/>
  <c r="D5" i="11"/>
  <c r="D4" i="11"/>
  <c r="D3" i="11"/>
  <c r="C4" i="10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3" i="10"/>
  <c r="C2" i="10"/>
  <c r="C15" i="8"/>
  <c r="C32" i="8"/>
  <c r="C37" i="6" l="1"/>
  <c r="C36" i="6"/>
  <c r="C35" i="6"/>
  <c r="C34" i="6"/>
  <c r="C33" i="6"/>
  <c r="C32" i="6"/>
  <c r="C31" i="6"/>
  <c r="C30" i="6"/>
  <c r="C29" i="6"/>
  <c r="C28" i="6"/>
  <c r="C27" i="6"/>
  <c r="C26" i="6"/>
  <c r="C25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B55" i="7"/>
  <c r="N12" i="6"/>
  <c r="M12" i="6"/>
  <c r="L12" i="6"/>
  <c r="K12" i="6"/>
  <c r="K22" i="6" s="1"/>
  <c r="J12" i="6"/>
  <c r="I12" i="6"/>
  <c r="H12" i="6"/>
  <c r="G12" i="6"/>
  <c r="G22" i="6" s="1"/>
  <c r="F12" i="6"/>
  <c r="E12" i="6"/>
  <c r="D12" i="6"/>
  <c r="C12" i="6"/>
  <c r="C22" i="6" s="1"/>
  <c r="B12" i="6"/>
  <c r="B21" i="6" s="1"/>
  <c r="N22" i="6"/>
  <c r="M22" i="6"/>
  <c r="L22" i="6"/>
  <c r="J22" i="6"/>
  <c r="I22" i="6"/>
  <c r="H22" i="6"/>
  <c r="F22" i="6"/>
  <c r="E22" i="6"/>
  <c r="D22" i="6"/>
  <c r="N21" i="6"/>
  <c r="M21" i="6"/>
  <c r="L21" i="6"/>
  <c r="J21" i="6"/>
  <c r="I21" i="6"/>
  <c r="H21" i="6"/>
  <c r="F21" i="6"/>
  <c r="E21" i="6"/>
  <c r="D21" i="6"/>
  <c r="N20" i="6"/>
  <c r="M20" i="6"/>
  <c r="L20" i="6"/>
  <c r="J20" i="6"/>
  <c r="I20" i="6"/>
  <c r="H20" i="6"/>
  <c r="F20" i="6"/>
  <c r="E20" i="6"/>
  <c r="D20" i="6"/>
  <c r="N19" i="6"/>
  <c r="M19" i="6"/>
  <c r="L19" i="6"/>
  <c r="J19" i="6"/>
  <c r="I19" i="6"/>
  <c r="H19" i="6"/>
  <c r="F19" i="6"/>
  <c r="E19" i="6"/>
  <c r="D19" i="6"/>
  <c r="N18" i="6"/>
  <c r="M18" i="6"/>
  <c r="L18" i="6"/>
  <c r="J18" i="6"/>
  <c r="I18" i="6"/>
  <c r="H18" i="6"/>
  <c r="F18" i="6"/>
  <c r="E18" i="6"/>
  <c r="D18" i="6"/>
  <c r="N17" i="6"/>
  <c r="M17" i="6"/>
  <c r="L17" i="6"/>
  <c r="J17" i="6"/>
  <c r="I17" i="6"/>
  <c r="H17" i="6"/>
  <c r="F17" i="6"/>
  <c r="E17" i="6"/>
  <c r="D17" i="6"/>
  <c r="N16" i="6"/>
  <c r="M16" i="6"/>
  <c r="L16" i="6"/>
  <c r="J16" i="6"/>
  <c r="I16" i="6"/>
  <c r="H16" i="6"/>
  <c r="F16" i="6"/>
  <c r="E16" i="6"/>
  <c r="D16" i="6"/>
  <c r="N15" i="6"/>
  <c r="M15" i="6"/>
  <c r="L15" i="6"/>
  <c r="J15" i="6"/>
  <c r="I15" i="6"/>
  <c r="H15" i="6"/>
  <c r="F15" i="6"/>
  <c r="E15" i="6"/>
  <c r="D15" i="6"/>
  <c r="B22" i="6"/>
  <c r="B20" i="6"/>
  <c r="B19" i="6"/>
  <c r="B18" i="6"/>
  <c r="B16" i="6"/>
  <c r="B15" i="6"/>
  <c r="C15" i="6" l="1"/>
  <c r="G15" i="6"/>
  <c r="K15" i="6"/>
  <c r="C16" i="6"/>
  <c r="G16" i="6"/>
  <c r="K16" i="6"/>
  <c r="C17" i="6"/>
  <c r="G17" i="6"/>
  <c r="K17" i="6"/>
  <c r="C18" i="6"/>
  <c r="G18" i="6"/>
  <c r="K18" i="6"/>
  <c r="C19" i="6"/>
  <c r="G19" i="6"/>
  <c r="K19" i="6"/>
  <c r="C20" i="6"/>
  <c r="G20" i="6"/>
  <c r="K20" i="6"/>
  <c r="C21" i="6"/>
  <c r="G21" i="6"/>
  <c r="K21" i="6"/>
  <c r="B17" i="6"/>
</calcChain>
</file>

<file path=xl/sharedStrings.xml><?xml version="1.0" encoding="utf-8"?>
<sst xmlns="http://schemas.openxmlformats.org/spreadsheetml/2006/main" count="101" uniqueCount="44">
  <si>
    <t>Rollout</t>
  </si>
  <si>
    <t>Release</t>
  </si>
  <si>
    <t>12.6</t>
  </si>
  <si>
    <t>Marseille</t>
  </si>
  <si>
    <t>Altona</t>
  </si>
  <si>
    <t>13.1</t>
  </si>
  <si>
    <t>13.2</t>
  </si>
  <si>
    <t>Bergedorf</t>
  </si>
  <si>
    <t>13.3</t>
  </si>
  <si>
    <t>13.4</t>
  </si>
  <si>
    <t>13.5</t>
  </si>
  <si>
    <t>13.6</t>
  </si>
  <si>
    <t>14.1</t>
  </si>
  <si>
    <t>14.2</t>
  </si>
  <si>
    <t>14.3</t>
  </si>
  <si>
    <t>14.4</t>
  </si>
  <si>
    <t>14.5</t>
  </si>
  <si>
    <t>14.6</t>
  </si>
  <si>
    <t>Eimsbüttel</t>
  </si>
  <si>
    <t>Hamburg-Mitte</t>
  </si>
  <si>
    <t>Hamburg Harburg</t>
  </si>
  <si>
    <t>Wandsbek</t>
  </si>
  <si>
    <t>Cap San Diego</t>
  </si>
  <si>
    <t>Halunder Jet</t>
  </si>
  <si>
    <t xml:space="preserve">Rickmer Rickmers </t>
  </si>
  <si>
    <t>Schaarhörn</t>
  </si>
  <si>
    <t>Elbe 3</t>
  </si>
  <si>
    <t xml:space="preserve">Eisbrecher Stettin </t>
  </si>
  <si>
    <t>Standardabweichung</t>
  </si>
  <si>
    <t>difference</t>
  </si>
  <si>
    <t>scheduled time</t>
  </si>
  <si>
    <t>execution time</t>
  </si>
  <si>
    <t>komplexity</t>
  </si>
  <si>
    <t>Increase</t>
  </si>
  <si>
    <t>number of participating projects</t>
  </si>
  <si>
    <t>CW</t>
  </si>
  <si>
    <t>complexity</t>
  </si>
  <si>
    <t>number of projects</t>
  </si>
  <si>
    <t>Name of release</t>
  </si>
  <si>
    <t>cw</t>
  </si>
  <si>
    <t>year</t>
  </si>
  <si>
    <t>week</t>
  </si>
  <si>
    <t>incidents</t>
  </si>
  <si>
    <t>marker rollout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</si>
</sst>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2"/>
      <color rgb="FFFFFFFF"/>
      <name val="Arial"/>
    </font>
    <font>
      <sz val="12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C2417"/>
        <bgColor indexed="64"/>
      </patternFill>
    </fill>
    <fill>
      <patternFill patternType="solid">
        <fgColor rgb="FFFAE8E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4" fontId="0" fillId="0" borderId="0" xfId="0" applyNumberFormat="1"/>
    <xf numFmtId="16" fontId="0" fillId="0" borderId="0" xfId="0" quotePrefix="1" applyNumberFormat="1"/>
    <xf numFmtId="0" fontId="0" fillId="6" borderId="0" xfId="0" applyFill="1"/>
    <xf numFmtId="0" fontId="0" fillId="9" borderId="0" xfId="0" applyFill="1"/>
    <xf numFmtId="0" fontId="2" fillId="7" borderId="0" xfId="0" applyFont="1" applyFill="1"/>
    <xf numFmtId="0" fontId="2" fillId="8" borderId="0" xfId="0" applyFont="1" applyFill="1"/>
    <xf numFmtId="16" fontId="1" fillId="0" borderId="0" xfId="0" quotePrefix="1" applyNumberFormat="1" applyFont="1" applyAlignment="1">
      <alignment textRotation="45"/>
    </xf>
    <xf numFmtId="0" fontId="1" fillId="0" borderId="0" xfId="0" applyFont="1" applyAlignment="1">
      <alignment textRotation="45"/>
    </xf>
    <xf numFmtId="0" fontId="0" fillId="6" borderId="1" xfId="0" applyFill="1" applyBorder="1"/>
    <xf numFmtId="0" fontId="0" fillId="9" borderId="1" xfId="0" applyFill="1" applyBorder="1"/>
    <xf numFmtId="9" fontId="0" fillId="6" borderId="1" xfId="0" applyNumberFormat="1" applyFill="1" applyBorder="1"/>
    <xf numFmtId="9" fontId="0" fillId="9" borderId="1" xfId="0" applyNumberFormat="1" applyFill="1" applyBorder="1"/>
    <xf numFmtId="9" fontId="0" fillId="0" borderId="0" xfId="0" applyNumberFormat="1"/>
    <xf numFmtId="164" fontId="0" fillId="0" borderId="0" xfId="0" applyNumberFormat="1"/>
    <xf numFmtId="0" fontId="3" fillId="2" borderId="0" xfId="0" applyFont="1" applyFill="1"/>
    <xf numFmtId="0" fontId="3" fillId="3" borderId="0" xfId="0" applyFont="1" applyFill="1"/>
    <xf numFmtId="0" fontId="2" fillId="4" borderId="0" xfId="0" applyFont="1" applyFill="1"/>
    <xf numFmtId="0" fontId="5" fillId="10" borderId="2" xfId="0" applyFont="1" applyFill="1" applyBorder="1" applyAlignment="1">
      <alignment horizontal="left" wrapText="1" readingOrder="1"/>
    </xf>
    <xf numFmtId="22" fontId="6" fillId="11" borderId="2" xfId="0" applyNumberFormat="1" applyFont="1" applyFill="1" applyBorder="1" applyAlignment="1">
      <alignment horizontal="center" wrapText="1" readingOrder="1"/>
    </xf>
    <xf numFmtId="22" fontId="6" fillId="5" borderId="2" xfId="0" applyNumberFormat="1" applyFont="1" applyFill="1" applyBorder="1" applyAlignment="1">
      <alignment horizontal="center" wrapText="1" readingOrder="1"/>
    </xf>
    <xf numFmtId="165" fontId="0" fillId="0" borderId="0" xfId="0" applyNumberFormat="1"/>
    <xf numFmtId="165" fontId="5" fillId="10" borderId="2" xfId="0" applyNumberFormat="1" applyFont="1" applyFill="1" applyBorder="1" applyAlignment="1">
      <alignment horizontal="left" wrapText="1" readingOrder="1"/>
    </xf>
    <xf numFmtId="0" fontId="0" fillId="0" borderId="0" xfId="0" applyAlignment="1">
      <alignment horizontal="right"/>
    </xf>
    <xf numFmtId="165" fontId="6" fillId="11" borderId="2" xfId="0" applyNumberFormat="1" applyFont="1" applyFill="1" applyBorder="1" applyAlignment="1">
      <alignment horizontal="right" wrapText="1" readingOrder="1"/>
    </xf>
    <xf numFmtId="0" fontId="4" fillId="3" borderId="0" xfId="0" applyFont="1" applyFill="1" applyAlignment="1">
      <alignment horizontal="center" vertical="center" textRotation="90"/>
    </xf>
    <xf numFmtId="0" fontId="4" fillId="2" borderId="0" xfId="0" applyFont="1" applyFill="1" applyAlignment="1">
      <alignment horizontal="center" vertical="center" textRotation="90"/>
    </xf>
    <xf numFmtId="16" fontId="1" fillId="6" borderId="0" xfId="0" quotePrefix="1" applyNumberFormat="1" applyFont="1" applyFill="1" applyAlignment="1"/>
    <xf numFmtId="0" fontId="1" fillId="6" borderId="0" xfId="0" applyFont="1" applyFill="1" applyAlignment="1"/>
    <xf numFmtId="9" fontId="0" fillId="13" borderId="0" xfId="0" applyNumberFormat="1" applyFill="1"/>
    <xf numFmtId="0" fontId="0" fillId="15" borderId="0" xfId="0" applyFill="1"/>
    <xf numFmtId="0" fontId="2" fillId="12" borderId="0" xfId="0" applyFont="1" applyFill="1"/>
    <xf numFmtId="0" fontId="2" fillId="14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9" fontId="0" fillId="0" borderId="0" xfId="0" applyNumberFormat="1" applyFill="1" applyBorder="1"/>
    <xf numFmtId="0" fontId="2" fillId="17" borderId="1" xfId="0" applyFont="1" applyFill="1" applyBorder="1"/>
    <xf numFmtId="0" fontId="1" fillId="0" borderId="1" xfId="0" applyFont="1" applyBorder="1"/>
    <xf numFmtId="16" fontId="1" fillId="16" borderId="1" xfId="0" quotePrefix="1" applyNumberFormat="1" applyFont="1" applyFill="1" applyBorder="1" applyAlignment="1"/>
    <xf numFmtId="9" fontId="0" fillId="0" borderId="1" xfId="0" applyNumberFormat="1" applyBorder="1"/>
    <xf numFmtId="0" fontId="1" fillId="16" borderId="1" xfId="0" applyFont="1" applyFill="1" applyBorder="1" applyAlignment="1"/>
    <xf numFmtId="9" fontId="0" fillId="0" borderId="3" xfId="0" applyNumberFormat="1" applyBorder="1"/>
    <xf numFmtId="9" fontId="0" fillId="0" borderId="4" xfId="0" applyNumberFormat="1" applyBorder="1"/>
    <xf numFmtId="9" fontId="0" fillId="0" borderId="5" xfId="0" applyNumberFormat="1" applyBorder="1"/>
    <xf numFmtId="9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second-level incidents of a main order-handling system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Figure_08!$D$1</c:f>
              <c:strCache>
                <c:ptCount val="1"/>
                <c:pt idx="0">
                  <c:v>incidents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Figure_08!$C$2:$C$126</c:f>
              <c:numCache>
                <c:formatCode>General</c:formatCode>
                <c:ptCount val="1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</c:numCache>
            </c:numRef>
          </c:xVal>
          <c:yVal>
            <c:numRef>
              <c:f>Figure_08!$D$2:$D$126</c:f>
              <c:numCache>
                <c:formatCode>General</c:formatCode>
                <c:ptCount val="125"/>
                <c:pt idx="0">
                  <c:v>54</c:v>
                </c:pt>
                <c:pt idx="1">
                  <c:v>72</c:v>
                </c:pt>
                <c:pt idx="2">
                  <c:v>66</c:v>
                </c:pt>
                <c:pt idx="3">
                  <c:v>64</c:v>
                </c:pt>
                <c:pt idx="4">
                  <c:v>69</c:v>
                </c:pt>
                <c:pt idx="5">
                  <c:v>57</c:v>
                </c:pt>
                <c:pt idx="6">
                  <c:v>56</c:v>
                </c:pt>
                <c:pt idx="7">
                  <c:v>124</c:v>
                </c:pt>
                <c:pt idx="8">
                  <c:v>73</c:v>
                </c:pt>
                <c:pt idx="9">
                  <c:v>57</c:v>
                </c:pt>
                <c:pt idx="10">
                  <c:v>84</c:v>
                </c:pt>
                <c:pt idx="11">
                  <c:v>109</c:v>
                </c:pt>
                <c:pt idx="12">
                  <c:v>65</c:v>
                </c:pt>
                <c:pt idx="13">
                  <c:v>77</c:v>
                </c:pt>
                <c:pt idx="14">
                  <c:v>95</c:v>
                </c:pt>
                <c:pt idx="15">
                  <c:v>86</c:v>
                </c:pt>
                <c:pt idx="16">
                  <c:v>171</c:v>
                </c:pt>
                <c:pt idx="17">
                  <c:v>119</c:v>
                </c:pt>
                <c:pt idx="18">
                  <c:v>124</c:v>
                </c:pt>
                <c:pt idx="19">
                  <c:v>127</c:v>
                </c:pt>
                <c:pt idx="20">
                  <c:v>91</c:v>
                </c:pt>
                <c:pt idx="21">
                  <c:v>95</c:v>
                </c:pt>
                <c:pt idx="22">
                  <c:v>93</c:v>
                </c:pt>
                <c:pt idx="23">
                  <c:v>85</c:v>
                </c:pt>
                <c:pt idx="24">
                  <c:v>107</c:v>
                </c:pt>
                <c:pt idx="25">
                  <c:v>124</c:v>
                </c:pt>
                <c:pt idx="26">
                  <c:v>140</c:v>
                </c:pt>
                <c:pt idx="27">
                  <c:v>68</c:v>
                </c:pt>
                <c:pt idx="28">
                  <c:v>94</c:v>
                </c:pt>
                <c:pt idx="29">
                  <c:v>78</c:v>
                </c:pt>
                <c:pt idx="30">
                  <c:v>71</c:v>
                </c:pt>
                <c:pt idx="31">
                  <c:v>58</c:v>
                </c:pt>
                <c:pt idx="32">
                  <c:v>71</c:v>
                </c:pt>
                <c:pt idx="33">
                  <c:v>58</c:v>
                </c:pt>
                <c:pt idx="34">
                  <c:v>70</c:v>
                </c:pt>
                <c:pt idx="35">
                  <c:v>47</c:v>
                </c:pt>
                <c:pt idx="36">
                  <c:v>51</c:v>
                </c:pt>
                <c:pt idx="37">
                  <c:v>50</c:v>
                </c:pt>
                <c:pt idx="38">
                  <c:v>56</c:v>
                </c:pt>
                <c:pt idx="39">
                  <c:v>69</c:v>
                </c:pt>
                <c:pt idx="40">
                  <c:v>70</c:v>
                </c:pt>
                <c:pt idx="41">
                  <c:v>74</c:v>
                </c:pt>
                <c:pt idx="42">
                  <c:v>61</c:v>
                </c:pt>
                <c:pt idx="43">
                  <c:v>43</c:v>
                </c:pt>
                <c:pt idx="44">
                  <c:v>57</c:v>
                </c:pt>
                <c:pt idx="45">
                  <c:v>58</c:v>
                </c:pt>
                <c:pt idx="46">
                  <c:v>45</c:v>
                </c:pt>
                <c:pt idx="47">
                  <c:v>73</c:v>
                </c:pt>
                <c:pt idx="48">
                  <c:v>69</c:v>
                </c:pt>
                <c:pt idx="49">
                  <c:v>58</c:v>
                </c:pt>
                <c:pt idx="50">
                  <c:v>102</c:v>
                </c:pt>
                <c:pt idx="51">
                  <c:v>36</c:v>
                </c:pt>
                <c:pt idx="52">
                  <c:v>47</c:v>
                </c:pt>
                <c:pt idx="53">
                  <c:v>75</c:v>
                </c:pt>
                <c:pt idx="54">
                  <c:v>72</c:v>
                </c:pt>
                <c:pt idx="55">
                  <c:v>63</c:v>
                </c:pt>
                <c:pt idx="56">
                  <c:v>56</c:v>
                </c:pt>
                <c:pt idx="57">
                  <c:v>30</c:v>
                </c:pt>
                <c:pt idx="58">
                  <c:v>58</c:v>
                </c:pt>
                <c:pt idx="59">
                  <c:v>46</c:v>
                </c:pt>
                <c:pt idx="60">
                  <c:v>62</c:v>
                </c:pt>
                <c:pt idx="61">
                  <c:v>32</c:v>
                </c:pt>
                <c:pt idx="62">
                  <c:v>82</c:v>
                </c:pt>
                <c:pt idx="63">
                  <c:v>55</c:v>
                </c:pt>
                <c:pt idx="64">
                  <c:v>46</c:v>
                </c:pt>
                <c:pt idx="65">
                  <c:v>57</c:v>
                </c:pt>
                <c:pt idx="66">
                  <c:v>60</c:v>
                </c:pt>
                <c:pt idx="67">
                  <c:v>52</c:v>
                </c:pt>
                <c:pt idx="68">
                  <c:v>57</c:v>
                </c:pt>
                <c:pt idx="69">
                  <c:v>47</c:v>
                </c:pt>
                <c:pt idx="70">
                  <c:v>53</c:v>
                </c:pt>
                <c:pt idx="71">
                  <c:v>90</c:v>
                </c:pt>
                <c:pt idx="72">
                  <c:v>56</c:v>
                </c:pt>
                <c:pt idx="73">
                  <c:v>49</c:v>
                </c:pt>
                <c:pt idx="74">
                  <c:v>99</c:v>
                </c:pt>
                <c:pt idx="75">
                  <c:v>51</c:v>
                </c:pt>
                <c:pt idx="76">
                  <c:v>43</c:v>
                </c:pt>
                <c:pt idx="77">
                  <c:v>45</c:v>
                </c:pt>
                <c:pt idx="78">
                  <c:v>63</c:v>
                </c:pt>
                <c:pt idx="79">
                  <c:v>86</c:v>
                </c:pt>
                <c:pt idx="80">
                  <c:v>52</c:v>
                </c:pt>
                <c:pt idx="81">
                  <c:v>69</c:v>
                </c:pt>
                <c:pt idx="82">
                  <c:v>51</c:v>
                </c:pt>
                <c:pt idx="83">
                  <c:v>57</c:v>
                </c:pt>
                <c:pt idx="84">
                  <c:v>42</c:v>
                </c:pt>
                <c:pt idx="85">
                  <c:v>39</c:v>
                </c:pt>
                <c:pt idx="86">
                  <c:v>51</c:v>
                </c:pt>
                <c:pt idx="87">
                  <c:v>64</c:v>
                </c:pt>
                <c:pt idx="88">
                  <c:v>44</c:v>
                </c:pt>
                <c:pt idx="89">
                  <c:v>33</c:v>
                </c:pt>
                <c:pt idx="90">
                  <c:v>38</c:v>
                </c:pt>
                <c:pt idx="91">
                  <c:v>41</c:v>
                </c:pt>
                <c:pt idx="92">
                  <c:v>62</c:v>
                </c:pt>
                <c:pt idx="93">
                  <c:v>81</c:v>
                </c:pt>
                <c:pt idx="94">
                  <c:v>43</c:v>
                </c:pt>
                <c:pt idx="95">
                  <c:v>54</c:v>
                </c:pt>
                <c:pt idx="96">
                  <c:v>26</c:v>
                </c:pt>
                <c:pt idx="97">
                  <c:v>78</c:v>
                </c:pt>
                <c:pt idx="98">
                  <c:v>27</c:v>
                </c:pt>
                <c:pt idx="99">
                  <c:v>42</c:v>
                </c:pt>
                <c:pt idx="100">
                  <c:v>57</c:v>
                </c:pt>
                <c:pt idx="101">
                  <c:v>102</c:v>
                </c:pt>
                <c:pt idx="102">
                  <c:v>65</c:v>
                </c:pt>
                <c:pt idx="103">
                  <c:v>24</c:v>
                </c:pt>
                <c:pt idx="104">
                  <c:v>22</c:v>
                </c:pt>
                <c:pt idx="105">
                  <c:v>45</c:v>
                </c:pt>
                <c:pt idx="106">
                  <c:v>49</c:v>
                </c:pt>
                <c:pt idx="107">
                  <c:v>34</c:v>
                </c:pt>
                <c:pt idx="108">
                  <c:v>45</c:v>
                </c:pt>
                <c:pt idx="109">
                  <c:v>47</c:v>
                </c:pt>
                <c:pt idx="110">
                  <c:v>67</c:v>
                </c:pt>
                <c:pt idx="111">
                  <c:v>56</c:v>
                </c:pt>
                <c:pt idx="112">
                  <c:v>45</c:v>
                </c:pt>
                <c:pt idx="113">
                  <c:v>56</c:v>
                </c:pt>
                <c:pt idx="114">
                  <c:v>79</c:v>
                </c:pt>
                <c:pt idx="115">
                  <c:v>59</c:v>
                </c:pt>
                <c:pt idx="116">
                  <c:v>60</c:v>
                </c:pt>
                <c:pt idx="117">
                  <c:v>55</c:v>
                </c:pt>
                <c:pt idx="118">
                  <c:v>57</c:v>
                </c:pt>
                <c:pt idx="119">
                  <c:v>40</c:v>
                </c:pt>
                <c:pt idx="120">
                  <c:v>58</c:v>
                </c:pt>
                <c:pt idx="121">
                  <c:v>40</c:v>
                </c:pt>
                <c:pt idx="122">
                  <c:v>46</c:v>
                </c:pt>
                <c:pt idx="123">
                  <c:v>58</c:v>
                </c:pt>
                <c:pt idx="124">
                  <c:v>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Figure_08!$E$1</c:f>
              <c:strCache>
                <c:ptCount val="1"/>
                <c:pt idx="0">
                  <c:v>marker rollout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Figure_08!$C$2:$C$126</c:f>
              <c:numCache>
                <c:formatCode>General</c:formatCode>
                <c:ptCount val="1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</c:numCache>
            </c:numRef>
          </c:xVal>
          <c:yVal>
            <c:numRef>
              <c:f>Figure_08!$E$2:$E$126</c:f>
              <c:numCache>
                <c:formatCode>General</c:formatCode>
                <c:ptCount val="125"/>
                <c:pt idx="6">
                  <c:v>200</c:v>
                </c:pt>
                <c:pt idx="15">
                  <c:v>200</c:v>
                </c:pt>
                <c:pt idx="23">
                  <c:v>200</c:v>
                </c:pt>
                <c:pt idx="31">
                  <c:v>200</c:v>
                </c:pt>
                <c:pt idx="38">
                  <c:v>200</c:v>
                </c:pt>
                <c:pt idx="47">
                  <c:v>200</c:v>
                </c:pt>
                <c:pt idx="61">
                  <c:v>200</c:v>
                </c:pt>
                <c:pt idx="70">
                  <c:v>200</c:v>
                </c:pt>
                <c:pt idx="78">
                  <c:v>200</c:v>
                </c:pt>
                <c:pt idx="85">
                  <c:v>200</c:v>
                </c:pt>
                <c:pt idx="92">
                  <c:v>200</c:v>
                </c:pt>
                <c:pt idx="100">
                  <c:v>200</c:v>
                </c:pt>
                <c:pt idx="113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451064"/>
        <c:axId val="398453416"/>
      </c:scatterChart>
      <c:valAx>
        <c:axId val="39845106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week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453416"/>
        <c:crosses val="autoZero"/>
        <c:crossBetween val="midCat"/>
      </c:valAx>
      <c:valAx>
        <c:axId val="39845341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number</a:t>
                </a:r>
                <a:r>
                  <a:rPr lang="de-DE" baseline="0"/>
                  <a:t> of incidents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451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Figure 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'Figure_9,10'!$B$14</c:f>
              <c:strCache>
                <c:ptCount val="1"/>
                <c:pt idx="0">
                  <c:v>Marseille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'Figure_9,10'!$B$15:$B$22</c:f>
              <c:numCache>
                <c:formatCode>0%</c:formatCode>
                <c:ptCount val="8"/>
                <c:pt idx="0">
                  <c:v>1.0406504065040652</c:v>
                </c:pt>
                <c:pt idx="1">
                  <c:v>1.1219512195121952</c:v>
                </c:pt>
                <c:pt idx="2">
                  <c:v>0.92682926829268297</c:v>
                </c:pt>
                <c:pt idx="3">
                  <c:v>0.91056910569105687</c:v>
                </c:pt>
                <c:pt idx="4">
                  <c:v>2.0162601626016259</c:v>
                </c:pt>
                <c:pt idx="5">
                  <c:v>1.1869918699186992</c:v>
                </c:pt>
                <c:pt idx="6">
                  <c:v>0.92682926829268297</c:v>
                </c:pt>
                <c:pt idx="7">
                  <c:v>1.3658536585365855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'Figure_9,10'!$C$14</c:f>
              <c:strCache>
                <c:ptCount val="1"/>
                <c:pt idx="0">
                  <c:v>Altona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'Figure_9,10'!$C$15:$C$22</c:f>
              <c:numCache>
                <c:formatCode>0%</c:formatCode>
                <c:ptCount val="8"/>
                <c:pt idx="0">
                  <c:v>0.804953560371517</c:v>
                </c:pt>
                <c:pt idx="1">
                  <c:v>0.95356037151702788</c:v>
                </c:pt>
                <c:pt idx="2">
                  <c:v>1.1764705882352942</c:v>
                </c:pt>
                <c:pt idx="3">
                  <c:v>1.0650154798761611</c:v>
                </c:pt>
                <c:pt idx="4">
                  <c:v>2.1176470588235294</c:v>
                </c:pt>
                <c:pt idx="5">
                  <c:v>1.4736842105263157</c:v>
                </c:pt>
                <c:pt idx="6">
                  <c:v>1.5356037151702786</c:v>
                </c:pt>
                <c:pt idx="7">
                  <c:v>1.5727554179566563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'Figure_9,10'!$D$14</c:f>
              <c:strCache>
                <c:ptCount val="1"/>
                <c:pt idx="0">
                  <c:v>Bergedorf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'Figure_9,10'!$D$15:$D$22</c:f>
              <c:numCache>
                <c:formatCode>0%</c:formatCode>
                <c:ptCount val="8"/>
                <c:pt idx="0">
                  <c:v>1</c:v>
                </c:pt>
                <c:pt idx="1">
                  <c:v>1.043956043956044</c:v>
                </c:pt>
                <c:pt idx="2">
                  <c:v>1.0219780219780219</c:v>
                </c:pt>
                <c:pt idx="3">
                  <c:v>0.93406593406593408</c:v>
                </c:pt>
                <c:pt idx="4">
                  <c:v>1.1758241758241759</c:v>
                </c:pt>
                <c:pt idx="5">
                  <c:v>1.3626373626373627</c:v>
                </c:pt>
                <c:pt idx="6">
                  <c:v>1.5384615384615385</c:v>
                </c:pt>
                <c:pt idx="7">
                  <c:v>0.74725274725274726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'Figure_9,10'!$E$14</c:f>
              <c:strCache>
                <c:ptCount val="1"/>
                <c:pt idx="0">
                  <c:v>Eimsbüttel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'Figure_9,10'!$E$15:$E$22</c:f>
              <c:numCache>
                <c:formatCode>0%</c:formatCode>
                <c:ptCount val="8"/>
                <c:pt idx="0">
                  <c:v>1.2491694352159468</c:v>
                </c:pt>
                <c:pt idx="1">
                  <c:v>1.0365448504983388</c:v>
                </c:pt>
                <c:pt idx="2">
                  <c:v>0.94352159468438535</c:v>
                </c:pt>
                <c:pt idx="3">
                  <c:v>0.77076411960132896</c:v>
                </c:pt>
                <c:pt idx="4">
                  <c:v>0.94352159468438535</c:v>
                </c:pt>
                <c:pt idx="5">
                  <c:v>0.77076411960132896</c:v>
                </c:pt>
                <c:pt idx="6">
                  <c:v>0.93023255813953487</c:v>
                </c:pt>
                <c:pt idx="7">
                  <c:v>0.62458471760797341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'Figure_9,10'!$F$14</c:f>
              <c:strCache>
                <c:ptCount val="1"/>
                <c:pt idx="0">
                  <c:v>Hamburg-Mitte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'Figure_9,10'!$F$15:$F$22</c:f>
              <c:numCache>
                <c:formatCode>0%</c:formatCode>
                <c:ptCount val="8"/>
                <c:pt idx="0">
                  <c:v>0.92156862745098034</c:v>
                </c:pt>
                <c:pt idx="1">
                  <c:v>1</c:v>
                </c:pt>
                <c:pt idx="2">
                  <c:v>0.98039215686274506</c:v>
                </c:pt>
                <c:pt idx="3">
                  <c:v>1.0980392156862746</c:v>
                </c:pt>
                <c:pt idx="4">
                  <c:v>1.3529411764705883</c:v>
                </c:pt>
                <c:pt idx="5">
                  <c:v>1.3725490196078431</c:v>
                </c:pt>
                <c:pt idx="6">
                  <c:v>1.4509803921568627</c:v>
                </c:pt>
                <c:pt idx="7">
                  <c:v>1.196078431372549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'Figure_9,10'!$G$14</c:f>
              <c:strCache>
                <c:ptCount val="1"/>
                <c:pt idx="0">
                  <c:v>Hamburg Harburg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'Figure_9,10'!$G$15:$G$22</c:f>
              <c:numCache>
                <c:formatCode>0%</c:formatCode>
                <c:ptCount val="8"/>
                <c:pt idx="0">
                  <c:v>0.97854077253218885</c:v>
                </c:pt>
                <c:pt idx="1">
                  <c:v>0.99570815450643779</c:v>
                </c:pt>
                <c:pt idx="2">
                  <c:v>0.77253218884120167</c:v>
                </c:pt>
                <c:pt idx="3">
                  <c:v>1.2532188841201717</c:v>
                </c:pt>
                <c:pt idx="4">
                  <c:v>1.1845493562231759</c:v>
                </c:pt>
                <c:pt idx="5">
                  <c:v>0.99570815450643779</c:v>
                </c:pt>
                <c:pt idx="6">
                  <c:v>1.7510729613733906</c:v>
                </c:pt>
                <c:pt idx="7">
                  <c:v>0.61802575107296143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'Figure_9,10'!$H$14</c:f>
              <c:strCache>
                <c:ptCount val="1"/>
                <c:pt idx="0">
                  <c:v>Wandsbek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'Figure_9,10'!$H$15:$H$22</c:f>
              <c:numCache>
                <c:formatCode>0%</c:formatCode>
                <c:ptCount val="8"/>
                <c:pt idx="0">
                  <c:v>1.1717171717171717</c:v>
                </c:pt>
                <c:pt idx="1">
                  <c:v>0.92929292929292928</c:v>
                </c:pt>
                <c:pt idx="2">
                  <c:v>1.2525252525252526</c:v>
                </c:pt>
                <c:pt idx="3">
                  <c:v>0.64646464646464652</c:v>
                </c:pt>
                <c:pt idx="4">
                  <c:v>1.6565656565656566</c:v>
                </c:pt>
                <c:pt idx="5">
                  <c:v>1.1111111111111112</c:v>
                </c:pt>
                <c:pt idx="6">
                  <c:v>0.92929292929292928</c:v>
                </c:pt>
                <c:pt idx="7">
                  <c:v>1.1515151515151516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'Figure_9,10'!$I$14</c:f>
              <c:strCache>
                <c:ptCount val="1"/>
                <c:pt idx="0">
                  <c:v>Cap San Diego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'Figure_9,10'!$I$15:$I$22</c:f>
              <c:numCache>
                <c:formatCode>0%</c:formatCode>
                <c:ptCount val="8"/>
                <c:pt idx="0">
                  <c:v>0.99521531100478466</c:v>
                </c:pt>
                <c:pt idx="1">
                  <c:v>1.0909090909090908</c:v>
                </c:pt>
                <c:pt idx="2">
                  <c:v>0.8995215311004785</c:v>
                </c:pt>
                <c:pt idx="3">
                  <c:v>1.0143540669856459</c:v>
                </c:pt>
                <c:pt idx="4">
                  <c:v>1.7224880382775121</c:v>
                </c:pt>
                <c:pt idx="5">
                  <c:v>1.0717703349282297</c:v>
                </c:pt>
                <c:pt idx="6">
                  <c:v>0.93779904306220097</c:v>
                </c:pt>
                <c:pt idx="7">
                  <c:v>1.8947368421052631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'Figure_9,10'!$J$14</c:f>
              <c:strCache>
                <c:ptCount val="1"/>
                <c:pt idx="0">
                  <c:v>Halunder Jet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'Figure_9,10'!$J$15:$J$22</c:f>
              <c:numCache>
                <c:formatCode>0%</c:formatCode>
                <c:ptCount val="8"/>
                <c:pt idx="0">
                  <c:v>1.0099009900990099</c:v>
                </c:pt>
                <c:pt idx="1">
                  <c:v>0.85148514851485146</c:v>
                </c:pt>
                <c:pt idx="2">
                  <c:v>0.8910891089108911</c:v>
                </c:pt>
                <c:pt idx="3">
                  <c:v>1.2475247524752475</c:v>
                </c:pt>
                <c:pt idx="4">
                  <c:v>1.7029702970297029</c:v>
                </c:pt>
                <c:pt idx="5">
                  <c:v>1.0297029702970297</c:v>
                </c:pt>
                <c:pt idx="6">
                  <c:v>1.3663366336633664</c:v>
                </c:pt>
                <c:pt idx="7">
                  <c:v>1.0099009900990099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'Figure_9,10'!$K$14</c:f>
              <c:strCache>
                <c:ptCount val="1"/>
                <c:pt idx="0">
                  <c:v>Rickmer Rickmers 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'Figure_9,10'!$K$15:$K$22</c:f>
              <c:numCache>
                <c:formatCode>0%</c:formatCode>
                <c:ptCount val="8"/>
                <c:pt idx="0">
                  <c:v>1.0793650793650793</c:v>
                </c:pt>
                <c:pt idx="1">
                  <c:v>1.2063492063492063</c:v>
                </c:pt>
                <c:pt idx="2">
                  <c:v>0.88888888888888884</c:v>
                </c:pt>
                <c:pt idx="3">
                  <c:v>0.82539682539682535</c:v>
                </c:pt>
                <c:pt idx="4">
                  <c:v>1.0793650793650793</c:v>
                </c:pt>
                <c:pt idx="5">
                  <c:v>1.3544973544973544</c:v>
                </c:pt>
                <c:pt idx="6">
                  <c:v>0.93121693121693117</c:v>
                </c:pt>
                <c:pt idx="7">
                  <c:v>0.69841269841269837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'Figure_9,10'!$L$14</c:f>
              <c:strCache>
                <c:ptCount val="1"/>
                <c:pt idx="0">
                  <c:v>Schaarhörn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'Figure_9,10'!$L$15:$L$22</c:f>
              <c:numCache>
                <c:formatCode>0%</c:formatCode>
                <c:ptCount val="8"/>
                <c:pt idx="0">
                  <c:v>0.75862068965517238</c:v>
                </c:pt>
                <c:pt idx="1">
                  <c:v>0.87356321839080464</c:v>
                </c:pt>
                <c:pt idx="2">
                  <c:v>0.94252873563218387</c:v>
                </c:pt>
                <c:pt idx="3">
                  <c:v>1.4252873563218391</c:v>
                </c:pt>
                <c:pt idx="4">
                  <c:v>1.8620689655172413</c:v>
                </c:pt>
                <c:pt idx="5">
                  <c:v>0.9885057471264368</c:v>
                </c:pt>
                <c:pt idx="6">
                  <c:v>1.2413793103448276</c:v>
                </c:pt>
                <c:pt idx="7">
                  <c:v>0.5977011494252874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'Figure_9,10'!$M$14</c:f>
              <c:strCache>
                <c:ptCount val="1"/>
                <c:pt idx="0">
                  <c:v>Elbe 3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'Figure_9,10'!$M$15:$M$22</c:f>
              <c:numCache>
                <c:formatCode>0%</c:formatCode>
                <c:ptCount val="8"/>
                <c:pt idx="0">
                  <c:v>1.5294117647058822</c:v>
                </c:pt>
                <c:pt idx="1">
                  <c:v>0.52941176470588236</c:v>
                </c:pt>
                <c:pt idx="2">
                  <c:v>0.82352941176470584</c:v>
                </c:pt>
                <c:pt idx="3">
                  <c:v>1.1176470588235294</c:v>
                </c:pt>
                <c:pt idx="4">
                  <c:v>2</c:v>
                </c:pt>
                <c:pt idx="5">
                  <c:v>1.2745098039215685</c:v>
                </c:pt>
                <c:pt idx="6">
                  <c:v>0.47058823529411764</c:v>
                </c:pt>
                <c:pt idx="7">
                  <c:v>0.43137254901960786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'Figure_9,10'!$N$14</c:f>
              <c:strCache>
                <c:ptCount val="1"/>
                <c:pt idx="0">
                  <c:v>Eisbrecher Stettin 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'Figure_9,10'!$A$15:$A$22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'Figure_9,10'!$N$15:$N$22</c:f>
              <c:numCache>
                <c:formatCode>0%</c:formatCode>
                <c:ptCount val="8"/>
                <c:pt idx="0">
                  <c:v>1.1964285714285714</c:v>
                </c:pt>
                <c:pt idx="1">
                  <c:v>1</c:v>
                </c:pt>
                <c:pt idx="2">
                  <c:v>0.8035714285714286</c:v>
                </c:pt>
                <c:pt idx="3">
                  <c:v>1</c:v>
                </c:pt>
                <c:pt idx="4">
                  <c:v>1.4107142857142858</c:v>
                </c:pt>
                <c:pt idx="5">
                  <c:v>1.0535714285714286</c:v>
                </c:pt>
                <c:pt idx="6">
                  <c:v>1.0714285714285714</c:v>
                </c:pt>
                <c:pt idx="7">
                  <c:v>0.9821428571428571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45568"/>
        <c:axId val="39143216"/>
      </c:scatterChart>
      <c:valAx>
        <c:axId val="39145568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43216"/>
        <c:crosses val="autoZero"/>
        <c:crossBetween val="midCat"/>
      </c:valAx>
      <c:valAx>
        <c:axId val="391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45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Figure 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'Figure_9,10'!$B$25:$B$37</c:f>
              <c:strCache>
                <c:ptCount val="13"/>
                <c:pt idx="0">
                  <c:v>Marseille</c:v>
                </c:pt>
                <c:pt idx="1">
                  <c:v>Altona</c:v>
                </c:pt>
                <c:pt idx="2">
                  <c:v>Bergedorf</c:v>
                </c:pt>
                <c:pt idx="3">
                  <c:v>Eimsbüttel</c:v>
                </c:pt>
                <c:pt idx="4">
                  <c:v>Hamburg-Mitte</c:v>
                </c:pt>
                <c:pt idx="5">
                  <c:v>Hamburg Harburg</c:v>
                </c:pt>
                <c:pt idx="6">
                  <c:v>Wandsbek</c:v>
                </c:pt>
                <c:pt idx="7">
                  <c:v>Cap San Diego</c:v>
                </c:pt>
                <c:pt idx="8">
                  <c:v>Halunder Jet</c:v>
                </c:pt>
                <c:pt idx="9">
                  <c:v>Rickmer Rickmers </c:v>
                </c:pt>
                <c:pt idx="10">
                  <c:v>Schaarhörn</c:v>
                </c:pt>
                <c:pt idx="11">
                  <c:v>Elbe 3</c:v>
                </c:pt>
                <c:pt idx="12">
                  <c:v>Eisbrecher Stettin </c:v>
                </c:pt>
              </c:strCache>
            </c:strRef>
          </c:cat>
          <c:val>
            <c:numRef>
              <c:f>'Figure_9,10'!$C$25:$C$37</c:f>
              <c:numCache>
                <c:formatCode>0%</c:formatCode>
                <c:ptCount val="13"/>
                <c:pt idx="0">
                  <c:v>0.60162601626016254</c:v>
                </c:pt>
                <c:pt idx="1">
                  <c:v>0.79566563467492246</c:v>
                </c:pt>
                <c:pt idx="2">
                  <c:v>0.26923076923076916</c:v>
                </c:pt>
                <c:pt idx="3">
                  <c:v>-0.14285714285714279</c:v>
                </c:pt>
                <c:pt idx="4">
                  <c:v>0.36274509803921573</c:v>
                </c:pt>
                <c:pt idx="5">
                  <c:v>9.0128755364806912E-2</c:v>
                </c:pt>
                <c:pt idx="6">
                  <c:v>0.38383838383838387</c:v>
                </c:pt>
                <c:pt idx="7">
                  <c:v>0.397129186602871</c:v>
                </c:pt>
                <c:pt idx="8">
                  <c:v>0.36633663366336622</c:v>
                </c:pt>
                <c:pt idx="9">
                  <c:v>0.21693121693121675</c:v>
                </c:pt>
                <c:pt idx="10">
                  <c:v>0.42528735632183912</c:v>
                </c:pt>
                <c:pt idx="11">
                  <c:v>0.63725490196078427</c:v>
                </c:pt>
                <c:pt idx="12">
                  <c:v>0.23214285714285721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9142824"/>
        <c:axId val="39143608"/>
      </c:barChart>
      <c:catAx>
        <c:axId val="3914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43608"/>
        <c:crosses val="autoZero"/>
        <c:auto val="1"/>
        <c:lblAlgn val="ctr"/>
        <c:lblOffset val="100"/>
        <c:noMultiLvlLbl val="0"/>
      </c:catAx>
      <c:valAx>
        <c:axId val="39143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4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'Figure_11,12'!$D$1</c:f>
              <c:strCache>
                <c:ptCount val="1"/>
                <c:pt idx="0">
                  <c:v>Increase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8.8751749781277339E-2"/>
                  <c:y val="-4.57134004082822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.1800000000000000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.1800000000000000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'Figure_11,12'!$C$2:$C$14</c:f>
              <c:numCache>
                <c:formatCode>General</c:formatCode>
                <c:ptCount val="13"/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49</c:v>
                </c:pt>
                <c:pt idx="5">
                  <c:v>24</c:v>
                </c:pt>
                <c:pt idx="6">
                  <c:v>47</c:v>
                </c:pt>
                <c:pt idx="7">
                  <c:v>36</c:v>
                </c:pt>
                <c:pt idx="8">
                  <c:v>42</c:v>
                </c:pt>
                <c:pt idx="9">
                  <c:v>29</c:v>
                </c:pt>
                <c:pt idx="10">
                  <c:v>34</c:v>
                </c:pt>
                <c:pt idx="11">
                  <c:v>101</c:v>
                </c:pt>
                <c:pt idx="12">
                  <c:v>72</c:v>
                </c:pt>
              </c:numCache>
            </c:numRef>
          </c:xVal>
          <c:yVal>
            <c:numRef>
              <c:f>'Figure_11,12'!$D$2:$D$14</c:f>
              <c:numCache>
                <c:formatCode>0%</c:formatCode>
                <c:ptCount val="13"/>
                <c:pt idx="0">
                  <c:v>0.60162601626016254</c:v>
                </c:pt>
                <c:pt idx="1">
                  <c:v>0.79566563467492246</c:v>
                </c:pt>
                <c:pt idx="2">
                  <c:v>0.26923076923076916</c:v>
                </c:pt>
                <c:pt idx="3">
                  <c:v>-0.14285714285714279</c:v>
                </c:pt>
                <c:pt idx="4">
                  <c:v>0.36274509803921573</c:v>
                </c:pt>
                <c:pt idx="5">
                  <c:v>9.0128755364806912E-2</c:v>
                </c:pt>
                <c:pt idx="6">
                  <c:v>0.38383838383838387</c:v>
                </c:pt>
                <c:pt idx="7">
                  <c:v>0.397129186602871</c:v>
                </c:pt>
                <c:pt idx="8">
                  <c:v>0.36633663366336622</c:v>
                </c:pt>
                <c:pt idx="9">
                  <c:v>0.21693121693121675</c:v>
                </c:pt>
                <c:pt idx="10">
                  <c:v>0.42528735632183912</c:v>
                </c:pt>
                <c:pt idx="11">
                  <c:v>0.63725490196078427</c:v>
                </c:pt>
                <c:pt idx="12">
                  <c:v>0.23214285714285721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44000"/>
        <c:axId val="39144392"/>
      </c:scatterChart>
      <c:valAx>
        <c:axId val="3914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Complexity per rollout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44392"/>
        <c:crosses val="autoZero"/>
        <c:crossBetween val="midCat"/>
      </c:valAx>
      <c:valAx>
        <c:axId val="39144392"/>
        <c:scaling>
          <c:orientation val="minMax"/>
          <c:max val="1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increase of incidents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4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'Figure_11,12'!$C$18</c:f>
              <c:strCache>
                <c:ptCount val="1"/>
                <c:pt idx="0">
                  <c:v>number of participating projects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36581989080018362"/>
                  <c:y val="0.100378727116680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.1800000000000000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'Figure_11,12'!$C$19:$C$31</c:f>
              <c:numCache>
                <c:formatCode>General</c:formatCode>
                <c:ptCount val="13"/>
                <c:pt idx="0">
                  <c:v>17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6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17</c:v>
                </c:pt>
                <c:pt idx="10">
                  <c:v>12</c:v>
                </c:pt>
                <c:pt idx="11">
                  <c:v>22</c:v>
                </c:pt>
                <c:pt idx="12">
                  <c:v>22</c:v>
                </c:pt>
              </c:numCache>
            </c:numRef>
          </c:xVal>
          <c:yVal>
            <c:numRef>
              <c:f>'Figure_11,12'!$D$19:$D$31</c:f>
              <c:numCache>
                <c:formatCode>0%</c:formatCode>
                <c:ptCount val="13"/>
                <c:pt idx="0">
                  <c:v>0.60162601626016254</c:v>
                </c:pt>
                <c:pt idx="1">
                  <c:v>0.79566563467492246</c:v>
                </c:pt>
                <c:pt idx="2">
                  <c:v>0.26923076923076916</c:v>
                </c:pt>
                <c:pt idx="3">
                  <c:v>-0.14285714285714279</c:v>
                </c:pt>
                <c:pt idx="4">
                  <c:v>0.36274509803921573</c:v>
                </c:pt>
                <c:pt idx="5">
                  <c:v>9.0128755364806912E-2</c:v>
                </c:pt>
                <c:pt idx="6">
                  <c:v>0.38383838383838387</c:v>
                </c:pt>
                <c:pt idx="7">
                  <c:v>0.397129186602871</c:v>
                </c:pt>
                <c:pt idx="8">
                  <c:v>0.36633663366336622</c:v>
                </c:pt>
                <c:pt idx="9">
                  <c:v>0.21693121693121675</c:v>
                </c:pt>
                <c:pt idx="10">
                  <c:v>0.42528735632183912</c:v>
                </c:pt>
                <c:pt idx="11">
                  <c:v>0.63725490196078427</c:v>
                </c:pt>
                <c:pt idx="12">
                  <c:v>0.23214285714285721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99024"/>
        <c:axId val="399097848"/>
      </c:scatterChart>
      <c:valAx>
        <c:axId val="39909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Number of participating projects per rollout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097848"/>
        <c:crosses val="autoZero"/>
        <c:crossBetween val="midCat"/>
      </c:valAx>
      <c:valAx>
        <c:axId val="39909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increase of incidents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099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scheduled - vs.</a:t>
            </a:r>
            <a:r>
              <a:rPr lang="de-DE" baseline="0"/>
              <a:t> execution time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Figure_13!$B$2</c:f>
              <c:strCache>
                <c:ptCount val="1"/>
                <c:pt idx="0">
                  <c:v>scheduled time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Figure_13!$B$3:$B$11</c:f>
              <c:numCache>
                <c:formatCode>m/d/yyyy\ h:mm</c:formatCode>
                <c:ptCount val="9"/>
                <c:pt idx="0">
                  <c:v>42070.940972222219</c:v>
                </c:pt>
                <c:pt idx="1">
                  <c:v>42071.260416666664</c:v>
                </c:pt>
                <c:pt idx="2">
                  <c:v>42071.357638888891</c:v>
                </c:pt>
                <c:pt idx="3">
                  <c:v>42071.451388888891</c:v>
                </c:pt>
                <c:pt idx="4">
                  <c:v>42071.649305555555</c:v>
                </c:pt>
                <c:pt idx="5">
                  <c:v>42071.6875</c:v>
                </c:pt>
                <c:pt idx="6">
                  <c:v>42071.763888888891</c:v>
                </c:pt>
                <c:pt idx="7">
                  <c:v>42072.065972222219</c:v>
                </c:pt>
                <c:pt idx="8">
                  <c:v>42072.541666666664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Figure_13!$C$2</c:f>
              <c:strCache>
                <c:ptCount val="1"/>
                <c:pt idx="0">
                  <c:v>execution time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Figure_13!$C$3:$C$11</c:f>
              <c:numCache>
                <c:formatCode>m/d/yyyy\ h:mm</c:formatCode>
                <c:ptCount val="9"/>
                <c:pt idx="0">
                  <c:v>42070.938194444447</c:v>
                </c:pt>
                <c:pt idx="1">
                  <c:v>42071.175000000003</c:v>
                </c:pt>
                <c:pt idx="2">
                  <c:v>42071.331944444442</c:v>
                </c:pt>
                <c:pt idx="3">
                  <c:v>42071.431250000001</c:v>
                </c:pt>
                <c:pt idx="4">
                  <c:v>42071.691666666666</c:v>
                </c:pt>
                <c:pt idx="5">
                  <c:v>42071.713194444441</c:v>
                </c:pt>
                <c:pt idx="6">
                  <c:v>42071.709027777775</c:v>
                </c:pt>
                <c:pt idx="7">
                  <c:v>42072.056944444441</c:v>
                </c:pt>
                <c:pt idx="8">
                  <c:v>42072.541666666664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452632"/>
        <c:axId val="398453024"/>
      </c:scatterChart>
      <c:valAx>
        <c:axId val="39845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453024"/>
        <c:crosses val="autoZero"/>
        <c:crossBetween val="midCat"/>
      </c:valAx>
      <c:valAx>
        <c:axId val="39845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452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0</xdr:row>
      <xdr:rowOff>0</xdr:rowOff>
    </xdr:from>
    <xdr:to>
      <xdr:col>19</xdr:col>
      <xdr:colOff>190499</xdr:colOff>
      <xdr:row>35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1</xdr:row>
      <xdr:rowOff>628650</xdr:rowOff>
    </xdr:from>
    <xdr:to>
      <xdr:col>32</xdr:col>
      <xdr:colOff>495300</xdr:colOff>
      <xdr:row>48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23</xdr:row>
      <xdr:rowOff>100011</xdr:rowOff>
    </xdr:from>
    <xdr:to>
      <xdr:col>14</xdr:col>
      <xdr:colOff>13607</xdr:colOff>
      <xdr:row>48</xdr:row>
      <xdr:rowOff>40820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0</xdr:row>
      <xdr:rowOff>80961</xdr:rowOff>
    </xdr:from>
    <xdr:to>
      <xdr:col>15</xdr:col>
      <xdr:colOff>76199</xdr:colOff>
      <xdr:row>18</xdr:row>
      <xdr:rowOff>28574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233362</xdr:colOff>
      <xdr:row>19</xdr:row>
      <xdr:rowOff>138111</xdr:rowOff>
    </xdr:from>
    <xdr:to>
      <xdr:col>15</xdr:col>
      <xdr:colOff>66676</xdr:colOff>
      <xdr:row>43</xdr:row>
      <xdr:rowOff>85724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200024</xdr:rowOff>
    </xdr:from>
    <xdr:to>
      <xdr:col>10</xdr:col>
      <xdr:colOff>485775</xdr:colOff>
      <xdr:row>32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16</xdr:col>
      <xdr:colOff>446381</xdr:colOff>
      <xdr:row>13</xdr:row>
      <xdr:rowOff>123523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190500"/>
          <a:ext cx="10352381" cy="2419048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2</xdr:row>
      <xdr:rowOff>152400</xdr:rowOff>
    </xdr:from>
    <xdr:to>
      <xdr:col>4</xdr:col>
      <xdr:colOff>352425</xdr:colOff>
      <xdr:row>10</xdr:row>
      <xdr:rowOff>9525</xdr:rowOff>
    </xdr:to>
    <xdr:sp macro="" textlink="">
      <xdr:nvSpPr>
        <xdr:cNvPr id="3" name="Ellipse 2"/>
        <xdr:cNvSpPr/>
      </xdr:nvSpPr>
      <xdr:spPr>
        <a:xfrm>
          <a:off x="3790950" y="533400"/>
          <a:ext cx="742950" cy="1381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>
    <xdr:from>
      <xdr:col>1</xdr:col>
      <xdr:colOff>742951</xdr:colOff>
      <xdr:row>1</xdr:row>
      <xdr:rowOff>133350</xdr:rowOff>
    </xdr:from>
    <xdr:to>
      <xdr:col>3</xdr:col>
      <xdr:colOff>400050</xdr:colOff>
      <xdr:row>4</xdr:row>
      <xdr:rowOff>123825</xdr:rowOff>
    </xdr:to>
    <xdr:cxnSp macro="">
      <xdr:nvCxnSpPr>
        <xdr:cNvPr id="4" name="Gerade Verbindung mit Pfeil 3"/>
        <xdr:cNvCxnSpPr/>
      </xdr:nvCxnSpPr>
      <xdr:spPr>
        <a:xfrm flipH="1" flipV="1">
          <a:off x="2638426" y="323850"/>
          <a:ext cx="1181099" cy="561975"/>
        </a:xfrm>
        <a:prstGeom prst="straightConnector1">
          <a:avLst/>
        </a:prstGeom>
        <a:ln w="25400">
          <a:solidFill>
            <a:srgbClr val="FF0000"/>
          </a:solidFill>
          <a:bevel/>
          <a:headEnd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E11" sqref="E11"/>
    </sheetView>
  </sheetViews>
  <sheetFormatPr baseColWidth="10" defaultRowHeight="15" x14ac:dyDescent="0.25"/>
  <cols>
    <col min="1" max="1" width="10.5703125" customWidth="1"/>
    <col min="2" max="2" width="5.85546875" customWidth="1"/>
    <col min="3" max="3" width="8.42578125" customWidth="1"/>
    <col min="4" max="4" width="9.28515625" customWidth="1"/>
    <col min="5" max="5" width="15.28515625" customWidth="1"/>
  </cols>
  <sheetData>
    <row r="1" spans="1:5" x14ac:dyDescent="0.25">
      <c r="A1" s="18" t="s">
        <v>40</v>
      </c>
      <c r="B1" s="18" t="s">
        <v>39</v>
      </c>
      <c r="C1" s="18" t="s">
        <v>41</v>
      </c>
      <c r="D1" s="18" t="s">
        <v>42</v>
      </c>
      <c r="E1" s="18" t="s">
        <v>43</v>
      </c>
    </row>
    <row r="2" spans="1:5" x14ac:dyDescent="0.25">
      <c r="A2" s="26">
        <v>2013</v>
      </c>
      <c r="B2" s="17">
        <v>1</v>
      </c>
      <c r="C2" s="17">
        <f>B2</f>
        <v>1</v>
      </c>
      <c r="D2">
        <v>54</v>
      </c>
    </row>
    <row r="3" spans="1:5" x14ac:dyDescent="0.25">
      <c r="A3" s="26"/>
      <c r="B3" s="17">
        <v>2</v>
      </c>
      <c r="C3" s="17">
        <f>C2+1</f>
        <v>2</v>
      </c>
      <c r="D3">
        <v>72</v>
      </c>
    </row>
    <row r="4" spans="1:5" x14ac:dyDescent="0.25">
      <c r="A4" s="26"/>
      <c r="B4" s="17">
        <v>3</v>
      </c>
      <c r="C4" s="17">
        <f t="shared" ref="C4:C67" si="0">C3+1</f>
        <v>3</v>
      </c>
      <c r="D4">
        <v>66</v>
      </c>
    </row>
    <row r="5" spans="1:5" x14ac:dyDescent="0.25">
      <c r="A5" s="26"/>
      <c r="B5" s="17">
        <v>4</v>
      </c>
      <c r="C5" s="17">
        <f t="shared" si="0"/>
        <v>4</v>
      </c>
      <c r="D5">
        <v>64</v>
      </c>
    </row>
    <row r="6" spans="1:5" x14ac:dyDescent="0.25">
      <c r="A6" s="26"/>
      <c r="B6" s="17">
        <v>5</v>
      </c>
      <c r="C6" s="17">
        <f t="shared" si="0"/>
        <v>5</v>
      </c>
      <c r="D6">
        <v>69</v>
      </c>
    </row>
    <row r="7" spans="1:5" x14ac:dyDescent="0.25">
      <c r="A7" s="26"/>
      <c r="B7" s="17">
        <v>6</v>
      </c>
      <c r="C7" s="17">
        <f t="shared" si="0"/>
        <v>6</v>
      </c>
      <c r="D7">
        <v>57</v>
      </c>
    </row>
    <row r="8" spans="1:5" x14ac:dyDescent="0.25">
      <c r="A8" s="26"/>
      <c r="B8" s="17">
        <v>7</v>
      </c>
      <c r="C8" s="17">
        <f t="shared" si="0"/>
        <v>7</v>
      </c>
      <c r="D8">
        <v>56</v>
      </c>
      <c r="E8">
        <v>200</v>
      </c>
    </row>
    <row r="9" spans="1:5" x14ac:dyDescent="0.25">
      <c r="A9" s="26"/>
      <c r="B9" s="17">
        <v>8</v>
      </c>
      <c r="C9" s="17">
        <f t="shared" si="0"/>
        <v>8</v>
      </c>
      <c r="D9">
        <v>124</v>
      </c>
    </row>
    <row r="10" spans="1:5" x14ac:dyDescent="0.25">
      <c r="A10" s="26"/>
      <c r="B10" s="17">
        <v>9</v>
      </c>
      <c r="C10" s="17">
        <f t="shared" si="0"/>
        <v>9</v>
      </c>
      <c r="D10">
        <v>73</v>
      </c>
    </row>
    <row r="11" spans="1:5" x14ac:dyDescent="0.25">
      <c r="A11" s="26"/>
      <c r="B11" s="17">
        <v>10</v>
      </c>
      <c r="C11" s="17">
        <f t="shared" si="0"/>
        <v>10</v>
      </c>
      <c r="D11">
        <v>57</v>
      </c>
    </row>
    <row r="12" spans="1:5" x14ac:dyDescent="0.25">
      <c r="A12" s="26"/>
      <c r="B12" s="17">
        <v>11</v>
      </c>
      <c r="C12" s="17">
        <f t="shared" si="0"/>
        <v>11</v>
      </c>
      <c r="D12">
        <v>84</v>
      </c>
    </row>
    <row r="13" spans="1:5" x14ac:dyDescent="0.25">
      <c r="A13" s="26"/>
      <c r="B13" s="17">
        <v>12</v>
      </c>
      <c r="C13" s="17">
        <f t="shared" si="0"/>
        <v>12</v>
      </c>
      <c r="D13">
        <v>109</v>
      </c>
    </row>
    <row r="14" spans="1:5" x14ac:dyDescent="0.25">
      <c r="A14" s="26"/>
      <c r="B14" s="17">
        <v>13</v>
      </c>
      <c r="C14" s="17">
        <f t="shared" si="0"/>
        <v>13</v>
      </c>
      <c r="D14">
        <v>65</v>
      </c>
    </row>
    <row r="15" spans="1:5" x14ac:dyDescent="0.25">
      <c r="A15" s="26"/>
      <c r="B15" s="17">
        <v>14</v>
      </c>
      <c r="C15" s="17">
        <f t="shared" si="0"/>
        <v>14</v>
      </c>
      <c r="D15">
        <v>77</v>
      </c>
    </row>
    <row r="16" spans="1:5" x14ac:dyDescent="0.25">
      <c r="A16" s="26"/>
      <c r="B16" s="17">
        <v>15</v>
      </c>
      <c r="C16" s="17">
        <f t="shared" si="0"/>
        <v>15</v>
      </c>
      <c r="D16">
        <v>95</v>
      </c>
    </row>
    <row r="17" spans="1:5" x14ac:dyDescent="0.25">
      <c r="A17" s="26"/>
      <c r="B17" s="17">
        <v>16</v>
      </c>
      <c r="C17" s="17">
        <f t="shared" si="0"/>
        <v>16</v>
      </c>
      <c r="D17">
        <v>86</v>
      </c>
      <c r="E17">
        <v>200</v>
      </c>
    </row>
    <row r="18" spans="1:5" x14ac:dyDescent="0.25">
      <c r="A18" s="26"/>
      <c r="B18" s="17">
        <v>17</v>
      </c>
      <c r="C18" s="17">
        <f t="shared" si="0"/>
        <v>17</v>
      </c>
      <c r="D18">
        <v>171</v>
      </c>
    </row>
    <row r="19" spans="1:5" x14ac:dyDescent="0.25">
      <c r="A19" s="26"/>
      <c r="B19" s="17">
        <v>18</v>
      </c>
      <c r="C19" s="17">
        <f t="shared" si="0"/>
        <v>18</v>
      </c>
      <c r="D19">
        <v>119</v>
      </c>
    </row>
    <row r="20" spans="1:5" x14ac:dyDescent="0.25">
      <c r="A20" s="26"/>
      <c r="B20" s="17">
        <v>19</v>
      </c>
      <c r="C20" s="17">
        <f t="shared" si="0"/>
        <v>19</v>
      </c>
      <c r="D20">
        <v>124</v>
      </c>
    </row>
    <row r="21" spans="1:5" x14ac:dyDescent="0.25">
      <c r="A21" s="26"/>
      <c r="B21" s="17">
        <v>20</v>
      </c>
      <c r="C21" s="17">
        <f t="shared" si="0"/>
        <v>20</v>
      </c>
      <c r="D21">
        <v>127</v>
      </c>
    </row>
    <row r="22" spans="1:5" x14ac:dyDescent="0.25">
      <c r="A22" s="26"/>
      <c r="B22" s="17">
        <v>21</v>
      </c>
      <c r="C22" s="17">
        <f t="shared" si="0"/>
        <v>21</v>
      </c>
      <c r="D22">
        <v>91</v>
      </c>
    </row>
    <row r="23" spans="1:5" x14ac:dyDescent="0.25">
      <c r="A23" s="26"/>
      <c r="B23" s="17">
        <v>22</v>
      </c>
      <c r="C23" s="17">
        <f t="shared" si="0"/>
        <v>22</v>
      </c>
      <c r="D23">
        <v>95</v>
      </c>
    </row>
    <row r="24" spans="1:5" x14ac:dyDescent="0.25">
      <c r="A24" s="26"/>
      <c r="B24" s="17">
        <v>23</v>
      </c>
      <c r="C24" s="17">
        <f t="shared" si="0"/>
        <v>23</v>
      </c>
      <c r="D24">
        <v>93</v>
      </c>
    </row>
    <row r="25" spans="1:5" x14ac:dyDescent="0.25">
      <c r="A25" s="26"/>
      <c r="B25" s="17">
        <v>24</v>
      </c>
      <c r="C25" s="17">
        <f t="shared" si="0"/>
        <v>24</v>
      </c>
      <c r="D25">
        <v>85</v>
      </c>
      <c r="E25">
        <v>200</v>
      </c>
    </row>
    <row r="26" spans="1:5" x14ac:dyDescent="0.25">
      <c r="A26" s="26"/>
      <c r="B26" s="17">
        <v>25</v>
      </c>
      <c r="C26" s="17">
        <f t="shared" si="0"/>
        <v>25</v>
      </c>
      <c r="D26">
        <v>107</v>
      </c>
    </row>
    <row r="27" spans="1:5" x14ac:dyDescent="0.25">
      <c r="A27" s="26"/>
      <c r="B27" s="17">
        <v>26</v>
      </c>
      <c r="C27" s="17">
        <f t="shared" si="0"/>
        <v>26</v>
      </c>
      <c r="D27">
        <v>124</v>
      </c>
    </row>
    <row r="28" spans="1:5" x14ac:dyDescent="0.25">
      <c r="A28" s="26"/>
      <c r="B28" s="17">
        <v>27</v>
      </c>
      <c r="C28" s="17">
        <f t="shared" si="0"/>
        <v>27</v>
      </c>
      <c r="D28">
        <v>140</v>
      </c>
    </row>
    <row r="29" spans="1:5" x14ac:dyDescent="0.25">
      <c r="A29" s="26"/>
      <c r="B29" s="17">
        <v>28</v>
      </c>
      <c r="C29" s="17">
        <f t="shared" si="0"/>
        <v>28</v>
      </c>
      <c r="D29">
        <v>68</v>
      </c>
    </row>
    <row r="30" spans="1:5" x14ac:dyDescent="0.25">
      <c r="A30" s="26"/>
      <c r="B30" s="17">
        <v>29</v>
      </c>
      <c r="C30" s="17">
        <f t="shared" si="0"/>
        <v>29</v>
      </c>
      <c r="D30">
        <v>94</v>
      </c>
    </row>
    <row r="31" spans="1:5" x14ac:dyDescent="0.25">
      <c r="A31" s="26"/>
      <c r="B31" s="17">
        <v>30</v>
      </c>
      <c r="C31" s="17">
        <f t="shared" si="0"/>
        <v>30</v>
      </c>
      <c r="D31">
        <v>78</v>
      </c>
    </row>
    <row r="32" spans="1:5" x14ac:dyDescent="0.25">
      <c r="A32" s="26"/>
      <c r="B32" s="17">
        <v>31</v>
      </c>
      <c r="C32" s="17">
        <f t="shared" si="0"/>
        <v>31</v>
      </c>
      <c r="D32">
        <v>71</v>
      </c>
    </row>
    <row r="33" spans="1:5" x14ac:dyDescent="0.25">
      <c r="A33" s="26"/>
      <c r="B33" s="17">
        <v>32</v>
      </c>
      <c r="C33" s="17">
        <f t="shared" si="0"/>
        <v>32</v>
      </c>
      <c r="D33">
        <v>58</v>
      </c>
      <c r="E33">
        <v>200</v>
      </c>
    </row>
    <row r="34" spans="1:5" x14ac:dyDescent="0.25">
      <c r="A34" s="26"/>
      <c r="B34" s="17">
        <v>33</v>
      </c>
      <c r="C34" s="17">
        <f t="shared" si="0"/>
        <v>33</v>
      </c>
      <c r="D34">
        <v>71</v>
      </c>
    </row>
    <row r="35" spans="1:5" x14ac:dyDescent="0.25">
      <c r="A35" s="26"/>
      <c r="B35" s="17">
        <v>34</v>
      </c>
      <c r="C35" s="17">
        <f t="shared" si="0"/>
        <v>34</v>
      </c>
      <c r="D35">
        <v>58</v>
      </c>
    </row>
    <row r="36" spans="1:5" x14ac:dyDescent="0.25">
      <c r="A36" s="26"/>
      <c r="B36" s="17">
        <v>35</v>
      </c>
      <c r="C36" s="17">
        <f t="shared" si="0"/>
        <v>35</v>
      </c>
      <c r="D36">
        <v>70</v>
      </c>
    </row>
    <row r="37" spans="1:5" x14ac:dyDescent="0.25">
      <c r="A37" s="26"/>
      <c r="B37" s="17">
        <v>36</v>
      </c>
      <c r="C37" s="17">
        <f t="shared" si="0"/>
        <v>36</v>
      </c>
      <c r="D37">
        <v>47</v>
      </c>
    </row>
    <row r="38" spans="1:5" x14ac:dyDescent="0.25">
      <c r="A38" s="26"/>
      <c r="B38" s="17">
        <v>37</v>
      </c>
      <c r="C38" s="17">
        <f t="shared" si="0"/>
        <v>37</v>
      </c>
      <c r="D38">
        <v>51</v>
      </c>
    </row>
    <row r="39" spans="1:5" x14ac:dyDescent="0.25">
      <c r="A39" s="26"/>
      <c r="B39" s="17">
        <v>38</v>
      </c>
      <c r="C39" s="17">
        <f t="shared" si="0"/>
        <v>38</v>
      </c>
      <c r="D39">
        <v>50</v>
      </c>
    </row>
    <row r="40" spans="1:5" x14ac:dyDescent="0.25">
      <c r="A40" s="26"/>
      <c r="B40" s="17">
        <v>39</v>
      </c>
      <c r="C40" s="17">
        <f t="shared" si="0"/>
        <v>39</v>
      </c>
      <c r="D40">
        <v>56</v>
      </c>
      <c r="E40">
        <v>200</v>
      </c>
    </row>
    <row r="41" spans="1:5" x14ac:dyDescent="0.25">
      <c r="A41" s="26"/>
      <c r="B41" s="17">
        <v>40</v>
      </c>
      <c r="C41" s="17">
        <f t="shared" si="0"/>
        <v>40</v>
      </c>
      <c r="D41">
        <v>69</v>
      </c>
    </row>
    <row r="42" spans="1:5" x14ac:dyDescent="0.25">
      <c r="A42" s="26"/>
      <c r="B42" s="17">
        <v>41</v>
      </c>
      <c r="C42" s="17">
        <f t="shared" si="0"/>
        <v>41</v>
      </c>
      <c r="D42">
        <v>70</v>
      </c>
    </row>
    <row r="43" spans="1:5" x14ac:dyDescent="0.25">
      <c r="A43" s="26"/>
      <c r="B43" s="17">
        <v>42</v>
      </c>
      <c r="C43" s="17">
        <f t="shared" si="0"/>
        <v>42</v>
      </c>
      <c r="D43">
        <v>74</v>
      </c>
    </row>
    <row r="44" spans="1:5" x14ac:dyDescent="0.25">
      <c r="A44" s="26"/>
      <c r="B44" s="17">
        <v>43</v>
      </c>
      <c r="C44" s="17">
        <f t="shared" si="0"/>
        <v>43</v>
      </c>
      <c r="D44">
        <v>61</v>
      </c>
    </row>
    <row r="45" spans="1:5" x14ac:dyDescent="0.25">
      <c r="A45" s="26"/>
      <c r="B45" s="17">
        <v>44</v>
      </c>
      <c r="C45" s="17">
        <f t="shared" si="0"/>
        <v>44</v>
      </c>
      <c r="D45">
        <v>43</v>
      </c>
    </row>
    <row r="46" spans="1:5" x14ac:dyDescent="0.25">
      <c r="A46" s="26"/>
      <c r="B46" s="17">
        <v>45</v>
      </c>
      <c r="C46" s="17">
        <f t="shared" si="0"/>
        <v>45</v>
      </c>
      <c r="D46">
        <v>57</v>
      </c>
    </row>
    <row r="47" spans="1:5" x14ac:dyDescent="0.25">
      <c r="A47" s="26"/>
      <c r="B47" s="17">
        <v>46</v>
      </c>
      <c r="C47" s="17">
        <f t="shared" si="0"/>
        <v>46</v>
      </c>
      <c r="D47">
        <v>58</v>
      </c>
    </row>
    <row r="48" spans="1:5" x14ac:dyDescent="0.25">
      <c r="A48" s="26"/>
      <c r="B48" s="17">
        <v>47</v>
      </c>
      <c r="C48" s="17">
        <f t="shared" si="0"/>
        <v>47</v>
      </c>
      <c r="D48">
        <v>45</v>
      </c>
    </row>
    <row r="49" spans="1:5" x14ac:dyDescent="0.25">
      <c r="A49" s="26"/>
      <c r="B49" s="17">
        <v>48</v>
      </c>
      <c r="C49" s="17">
        <f t="shared" si="0"/>
        <v>48</v>
      </c>
      <c r="D49">
        <v>73</v>
      </c>
      <c r="E49">
        <v>200</v>
      </c>
    </row>
    <row r="50" spans="1:5" x14ac:dyDescent="0.25">
      <c r="A50" s="26"/>
      <c r="B50" s="17">
        <v>49</v>
      </c>
      <c r="C50" s="17">
        <f t="shared" si="0"/>
        <v>49</v>
      </c>
      <c r="D50">
        <v>69</v>
      </c>
    </row>
    <row r="51" spans="1:5" x14ac:dyDescent="0.25">
      <c r="A51" s="26"/>
      <c r="B51" s="17">
        <v>50</v>
      </c>
      <c r="C51" s="17">
        <f t="shared" si="0"/>
        <v>50</v>
      </c>
      <c r="D51">
        <v>58</v>
      </c>
    </row>
    <row r="52" spans="1:5" x14ac:dyDescent="0.25">
      <c r="A52" s="26"/>
      <c r="B52" s="17">
        <v>51</v>
      </c>
      <c r="C52" s="17">
        <f t="shared" si="0"/>
        <v>51</v>
      </c>
      <c r="D52">
        <v>102</v>
      </c>
    </row>
    <row r="53" spans="1:5" x14ac:dyDescent="0.25">
      <c r="A53" s="26"/>
      <c r="B53" s="17">
        <v>52</v>
      </c>
      <c r="C53" s="17">
        <f t="shared" si="0"/>
        <v>52</v>
      </c>
      <c r="D53">
        <v>36</v>
      </c>
    </row>
    <row r="54" spans="1:5" x14ac:dyDescent="0.25">
      <c r="A54" s="27">
        <v>2014</v>
      </c>
      <c r="B54" s="16">
        <v>1</v>
      </c>
      <c r="C54" s="16">
        <f t="shared" si="0"/>
        <v>53</v>
      </c>
      <c r="D54">
        <v>47</v>
      </c>
    </row>
    <row r="55" spans="1:5" x14ac:dyDescent="0.25">
      <c r="A55" s="27"/>
      <c r="B55" s="16">
        <v>2</v>
      </c>
      <c r="C55" s="16">
        <f t="shared" si="0"/>
        <v>54</v>
      </c>
      <c r="D55">
        <v>75</v>
      </c>
    </row>
    <row r="56" spans="1:5" x14ac:dyDescent="0.25">
      <c r="A56" s="27"/>
      <c r="B56" s="16">
        <v>3</v>
      </c>
      <c r="C56" s="16">
        <f t="shared" si="0"/>
        <v>55</v>
      </c>
      <c r="D56">
        <v>72</v>
      </c>
    </row>
    <row r="57" spans="1:5" x14ac:dyDescent="0.25">
      <c r="A57" s="27"/>
      <c r="B57" s="16">
        <v>4</v>
      </c>
      <c r="C57" s="16">
        <f t="shared" si="0"/>
        <v>56</v>
      </c>
      <c r="D57">
        <v>63</v>
      </c>
    </row>
    <row r="58" spans="1:5" x14ac:dyDescent="0.25">
      <c r="A58" s="27"/>
      <c r="B58" s="16">
        <v>5</v>
      </c>
      <c r="C58" s="16">
        <f t="shared" si="0"/>
        <v>57</v>
      </c>
      <c r="D58">
        <v>56</v>
      </c>
    </row>
    <row r="59" spans="1:5" x14ac:dyDescent="0.25">
      <c r="A59" s="27"/>
      <c r="B59" s="16">
        <v>6</v>
      </c>
      <c r="C59" s="16">
        <f t="shared" si="0"/>
        <v>58</v>
      </c>
      <c r="D59">
        <v>30</v>
      </c>
    </row>
    <row r="60" spans="1:5" x14ac:dyDescent="0.25">
      <c r="A60" s="27"/>
      <c r="B60" s="16">
        <v>7</v>
      </c>
      <c r="C60" s="16">
        <f t="shared" si="0"/>
        <v>59</v>
      </c>
      <c r="D60">
        <v>58</v>
      </c>
    </row>
    <row r="61" spans="1:5" x14ac:dyDescent="0.25">
      <c r="A61" s="27"/>
      <c r="B61" s="16">
        <v>8</v>
      </c>
      <c r="C61" s="16">
        <f t="shared" si="0"/>
        <v>60</v>
      </c>
      <c r="D61">
        <v>46</v>
      </c>
    </row>
    <row r="62" spans="1:5" x14ac:dyDescent="0.25">
      <c r="A62" s="27"/>
      <c r="B62" s="16">
        <v>9</v>
      </c>
      <c r="C62" s="16">
        <f t="shared" si="0"/>
        <v>61</v>
      </c>
      <c r="D62">
        <v>62</v>
      </c>
    </row>
    <row r="63" spans="1:5" x14ac:dyDescent="0.25">
      <c r="A63" s="27"/>
      <c r="B63" s="16">
        <v>10</v>
      </c>
      <c r="C63" s="16">
        <f t="shared" si="0"/>
        <v>62</v>
      </c>
      <c r="D63">
        <v>32</v>
      </c>
      <c r="E63">
        <v>200</v>
      </c>
    </row>
    <row r="64" spans="1:5" x14ac:dyDescent="0.25">
      <c r="A64" s="27"/>
      <c r="B64" s="16">
        <v>11</v>
      </c>
      <c r="C64" s="16">
        <f t="shared" si="0"/>
        <v>63</v>
      </c>
      <c r="D64">
        <v>82</v>
      </c>
    </row>
    <row r="65" spans="1:5" x14ac:dyDescent="0.25">
      <c r="A65" s="27"/>
      <c r="B65" s="16">
        <v>12</v>
      </c>
      <c r="C65" s="16">
        <f t="shared" si="0"/>
        <v>64</v>
      </c>
      <c r="D65">
        <v>55</v>
      </c>
    </row>
    <row r="66" spans="1:5" x14ac:dyDescent="0.25">
      <c r="A66" s="27"/>
      <c r="B66" s="16">
        <v>13</v>
      </c>
      <c r="C66" s="16">
        <f t="shared" si="0"/>
        <v>65</v>
      </c>
      <c r="D66">
        <v>46</v>
      </c>
    </row>
    <row r="67" spans="1:5" x14ac:dyDescent="0.25">
      <c r="A67" s="27"/>
      <c r="B67" s="16">
        <v>14</v>
      </c>
      <c r="C67" s="16">
        <f t="shared" si="0"/>
        <v>66</v>
      </c>
      <c r="D67">
        <v>57</v>
      </c>
    </row>
    <row r="68" spans="1:5" x14ac:dyDescent="0.25">
      <c r="A68" s="27"/>
      <c r="B68" s="16">
        <v>15</v>
      </c>
      <c r="C68" s="16">
        <f t="shared" ref="C68:C126" si="1">C67+1</f>
        <v>67</v>
      </c>
      <c r="D68">
        <v>60</v>
      </c>
    </row>
    <row r="69" spans="1:5" x14ac:dyDescent="0.25">
      <c r="A69" s="27"/>
      <c r="B69" s="16">
        <v>16</v>
      </c>
      <c r="C69" s="16">
        <f t="shared" si="1"/>
        <v>68</v>
      </c>
      <c r="D69">
        <v>52</v>
      </c>
    </row>
    <row r="70" spans="1:5" x14ac:dyDescent="0.25">
      <c r="A70" s="27"/>
      <c r="B70" s="16">
        <v>17</v>
      </c>
      <c r="C70" s="16">
        <f t="shared" si="1"/>
        <v>69</v>
      </c>
      <c r="D70">
        <v>57</v>
      </c>
    </row>
    <row r="71" spans="1:5" x14ac:dyDescent="0.25">
      <c r="A71" s="27"/>
      <c r="B71" s="16">
        <v>18</v>
      </c>
      <c r="C71" s="16">
        <f t="shared" si="1"/>
        <v>70</v>
      </c>
      <c r="D71">
        <v>47</v>
      </c>
    </row>
    <row r="72" spans="1:5" x14ac:dyDescent="0.25">
      <c r="A72" s="27"/>
      <c r="B72" s="16">
        <v>19</v>
      </c>
      <c r="C72" s="16">
        <f t="shared" si="1"/>
        <v>71</v>
      </c>
      <c r="D72">
        <v>53</v>
      </c>
      <c r="E72">
        <v>200</v>
      </c>
    </row>
    <row r="73" spans="1:5" x14ac:dyDescent="0.25">
      <c r="A73" s="27"/>
      <c r="B73" s="16">
        <v>20</v>
      </c>
      <c r="C73" s="16">
        <f t="shared" si="1"/>
        <v>72</v>
      </c>
      <c r="D73">
        <v>90</v>
      </c>
    </row>
    <row r="74" spans="1:5" x14ac:dyDescent="0.25">
      <c r="A74" s="27"/>
      <c r="B74" s="16">
        <v>21</v>
      </c>
      <c r="C74" s="16">
        <f t="shared" si="1"/>
        <v>73</v>
      </c>
      <c r="D74">
        <v>56</v>
      </c>
    </row>
    <row r="75" spans="1:5" x14ac:dyDescent="0.25">
      <c r="A75" s="27"/>
      <c r="B75" s="16">
        <v>22</v>
      </c>
      <c r="C75" s="16">
        <f t="shared" si="1"/>
        <v>74</v>
      </c>
      <c r="D75">
        <v>49</v>
      </c>
    </row>
    <row r="76" spans="1:5" x14ac:dyDescent="0.25">
      <c r="A76" s="27"/>
      <c r="B76" s="16">
        <v>23</v>
      </c>
      <c r="C76" s="16">
        <f t="shared" si="1"/>
        <v>75</v>
      </c>
      <c r="D76">
        <v>99</v>
      </c>
    </row>
    <row r="77" spans="1:5" x14ac:dyDescent="0.25">
      <c r="A77" s="27"/>
      <c r="B77" s="16">
        <v>24</v>
      </c>
      <c r="C77" s="16">
        <f t="shared" si="1"/>
        <v>76</v>
      </c>
      <c r="D77">
        <v>51</v>
      </c>
    </row>
    <row r="78" spans="1:5" x14ac:dyDescent="0.25">
      <c r="A78" s="27"/>
      <c r="B78" s="16">
        <v>25</v>
      </c>
      <c r="C78" s="16">
        <f t="shared" si="1"/>
        <v>77</v>
      </c>
      <c r="D78">
        <v>43</v>
      </c>
    </row>
    <row r="79" spans="1:5" x14ac:dyDescent="0.25">
      <c r="A79" s="27"/>
      <c r="B79" s="16">
        <v>26</v>
      </c>
      <c r="C79" s="16">
        <f t="shared" si="1"/>
        <v>78</v>
      </c>
      <c r="D79">
        <v>45</v>
      </c>
    </row>
    <row r="80" spans="1:5" x14ac:dyDescent="0.25">
      <c r="A80" s="27"/>
      <c r="B80" s="16">
        <v>27</v>
      </c>
      <c r="C80" s="16">
        <f t="shared" si="1"/>
        <v>79</v>
      </c>
      <c r="D80">
        <v>63</v>
      </c>
      <c r="E80">
        <v>200</v>
      </c>
    </row>
    <row r="81" spans="1:5" x14ac:dyDescent="0.25">
      <c r="A81" s="27"/>
      <c r="B81" s="16">
        <v>28</v>
      </c>
      <c r="C81" s="16">
        <f t="shared" si="1"/>
        <v>80</v>
      </c>
      <c r="D81">
        <v>86</v>
      </c>
    </row>
    <row r="82" spans="1:5" x14ac:dyDescent="0.25">
      <c r="A82" s="27"/>
      <c r="B82" s="16">
        <v>29</v>
      </c>
      <c r="C82" s="16">
        <f t="shared" si="1"/>
        <v>81</v>
      </c>
      <c r="D82">
        <v>52</v>
      </c>
    </row>
    <row r="83" spans="1:5" x14ac:dyDescent="0.25">
      <c r="A83" s="27"/>
      <c r="B83" s="16">
        <v>30</v>
      </c>
      <c r="C83" s="16">
        <f t="shared" si="1"/>
        <v>82</v>
      </c>
      <c r="D83">
        <v>69</v>
      </c>
    </row>
    <row r="84" spans="1:5" x14ac:dyDescent="0.25">
      <c r="A84" s="27"/>
      <c r="B84" s="16">
        <v>31</v>
      </c>
      <c r="C84" s="16">
        <f t="shared" si="1"/>
        <v>83</v>
      </c>
      <c r="D84">
        <v>51</v>
      </c>
    </row>
    <row r="85" spans="1:5" x14ac:dyDescent="0.25">
      <c r="A85" s="27"/>
      <c r="B85" s="16">
        <v>32</v>
      </c>
      <c r="C85" s="16">
        <f t="shared" si="1"/>
        <v>84</v>
      </c>
      <c r="D85">
        <v>57</v>
      </c>
    </row>
    <row r="86" spans="1:5" x14ac:dyDescent="0.25">
      <c r="A86" s="27"/>
      <c r="B86" s="16">
        <v>33</v>
      </c>
      <c r="C86" s="16">
        <f t="shared" si="1"/>
        <v>85</v>
      </c>
      <c r="D86">
        <v>42</v>
      </c>
    </row>
    <row r="87" spans="1:5" x14ac:dyDescent="0.25">
      <c r="A87" s="27"/>
      <c r="B87" s="16">
        <v>34</v>
      </c>
      <c r="C87" s="16">
        <f t="shared" si="1"/>
        <v>86</v>
      </c>
      <c r="D87">
        <v>39</v>
      </c>
      <c r="E87">
        <v>200</v>
      </c>
    </row>
    <row r="88" spans="1:5" x14ac:dyDescent="0.25">
      <c r="A88" s="27"/>
      <c r="B88" s="16">
        <v>35</v>
      </c>
      <c r="C88" s="16">
        <f t="shared" si="1"/>
        <v>87</v>
      </c>
      <c r="D88">
        <v>51</v>
      </c>
    </row>
    <row r="89" spans="1:5" x14ac:dyDescent="0.25">
      <c r="A89" s="27"/>
      <c r="B89" s="16">
        <v>36</v>
      </c>
      <c r="C89" s="16">
        <f t="shared" si="1"/>
        <v>88</v>
      </c>
      <c r="D89">
        <v>64</v>
      </c>
    </row>
    <row r="90" spans="1:5" x14ac:dyDescent="0.25">
      <c r="A90" s="27"/>
      <c r="B90" s="16">
        <v>37</v>
      </c>
      <c r="C90" s="16">
        <f t="shared" si="1"/>
        <v>89</v>
      </c>
      <c r="D90">
        <v>44</v>
      </c>
    </row>
    <row r="91" spans="1:5" x14ac:dyDescent="0.25">
      <c r="A91" s="27"/>
      <c r="B91" s="16">
        <v>38</v>
      </c>
      <c r="C91" s="16">
        <f t="shared" si="1"/>
        <v>90</v>
      </c>
      <c r="D91">
        <v>33</v>
      </c>
    </row>
    <row r="92" spans="1:5" x14ac:dyDescent="0.25">
      <c r="A92" s="27"/>
      <c r="B92" s="16">
        <v>39</v>
      </c>
      <c r="C92" s="16">
        <f t="shared" si="1"/>
        <v>91</v>
      </c>
      <c r="D92">
        <v>38</v>
      </c>
    </row>
    <row r="93" spans="1:5" x14ac:dyDescent="0.25">
      <c r="A93" s="27"/>
      <c r="B93" s="16">
        <v>40</v>
      </c>
      <c r="C93" s="16">
        <f t="shared" si="1"/>
        <v>92</v>
      </c>
      <c r="D93">
        <v>41</v>
      </c>
    </row>
    <row r="94" spans="1:5" x14ac:dyDescent="0.25">
      <c r="A94" s="27"/>
      <c r="B94" s="16">
        <v>41</v>
      </c>
      <c r="C94" s="16">
        <f t="shared" si="1"/>
        <v>93</v>
      </c>
      <c r="D94">
        <v>62</v>
      </c>
      <c r="E94">
        <v>200</v>
      </c>
    </row>
    <row r="95" spans="1:5" x14ac:dyDescent="0.25">
      <c r="A95" s="27"/>
      <c r="B95" s="16">
        <v>42</v>
      </c>
      <c r="C95" s="16">
        <f t="shared" si="1"/>
        <v>94</v>
      </c>
      <c r="D95">
        <v>81</v>
      </c>
    </row>
    <row r="96" spans="1:5" x14ac:dyDescent="0.25">
      <c r="A96" s="27"/>
      <c r="B96" s="16">
        <v>43</v>
      </c>
      <c r="C96" s="16">
        <f t="shared" si="1"/>
        <v>95</v>
      </c>
      <c r="D96">
        <v>43</v>
      </c>
    </row>
    <row r="97" spans="1:5" x14ac:dyDescent="0.25">
      <c r="A97" s="27"/>
      <c r="B97" s="16">
        <v>44</v>
      </c>
      <c r="C97" s="16">
        <f t="shared" si="1"/>
        <v>96</v>
      </c>
      <c r="D97">
        <v>54</v>
      </c>
    </row>
    <row r="98" spans="1:5" x14ac:dyDescent="0.25">
      <c r="A98" s="27"/>
      <c r="B98" s="16">
        <v>45</v>
      </c>
      <c r="C98" s="16">
        <f t="shared" si="1"/>
        <v>97</v>
      </c>
      <c r="D98">
        <v>26</v>
      </c>
    </row>
    <row r="99" spans="1:5" x14ac:dyDescent="0.25">
      <c r="A99" s="27"/>
      <c r="B99" s="16">
        <v>46</v>
      </c>
      <c r="C99" s="16">
        <f t="shared" si="1"/>
        <v>98</v>
      </c>
      <c r="D99">
        <v>78</v>
      </c>
    </row>
    <row r="100" spans="1:5" x14ac:dyDescent="0.25">
      <c r="A100" s="27"/>
      <c r="B100" s="16">
        <v>47</v>
      </c>
      <c r="C100" s="16">
        <f t="shared" si="1"/>
        <v>99</v>
      </c>
      <c r="D100">
        <v>27</v>
      </c>
    </row>
    <row r="101" spans="1:5" x14ac:dyDescent="0.25">
      <c r="A101" s="27"/>
      <c r="B101" s="16">
        <v>48</v>
      </c>
      <c r="C101" s="16">
        <f t="shared" si="1"/>
        <v>100</v>
      </c>
      <c r="D101">
        <v>42</v>
      </c>
    </row>
    <row r="102" spans="1:5" x14ac:dyDescent="0.25">
      <c r="A102" s="27"/>
      <c r="B102" s="16">
        <v>49</v>
      </c>
      <c r="C102" s="16">
        <f t="shared" si="1"/>
        <v>101</v>
      </c>
      <c r="D102">
        <v>57</v>
      </c>
      <c r="E102">
        <v>200</v>
      </c>
    </row>
    <row r="103" spans="1:5" x14ac:dyDescent="0.25">
      <c r="A103" s="27"/>
      <c r="B103" s="16">
        <v>50</v>
      </c>
      <c r="C103" s="16">
        <f t="shared" si="1"/>
        <v>102</v>
      </c>
      <c r="D103">
        <v>102</v>
      </c>
    </row>
    <row r="104" spans="1:5" x14ac:dyDescent="0.25">
      <c r="A104" s="27"/>
      <c r="B104" s="16">
        <v>51</v>
      </c>
      <c r="C104" s="16">
        <f t="shared" si="1"/>
        <v>103</v>
      </c>
      <c r="D104">
        <v>65</v>
      </c>
    </row>
    <row r="105" spans="1:5" x14ac:dyDescent="0.25">
      <c r="A105" s="27"/>
      <c r="B105" s="16">
        <v>52</v>
      </c>
      <c r="C105" s="16">
        <f t="shared" si="1"/>
        <v>104</v>
      </c>
      <c r="D105">
        <v>24</v>
      </c>
    </row>
    <row r="106" spans="1:5" x14ac:dyDescent="0.25">
      <c r="A106" s="26">
        <v>2015</v>
      </c>
      <c r="B106" s="17">
        <v>1</v>
      </c>
      <c r="C106" s="17">
        <f t="shared" si="1"/>
        <v>105</v>
      </c>
      <c r="D106">
        <v>22</v>
      </c>
    </row>
    <row r="107" spans="1:5" x14ac:dyDescent="0.25">
      <c r="A107" s="26"/>
      <c r="B107" s="17">
        <v>2</v>
      </c>
      <c r="C107" s="17">
        <f t="shared" si="1"/>
        <v>106</v>
      </c>
      <c r="D107">
        <v>45</v>
      </c>
    </row>
    <row r="108" spans="1:5" x14ac:dyDescent="0.25">
      <c r="A108" s="26"/>
      <c r="B108" s="17">
        <v>3</v>
      </c>
      <c r="C108" s="17">
        <f t="shared" si="1"/>
        <v>107</v>
      </c>
      <c r="D108">
        <v>49</v>
      </c>
    </row>
    <row r="109" spans="1:5" x14ac:dyDescent="0.25">
      <c r="A109" s="26"/>
      <c r="B109" s="17">
        <v>4</v>
      </c>
      <c r="C109" s="17">
        <f t="shared" si="1"/>
        <v>108</v>
      </c>
      <c r="D109">
        <v>34</v>
      </c>
    </row>
    <row r="110" spans="1:5" x14ac:dyDescent="0.25">
      <c r="A110" s="26"/>
      <c r="B110" s="17">
        <v>5</v>
      </c>
      <c r="C110" s="17">
        <f t="shared" si="1"/>
        <v>109</v>
      </c>
      <c r="D110">
        <v>45</v>
      </c>
    </row>
    <row r="111" spans="1:5" x14ac:dyDescent="0.25">
      <c r="A111" s="26"/>
      <c r="B111" s="17">
        <v>6</v>
      </c>
      <c r="C111" s="17">
        <f t="shared" si="1"/>
        <v>110</v>
      </c>
      <c r="D111">
        <v>47</v>
      </c>
    </row>
    <row r="112" spans="1:5" x14ac:dyDescent="0.25">
      <c r="A112" s="26"/>
      <c r="B112" s="17">
        <v>7</v>
      </c>
      <c r="C112" s="17">
        <f t="shared" si="1"/>
        <v>111</v>
      </c>
      <c r="D112">
        <v>67</v>
      </c>
    </row>
    <row r="113" spans="1:5" x14ac:dyDescent="0.25">
      <c r="A113" s="26"/>
      <c r="B113" s="17">
        <v>8</v>
      </c>
      <c r="C113" s="17">
        <f t="shared" si="1"/>
        <v>112</v>
      </c>
      <c r="D113">
        <v>56</v>
      </c>
    </row>
    <row r="114" spans="1:5" x14ac:dyDescent="0.25">
      <c r="A114" s="26"/>
      <c r="B114" s="17">
        <v>9</v>
      </c>
      <c r="C114" s="17">
        <f t="shared" si="1"/>
        <v>113</v>
      </c>
      <c r="D114">
        <v>45</v>
      </c>
    </row>
    <row r="115" spans="1:5" x14ac:dyDescent="0.25">
      <c r="A115" s="26"/>
      <c r="B115" s="17">
        <v>10</v>
      </c>
      <c r="C115" s="17">
        <f t="shared" si="1"/>
        <v>114</v>
      </c>
      <c r="D115">
        <v>56</v>
      </c>
      <c r="E115">
        <v>200</v>
      </c>
    </row>
    <row r="116" spans="1:5" x14ac:dyDescent="0.25">
      <c r="A116" s="26"/>
      <c r="B116" s="17">
        <v>11</v>
      </c>
      <c r="C116" s="17">
        <f t="shared" si="1"/>
        <v>115</v>
      </c>
      <c r="D116">
        <v>79</v>
      </c>
    </row>
    <row r="117" spans="1:5" x14ac:dyDescent="0.25">
      <c r="A117" s="26"/>
      <c r="B117" s="17">
        <v>12</v>
      </c>
      <c r="C117" s="17">
        <f t="shared" si="1"/>
        <v>116</v>
      </c>
      <c r="D117">
        <v>59</v>
      </c>
    </row>
    <row r="118" spans="1:5" x14ac:dyDescent="0.25">
      <c r="A118" s="26"/>
      <c r="B118" s="17">
        <v>13</v>
      </c>
      <c r="C118" s="17">
        <f t="shared" si="1"/>
        <v>117</v>
      </c>
      <c r="D118">
        <v>60</v>
      </c>
    </row>
    <row r="119" spans="1:5" x14ac:dyDescent="0.25">
      <c r="A119" s="26"/>
      <c r="B119" s="17">
        <v>14</v>
      </c>
      <c r="C119" s="17">
        <f t="shared" si="1"/>
        <v>118</v>
      </c>
      <c r="D119">
        <v>55</v>
      </c>
    </row>
    <row r="120" spans="1:5" x14ac:dyDescent="0.25">
      <c r="A120" s="26"/>
      <c r="B120" s="17">
        <v>15</v>
      </c>
      <c r="C120" s="17">
        <f t="shared" si="1"/>
        <v>119</v>
      </c>
      <c r="D120">
        <v>57</v>
      </c>
    </row>
    <row r="121" spans="1:5" x14ac:dyDescent="0.25">
      <c r="A121" s="26"/>
      <c r="B121" s="17">
        <v>16</v>
      </c>
      <c r="C121" s="17">
        <f t="shared" si="1"/>
        <v>120</v>
      </c>
      <c r="D121">
        <v>40</v>
      </c>
    </row>
    <row r="122" spans="1:5" x14ac:dyDescent="0.25">
      <c r="A122" s="26"/>
      <c r="B122" s="17">
        <v>17</v>
      </c>
      <c r="C122" s="17">
        <f t="shared" si="1"/>
        <v>121</v>
      </c>
      <c r="D122">
        <v>58</v>
      </c>
    </row>
    <row r="123" spans="1:5" x14ac:dyDescent="0.25">
      <c r="A123" s="26"/>
      <c r="B123" s="17">
        <v>18</v>
      </c>
      <c r="C123" s="17">
        <f t="shared" si="1"/>
        <v>122</v>
      </c>
      <c r="D123">
        <v>40</v>
      </c>
    </row>
    <row r="124" spans="1:5" x14ac:dyDescent="0.25">
      <c r="A124" s="26"/>
      <c r="B124" s="17">
        <v>19</v>
      </c>
      <c r="C124" s="17">
        <f t="shared" si="1"/>
        <v>123</v>
      </c>
      <c r="D124">
        <v>46</v>
      </c>
    </row>
    <row r="125" spans="1:5" x14ac:dyDescent="0.25">
      <c r="A125" s="26"/>
      <c r="B125" s="17">
        <v>20</v>
      </c>
      <c r="C125" s="17">
        <f t="shared" si="1"/>
        <v>124</v>
      </c>
      <c r="D125">
        <v>58</v>
      </c>
    </row>
    <row r="126" spans="1:5" x14ac:dyDescent="0.25">
      <c r="A126" s="26"/>
      <c r="B126" s="17">
        <v>21</v>
      </c>
      <c r="C126" s="17">
        <f t="shared" si="1"/>
        <v>125</v>
      </c>
      <c r="D126">
        <v>36</v>
      </c>
    </row>
  </sheetData>
  <mergeCells count="3">
    <mergeCell ref="A2:A53"/>
    <mergeCell ref="A54:A105"/>
    <mergeCell ref="A106:A126"/>
  </mergeCells>
  <pageMargins left="0.7" right="0.7" top="0.78740157499999996" bottom="0.78740157499999996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E37"/>
  <sheetViews>
    <sheetView tabSelected="1" zoomScale="70" zoomScaleNormal="70" workbookViewId="0">
      <selection activeCell="P2" sqref="P2"/>
    </sheetView>
  </sheetViews>
  <sheetFormatPr baseColWidth="10" defaultRowHeight="15" x14ac:dyDescent="0.25"/>
  <cols>
    <col min="1" max="1" width="4.42578125" customWidth="1"/>
    <col min="2" max="14" width="10.7109375" customWidth="1"/>
    <col min="15" max="83" width="11.42578125" style="34"/>
  </cols>
  <sheetData>
    <row r="2" spans="1:83" ht="85.5" customHeight="1" x14ac:dyDescent="0.25">
      <c r="B2" s="8" t="s">
        <v>3</v>
      </c>
      <c r="C2" s="9" t="s">
        <v>4</v>
      </c>
      <c r="D2" s="9" t="s">
        <v>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9" t="s">
        <v>25</v>
      </c>
      <c r="M2" s="9" t="s">
        <v>26</v>
      </c>
      <c r="N2" s="9" t="s">
        <v>27</v>
      </c>
    </row>
    <row r="3" spans="1:83" s="4" customFormat="1" x14ac:dyDescent="0.25">
      <c r="A3" s="6">
        <v>-4</v>
      </c>
      <c r="B3" s="10">
        <v>64</v>
      </c>
      <c r="C3" s="10">
        <v>65</v>
      </c>
      <c r="D3" s="10">
        <v>91</v>
      </c>
      <c r="E3" s="10">
        <v>94</v>
      </c>
      <c r="F3" s="10">
        <v>47</v>
      </c>
      <c r="G3" s="10">
        <v>57</v>
      </c>
      <c r="H3" s="10">
        <v>58</v>
      </c>
      <c r="I3" s="10">
        <v>52</v>
      </c>
      <c r="J3" s="10">
        <v>51</v>
      </c>
      <c r="K3" s="10">
        <v>51</v>
      </c>
      <c r="L3" s="10">
        <v>33</v>
      </c>
      <c r="M3" s="10">
        <v>78</v>
      </c>
      <c r="N3" s="10">
        <v>67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</row>
    <row r="4" spans="1:83" s="4" customFormat="1" x14ac:dyDescent="0.25">
      <c r="A4" s="6">
        <v>-3</v>
      </c>
      <c r="B4" s="10">
        <v>69</v>
      </c>
      <c r="C4" s="10">
        <v>77</v>
      </c>
      <c r="D4" s="10">
        <v>95</v>
      </c>
      <c r="E4" s="10">
        <v>78</v>
      </c>
      <c r="F4" s="10">
        <v>51</v>
      </c>
      <c r="G4" s="10">
        <v>58</v>
      </c>
      <c r="H4" s="10">
        <v>46</v>
      </c>
      <c r="I4" s="10">
        <v>57</v>
      </c>
      <c r="J4" s="10">
        <v>43</v>
      </c>
      <c r="K4" s="10">
        <v>57</v>
      </c>
      <c r="L4" s="10">
        <v>38</v>
      </c>
      <c r="M4" s="10">
        <v>27</v>
      </c>
      <c r="N4" s="10">
        <v>56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</row>
    <row r="5" spans="1:83" s="4" customFormat="1" x14ac:dyDescent="0.25">
      <c r="A5" s="6">
        <v>-2</v>
      </c>
      <c r="B5" s="10">
        <v>57</v>
      </c>
      <c r="C5" s="10">
        <v>95</v>
      </c>
      <c r="D5" s="10">
        <v>93</v>
      </c>
      <c r="E5" s="10">
        <v>71</v>
      </c>
      <c r="F5" s="10">
        <v>50</v>
      </c>
      <c r="G5" s="10">
        <v>45</v>
      </c>
      <c r="H5" s="10">
        <v>62</v>
      </c>
      <c r="I5" s="10">
        <v>47</v>
      </c>
      <c r="J5" s="10">
        <v>45</v>
      </c>
      <c r="K5" s="10">
        <v>42</v>
      </c>
      <c r="L5" s="10">
        <v>41</v>
      </c>
      <c r="M5" s="10">
        <v>42</v>
      </c>
      <c r="N5" s="10">
        <v>45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</row>
    <row r="6" spans="1:83" s="4" customFormat="1" x14ac:dyDescent="0.25">
      <c r="A6" s="6">
        <v>-1</v>
      </c>
      <c r="B6" s="10">
        <v>56</v>
      </c>
      <c r="C6" s="10">
        <v>86</v>
      </c>
      <c r="D6" s="10">
        <v>85</v>
      </c>
      <c r="E6" s="10">
        <v>58</v>
      </c>
      <c r="F6" s="10">
        <v>56</v>
      </c>
      <c r="G6" s="10">
        <v>73</v>
      </c>
      <c r="H6" s="10">
        <v>32</v>
      </c>
      <c r="I6" s="10">
        <v>53</v>
      </c>
      <c r="J6" s="10">
        <v>63</v>
      </c>
      <c r="K6" s="10">
        <v>39</v>
      </c>
      <c r="L6" s="10">
        <v>62</v>
      </c>
      <c r="M6" s="10">
        <v>57</v>
      </c>
      <c r="N6" s="10">
        <v>56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</row>
    <row r="7" spans="1:83" s="5" customFormat="1" x14ac:dyDescent="0.25">
      <c r="A7" s="7">
        <v>1</v>
      </c>
      <c r="B7" s="11">
        <v>124</v>
      </c>
      <c r="C7" s="11">
        <v>171</v>
      </c>
      <c r="D7" s="11">
        <v>107</v>
      </c>
      <c r="E7" s="11">
        <v>71</v>
      </c>
      <c r="F7" s="11">
        <v>69</v>
      </c>
      <c r="G7" s="11">
        <v>69</v>
      </c>
      <c r="H7" s="11">
        <v>82</v>
      </c>
      <c r="I7" s="11">
        <v>90</v>
      </c>
      <c r="J7" s="11">
        <v>86</v>
      </c>
      <c r="K7" s="11">
        <v>51</v>
      </c>
      <c r="L7" s="11">
        <v>81</v>
      </c>
      <c r="M7" s="11">
        <v>102</v>
      </c>
      <c r="N7" s="11">
        <v>79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</row>
    <row r="8" spans="1:83" s="5" customFormat="1" x14ac:dyDescent="0.25">
      <c r="A8" s="7">
        <v>2</v>
      </c>
      <c r="B8" s="11">
        <v>73</v>
      </c>
      <c r="C8" s="11">
        <v>119</v>
      </c>
      <c r="D8" s="11">
        <v>124</v>
      </c>
      <c r="E8" s="11">
        <v>58</v>
      </c>
      <c r="F8" s="11">
        <v>70</v>
      </c>
      <c r="G8" s="11">
        <v>58</v>
      </c>
      <c r="H8" s="11">
        <v>55</v>
      </c>
      <c r="I8" s="11">
        <v>56</v>
      </c>
      <c r="J8" s="11">
        <v>52</v>
      </c>
      <c r="K8" s="11">
        <v>64</v>
      </c>
      <c r="L8" s="11">
        <v>43</v>
      </c>
      <c r="M8" s="11">
        <v>65</v>
      </c>
      <c r="N8" s="11">
        <v>59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</row>
    <row r="9" spans="1:83" s="5" customFormat="1" x14ac:dyDescent="0.25">
      <c r="A9" s="7">
        <v>3</v>
      </c>
      <c r="B9" s="11">
        <v>57</v>
      </c>
      <c r="C9" s="11">
        <v>124</v>
      </c>
      <c r="D9" s="11">
        <v>140</v>
      </c>
      <c r="E9" s="11">
        <v>70</v>
      </c>
      <c r="F9" s="11">
        <v>74</v>
      </c>
      <c r="G9" s="11">
        <v>102</v>
      </c>
      <c r="H9" s="11">
        <v>46</v>
      </c>
      <c r="I9" s="11">
        <v>49</v>
      </c>
      <c r="J9" s="11">
        <v>69</v>
      </c>
      <c r="K9" s="11">
        <v>44</v>
      </c>
      <c r="L9" s="11">
        <v>54</v>
      </c>
      <c r="M9" s="11">
        <v>24</v>
      </c>
      <c r="N9" s="11">
        <v>60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</row>
    <row r="10" spans="1:83" s="5" customFormat="1" x14ac:dyDescent="0.25">
      <c r="A10" s="7">
        <v>4</v>
      </c>
      <c r="B10" s="11">
        <v>84</v>
      </c>
      <c r="C10" s="11">
        <v>127</v>
      </c>
      <c r="D10" s="11">
        <v>68</v>
      </c>
      <c r="E10" s="11">
        <v>47</v>
      </c>
      <c r="F10" s="11">
        <v>61</v>
      </c>
      <c r="G10" s="11">
        <v>36</v>
      </c>
      <c r="H10" s="11">
        <v>57</v>
      </c>
      <c r="I10" s="11">
        <v>99</v>
      </c>
      <c r="J10" s="11">
        <v>51</v>
      </c>
      <c r="K10" s="11">
        <v>33</v>
      </c>
      <c r="L10" s="11">
        <v>26</v>
      </c>
      <c r="M10" s="11">
        <v>22</v>
      </c>
      <c r="N10" s="11">
        <v>55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</row>
    <row r="12" spans="1:83" x14ac:dyDescent="0.25">
      <c r="B12">
        <f>SUM(B3:B6)/4</f>
        <v>61.5</v>
      </c>
      <c r="C12">
        <f t="shared" ref="C12:N12" si="0">SUM(C3:C6)/4</f>
        <v>80.75</v>
      </c>
      <c r="D12">
        <f t="shared" si="0"/>
        <v>91</v>
      </c>
      <c r="E12">
        <f t="shared" si="0"/>
        <v>75.25</v>
      </c>
      <c r="F12">
        <f t="shared" si="0"/>
        <v>51</v>
      </c>
      <c r="G12">
        <f t="shared" si="0"/>
        <v>58.25</v>
      </c>
      <c r="H12">
        <f t="shared" si="0"/>
        <v>49.5</v>
      </c>
      <c r="I12">
        <f t="shared" si="0"/>
        <v>52.25</v>
      </c>
      <c r="J12">
        <f t="shared" si="0"/>
        <v>50.5</v>
      </c>
      <c r="K12">
        <f t="shared" si="0"/>
        <v>47.25</v>
      </c>
      <c r="L12">
        <f t="shared" si="0"/>
        <v>43.5</v>
      </c>
      <c r="M12">
        <f t="shared" si="0"/>
        <v>51</v>
      </c>
      <c r="N12">
        <f t="shared" si="0"/>
        <v>56</v>
      </c>
    </row>
    <row r="13" spans="1:83" x14ac:dyDescent="0.25">
      <c r="B13" s="14">
        <f>(B19+B20)/2-1</f>
        <v>0.60162601626016254</v>
      </c>
      <c r="C13" s="14">
        <f t="shared" ref="C13:N13" si="1">(C19+C20)/2-1</f>
        <v>0.79566563467492246</v>
      </c>
      <c r="D13" s="14">
        <f t="shared" si="1"/>
        <v>0.26923076923076916</v>
      </c>
      <c r="E13" s="14">
        <f t="shared" si="1"/>
        <v>-0.14285714285714279</v>
      </c>
      <c r="F13" s="14">
        <f t="shared" si="1"/>
        <v>0.36274509803921573</v>
      </c>
      <c r="G13" s="14">
        <f t="shared" si="1"/>
        <v>9.0128755364806912E-2</v>
      </c>
      <c r="H13" s="14">
        <f t="shared" si="1"/>
        <v>0.38383838383838387</v>
      </c>
      <c r="I13" s="14">
        <f t="shared" si="1"/>
        <v>0.397129186602871</v>
      </c>
      <c r="J13" s="14">
        <f t="shared" si="1"/>
        <v>0.36633663366336622</v>
      </c>
      <c r="K13" s="14">
        <f t="shared" si="1"/>
        <v>0.21693121693121675</v>
      </c>
      <c r="L13" s="14">
        <f t="shared" si="1"/>
        <v>0.42528735632183912</v>
      </c>
      <c r="M13" s="14">
        <f t="shared" si="1"/>
        <v>0.63725490196078427</v>
      </c>
      <c r="N13" s="14">
        <f t="shared" si="1"/>
        <v>0.23214285714285721</v>
      </c>
    </row>
    <row r="14" spans="1:83" ht="69.75" x14ac:dyDescent="0.25">
      <c r="B14" s="8" t="s">
        <v>3</v>
      </c>
      <c r="C14" s="9" t="s">
        <v>4</v>
      </c>
      <c r="D14" s="9" t="s">
        <v>7</v>
      </c>
      <c r="E14" s="9" t="s">
        <v>18</v>
      </c>
      <c r="F14" s="9" t="s">
        <v>19</v>
      </c>
      <c r="G14" s="9" t="s">
        <v>20</v>
      </c>
      <c r="H14" s="9" t="s">
        <v>21</v>
      </c>
      <c r="I14" s="9" t="s">
        <v>22</v>
      </c>
      <c r="J14" s="9" t="s">
        <v>23</v>
      </c>
      <c r="K14" s="9" t="s">
        <v>24</v>
      </c>
      <c r="L14" s="9" t="s">
        <v>25</v>
      </c>
      <c r="M14" s="9" t="s">
        <v>26</v>
      </c>
      <c r="N14" s="9" t="s">
        <v>27</v>
      </c>
    </row>
    <row r="15" spans="1:83" x14ac:dyDescent="0.25">
      <c r="A15" s="6">
        <v>-4</v>
      </c>
      <c r="B15" s="12">
        <f>B3/B$12</f>
        <v>1.0406504065040652</v>
      </c>
      <c r="C15" s="12">
        <f t="shared" ref="C15:N15" si="2">C3/C$12</f>
        <v>0.804953560371517</v>
      </c>
      <c r="D15" s="12">
        <f t="shared" si="2"/>
        <v>1</v>
      </c>
      <c r="E15" s="12">
        <f t="shared" si="2"/>
        <v>1.2491694352159468</v>
      </c>
      <c r="F15" s="12">
        <f t="shared" si="2"/>
        <v>0.92156862745098034</v>
      </c>
      <c r="G15" s="12">
        <f t="shared" si="2"/>
        <v>0.97854077253218885</v>
      </c>
      <c r="H15" s="12">
        <f t="shared" si="2"/>
        <v>1.1717171717171717</v>
      </c>
      <c r="I15" s="12">
        <f t="shared" si="2"/>
        <v>0.99521531100478466</v>
      </c>
      <c r="J15" s="12">
        <f t="shared" si="2"/>
        <v>1.0099009900990099</v>
      </c>
      <c r="K15" s="12">
        <f t="shared" si="2"/>
        <v>1.0793650793650793</v>
      </c>
      <c r="L15" s="12">
        <f t="shared" si="2"/>
        <v>0.75862068965517238</v>
      </c>
      <c r="M15" s="12">
        <f t="shared" si="2"/>
        <v>1.5294117647058822</v>
      </c>
      <c r="N15" s="12">
        <f t="shared" si="2"/>
        <v>1.1964285714285714</v>
      </c>
    </row>
    <row r="16" spans="1:83" x14ac:dyDescent="0.25">
      <c r="A16" s="6">
        <v>-3</v>
      </c>
      <c r="B16" s="12">
        <f t="shared" ref="B16:N22" si="3">B4/B$12</f>
        <v>1.1219512195121952</v>
      </c>
      <c r="C16" s="12">
        <f t="shared" si="3"/>
        <v>0.95356037151702788</v>
      </c>
      <c r="D16" s="12">
        <f t="shared" si="3"/>
        <v>1.043956043956044</v>
      </c>
      <c r="E16" s="12">
        <f t="shared" si="3"/>
        <v>1.0365448504983388</v>
      </c>
      <c r="F16" s="12">
        <f t="shared" si="3"/>
        <v>1</v>
      </c>
      <c r="G16" s="12">
        <f t="shared" si="3"/>
        <v>0.99570815450643779</v>
      </c>
      <c r="H16" s="12">
        <f t="shared" si="3"/>
        <v>0.92929292929292928</v>
      </c>
      <c r="I16" s="12">
        <f t="shared" si="3"/>
        <v>1.0909090909090908</v>
      </c>
      <c r="J16" s="12">
        <f t="shared" si="3"/>
        <v>0.85148514851485146</v>
      </c>
      <c r="K16" s="12">
        <f t="shared" si="3"/>
        <v>1.2063492063492063</v>
      </c>
      <c r="L16" s="12">
        <f t="shared" si="3"/>
        <v>0.87356321839080464</v>
      </c>
      <c r="M16" s="12">
        <f t="shared" si="3"/>
        <v>0.52941176470588236</v>
      </c>
      <c r="N16" s="12">
        <f t="shared" si="3"/>
        <v>1</v>
      </c>
    </row>
    <row r="17" spans="1:14" x14ac:dyDescent="0.25">
      <c r="A17" s="6">
        <v>-2</v>
      </c>
      <c r="B17" s="12">
        <f t="shared" si="3"/>
        <v>0.92682926829268297</v>
      </c>
      <c r="C17" s="12">
        <f t="shared" si="3"/>
        <v>1.1764705882352942</v>
      </c>
      <c r="D17" s="12">
        <f t="shared" si="3"/>
        <v>1.0219780219780219</v>
      </c>
      <c r="E17" s="12">
        <f t="shared" si="3"/>
        <v>0.94352159468438535</v>
      </c>
      <c r="F17" s="12">
        <f t="shared" si="3"/>
        <v>0.98039215686274506</v>
      </c>
      <c r="G17" s="12">
        <f t="shared" si="3"/>
        <v>0.77253218884120167</v>
      </c>
      <c r="H17" s="12">
        <f t="shared" si="3"/>
        <v>1.2525252525252526</v>
      </c>
      <c r="I17" s="12">
        <f t="shared" si="3"/>
        <v>0.8995215311004785</v>
      </c>
      <c r="J17" s="12">
        <f t="shared" si="3"/>
        <v>0.8910891089108911</v>
      </c>
      <c r="K17" s="12">
        <f t="shared" si="3"/>
        <v>0.88888888888888884</v>
      </c>
      <c r="L17" s="12">
        <f t="shared" si="3"/>
        <v>0.94252873563218387</v>
      </c>
      <c r="M17" s="12">
        <f t="shared" si="3"/>
        <v>0.82352941176470584</v>
      </c>
      <c r="N17" s="12">
        <f t="shared" si="3"/>
        <v>0.8035714285714286</v>
      </c>
    </row>
    <row r="18" spans="1:14" x14ac:dyDescent="0.25">
      <c r="A18" s="6">
        <v>-1</v>
      </c>
      <c r="B18" s="12">
        <f t="shared" si="3"/>
        <v>0.91056910569105687</v>
      </c>
      <c r="C18" s="12">
        <f t="shared" si="3"/>
        <v>1.0650154798761611</v>
      </c>
      <c r="D18" s="12">
        <f t="shared" si="3"/>
        <v>0.93406593406593408</v>
      </c>
      <c r="E18" s="12">
        <f t="shared" si="3"/>
        <v>0.77076411960132896</v>
      </c>
      <c r="F18" s="12">
        <f t="shared" si="3"/>
        <v>1.0980392156862746</v>
      </c>
      <c r="G18" s="12">
        <f t="shared" si="3"/>
        <v>1.2532188841201717</v>
      </c>
      <c r="H18" s="12">
        <f t="shared" si="3"/>
        <v>0.64646464646464652</v>
      </c>
      <c r="I18" s="12">
        <f t="shared" si="3"/>
        <v>1.0143540669856459</v>
      </c>
      <c r="J18" s="12">
        <f t="shared" si="3"/>
        <v>1.2475247524752475</v>
      </c>
      <c r="K18" s="12">
        <f t="shared" si="3"/>
        <v>0.82539682539682535</v>
      </c>
      <c r="L18" s="12">
        <f t="shared" si="3"/>
        <v>1.4252873563218391</v>
      </c>
      <c r="M18" s="12">
        <f t="shared" si="3"/>
        <v>1.1176470588235294</v>
      </c>
      <c r="N18" s="12">
        <f t="shared" si="3"/>
        <v>1</v>
      </c>
    </row>
    <row r="19" spans="1:14" x14ac:dyDescent="0.25">
      <c r="A19" s="7">
        <v>1</v>
      </c>
      <c r="B19" s="13">
        <f t="shared" si="3"/>
        <v>2.0162601626016259</v>
      </c>
      <c r="C19" s="13">
        <f t="shared" si="3"/>
        <v>2.1176470588235294</v>
      </c>
      <c r="D19" s="13">
        <f t="shared" si="3"/>
        <v>1.1758241758241759</v>
      </c>
      <c r="E19" s="13">
        <f t="shared" si="3"/>
        <v>0.94352159468438535</v>
      </c>
      <c r="F19" s="13">
        <f t="shared" si="3"/>
        <v>1.3529411764705883</v>
      </c>
      <c r="G19" s="13">
        <f t="shared" si="3"/>
        <v>1.1845493562231759</v>
      </c>
      <c r="H19" s="13">
        <f t="shared" si="3"/>
        <v>1.6565656565656566</v>
      </c>
      <c r="I19" s="13">
        <f t="shared" si="3"/>
        <v>1.7224880382775121</v>
      </c>
      <c r="J19" s="13">
        <f t="shared" si="3"/>
        <v>1.7029702970297029</v>
      </c>
      <c r="K19" s="13">
        <f t="shared" si="3"/>
        <v>1.0793650793650793</v>
      </c>
      <c r="L19" s="13">
        <f t="shared" si="3"/>
        <v>1.8620689655172413</v>
      </c>
      <c r="M19" s="13">
        <f t="shared" si="3"/>
        <v>2</v>
      </c>
      <c r="N19" s="13">
        <f t="shared" si="3"/>
        <v>1.4107142857142858</v>
      </c>
    </row>
    <row r="20" spans="1:14" x14ac:dyDescent="0.25">
      <c r="A20" s="7">
        <v>2</v>
      </c>
      <c r="B20" s="13">
        <f t="shared" si="3"/>
        <v>1.1869918699186992</v>
      </c>
      <c r="C20" s="13">
        <f t="shared" si="3"/>
        <v>1.4736842105263157</v>
      </c>
      <c r="D20" s="13">
        <f t="shared" si="3"/>
        <v>1.3626373626373627</v>
      </c>
      <c r="E20" s="13">
        <f t="shared" si="3"/>
        <v>0.77076411960132896</v>
      </c>
      <c r="F20" s="13">
        <f t="shared" si="3"/>
        <v>1.3725490196078431</v>
      </c>
      <c r="G20" s="13">
        <f t="shared" si="3"/>
        <v>0.99570815450643779</v>
      </c>
      <c r="H20" s="13">
        <f t="shared" si="3"/>
        <v>1.1111111111111112</v>
      </c>
      <c r="I20" s="13">
        <f t="shared" si="3"/>
        <v>1.0717703349282297</v>
      </c>
      <c r="J20" s="13">
        <f t="shared" si="3"/>
        <v>1.0297029702970297</v>
      </c>
      <c r="K20" s="13">
        <f t="shared" si="3"/>
        <v>1.3544973544973544</v>
      </c>
      <c r="L20" s="13">
        <f t="shared" si="3"/>
        <v>0.9885057471264368</v>
      </c>
      <c r="M20" s="13">
        <f t="shared" si="3"/>
        <v>1.2745098039215685</v>
      </c>
      <c r="N20" s="13">
        <f t="shared" si="3"/>
        <v>1.0535714285714286</v>
      </c>
    </row>
    <row r="21" spans="1:14" x14ac:dyDescent="0.25">
      <c r="A21" s="7">
        <v>3</v>
      </c>
      <c r="B21" s="13">
        <f t="shared" si="3"/>
        <v>0.92682926829268297</v>
      </c>
      <c r="C21" s="13">
        <f t="shared" si="3"/>
        <v>1.5356037151702786</v>
      </c>
      <c r="D21" s="13">
        <f t="shared" si="3"/>
        <v>1.5384615384615385</v>
      </c>
      <c r="E21" s="13">
        <f t="shared" si="3"/>
        <v>0.93023255813953487</v>
      </c>
      <c r="F21" s="13">
        <f t="shared" si="3"/>
        <v>1.4509803921568627</v>
      </c>
      <c r="G21" s="13">
        <f t="shared" si="3"/>
        <v>1.7510729613733906</v>
      </c>
      <c r="H21" s="13">
        <f t="shared" si="3"/>
        <v>0.92929292929292928</v>
      </c>
      <c r="I21" s="13">
        <f t="shared" si="3"/>
        <v>0.93779904306220097</v>
      </c>
      <c r="J21" s="13">
        <f t="shared" si="3"/>
        <v>1.3663366336633664</v>
      </c>
      <c r="K21" s="13">
        <f t="shared" si="3"/>
        <v>0.93121693121693117</v>
      </c>
      <c r="L21" s="13">
        <f t="shared" si="3"/>
        <v>1.2413793103448276</v>
      </c>
      <c r="M21" s="13">
        <f t="shared" si="3"/>
        <v>0.47058823529411764</v>
      </c>
      <c r="N21" s="13">
        <f t="shared" si="3"/>
        <v>1.0714285714285714</v>
      </c>
    </row>
    <row r="22" spans="1:14" x14ac:dyDescent="0.25">
      <c r="A22" s="7">
        <v>4</v>
      </c>
      <c r="B22" s="13">
        <f t="shared" si="3"/>
        <v>1.3658536585365855</v>
      </c>
      <c r="C22" s="13">
        <f t="shared" si="3"/>
        <v>1.5727554179566563</v>
      </c>
      <c r="D22" s="13">
        <f t="shared" si="3"/>
        <v>0.74725274725274726</v>
      </c>
      <c r="E22" s="13">
        <f t="shared" si="3"/>
        <v>0.62458471760797341</v>
      </c>
      <c r="F22" s="13">
        <f t="shared" si="3"/>
        <v>1.196078431372549</v>
      </c>
      <c r="G22" s="13">
        <f t="shared" si="3"/>
        <v>0.61802575107296143</v>
      </c>
      <c r="H22" s="13">
        <f t="shared" si="3"/>
        <v>1.1515151515151516</v>
      </c>
      <c r="I22" s="13">
        <f t="shared" si="3"/>
        <v>1.8947368421052631</v>
      </c>
      <c r="J22" s="13">
        <f t="shared" si="3"/>
        <v>1.0099009900990099</v>
      </c>
      <c r="K22" s="13">
        <f t="shared" si="3"/>
        <v>0.69841269841269837</v>
      </c>
      <c r="L22" s="13">
        <f t="shared" si="3"/>
        <v>0.5977011494252874</v>
      </c>
      <c r="M22" s="13">
        <f t="shared" si="3"/>
        <v>0.43137254901960786</v>
      </c>
      <c r="N22" s="13">
        <f t="shared" si="3"/>
        <v>0.9821428571428571</v>
      </c>
    </row>
    <row r="23" spans="1:14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25">
      <c r="B24" s="37" t="s">
        <v>0</v>
      </c>
      <c r="C24" s="38" t="s">
        <v>33</v>
      </c>
    </row>
    <row r="25" spans="1:14" x14ac:dyDescent="0.25">
      <c r="B25" s="39" t="s">
        <v>3</v>
      </c>
      <c r="C25" s="40">
        <f>B13</f>
        <v>0.60162601626016254</v>
      </c>
    </row>
    <row r="26" spans="1:14" x14ac:dyDescent="0.25">
      <c r="B26" s="41" t="s">
        <v>4</v>
      </c>
      <c r="C26" s="40">
        <f>C13</f>
        <v>0.79566563467492246</v>
      </c>
    </row>
    <row r="27" spans="1:14" x14ac:dyDescent="0.25">
      <c r="B27" s="41" t="s">
        <v>7</v>
      </c>
      <c r="C27" s="40">
        <f>D13</f>
        <v>0.26923076923076916</v>
      </c>
    </row>
    <row r="28" spans="1:14" x14ac:dyDescent="0.25">
      <c r="B28" s="41" t="s">
        <v>18</v>
      </c>
      <c r="C28" s="40">
        <f>E13</f>
        <v>-0.14285714285714279</v>
      </c>
    </row>
    <row r="29" spans="1:14" x14ac:dyDescent="0.25">
      <c r="B29" s="41" t="s">
        <v>19</v>
      </c>
      <c r="C29" s="40">
        <f>F13</f>
        <v>0.36274509803921573</v>
      </c>
    </row>
    <row r="30" spans="1:14" x14ac:dyDescent="0.25">
      <c r="B30" s="41" t="s">
        <v>20</v>
      </c>
      <c r="C30" s="40">
        <f>G13</f>
        <v>9.0128755364806912E-2</v>
      </c>
    </row>
    <row r="31" spans="1:14" x14ac:dyDescent="0.25">
      <c r="B31" s="41" t="s">
        <v>21</v>
      </c>
      <c r="C31" s="40">
        <f>H13</f>
        <v>0.38383838383838387</v>
      </c>
    </row>
    <row r="32" spans="1:14" x14ac:dyDescent="0.25">
      <c r="B32" s="41" t="s">
        <v>22</v>
      </c>
      <c r="C32" s="40">
        <f>I13</f>
        <v>0.397129186602871</v>
      </c>
    </row>
    <row r="33" spans="2:3" x14ac:dyDescent="0.25">
      <c r="B33" s="41" t="s">
        <v>23</v>
      </c>
      <c r="C33" s="40">
        <f>J13</f>
        <v>0.36633663366336622</v>
      </c>
    </row>
    <row r="34" spans="2:3" x14ac:dyDescent="0.25">
      <c r="B34" s="41" t="s">
        <v>24</v>
      </c>
      <c r="C34" s="40">
        <f>K13</f>
        <v>0.21693121693121675</v>
      </c>
    </row>
    <row r="35" spans="2:3" x14ac:dyDescent="0.25">
      <c r="B35" s="41" t="s">
        <v>25</v>
      </c>
      <c r="C35" s="40">
        <f>L13</f>
        <v>0.42528735632183912</v>
      </c>
    </row>
    <row r="36" spans="2:3" x14ac:dyDescent="0.25">
      <c r="B36" s="41" t="s">
        <v>26</v>
      </c>
      <c r="C36" s="40">
        <f>M13</f>
        <v>0.63725490196078427</v>
      </c>
    </row>
    <row r="37" spans="2:3" x14ac:dyDescent="0.25">
      <c r="B37" s="41" t="s">
        <v>27</v>
      </c>
      <c r="C37" s="40">
        <f>N13</f>
        <v>0.23214285714285721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workbookViewId="0">
      <selection activeCell="E25" sqref="E25"/>
    </sheetView>
  </sheetViews>
  <sheetFormatPr baseColWidth="10" defaultRowHeight="15" x14ac:dyDescent="0.25"/>
  <cols>
    <col min="2" max="2" width="34.42578125" customWidth="1"/>
    <col min="3" max="3" width="23.7109375" customWidth="1"/>
    <col min="5" max="5" width="22.5703125" customWidth="1"/>
  </cols>
  <sheetData>
    <row r="1" spans="2:16" ht="30" x14ac:dyDescent="0.25">
      <c r="B1" s="6" t="s">
        <v>0</v>
      </c>
      <c r="C1" s="7" t="s">
        <v>32</v>
      </c>
      <c r="D1" s="32" t="s">
        <v>33</v>
      </c>
      <c r="E1" s="33" t="s">
        <v>34</v>
      </c>
      <c r="F1" s="15"/>
      <c r="O1" s="1"/>
      <c r="P1" s="1"/>
    </row>
    <row r="2" spans="2:16" x14ac:dyDescent="0.25">
      <c r="B2" s="28" t="s">
        <v>3</v>
      </c>
      <c r="C2" s="5"/>
      <c r="D2" s="30">
        <v>0.60162601626016254</v>
      </c>
      <c r="E2" s="31">
        <v>17</v>
      </c>
      <c r="F2" s="15"/>
      <c r="P2" s="14"/>
    </row>
    <row r="3" spans="2:16" x14ac:dyDescent="0.25">
      <c r="B3" s="29" t="s">
        <v>4</v>
      </c>
      <c r="C3" s="5">
        <v>54</v>
      </c>
      <c r="D3" s="30">
        <v>0.79566563467492246</v>
      </c>
      <c r="E3" s="31">
        <v>15</v>
      </c>
      <c r="F3" s="15"/>
      <c r="P3" s="14"/>
    </row>
    <row r="4" spans="2:16" x14ac:dyDescent="0.25">
      <c r="B4" s="29" t="s">
        <v>7</v>
      </c>
      <c r="C4" s="5">
        <v>54</v>
      </c>
      <c r="D4" s="30">
        <v>0.26923076923076916</v>
      </c>
      <c r="E4" s="31">
        <v>12</v>
      </c>
      <c r="F4" s="15"/>
      <c r="P4" s="14"/>
    </row>
    <row r="5" spans="2:16" x14ac:dyDescent="0.25">
      <c r="B5" s="29" t="s">
        <v>18</v>
      </c>
      <c r="C5" s="5">
        <v>54</v>
      </c>
      <c r="D5" s="30">
        <v>-0.14285714285714279</v>
      </c>
      <c r="E5" s="31">
        <v>12</v>
      </c>
      <c r="F5" s="15"/>
      <c r="P5" s="14"/>
    </row>
    <row r="6" spans="2:16" x14ac:dyDescent="0.25">
      <c r="B6" s="29" t="s">
        <v>19</v>
      </c>
      <c r="C6" s="5">
        <v>49</v>
      </c>
      <c r="D6" s="30">
        <v>0.36274509803921573</v>
      </c>
      <c r="E6" s="31">
        <v>21</v>
      </c>
      <c r="F6" s="15"/>
      <c r="P6" s="14"/>
    </row>
    <row r="7" spans="2:16" x14ac:dyDescent="0.25">
      <c r="B7" s="29" t="s">
        <v>20</v>
      </c>
      <c r="C7" s="5">
        <v>24</v>
      </c>
      <c r="D7" s="30">
        <v>9.0128755364806912E-2</v>
      </c>
      <c r="E7" s="31">
        <v>6</v>
      </c>
      <c r="F7" s="15"/>
      <c r="P7" s="14"/>
    </row>
    <row r="8" spans="2:16" x14ac:dyDescent="0.25">
      <c r="B8" s="29" t="s">
        <v>21</v>
      </c>
      <c r="C8" s="5">
        <v>47</v>
      </c>
      <c r="D8" s="30">
        <v>0.38383838383838387</v>
      </c>
      <c r="E8" s="31">
        <v>16</v>
      </c>
      <c r="F8" s="15"/>
      <c r="P8" s="14"/>
    </row>
    <row r="9" spans="2:16" x14ac:dyDescent="0.25">
      <c r="B9" s="29" t="s">
        <v>22</v>
      </c>
      <c r="C9" s="5">
        <v>36</v>
      </c>
      <c r="D9" s="30">
        <v>0.397129186602871</v>
      </c>
      <c r="E9" s="31">
        <v>15</v>
      </c>
      <c r="F9" s="15"/>
      <c r="P9" s="14"/>
    </row>
    <row r="10" spans="2:16" x14ac:dyDescent="0.25">
      <c r="B10" s="29" t="s">
        <v>23</v>
      </c>
      <c r="C10" s="5">
        <v>42</v>
      </c>
      <c r="D10" s="30">
        <v>0.36633663366336622</v>
      </c>
      <c r="E10" s="31">
        <v>14</v>
      </c>
      <c r="F10" s="15"/>
      <c r="P10" s="14"/>
    </row>
    <row r="11" spans="2:16" x14ac:dyDescent="0.25">
      <c r="B11" s="29" t="s">
        <v>24</v>
      </c>
      <c r="C11" s="5">
        <v>29</v>
      </c>
      <c r="D11" s="30">
        <v>0.21693121693121675</v>
      </c>
      <c r="E11" s="31">
        <v>17</v>
      </c>
      <c r="F11" s="15"/>
      <c r="P11" s="14"/>
    </row>
    <row r="12" spans="2:16" x14ac:dyDescent="0.25">
      <c r="B12" s="29" t="s">
        <v>25</v>
      </c>
      <c r="C12" s="5">
        <v>34</v>
      </c>
      <c r="D12" s="30">
        <v>0.42528735632183912</v>
      </c>
      <c r="E12" s="31">
        <v>12</v>
      </c>
      <c r="F12" s="15"/>
      <c r="P12" s="14"/>
    </row>
    <row r="13" spans="2:16" x14ac:dyDescent="0.25">
      <c r="B13" s="29" t="s">
        <v>26</v>
      </c>
      <c r="C13" s="5">
        <v>101</v>
      </c>
      <c r="D13" s="30">
        <v>0.63725490196078427</v>
      </c>
      <c r="E13" s="31">
        <v>22</v>
      </c>
      <c r="F13" s="15"/>
      <c r="P13" s="14"/>
    </row>
    <row r="14" spans="2:16" x14ac:dyDescent="0.25">
      <c r="B14" s="29" t="s">
        <v>27</v>
      </c>
      <c r="C14" s="5">
        <v>72</v>
      </c>
      <c r="D14" s="30">
        <v>0.23214285714285721</v>
      </c>
      <c r="E14" s="31">
        <v>22</v>
      </c>
      <c r="F14" s="15"/>
      <c r="P14" s="14"/>
    </row>
    <row r="15" spans="2:16" x14ac:dyDescent="0.25">
      <c r="C15">
        <f>CORREL(C2:C14,D2:D14)</f>
        <v>0.34331708908767211</v>
      </c>
    </row>
    <row r="18" spans="3:4" ht="30" x14ac:dyDescent="0.25">
      <c r="C18" s="33" t="s">
        <v>34</v>
      </c>
      <c r="D18" s="32" t="s">
        <v>33</v>
      </c>
    </row>
    <row r="19" spans="3:4" x14ac:dyDescent="0.25">
      <c r="C19" s="31">
        <v>17</v>
      </c>
      <c r="D19" s="30">
        <v>0.60162601626016254</v>
      </c>
    </row>
    <row r="20" spans="3:4" x14ac:dyDescent="0.25">
      <c r="C20" s="31">
        <v>15</v>
      </c>
      <c r="D20" s="30">
        <v>0.79566563467492246</v>
      </c>
    </row>
    <row r="21" spans="3:4" x14ac:dyDescent="0.25">
      <c r="C21" s="31">
        <v>12</v>
      </c>
      <c r="D21" s="30">
        <v>0.26923076923076916</v>
      </c>
    </row>
    <row r="22" spans="3:4" x14ac:dyDescent="0.25">
      <c r="C22" s="31">
        <v>12</v>
      </c>
      <c r="D22" s="30">
        <v>-0.14285714285714279</v>
      </c>
    </row>
    <row r="23" spans="3:4" x14ac:dyDescent="0.25">
      <c r="C23" s="31">
        <v>21</v>
      </c>
      <c r="D23" s="30">
        <v>0.36274509803921573</v>
      </c>
    </row>
    <row r="24" spans="3:4" x14ac:dyDescent="0.25">
      <c r="C24" s="31">
        <v>6</v>
      </c>
      <c r="D24" s="30">
        <v>9.0128755364806912E-2</v>
      </c>
    </row>
    <row r="25" spans="3:4" x14ac:dyDescent="0.25">
      <c r="C25" s="31">
        <v>16</v>
      </c>
      <c r="D25" s="30">
        <v>0.38383838383838387</v>
      </c>
    </row>
    <row r="26" spans="3:4" x14ac:dyDescent="0.25">
      <c r="C26" s="31">
        <v>15</v>
      </c>
      <c r="D26" s="30">
        <v>0.397129186602871</v>
      </c>
    </row>
    <row r="27" spans="3:4" x14ac:dyDescent="0.25">
      <c r="C27" s="31">
        <v>14</v>
      </c>
      <c r="D27" s="30">
        <v>0.36633663366336622</v>
      </c>
    </row>
    <row r="28" spans="3:4" x14ac:dyDescent="0.25">
      <c r="C28" s="31">
        <v>17</v>
      </c>
      <c r="D28" s="30">
        <v>0.21693121693121675</v>
      </c>
    </row>
    <row r="29" spans="3:4" x14ac:dyDescent="0.25">
      <c r="C29" s="31">
        <v>12</v>
      </c>
      <c r="D29" s="30">
        <v>0.42528735632183912</v>
      </c>
    </row>
    <row r="30" spans="3:4" x14ac:dyDescent="0.25">
      <c r="C30" s="31">
        <v>22</v>
      </c>
      <c r="D30" s="30">
        <v>0.63725490196078427</v>
      </c>
    </row>
    <row r="31" spans="3:4" x14ac:dyDescent="0.25">
      <c r="C31" s="31">
        <v>22</v>
      </c>
      <c r="D31" s="30">
        <v>0.23214285714285721</v>
      </c>
    </row>
    <row r="32" spans="3:4" x14ac:dyDescent="0.25">
      <c r="C32">
        <f>CORREL(D19:D31,C19:C31)</f>
        <v>0.40156620795875719</v>
      </c>
    </row>
  </sheetData>
  <pageMargins left="0.7" right="0.7" top="0.78740157499999996" bottom="0.78740157499999996" header="0.3" footer="0.3"/>
  <pageSetup paperSize="9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E32" sqref="E32"/>
    </sheetView>
  </sheetViews>
  <sheetFormatPr baseColWidth="10" defaultRowHeight="15" x14ac:dyDescent="0.25"/>
  <cols>
    <col min="2" max="2" width="22.5703125" customWidth="1"/>
    <col min="3" max="3" width="23.85546875" customWidth="1"/>
    <col min="4" max="4" width="11.85546875" style="22" customWidth="1"/>
  </cols>
  <sheetData>
    <row r="1" spans="2:5" ht="15.75" thickBot="1" x14ac:dyDescent="0.3"/>
    <row r="2" spans="2:5" ht="22.5" customHeight="1" thickBot="1" x14ac:dyDescent="0.3">
      <c r="B2" s="19" t="s">
        <v>30</v>
      </c>
      <c r="C2" s="19" t="s">
        <v>31</v>
      </c>
      <c r="D2" s="23" t="s">
        <v>29</v>
      </c>
    </row>
    <row r="3" spans="2:5" ht="16.5" thickBot="1" x14ac:dyDescent="0.3">
      <c r="B3" s="20">
        <v>42070.940972222219</v>
      </c>
      <c r="C3" s="20">
        <v>42070.938194444447</v>
      </c>
      <c r="D3" s="25">
        <f>IF(B3&gt;C3,B3-C3,C3-B3)</f>
        <v>2.7777777722803876E-3</v>
      </c>
    </row>
    <row r="4" spans="2:5" ht="16.5" thickBot="1" x14ac:dyDescent="0.3">
      <c r="B4" s="20">
        <v>42071.260416666664</v>
      </c>
      <c r="C4" s="21">
        <v>42071.175000000003</v>
      </c>
      <c r="D4" s="25">
        <f t="shared" ref="D4:D11" si="0">IF(B4&gt;C4,B4-C4,C4-B4)</f>
        <v>8.5416666661330964E-2</v>
      </c>
    </row>
    <row r="5" spans="2:5" ht="16.5" thickBot="1" x14ac:dyDescent="0.3">
      <c r="B5" s="20">
        <v>42071.357638888891</v>
      </c>
      <c r="C5" s="21">
        <v>42071.331944444442</v>
      </c>
      <c r="D5" s="25">
        <f t="shared" si="0"/>
        <v>2.5694444448163267E-2</v>
      </c>
      <c r="E5" s="24"/>
    </row>
    <row r="6" spans="2:5" ht="16.5" thickBot="1" x14ac:dyDescent="0.3">
      <c r="B6" s="20">
        <v>42071.451388888891</v>
      </c>
      <c r="C6" s="20">
        <v>42071.431250000001</v>
      </c>
      <c r="D6" s="25">
        <f t="shared" si="0"/>
        <v>2.0138888889050577E-2</v>
      </c>
    </row>
    <row r="7" spans="2:5" ht="16.5" thickBot="1" x14ac:dyDescent="0.3">
      <c r="B7" s="20">
        <v>42071.649305555555</v>
      </c>
      <c r="C7" s="21">
        <v>42071.691666666666</v>
      </c>
      <c r="D7" s="25">
        <f t="shared" si="0"/>
        <v>4.2361111110949423E-2</v>
      </c>
    </row>
    <row r="8" spans="2:5" ht="16.5" thickBot="1" x14ac:dyDescent="0.3">
      <c r="B8" s="20">
        <v>42071.6875</v>
      </c>
      <c r="C8" s="20">
        <v>42071.713194444441</v>
      </c>
      <c r="D8" s="25">
        <f t="shared" si="0"/>
        <v>2.569444444088731E-2</v>
      </c>
    </row>
    <row r="9" spans="2:5" ht="16.5" thickBot="1" x14ac:dyDescent="0.3">
      <c r="B9" s="20">
        <v>42071.763888888891</v>
      </c>
      <c r="C9" s="20">
        <v>42071.709027777775</v>
      </c>
      <c r="D9" s="25">
        <f t="shared" si="0"/>
        <v>5.4861111115314998E-2</v>
      </c>
    </row>
    <row r="10" spans="2:5" ht="16.5" thickBot="1" x14ac:dyDescent="0.3">
      <c r="B10" s="20">
        <v>42072.065972222219</v>
      </c>
      <c r="C10" s="20">
        <v>42072.056944444441</v>
      </c>
      <c r="D10" s="25">
        <f t="shared" si="0"/>
        <v>9.0277777781011537E-3</v>
      </c>
    </row>
    <row r="11" spans="2:5" ht="16.5" thickBot="1" x14ac:dyDescent="0.3">
      <c r="B11" s="20">
        <v>42072.541666666664</v>
      </c>
      <c r="C11" s="20">
        <v>42072.541666666664</v>
      </c>
      <c r="D11" s="25">
        <f t="shared" si="0"/>
        <v>0</v>
      </c>
    </row>
  </sheetData>
  <pageMargins left="0.7" right="0.7" top="0.78740157499999996" bottom="0.78740157499999996" header="0.3" footer="0.3"/>
  <pageSetup paperSize="9" orientation="portrait" verticalDpi="598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4" workbookViewId="0">
      <selection activeCell="D59" sqref="D59"/>
    </sheetView>
  </sheetViews>
  <sheetFormatPr baseColWidth="10" defaultRowHeight="15" x14ac:dyDescent="0.25"/>
  <cols>
    <col min="1" max="1" width="28.42578125" customWidth="1"/>
    <col min="2" max="2" width="11.42578125" style="14"/>
  </cols>
  <sheetData>
    <row r="1" spans="2:2" ht="15.75" thickBot="1" x14ac:dyDescent="0.3"/>
    <row r="2" spans="2:2" x14ac:dyDescent="0.25">
      <c r="B2" s="42">
        <v>1.0406504065040652</v>
      </c>
    </row>
    <row r="3" spans="2:2" x14ac:dyDescent="0.25">
      <c r="B3" s="43">
        <v>1.1219512195121952</v>
      </c>
    </row>
    <row r="4" spans="2:2" x14ac:dyDescent="0.25">
      <c r="B4" s="43">
        <v>0.92682926829268297</v>
      </c>
    </row>
    <row r="5" spans="2:2" ht="15.75" thickBot="1" x14ac:dyDescent="0.3">
      <c r="B5" s="44">
        <v>0.91056910569105687</v>
      </c>
    </row>
    <row r="6" spans="2:2" x14ac:dyDescent="0.25">
      <c r="B6" s="14">
        <v>0.804953560371517</v>
      </c>
    </row>
    <row r="7" spans="2:2" x14ac:dyDescent="0.25">
      <c r="B7" s="14">
        <v>0.95356037151702788</v>
      </c>
    </row>
    <row r="8" spans="2:2" x14ac:dyDescent="0.25">
      <c r="B8" s="14">
        <v>1.1764705882352942</v>
      </c>
    </row>
    <row r="9" spans="2:2" x14ac:dyDescent="0.25">
      <c r="B9" s="14">
        <v>1.0650154798761611</v>
      </c>
    </row>
    <row r="10" spans="2:2" x14ac:dyDescent="0.25">
      <c r="B10" s="14">
        <v>1</v>
      </c>
    </row>
    <row r="11" spans="2:2" x14ac:dyDescent="0.25">
      <c r="B11" s="14">
        <v>1.043956043956044</v>
      </c>
    </row>
    <row r="12" spans="2:2" x14ac:dyDescent="0.25">
      <c r="B12" s="14">
        <v>1.0219780219780219</v>
      </c>
    </row>
    <row r="13" spans="2:2" x14ac:dyDescent="0.25">
      <c r="B13" s="14">
        <v>0.93406593406593408</v>
      </c>
    </row>
    <row r="14" spans="2:2" x14ac:dyDescent="0.25">
      <c r="B14" s="14">
        <v>1.2491694352159468</v>
      </c>
    </row>
    <row r="15" spans="2:2" x14ac:dyDescent="0.25">
      <c r="B15" s="14">
        <v>1.0365448504983388</v>
      </c>
    </row>
    <row r="16" spans="2:2" x14ac:dyDescent="0.25">
      <c r="B16" s="14">
        <v>0.94352159468438535</v>
      </c>
    </row>
    <row r="17" spans="2:2" x14ac:dyDescent="0.25">
      <c r="B17" s="14">
        <v>0.77076411960132896</v>
      </c>
    </row>
    <row r="18" spans="2:2" x14ac:dyDescent="0.25">
      <c r="B18" s="14">
        <v>0.92156862745098034</v>
      </c>
    </row>
    <row r="19" spans="2:2" x14ac:dyDescent="0.25">
      <c r="B19" s="14">
        <v>1</v>
      </c>
    </row>
    <row r="20" spans="2:2" x14ac:dyDescent="0.25">
      <c r="B20" s="14">
        <v>0.98039215686274506</v>
      </c>
    </row>
    <row r="21" spans="2:2" x14ac:dyDescent="0.25">
      <c r="B21" s="14">
        <v>1.0980392156862746</v>
      </c>
    </row>
    <row r="22" spans="2:2" x14ac:dyDescent="0.25">
      <c r="B22" s="14">
        <v>0.97854077253218885</v>
      </c>
    </row>
    <row r="23" spans="2:2" x14ac:dyDescent="0.25">
      <c r="B23" s="14">
        <v>0.99570815450643779</v>
      </c>
    </row>
    <row r="24" spans="2:2" x14ac:dyDescent="0.25">
      <c r="B24" s="14">
        <v>0.77253218884120167</v>
      </c>
    </row>
    <row r="25" spans="2:2" x14ac:dyDescent="0.25">
      <c r="B25" s="14">
        <v>1.2532188841201717</v>
      </c>
    </row>
    <row r="26" spans="2:2" x14ac:dyDescent="0.25">
      <c r="B26" s="14">
        <v>1.1717171717171717</v>
      </c>
    </row>
    <row r="27" spans="2:2" x14ac:dyDescent="0.25">
      <c r="B27" s="14">
        <v>0.92929292929292928</v>
      </c>
    </row>
    <row r="28" spans="2:2" x14ac:dyDescent="0.25">
      <c r="B28" s="14">
        <v>1.2525252525252526</v>
      </c>
    </row>
    <row r="29" spans="2:2" x14ac:dyDescent="0.25">
      <c r="B29" s="14">
        <v>0.64646464646464652</v>
      </c>
    </row>
    <row r="30" spans="2:2" x14ac:dyDescent="0.25">
      <c r="B30" s="14">
        <v>0.99521531100478466</v>
      </c>
    </row>
    <row r="31" spans="2:2" x14ac:dyDescent="0.25">
      <c r="B31" s="14">
        <v>1.0909090909090908</v>
      </c>
    </row>
    <row r="32" spans="2:2" x14ac:dyDescent="0.25">
      <c r="B32" s="14">
        <v>0.8995215311004785</v>
      </c>
    </row>
    <row r="33" spans="2:2" x14ac:dyDescent="0.25">
      <c r="B33" s="14">
        <v>1.0143540669856459</v>
      </c>
    </row>
    <row r="34" spans="2:2" x14ac:dyDescent="0.25">
      <c r="B34" s="14">
        <v>1.0099009900990099</v>
      </c>
    </row>
    <row r="35" spans="2:2" x14ac:dyDescent="0.25">
      <c r="B35" s="14">
        <v>0.85148514851485146</v>
      </c>
    </row>
    <row r="36" spans="2:2" x14ac:dyDescent="0.25">
      <c r="B36" s="14">
        <v>0.8910891089108911</v>
      </c>
    </row>
    <row r="37" spans="2:2" x14ac:dyDescent="0.25">
      <c r="B37" s="14">
        <v>1.2475247524752475</v>
      </c>
    </row>
    <row r="38" spans="2:2" x14ac:dyDescent="0.25">
      <c r="B38" s="14">
        <v>1.0793650793650793</v>
      </c>
    </row>
    <row r="39" spans="2:2" x14ac:dyDescent="0.25">
      <c r="B39" s="14">
        <v>1.2063492063492063</v>
      </c>
    </row>
    <row r="40" spans="2:2" x14ac:dyDescent="0.25">
      <c r="B40" s="14">
        <v>0.88888888888888884</v>
      </c>
    </row>
    <row r="41" spans="2:2" x14ac:dyDescent="0.25">
      <c r="B41" s="14">
        <v>0.82539682539682535</v>
      </c>
    </row>
    <row r="42" spans="2:2" x14ac:dyDescent="0.25">
      <c r="B42" s="14">
        <v>0.75862068965517238</v>
      </c>
    </row>
    <row r="43" spans="2:2" x14ac:dyDescent="0.25">
      <c r="B43" s="14">
        <v>0.87356321839080464</v>
      </c>
    </row>
    <row r="44" spans="2:2" x14ac:dyDescent="0.25">
      <c r="B44" s="14">
        <v>0.94252873563218387</v>
      </c>
    </row>
    <row r="45" spans="2:2" x14ac:dyDescent="0.25">
      <c r="B45" s="14">
        <v>1.4252873563218391</v>
      </c>
    </row>
    <row r="46" spans="2:2" x14ac:dyDescent="0.25">
      <c r="B46" s="14">
        <v>1.5294117647058822</v>
      </c>
    </row>
    <row r="47" spans="2:2" x14ac:dyDescent="0.25">
      <c r="B47" s="14">
        <v>0.52941176470588236</v>
      </c>
    </row>
    <row r="48" spans="2:2" x14ac:dyDescent="0.25">
      <c r="B48" s="14">
        <v>0.82352941176470584</v>
      </c>
    </row>
    <row r="49" spans="1:2" x14ac:dyDescent="0.25">
      <c r="B49" s="14">
        <v>1.1176470588235294</v>
      </c>
    </row>
    <row r="50" spans="1:2" x14ac:dyDescent="0.25">
      <c r="B50" s="14">
        <v>1.1964285714285714</v>
      </c>
    </row>
    <row r="51" spans="1:2" x14ac:dyDescent="0.25">
      <c r="B51" s="14">
        <v>1</v>
      </c>
    </row>
    <row r="52" spans="1:2" x14ac:dyDescent="0.25">
      <c r="B52" s="14">
        <v>0.8035714285714286</v>
      </c>
    </row>
    <row r="53" spans="1:2" x14ac:dyDescent="0.25">
      <c r="B53" s="14">
        <v>1</v>
      </c>
    </row>
    <row r="55" spans="1:2" x14ac:dyDescent="0.25">
      <c r="A55" s="1" t="s">
        <v>28</v>
      </c>
      <c r="B55" s="45">
        <f>STDEVPA(B2:B53)</f>
        <v>0.1794750012104519</v>
      </c>
    </row>
  </sheetData>
  <pageMargins left="0.7" right="0.7" top="0.78740157499999996" bottom="0.78740157499999996" header="0.3" footer="0.3"/>
  <pageSetup paperSize="9" orientation="portrait" verticalDpi="598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5" sqref="F15"/>
    </sheetView>
  </sheetViews>
  <sheetFormatPr baseColWidth="10" defaultRowHeight="15" x14ac:dyDescent="0.25"/>
  <cols>
    <col min="2" max="2" width="23.28515625" customWidth="1"/>
    <col min="5" max="5" width="13.5703125" customWidth="1"/>
    <col min="6" max="6" width="19.42578125" customWidth="1"/>
    <col min="7" max="7" width="19" style="15" customWidth="1"/>
  </cols>
  <sheetData>
    <row r="1" spans="1:6" x14ac:dyDescent="0.25">
      <c r="A1" s="1" t="s">
        <v>1</v>
      </c>
      <c r="B1" s="1" t="s">
        <v>38</v>
      </c>
      <c r="C1" s="1" t="s">
        <v>0</v>
      </c>
      <c r="D1" s="1" t="s">
        <v>35</v>
      </c>
      <c r="E1" s="1" t="s">
        <v>36</v>
      </c>
      <c r="F1" s="1" t="s">
        <v>37</v>
      </c>
    </row>
    <row r="2" spans="1:6" x14ac:dyDescent="0.25">
      <c r="A2" s="3" t="s">
        <v>2</v>
      </c>
      <c r="B2" s="3" t="s">
        <v>3</v>
      </c>
      <c r="C2" s="2">
        <v>41322</v>
      </c>
      <c r="D2">
        <v>7</v>
      </c>
      <c r="F2">
        <v>17</v>
      </c>
    </row>
    <row r="3" spans="1:6" x14ac:dyDescent="0.25">
      <c r="A3" s="3" t="s">
        <v>5</v>
      </c>
      <c r="B3" t="s">
        <v>4</v>
      </c>
      <c r="C3" s="2">
        <v>41385</v>
      </c>
      <c r="D3">
        <v>16</v>
      </c>
      <c r="E3">
        <v>54</v>
      </c>
      <c r="F3">
        <v>15</v>
      </c>
    </row>
    <row r="4" spans="1:6" x14ac:dyDescent="0.25">
      <c r="A4" s="3" t="s">
        <v>6</v>
      </c>
      <c r="B4" t="s">
        <v>7</v>
      </c>
      <c r="C4" s="2">
        <v>41441</v>
      </c>
      <c r="D4">
        <v>24</v>
      </c>
      <c r="E4">
        <v>54</v>
      </c>
      <c r="F4">
        <v>12</v>
      </c>
    </row>
    <row r="5" spans="1:6" x14ac:dyDescent="0.25">
      <c r="A5" s="3" t="s">
        <v>8</v>
      </c>
      <c r="B5" t="s">
        <v>18</v>
      </c>
      <c r="C5" s="2">
        <v>41497</v>
      </c>
      <c r="D5">
        <v>32</v>
      </c>
      <c r="E5">
        <v>54</v>
      </c>
      <c r="F5">
        <v>12</v>
      </c>
    </row>
    <row r="6" spans="1:6" x14ac:dyDescent="0.25">
      <c r="A6" s="3" t="s">
        <v>9</v>
      </c>
      <c r="B6" t="s">
        <v>19</v>
      </c>
      <c r="C6" s="2">
        <v>41546</v>
      </c>
      <c r="D6">
        <v>39</v>
      </c>
      <c r="E6">
        <v>49</v>
      </c>
      <c r="F6">
        <v>21</v>
      </c>
    </row>
    <row r="7" spans="1:6" x14ac:dyDescent="0.25">
      <c r="A7" s="3" t="s">
        <v>10</v>
      </c>
      <c r="B7" t="s">
        <v>20</v>
      </c>
      <c r="C7" s="2">
        <v>41609</v>
      </c>
      <c r="D7">
        <v>48</v>
      </c>
      <c r="E7">
        <v>24</v>
      </c>
      <c r="F7">
        <v>6</v>
      </c>
    </row>
    <row r="8" spans="1:6" x14ac:dyDescent="0.25">
      <c r="A8" s="3" t="s">
        <v>11</v>
      </c>
      <c r="B8" t="s">
        <v>21</v>
      </c>
      <c r="C8" s="2">
        <v>41707</v>
      </c>
      <c r="D8">
        <v>10</v>
      </c>
      <c r="E8">
        <v>47</v>
      </c>
      <c r="F8">
        <v>16</v>
      </c>
    </row>
    <row r="9" spans="1:6" x14ac:dyDescent="0.25">
      <c r="A9" s="3" t="s">
        <v>12</v>
      </c>
      <c r="B9" t="s">
        <v>22</v>
      </c>
      <c r="C9" s="2">
        <v>41770</v>
      </c>
      <c r="D9">
        <v>19</v>
      </c>
      <c r="E9">
        <v>36</v>
      </c>
      <c r="F9">
        <v>15</v>
      </c>
    </row>
    <row r="10" spans="1:6" x14ac:dyDescent="0.25">
      <c r="A10" s="3" t="s">
        <v>13</v>
      </c>
      <c r="B10" t="s">
        <v>23</v>
      </c>
      <c r="C10" s="2">
        <v>41826</v>
      </c>
      <c r="D10">
        <v>27</v>
      </c>
      <c r="E10">
        <v>42</v>
      </c>
      <c r="F10">
        <v>14</v>
      </c>
    </row>
    <row r="11" spans="1:6" x14ac:dyDescent="0.25">
      <c r="A11" s="3" t="s">
        <v>14</v>
      </c>
      <c r="B11" t="s">
        <v>24</v>
      </c>
      <c r="C11" s="2">
        <v>41875</v>
      </c>
      <c r="D11">
        <v>34</v>
      </c>
      <c r="E11">
        <v>29</v>
      </c>
      <c r="F11">
        <v>17</v>
      </c>
    </row>
    <row r="12" spans="1:6" x14ac:dyDescent="0.25">
      <c r="A12" s="3" t="s">
        <v>15</v>
      </c>
      <c r="B12" t="s">
        <v>25</v>
      </c>
      <c r="C12" s="2">
        <v>41924</v>
      </c>
      <c r="D12">
        <v>41</v>
      </c>
      <c r="E12">
        <v>34</v>
      </c>
      <c r="F12">
        <v>12</v>
      </c>
    </row>
    <row r="13" spans="1:6" x14ac:dyDescent="0.25">
      <c r="A13" s="3" t="s">
        <v>16</v>
      </c>
      <c r="B13" t="s">
        <v>26</v>
      </c>
      <c r="C13" s="2">
        <v>41980</v>
      </c>
      <c r="D13">
        <v>49</v>
      </c>
      <c r="E13">
        <v>101</v>
      </c>
      <c r="F13">
        <v>22</v>
      </c>
    </row>
    <row r="14" spans="1:6" x14ac:dyDescent="0.25">
      <c r="A14" s="3" t="s">
        <v>17</v>
      </c>
      <c r="B14" t="s">
        <v>27</v>
      </c>
      <c r="C14" s="2">
        <v>42071</v>
      </c>
      <c r="D14">
        <v>10</v>
      </c>
      <c r="E14">
        <v>72</v>
      </c>
      <c r="F14">
        <v>22</v>
      </c>
    </row>
    <row r="15" spans="1:6" x14ac:dyDescent="0.25">
      <c r="A15" s="3"/>
    </row>
  </sheetData>
  <pageMargins left="0.7" right="0.7" top="0.78740157499999996" bottom="0.78740157499999996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Figure_08</vt:lpstr>
      <vt:lpstr>Figure_9,10</vt:lpstr>
      <vt:lpstr>Figure_11,12</vt:lpstr>
      <vt:lpstr>Figure_13</vt:lpstr>
      <vt:lpstr>Sigma</vt:lpstr>
      <vt:lpstr>info rollout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original data related to PeerJ Computer Science publication</dc:title>
  <dc:creator/>
  <cp:lastModifiedBy/>
  <dcterms:created xsi:type="dcterms:W3CDTF">2006-09-16T00:00:00Z</dcterms:created>
  <dcterms:modified xsi:type="dcterms:W3CDTF">2015-08-12T13:33:00Z</dcterms:modified>
</cp:coreProperties>
</file>