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walther\Documents\"/>
    </mc:Choice>
  </mc:AlternateContent>
  <bookViews>
    <workbookView xWindow="0" yWindow="0" windowWidth="28800" windowHeight="1243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AC109" i="1" l="1"/>
  <c r="Z109" i="1"/>
  <c r="Y109" i="1"/>
  <c r="V109" i="1"/>
  <c r="U109" i="1"/>
  <c r="Q109" i="1"/>
  <c r="P109" i="1"/>
  <c r="M109" i="1"/>
  <c r="L109" i="1"/>
  <c r="AC108" i="1"/>
  <c r="AB108" i="1"/>
  <c r="AB109" i="1" s="1"/>
  <c r="AA108" i="1"/>
  <c r="AA109" i="1" s="1"/>
  <c r="Z108" i="1"/>
  <c r="Y108" i="1"/>
  <c r="X108" i="1"/>
  <c r="X109" i="1" s="1"/>
  <c r="W108" i="1"/>
  <c r="W109" i="1" s="1"/>
  <c r="V108" i="1"/>
  <c r="U108" i="1"/>
  <c r="S108" i="1"/>
  <c r="S109" i="1" s="1"/>
  <c r="R108" i="1"/>
  <c r="R109" i="1" s="1"/>
  <c r="Q108" i="1"/>
  <c r="P108" i="1"/>
  <c r="O108" i="1"/>
  <c r="O109" i="1" s="1"/>
  <c r="N108" i="1"/>
  <c r="N109" i="1" s="1"/>
  <c r="M108" i="1"/>
  <c r="L108" i="1"/>
  <c r="K108" i="1"/>
  <c r="K109" i="1" s="1"/>
  <c r="AC107" i="1"/>
  <c r="AB107" i="1"/>
  <c r="AA107" i="1"/>
  <c r="Z107" i="1"/>
  <c r="Y107" i="1"/>
  <c r="X107" i="1"/>
  <c r="W107" i="1"/>
  <c r="V107" i="1"/>
  <c r="U107" i="1"/>
  <c r="S107" i="1"/>
  <c r="R107" i="1"/>
  <c r="Q107" i="1"/>
  <c r="P107" i="1"/>
  <c r="O107" i="1"/>
  <c r="N107" i="1"/>
  <c r="M107" i="1"/>
  <c r="L107" i="1"/>
  <c r="K107" i="1"/>
  <c r="H105" i="1"/>
  <c r="H104" i="1"/>
  <c r="H103" i="1"/>
  <c r="H102" i="1"/>
  <c r="H101" i="1"/>
  <c r="AC98" i="1"/>
  <c r="AB98" i="1"/>
  <c r="Y98" i="1"/>
  <c r="X98" i="1"/>
  <c r="U98" i="1"/>
  <c r="S98" i="1"/>
  <c r="P98" i="1"/>
  <c r="O98" i="1"/>
  <c r="L98" i="1"/>
  <c r="K98" i="1"/>
  <c r="AC97" i="1"/>
  <c r="AB97" i="1"/>
  <c r="AA97" i="1"/>
  <c r="AA98" i="1" s="1"/>
  <c r="Z97" i="1"/>
  <c r="Z98" i="1" s="1"/>
  <c r="Y97" i="1"/>
  <c r="X97" i="1"/>
  <c r="W97" i="1"/>
  <c r="W98" i="1" s="1"/>
  <c r="V97" i="1"/>
  <c r="V98" i="1" s="1"/>
  <c r="U97" i="1"/>
  <c r="S97" i="1"/>
  <c r="R97" i="1"/>
  <c r="R98" i="1" s="1"/>
  <c r="Q97" i="1"/>
  <c r="Q98" i="1" s="1"/>
  <c r="P97" i="1"/>
  <c r="O97" i="1"/>
  <c r="N97" i="1"/>
  <c r="N98" i="1" s="1"/>
  <c r="M97" i="1"/>
  <c r="M98" i="1" s="1"/>
  <c r="L97" i="1"/>
  <c r="K97" i="1"/>
  <c r="AC96" i="1"/>
  <c r="AB96" i="1"/>
  <c r="AA96" i="1"/>
  <c r="Z96" i="1"/>
  <c r="Y96" i="1"/>
  <c r="X96" i="1"/>
  <c r="W96" i="1"/>
  <c r="V96" i="1"/>
  <c r="U96" i="1"/>
  <c r="S96" i="1"/>
  <c r="R96" i="1"/>
  <c r="Q96" i="1"/>
  <c r="P96" i="1"/>
  <c r="O96" i="1"/>
  <c r="N96" i="1"/>
  <c r="M96" i="1"/>
  <c r="L96" i="1"/>
  <c r="K96" i="1"/>
  <c r="H94" i="1"/>
  <c r="H93" i="1"/>
  <c r="H92" i="1"/>
  <c r="H91" i="1"/>
  <c r="H90" i="1"/>
</calcChain>
</file>

<file path=xl/sharedStrings.xml><?xml version="1.0" encoding="utf-8"?>
<sst xmlns="http://schemas.openxmlformats.org/spreadsheetml/2006/main" count="350" uniqueCount="66">
  <si>
    <r>
      <rPr>
        <sz val="12"/>
        <rFont val="Times New Roman"/>
        <family val="1"/>
      </rPr>
      <t>P Value</t>
    </r>
  </si>
  <si>
    <r>
      <rPr>
        <sz val="12"/>
        <rFont val="Times New Roman"/>
        <family val="1"/>
      </rPr>
      <t>Samples</t>
    </r>
  </si>
  <si>
    <r>
      <rPr>
        <sz val="10"/>
        <rFont val="Times New Roman"/>
        <family val="1"/>
      </rPr>
      <t>SSM vs.</t>
    </r>
  </si>
  <si>
    <r>
      <rPr>
        <sz val="10"/>
        <rFont val="Times New Roman"/>
        <family val="1"/>
      </rPr>
      <t>&lt; 0.05</t>
    </r>
  </si>
  <si>
    <r>
      <rPr>
        <sz val="10"/>
        <rFont val="Times New Roman"/>
        <family val="1"/>
      </rPr>
      <t>&lt;  0.02</t>
    </r>
  </si>
  <si>
    <r>
      <rPr>
        <sz val="10"/>
        <rFont val="Times New Roman"/>
        <family val="1"/>
      </rPr>
      <t>&lt; 0.001</t>
    </r>
  </si>
  <si>
    <r>
      <rPr>
        <sz val="10"/>
        <rFont val="Times New Roman"/>
        <family val="1"/>
      </rPr>
      <t>&lt; 0.005</t>
    </r>
  </si>
  <si>
    <r>
      <rPr>
        <sz val="10"/>
        <rFont val="Times New Roman"/>
        <family val="1"/>
      </rPr>
      <t>2x SSM vs 83%</t>
    </r>
  </si>
  <si>
    <r>
      <rPr>
        <sz val="10"/>
        <rFont val="Times New Roman"/>
        <family val="1"/>
      </rPr>
      <t>SSM vs</t>
    </r>
  </si>
  <si>
    <r>
      <rPr>
        <sz val="10"/>
        <rFont val="Times New Roman"/>
        <family val="1"/>
      </rPr>
      <t>&lt; 0.01</t>
    </r>
  </si>
  <si>
    <r>
      <rPr>
        <sz val="10"/>
        <rFont val="Times New Roman"/>
        <family val="1"/>
      </rPr>
      <t>2x SSM vs. 83%</t>
    </r>
  </si>
  <si>
    <r>
      <rPr>
        <sz val="10"/>
        <rFont val="Times New Roman"/>
        <family val="1"/>
      </rPr>
      <t>&lt;0.01</t>
    </r>
  </si>
  <si>
    <r>
      <rPr>
        <sz val="10"/>
        <rFont val="Times New Roman"/>
        <family val="1"/>
      </rPr>
      <t>2x vs. 40%</t>
    </r>
  </si>
  <si>
    <r>
      <rPr>
        <sz val="12"/>
        <rFont val="Times New Roman"/>
        <family val="1"/>
      </rPr>
      <t>Sample</t>
    </r>
  </si>
  <si>
    <r>
      <rPr>
        <sz val="10"/>
        <rFont val="Times New Roman"/>
        <family val="1"/>
      </rPr>
      <t>2x Vs. 40%</t>
    </r>
  </si>
  <si>
    <r>
      <rPr>
        <sz val="10"/>
        <rFont val="Times New Roman"/>
        <family val="1"/>
      </rPr>
      <t>2x vs. 35%</t>
    </r>
  </si>
  <si>
    <t>Figure 3A</t>
  </si>
  <si>
    <t>Figure 3B</t>
  </si>
  <si>
    <t>Figure 4A</t>
  </si>
  <si>
    <t>Figure 4B</t>
  </si>
  <si>
    <t>Figure 5A</t>
  </si>
  <si>
    <t>Figure 5B</t>
  </si>
  <si>
    <t>Figure 6A</t>
  </si>
  <si>
    <t>Figure 6B</t>
  </si>
  <si>
    <t>Surfactant</t>
  </si>
  <si>
    <t>Survived</t>
  </si>
  <si>
    <t>Weight</t>
  </si>
  <si>
    <t>Rx/Lavage</t>
  </si>
  <si>
    <t>Lav in</t>
  </si>
  <si>
    <t>Lav out</t>
  </si>
  <si>
    <t>%</t>
  </si>
  <si>
    <t>Surf dose</t>
  </si>
  <si>
    <t>PaO2</t>
  </si>
  <si>
    <t>Cdyn</t>
  </si>
  <si>
    <t>type</t>
  </si>
  <si>
    <t>exp</t>
  </si>
  <si>
    <t>kg</t>
  </si>
  <si>
    <t>protocol</t>
  </si>
  <si>
    <t>ml</t>
  </si>
  <si>
    <t>recovery</t>
  </si>
  <si>
    <t>0 min</t>
  </si>
  <si>
    <t>15 min</t>
  </si>
  <si>
    <t>30 min</t>
  </si>
  <si>
    <t>45 min</t>
  </si>
  <si>
    <t>60 min</t>
  </si>
  <si>
    <t>75 min</t>
  </si>
  <si>
    <t>90 min</t>
  </si>
  <si>
    <t>105 min</t>
  </si>
  <si>
    <t>120 min</t>
  </si>
  <si>
    <t>SMB-DATK</t>
  </si>
  <si>
    <t>mmHg</t>
  </si>
  <si>
    <t>mL/kg/cmH2O</t>
  </si>
  <si>
    <t>yes</t>
  </si>
  <si>
    <t>7x15 +1x10 ml</t>
  </si>
  <si>
    <t>3x30 ml</t>
  </si>
  <si>
    <t>2x30 ml</t>
  </si>
  <si>
    <t>Average</t>
  </si>
  <si>
    <t>SD</t>
  </si>
  <si>
    <t>SEM</t>
  </si>
  <si>
    <t>LIPIDS</t>
  </si>
  <si>
    <t>Lipids</t>
  </si>
  <si>
    <t>7x30 ml</t>
  </si>
  <si>
    <t>no</t>
  </si>
  <si>
    <t>6x30 ml</t>
  </si>
  <si>
    <t>Figure 7</t>
  </si>
  <si>
    <t>Rabbit#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</si>
</sst>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color rgb="FF000000"/>
      <name val="Times New Roman"/>
      <charset val="204"/>
    </font>
    <font>
      <sz val="12"/>
      <name val="Times New Roman"/>
    </font>
    <font>
      <sz val="12"/>
      <color rgb="FF000000"/>
      <name val="Times New Roman"/>
      <family val="2"/>
    </font>
    <font>
      <sz val="10"/>
      <name val="Times New Roman"/>
    </font>
    <font>
      <sz val="10"/>
      <color rgb="FF000000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3"/>
    </xf>
    <xf numFmtId="9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3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2" fontId="2" fillId="0" borderId="1" xfId="0" applyNumberFormat="1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0" xfId="0" applyFont="1"/>
    <xf numFmtId="9" fontId="7" fillId="0" borderId="0" xfId="0" applyNumberFormat="1" applyFont="1"/>
    <xf numFmtId="165" fontId="7" fillId="0" borderId="0" xfId="0" applyNumberFormat="1" applyFont="1"/>
    <xf numFmtId="0" fontId="6" fillId="0" borderId="0" xfId="0" applyFont="1"/>
    <xf numFmtId="1" fontId="7" fillId="0" borderId="0" xfId="0" applyNumberFormat="1" applyFont="1"/>
    <xf numFmtId="0" fontId="8" fillId="0" borderId="0" xfId="0" applyFont="1"/>
    <xf numFmtId="0" fontId="5" fillId="0" borderId="0" xfId="0" applyFont="1"/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9"/>
  <sheetViews>
    <sheetView tabSelected="1" topLeftCell="A82" workbookViewId="0"/>
  </sheetViews>
  <sheetFormatPr defaultRowHeight="12.75" x14ac:dyDescent="0.2"/>
  <cols>
    <col min="1" max="1" width="18.6640625" customWidth="1"/>
    <col min="2" max="2" width="12.1640625" customWidth="1"/>
    <col min="3" max="4" width="15.5" customWidth="1"/>
    <col min="5" max="5" width="15.33203125" customWidth="1"/>
    <col min="6" max="7" width="15.5" customWidth="1"/>
  </cols>
  <sheetData>
    <row r="1" spans="1:9" ht="15.75" x14ac:dyDescent="0.2">
      <c r="A1" s="25" t="s">
        <v>16</v>
      </c>
    </row>
    <row r="2" spans="1:9" ht="14.1" customHeight="1" x14ac:dyDescent="0.2">
      <c r="A2" s="1"/>
      <c r="B2" s="15" t="s">
        <v>0</v>
      </c>
      <c r="C2" s="16"/>
      <c r="D2" s="16"/>
      <c r="E2" s="16"/>
      <c r="F2" s="16"/>
      <c r="G2" s="17"/>
    </row>
    <row r="3" spans="1:9" ht="14.1" customHeight="1" x14ac:dyDescent="0.2">
      <c r="A3" s="2" t="s">
        <v>1</v>
      </c>
      <c r="B3" s="3">
        <v>1</v>
      </c>
      <c r="C3" s="3">
        <v>2</v>
      </c>
      <c r="D3" s="3">
        <v>5</v>
      </c>
      <c r="E3" s="3">
        <v>10</v>
      </c>
      <c r="F3" s="3">
        <v>15</v>
      </c>
      <c r="G3" s="3">
        <v>20</v>
      </c>
    </row>
    <row r="4" spans="1:9" ht="12" customHeight="1" x14ac:dyDescent="0.2">
      <c r="A4" s="4" t="s">
        <v>2</v>
      </c>
      <c r="B4" s="1"/>
      <c r="C4" s="1"/>
      <c r="D4" s="1"/>
      <c r="E4" s="1"/>
      <c r="F4" s="1"/>
      <c r="G4" s="1"/>
    </row>
    <row r="5" spans="1:9" ht="12" customHeight="1" x14ac:dyDescent="0.2">
      <c r="A5" s="5">
        <v>0.4</v>
      </c>
      <c r="B5" s="6" t="s">
        <v>3</v>
      </c>
      <c r="C5" s="1"/>
      <c r="D5" s="1"/>
      <c r="E5" s="1"/>
      <c r="F5" s="1"/>
      <c r="G5" s="1"/>
    </row>
    <row r="6" spans="1:9" ht="11.1" customHeight="1" x14ac:dyDescent="0.2">
      <c r="A6" s="5">
        <v>0.5</v>
      </c>
      <c r="B6" s="6" t="s">
        <v>4</v>
      </c>
      <c r="C6" s="6" t="s">
        <v>3</v>
      </c>
      <c r="D6" s="1"/>
      <c r="E6" s="1"/>
      <c r="F6" s="1"/>
      <c r="G6" s="1"/>
    </row>
    <row r="7" spans="1:9" ht="12" customHeight="1" x14ac:dyDescent="0.2">
      <c r="A7" s="5">
        <v>0.67</v>
      </c>
      <c r="B7" s="6" t="s">
        <v>5</v>
      </c>
      <c r="C7" s="6" t="s">
        <v>6</v>
      </c>
      <c r="D7" s="6" t="s">
        <v>3</v>
      </c>
      <c r="E7" s="6" t="s">
        <v>3</v>
      </c>
      <c r="F7" s="6" t="s">
        <v>3</v>
      </c>
      <c r="G7" s="1"/>
    </row>
    <row r="8" spans="1:9" ht="12" customHeight="1" x14ac:dyDescent="0.2">
      <c r="A8" s="5">
        <v>0.75</v>
      </c>
      <c r="B8" s="6" t="s">
        <v>5</v>
      </c>
      <c r="C8" s="6" t="s">
        <v>5</v>
      </c>
      <c r="D8" s="6" t="s">
        <v>6</v>
      </c>
      <c r="E8" s="6" t="s">
        <v>6</v>
      </c>
      <c r="F8" s="6" t="s">
        <v>3</v>
      </c>
      <c r="G8" s="7" t="s">
        <v>3</v>
      </c>
    </row>
    <row r="9" spans="1:9" ht="11.1" customHeight="1" x14ac:dyDescent="0.2">
      <c r="A9" s="5">
        <v>0.83</v>
      </c>
      <c r="B9" s="6" t="s">
        <v>5</v>
      </c>
      <c r="C9" s="6" t="s">
        <v>5</v>
      </c>
      <c r="D9" s="6" t="s">
        <v>5</v>
      </c>
      <c r="E9" s="6" t="s">
        <v>6</v>
      </c>
      <c r="F9" s="6" t="s">
        <v>3</v>
      </c>
      <c r="G9" s="7" t="s">
        <v>3</v>
      </c>
    </row>
    <row r="10" spans="1:9" ht="12" customHeight="1" x14ac:dyDescent="0.2">
      <c r="A10" s="8" t="s">
        <v>7</v>
      </c>
      <c r="B10" s="6" t="s">
        <v>5</v>
      </c>
      <c r="C10" s="6" t="s">
        <v>5</v>
      </c>
      <c r="D10" s="6" t="s">
        <v>5</v>
      </c>
      <c r="E10" s="6" t="s">
        <v>6</v>
      </c>
      <c r="F10" s="6" t="s">
        <v>5</v>
      </c>
      <c r="G10" s="7" t="s">
        <v>5</v>
      </c>
    </row>
    <row r="12" spans="1:9" ht="15.75" x14ac:dyDescent="0.2">
      <c r="A12" s="25" t="s">
        <v>17</v>
      </c>
    </row>
    <row r="13" spans="1:9" ht="14.1" customHeight="1" x14ac:dyDescent="0.2">
      <c r="A13" s="1"/>
      <c r="B13" s="15" t="s">
        <v>0</v>
      </c>
      <c r="C13" s="16"/>
      <c r="D13" s="16"/>
      <c r="E13" s="16"/>
      <c r="F13" s="16"/>
      <c r="G13" s="16"/>
      <c r="H13" s="16"/>
      <c r="I13" s="17"/>
    </row>
    <row r="14" spans="1:9" ht="14.1" customHeight="1" x14ac:dyDescent="0.2">
      <c r="A14" s="9" t="s">
        <v>1</v>
      </c>
      <c r="B14" s="10">
        <v>0.25</v>
      </c>
      <c r="C14" s="11">
        <v>0.5</v>
      </c>
      <c r="D14" s="3">
        <v>1</v>
      </c>
      <c r="E14" s="3">
        <v>2</v>
      </c>
      <c r="F14" s="3">
        <v>5</v>
      </c>
      <c r="G14" s="3">
        <v>10</v>
      </c>
      <c r="H14" s="3">
        <v>15</v>
      </c>
      <c r="I14" s="3">
        <v>20</v>
      </c>
    </row>
    <row r="15" spans="1:9" ht="12" customHeight="1" x14ac:dyDescent="0.2">
      <c r="A15" s="4" t="s">
        <v>8</v>
      </c>
      <c r="B15" s="1"/>
      <c r="C15" s="1"/>
      <c r="D15" s="1"/>
      <c r="E15" s="1"/>
      <c r="F15" s="1"/>
      <c r="G15" s="1"/>
      <c r="H15" s="1"/>
      <c r="I15" s="1"/>
    </row>
    <row r="16" spans="1:9" ht="11.1" customHeight="1" x14ac:dyDescent="0.2">
      <c r="A16" s="5">
        <v>0.4</v>
      </c>
      <c r="B16" s="1"/>
      <c r="C16" s="6" t="s">
        <v>3</v>
      </c>
      <c r="D16" s="1"/>
      <c r="E16" s="1"/>
      <c r="F16" s="1"/>
      <c r="G16" s="1"/>
      <c r="H16" s="1"/>
      <c r="I16" s="1"/>
    </row>
    <row r="17" spans="1:9" ht="12" customHeight="1" x14ac:dyDescent="0.2">
      <c r="A17" s="5">
        <v>0.5</v>
      </c>
      <c r="B17" s="6" t="s">
        <v>3</v>
      </c>
      <c r="C17" s="6" t="s">
        <v>3</v>
      </c>
      <c r="D17" s="1"/>
      <c r="E17" s="1"/>
      <c r="F17" s="1"/>
      <c r="G17" s="1"/>
      <c r="H17" s="1"/>
      <c r="I17" s="1"/>
    </row>
    <row r="18" spans="1:9" ht="12" customHeight="1" x14ac:dyDescent="0.2">
      <c r="A18" s="5">
        <v>0.67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3</v>
      </c>
      <c r="H18" s="6" t="s">
        <v>3</v>
      </c>
      <c r="I18" s="6" t="s">
        <v>3</v>
      </c>
    </row>
    <row r="19" spans="1:9" ht="11.1" customHeight="1" x14ac:dyDescent="0.2">
      <c r="A19" s="5">
        <v>0.75</v>
      </c>
      <c r="B19" s="6" t="s">
        <v>5</v>
      </c>
      <c r="C19" s="6" t="s">
        <v>3</v>
      </c>
      <c r="D19" s="6" t="s">
        <v>5</v>
      </c>
      <c r="E19" s="6" t="s">
        <v>5</v>
      </c>
      <c r="F19" s="6" t="s">
        <v>5</v>
      </c>
      <c r="G19" s="6" t="s">
        <v>3</v>
      </c>
      <c r="H19" s="6" t="s">
        <v>9</v>
      </c>
      <c r="I19" s="6" t="s">
        <v>3</v>
      </c>
    </row>
    <row r="20" spans="1:9" ht="12" customHeight="1" x14ac:dyDescent="0.2">
      <c r="A20" s="5">
        <v>0.83</v>
      </c>
      <c r="B20" s="6" t="s">
        <v>5</v>
      </c>
      <c r="C20" s="6" t="s">
        <v>5</v>
      </c>
      <c r="D20" s="6" t="s">
        <v>5</v>
      </c>
      <c r="E20" s="6" t="s">
        <v>5</v>
      </c>
      <c r="F20" s="6" t="s">
        <v>6</v>
      </c>
      <c r="G20" s="6" t="s">
        <v>3</v>
      </c>
      <c r="H20" s="6" t="s">
        <v>9</v>
      </c>
      <c r="I20" s="6" t="s">
        <v>3</v>
      </c>
    </row>
    <row r="21" spans="1:9" ht="12" customHeight="1" x14ac:dyDescent="0.2">
      <c r="A21" s="12" t="s">
        <v>10</v>
      </c>
      <c r="B21" s="6" t="s">
        <v>3</v>
      </c>
      <c r="C21" s="6" t="s">
        <v>3</v>
      </c>
      <c r="D21" s="6" t="s">
        <v>3</v>
      </c>
      <c r="E21" s="6" t="s">
        <v>3</v>
      </c>
      <c r="F21" s="6" t="s">
        <v>3</v>
      </c>
      <c r="G21" s="6" t="s">
        <v>3</v>
      </c>
      <c r="H21" s="6" t="s">
        <v>5</v>
      </c>
      <c r="I21" s="6" t="s">
        <v>6</v>
      </c>
    </row>
    <row r="23" spans="1:9" ht="15.75" x14ac:dyDescent="0.2">
      <c r="A23" s="25" t="s">
        <v>18</v>
      </c>
    </row>
    <row r="24" spans="1:9" ht="14.1" customHeight="1" x14ac:dyDescent="0.2">
      <c r="A24" s="1"/>
      <c r="B24" s="15" t="s">
        <v>0</v>
      </c>
      <c r="C24" s="16"/>
      <c r="D24" s="16"/>
      <c r="E24" s="16"/>
      <c r="F24" s="16"/>
      <c r="G24" s="17"/>
    </row>
    <row r="25" spans="1:9" ht="14.1" customHeight="1" x14ac:dyDescent="0.2">
      <c r="A25" s="13" t="s">
        <v>1</v>
      </c>
      <c r="B25" s="3">
        <v>1</v>
      </c>
      <c r="C25" s="3">
        <v>2</v>
      </c>
      <c r="D25" s="3">
        <v>5</v>
      </c>
      <c r="E25" s="3">
        <v>10</v>
      </c>
      <c r="F25" s="3">
        <v>15</v>
      </c>
      <c r="G25" s="3">
        <v>20</v>
      </c>
    </row>
    <row r="26" spans="1:9" ht="12" customHeight="1" x14ac:dyDescent="0.2">
      <c r="A26" s="7" t="s">
        <v>2</v>
      </c>
      <c r="B26" s="1"/>
      <c r="C26" s="1"/>
      <c r="D26" s="1"/>
      <c r="E26" s="1"/>
      <c r="F26" s="1"/>
      <c r="G26" s="1"/>
    </row>
    <row r="27" spans="1:9" ht="12" customHeight="1" x14ac:dyDescent="0.2">
      <c r="A27" s="5">
        <v>0.14000000000000001</v>
      </c>
      <c r="B27" s="1"/>
      <c r="C27" s="6" t="s">
        <v>3</v>
      </c>
      <c r="D27" s="1"/>
      <c r="E27" s="1"/>
      <c r="F27" s="1"/>
      <c r="G27" s="1"/>
    </row>
    <row r="28" spans="1:9" ht="11.1" customHeight="1" x14ac:dyDescent="0.2">
      <c r="A28" s="5">
        <v>0.2</v>
      </c>
      <c r="B28" s="6" t="s">
        <v>3</v>
      </c>
      <c r="C28" s="6" t="s">
        <v>9</v>
      </c>
      <c r="D28" s="6" t="s">
        <v>3</v>
      </c>
      <c r="E28" s="6" t="s">
        <v>3</v>
      </c>
      <c r="F28" s="6" t="s">
        <v>3</v>
      </c>
      <c r="G28" s="1"/>
    </row>
    <row r="29" spans="1:9" ht="12" customHeight="1" x14ac:dyDescent="0.2">
      <c r="A29" s="5">
        <v>0.33</v>
      </c>
      <c r="B29" s="6" t="s">
        <v>5</v>
      </c>
      <c r="C29" s="6" t="s">
        <v>5</v>
      </c>
      <c r="D29" s="6" t="s">
        <v>5</v>
      </c>
      <c r="E29" s="6" t="s">
        <v>3</v>
      </c>
      <c r="F29" s="6" t="s">
        <v>3</v>
      </c>
      <c r="G29" s="6" t="s">
        <v>3</v>
      </c>
    </row>
    <row r="30" spans="1:9" ht="12" customHeight="1" x14ac:dyDescent="0.2">
      <c r="A30" s="5">
        <v>0.4</v>
      </c>
      <c r="B30" s="6" t="s">
        <v>5</v>
      </c>
      <c r="C30" s="6" t="s">
        <v>5</v>
      </c>
      <c r="D30" s="6" t="s">
        <v>5</v>
      </c>
      <c r="E30" s="6" t="s">
        <v>11</v>
      </c>
      <c r="F30" s="6" t="s">
        <v>3</v>
      </c>
      <c r="G30" s="6" t="s">
        <v>3</v>
      </c>
    </row>
    <row r="31" spans="1:9" ht="11.1" customHeight="1" x14ac:dyDescent="0.2">
      <c r="A31" s="12" t="s">
        <v>12</v>
      </c>
      <c r="B31" s="6" t="s">
        <v>3</v>
      </c>
      <c r="C31" s="6" t="s">
        <v>3</v>
      </c>
      <c r="D31" s="6" t="s">
        <v>9</v>
      </c>
      <c r="E31" s="6" t="s">
        <v>9</v>
      </c>
      <c r="F31" s="6" t="s">
        <v>9</v>
      </c>
      <c r="G31" s="6" t="s">
        <v>3</v>
      </c>
    </row>
    <row r="33" spans="1:9" ht="15.75" x14ac:dyDescent="0.2">
      <c r="A33" s="25" t="s">
        <v>19</v>
      </c>
    </row>
    <row r="34" spans="1:9" ht="14.1" customHeight="1" x14ac:dyDescent="0.2">
      <c r="A34" s="2" t="s">
        <v>13</v>
      </c>
      <c r="B34" s="14">
        <v>0.25</v>
      </c>
      <c r="C34" s="11">
        <v>0.5</v>
      </c>
      <c r="D34" s="3">
        <v>1</v>
      </c>
      <c r="E34" s="3">
        <v>2</v>
      </c>
      <c r="F34" s="3">
        <v>5</v>
      </c>
      <c r="G34" s="3">
        <v>10</v>
      </c>
      <c r="H34" s="3">
        <v>15</v>
      </c>
      <c r="I34" s="3">
        <v>20</v>
      </c>
    </row>
    <row r="35" spans="1:9" ht="11.1" customHeight="1" x14ac:dyDescent="0.2">
      <c r="A35" s="7" t="s">
        <v>2</v>
      </c>
      <c r="B35" s="1"/>
      <c r="C35" s="1"/>
      <c r="D35" s="1"/>
      <c r="E35" s="1"/>
      <c r="F35" s="1"/>
      <c r="G35" s="1"/>
      <c r="H35" s="1"/>
      <c r="I35" s="1"/>
    </row>
    <row r="36" spans="1:9" ht="12" customHeight="1" x14ac:dyDescent="0.2">
      <c r="A36" s="5">
        <v>0.14000000000000001</v>
      </c>
      <c r="B36" s="1"/>
      <c r="C36" s="1"/>
      <c r="D36" s="1"/>
      <c r="E36" s="1"/>
      <c r="F36" s="1"/>
      <c r="G36" s="1"/>
      <c r="H36" s="1"/>
      <c r="I36" s="1"/>
    </row>
    <row r="37" spans="1:9" ht="12" customHeight="1" x14ac:dyDescent="0.2">
      <c r="A37" s="5">
        <v>0.2</v>
      </c>
      <c r="B37" s="1"/>
      <c r="C37" s="1"/>
      <c r="D37" s="1"/>
      <c r="E37" s="6" t="s">
        <v>3</v>
      </c>
      <c r="F37" s="6" t="s">
        <v>3</v>
      </c>
      <c r="G37" s="1"/>
      <c r="H37" s="6" t="s">
        <v>3</v>
      </c>
      <c r="I37" s="6" t="s">
        <v>3</v>
      </c>
    </row>
    <row r="38" spans="1:9" ht="11.1" customHeight="1" x14ac:dyDescent="0.2">
      <c r="A38" s="5">
        <v>0.33</v>
      </c>
      <c r="B38" s="1"/>
      <c r="C38" s="1"/>
      <c r="D38" s="1"/>
      <c r="E38" s="6" t="s">
        <v>3</v>
      </c>
      <c r="F38" s="6" t="s">
        <v>9</v>
      </c>
      <c r="G38" s="1"/>
      <c r="H38" s="6" t="s">
        <v>3</v>
      </c>
      <c r="I38" s="6" t="s">
        <v>9</v>
      </c>
    </row>
    <row r="39" spans="1:9" ht="12" customHeight="1" x14ac:dyDescent="0.2">
      <c r="A39" s="5">
        <v>0.4</v>
      </c>
      <c r="B39" s="1"/>
      <c r="C39" s="1"/>
      <c r="D39" s="1"/>
      <c r="E39" s="6" t="s">
        <v>3</v>
      </c>
      <c r="F39" s="6" t="s">
        <v>9</v>
      </c>
      <c r="G39" s="6" t="s">
        <v>3</v>
      </c>
      <c r="H39" s="6" t="s">
        <v>9</v>
      </c>
      <c r="I39" s="6" t="s">
        <v>9</v>
      </c>
    </row>
    <row r="40" spans="1:9" ht="12" customHeight="1" x14ac:dyDescent="0.2">
      <c r="A40" s="12" t="s">
        <v>14</v>
      </c>
      <c r="B40" s="1"/>
      <c r="C40" s="1"/>
      <c r="D40" s="1"/>
      <c r="E40" s="1"/>
      <c r="F40" s="6" t="s">
        <v>3</v>
      </c>
      <c r="G40" s="6" t="s">
        <v>9</v>
      </c>
      <c r="H40" s="6" t="s">
        <v>9</v>
      </c>
      <c r="I40" s="6" t="s">
        <v>9</v>
      </c>
    </row>
    <row r="42" spans="1:9" ht="15.75" x14ac:dyDescent="0.2">
      <c r="A42" s="25" t="s">
        <v>20</v>
      </c>
    </row>
    <row r="43" spans="1:9" ht="14.1" customHeight="1" x14ac:dyDescent="0.2">
      <c r="A43" s="1"/>
      <c r="B43" s="15" t="s">
        <v>0</v>
      </c>
      <c r="C43" s="16"/>
      <c r="D43" s="16"/>
      <c r="E43" s="16"/>
      <c r="F43" s="16"/>
      <c r="G43" s="17"/>
    </row>
    <row r="44" spans="1:9" ht="14.1" customHeight="1" x14ac:dyDescent="0.2">
      <c r="A44" s="13" t="s">
        <v>1</v>
      </c>
      <c r="B44" s="3">
        <v>1</v>
      </c>
      <c r="C44" s="3">
        <v>2</v>
      </c>
      <c r="D44" s="3">
        <v>5</v>
      </c>
      <c r="E44" s="3">
        <v>10</v>
      </c>
      <c r="F44" s="3">
        <v>15</v>
      </c>
      <c r="G44" s="3">
        <v>20</v>
      </c>
    </row>
    <row r="45" spans="1:9" ht="12" customHeight="1" x14ac:dyDescent="0.2">
      <c r="A45" s="7" t="s">
        <v>2</v>
      </c>
      <c r="B45" s="1"/>
      <c r="C45" s="1"/>
      <c r="D45" s="1"/>
      <c r="E45" s="1"/>
      <c r="F45" s="1"/>
      <c r="G45" s="1"/>
    </row>
    <row r="46" spans="1:9" ht="11.1" customHeight="1" x14ac:dyDescent="0.2">
      <c r="A46" s="5">
        <v>0.1</v>
      </c>
      <c r="B46" s="6" t="s">
        <v>3</v>
      </c>
      <c r="C46" s="6" t="s">
        <v>3</v>
      </c>
      <c r="D46" s="6" t="s">
        <v>3</v>
      </c>
      <c r="E46" s="1"/>
      <c r="F46" s="1"/>
      <c r="G46" s="1"/>
    </row>
    <row r="47" spans="1:9" ht="12" customHeight="1" x14ac:dyDescent="0.2">
      <c r="A47" s="5">
        <v>0.15</v>
      </c>
      <c r="B47" s="6" t="s">
        <v>3</v>
      </c>
      <c r="C47" s="6" t="s">
        <v>3</v>
      </c>
      <c r="D47" s="6" t="s">
        <v>3</v>
      </c>
      <c r="E47" s="6" t="s">
        <v>3</v>
      </c>
      <c r="F47" s="1"/>
      <c r="G47" s="1"/>
    </row>
    <row r="48" spans="1:9" ht="12" customHeight="1" x14ac:dyDescent="0.2">
      <c r="A48" s="5">
        <v>0.2</v>
      </c>
      <c r="B48" s="6" t="s">
        <v>5</v>
      </c>
      <c r="C48" s="6" t="s">
        <v>5</v>
      </c>
      <c r="D48" s="6" t="s">
        <v>5</v>
      </c>
      <c r="E48" s="6" t="s">
        <v>5</v>
      </c>
      <c r="F48" s="6" t="s">
        <v>3</v>
      </c>
      <c r="G48" s="7" t="s">
        <v>3</v>
      </c>
    </row>
    <row r="49" spans="1:9" ht="11.1" customHeight="1" x14ac:dyDescent="0.2">
      <c r="A49" s="5">
        <v>0.3</v>
      </c>
      <c r="B49" s="6" t="s">
        <v>5</v>
      </c>
      <c r="C49" s="6" t="s">
        <v>5</v>
      </c>
      <c r="D49" s="6" t="s">
        <v>5</v>
      </c>
      <c r="E49" s="6" t="s">
        <v>5</v>
      </c>
      <c r="F49" s="6" t="s">
        <v>5</v>
      </c>
      <c r="G49" s="7" t="s">
        <v>6</v>
      </c>
    </row>
    <row r="50" spans="1:9" ht="12" customHeight="1" x14ac:dyDescent="0.2">
      <c r="A50" s="5">
        <v>0.35</v>
      </c>
      <c r="B50" s="6" t="s">
        <v>5</v>
      </c>
      <c r="C50" s="6" t="s">
        <v>5</v>
      </c>
      <c r="D50" s="6" t="s">
        <v>5</v>
      </c>
      <c r="E50" s="6" t="s">
        <v>5</v>
      </c>
      <c r="F50" s="6" t="s">
        <v>5</v>
      </c>
      <c r="G50" s="7" t="s">
        <v>6</v>
      </c>
    </row>
    <row r="51" spans="1:9" ht="12" customHeight="1" x14ac:dyDescent="0.2">
      <c r="A51" s="12" t="s">
        <v>15</v>
      </c>
      <c r="B51" s="1"/>
      <c r="C51" s="6" t="s">
        <v>3</v>
      </c>
      <c r="D51" s="6" t="s">
        <v>3</v>
      </c>
      <c r="E51" s="6" t="s">
        <v>3</v>
      </c>
      <c r="F51" s="6" t="s">
        <v>9</v>
      </c>
      <c r="G51" s="7" t="s">
        <v>9</v>
      </c>
    </row>
    <row r="53" spans="1:9" ht="15.75" x14ac:dyDescent="0.2">
      <c r="A53" s="25" t="s">
        <v>21</v>
      </c>
    </row>
    <row r="54" spans="1:9" ht="14.1" customHeight="1" x14ac:dyDescent="0.2">
      <c r="A54" s="1"/>
      <c r="B54" s="15" t="s">
        <v>0</v>
      </c>
      <c r="C54" s="16"/>
      <c r="D54" s="16"/>
      <c r="E54" s="16"/>
      <c r="F54" s="16"/>
      <c r="G54" s="16"/>
      <c r="H54" s="16"/>
      <c r="I54" s="17"/>
    </row>
    <row r="55" spans="1:9" ht="14.1" customHeight="1" x14ac:dyDescent="0.2">
      <c r="A55" s="13" t="s">
        <v>1</v>
      </c>
      <c r="B55" s="14">
        <v>0.25</v>
      </c>
      <c r="C55" s="11">
        <v>0.5</v>
      </c>
      <c r="D55" s="3">
        <v>1</v>
      </c>
      <c r="E55" s="3">
        <v>2</v>
      </c>
      <c r="F55" s="3">
        <v>5</v>
      </c>
      <c r="G55" s="3">
        <v>10</v>
      </c>
      <c r="H55" s="3">
        <v>15</v>
      </c>
      <c r="I55" s="3">
        <v>20</v>
      </c>
    </row>
    <row r="56" spans="1:9" ht="12" customHeight="1" x14ac:dyDescent="0.2">
      <c r="A56" s="7" t="s">
        <v>2</v>
      </c>
      <c r="B56" s="1"/>
      <c r="C56" s="1"/>
      <c r="D56" s="1"/>
      <c r="E56" s="1"/>
      <c r="F56" s="1"/>
      <c r="G56" s="1"/>
      <c r="H56" s="1"/>
      <c r="I56" s="1"/>
    </row>
    <row r="57" spans="1:9" ht="11.1" customHeight="1" x14ac:dyDescent="0.2">
      <c r="A57" s="5">
        <v>0.1</v>
      </c>
      <c r="B57" s="1"/>
      <c r="C57" s="1"/>
      <c r="D57" s="1"/>
      <c r="E57" s="1"/>
      <c r="F57" s="1"/>
      <c r="G57" s="1"/>
      <c r="H57" s="1"/>
      <c r="I57" s="1"/>
    </row>
    <row r="58" spans="1:9" ht="12" customHeight="1" x14ac:dyDescent="0.2">
      <c r="A58" s="5">
        <v>0.15</v>
      </c>
      <c r="B58" s="1"/>
      <c r="C58" s="1"/>
      <c r="D58" s="1"/>
      <c r="E58" s="1"/>
      <c r="F58" s="1"/>
      <c r="G58" s="1"/>
      <c r="H58" s="6" t="s">
        <v>3</v>
      </c>
      <c r="I58" s="1"/>
    </row>
    <row r="59" spans="1:9" ht="12" customHeight="1" x14ac:dyDescent="0.2">
      <c r="A59" s="5">
        <v>0.2</v>
      </c>
      <c r="B59" s="1"/>
      <c r="C59" s="1"/>
      <c r="D59" s="1"/>
      <c r="E59" s="6" t="s">
        <v>3</v>
      </c>
      <c r="F59" s="6" t="s">
        <v>3</v>
      </c>
      <c r="G59" s="6" t="s">
        <v>3</v>
      </c>
      <c r="H59" s="6" t="s">
        <v>3</v>
      </c>
      <c r="I59" s="6" t="s">
        <v>3</v>
      </c>
    </row>
    <row r="60" spans="1:9" ht="11.1" customHeight="1" x14ac:dyDescent="0.2">
      <c r="A60" s="5">
        <v>0.3</v>
      </c>
      <c r="B60" s="1"/>
      <c r="C60" s="1"/>
      <c r="D60" s="1"/>
      <c r="E60" s="6" t="s">
        <v>3</v>
      </c>
      <c r="F60" s="6" t="s">
        <v>5</v>
      </c>
      <c r="G60" s="6" t="s">
        <v>5</v>
      </c>
      <c r="H60" s="6" t="s">
        <v>5</v>
      </c>
      <c r="I60" s="6" t="s">
        <v>9</v>
      </c>
    </row>
    <row r="61" spans="1:9" ht="12" customHeight="1" x14ac:dyDescent="0.2">
      <c r="A61" s="5">
        <v>0.35</v>
      </c>
      <c r="B61" s="1"/>
      <c r="C61" s="1"/>
      <c r="D61" s="1"/>
      <c r="E61" s="6" t="s">
        <v>3</v>
      </c>
      <c r="F61" s="6" t="s">
        <v>5</v>
      </c>
      <c r="G61" s="6" t="s">
        <v>5</v>
      </c>
      <c r="H61" s="6" t="s">
        <v>5</v>
      </c>
      <c r="I61" s="6" t="s">
        <v>5</v>
      </c>
    </row>
    <row r="62" spans="1:9" ht="12" customHeight="1" x14ac:dyDescent="0.2">
      <c r="A62" s="12" t="s">
        <v>15</v>
      </c>
      <c r="B62" s="1"/>
      <c r="C62" s="1"/>
      <c r="D62" s="1"/>
      <c r="E62" s="1"/>
      <c r="F62" s="6" t="s">
        <v>3</v>
      </c>
      <c r="G62" s="6" t="s">
        <v>3</v>
      </c>
      <c r="H62" s="6" t="s">
        <v>6</v>
      </c>
      <c r="I62" s="6" t="s">
        <v>6</v>
      </c>
    </row>
    <row r="64" spans="1:9" ht="15.75" x14ac:dyDescent="0.2">
      <c r="A64" s="25" t="s">
        <v>22</v>
      </c>
    </row>
    <row r="65" spans="1:9" ht="14.1" customHeight="1" x14ac:dyDescent="0.2">
      <c r="A65" s="1"/>
      <c r="B65" s="15" t="s">
        <v>0</v>
      </c>
      <c r="C65" s="16"/>
      <c r="D65" s="16"/>
      <c r="E65" s="16"/>
      <c r="F65" s="16"/>
      <c r="G65" s="17"/>
    </row>
    <row r="66" spans="1:9" ht="14.1" customHeight="1" x14ac:dyDescent="0.2">
      <c r="A66" s="13" t="s">
        <v>1</v>
      </c>
      <c r="B66" s="3">
        <v>1</v>
      </c>
      <c r="C66" s="3">
        <v>2</v>
      </c>
      <c r="D66" s="3">
        <v>5</v>
      </c>
      <c r="E66" s="3">
        <v>10</v>
      </c>
      <c r="F66" s="3">
        <v>15</v>
      </c>
      <c r="G66" s="3">
        <v>20</v>
      </c>
    </row>
    <row r="67" spans="1:9" ht="12" customHeight="1" x14ac:dyDescent="0.2">
      <c r="A67" s="7" t="s">
        <v>2</v>
      </c>
      <c r="B67" s="1"/>
      <c r="C67" s="1"/>
      <c r="D67" s="1"/>
      <c r="E67" s="1"/>
      <c r="F67" s="1"/>
      <c r="G67" s="1"/>
    </row>
    <row r="68" spans="1:9" ht="12" customHeight="1" x14ac:dyDescent="0.2">
      <c r="A68" s="5">
        <v>0.1</v>
      </c>
      <c r="B68" s="6" t="s">
        <v>3</v>
      </c>
      <c r="C68" s="6" t="s">
        <v>3</v>
      </c>
      <c r="D68" s="1"/>
      <c r="E68" s="1"/>
      <c r="F68" s="1"/>
      <c r="G68" s="1"/>
    </row>
    <row r="69" spans="1:9" ht="11.1" customHeight="1" x14ac:dyDescent="0.2">
      <c r="A69" s="5">
        <v>0.15</v>
      </c>
      <c r="B69" s="6" t="s">
        <v>3</v>
      </c>
      <c r="C69" s="6" t="s">
        <v>3</v>
      </c>
      <c r="D69" s="6" t="s">
        <v>3</v>
      </c>
      <c r="E69" s="1"/>
      <c r="F69" s="1"/>
      <c r="G69" s="1"/>
    </row>
    <row r="70" spans="1:9" ht="12" customHeight="1" x14ac:dyDescent="0.2">
      <c r="A70" s="5">
        <v>0.2</v>
      </c>
      <c r="B70" s="6" t="s">
        <v>9</v>
      </c>
      <c r="C70" s="6" t="s">
        <v>9</v>
      </c>
      <c r="D70" s="6" t="s">
        <v>9</v>
      </c>
      <c r="E70" s="6" t="s">
        <v>3</v>
      </c>
      <c r="F70" s="6" t="s">
        <v>3</v>
      </c>
      <c r="G70" s="7" t="s">
        <v>3</v>
      </c>
    </row>
    <row r="71" spans="1:9" ht="12" customHeight="1" x14ac:dyDescent="0.2">
      <c r="A71" s="5">
        <v>0.3</v>
      </c>
      <c r="B71" s="6" t="s">
        <v>9</v>
      </c>
      <c r="C71" s="6" t="s">
        <v>9</v>
      </c>
      <c r="D71" s="6" t="s">
        <v>9</v>
      </c>
      <c r="E71" s="6" t="s">
        <v>9</v>
      </c>
      <c r="F71" s="6" t="s">
        <v>3</v>
      </c>
      <c r="G71" s="7" t="s">
        <v>3</v>
      </c>
    </row>
    <row r="72" spans="1:9" ht="11.1" customHeight="1" x14ac:dyDescent="0.2">
      <c r="A72" s="5">
        <v>0.35</v>
      </c>
      <c r="B72" s="6" t="s">
        <v>9</v>
      </c>
      <c r="C72" s="6" t="s">
        <v>9</v>
      </c>
      <c r="D72" s="6" t="s">
        <v>9</v>
      </c>
      <c r="E72" s="6" t="s">
        <v>9</v>
      </c>
      <c r="F72" s="6" t="s">
        <v>9</v>
      </c>
      <c r="G72" s="7" t="s">
        <v>6</v>
      </c>
    </row>
    <row r="73" spans="1:9" ht="12" customHeight="1" x14ac:dyDescent="0.2">
      <c r="A73" s="12" t="s">
        <v>15</v>
      </c>
      <c r="B73" s="6" t="s">
        <v>3</v>
      </c>
      <c r="C73" s="6" t="s">
        <v>3</v>
      </c>
      <c r="D73" s="6" t="s">
        <v>9</v>
      </c>
      <c r="E73" s="6" t="s">
        <v>6</v>
      </c>
      <c r="F73" s="6" t="s">
        <v>6</v>
      </c>
      <c r="G73" s="7" t="s">
        <v>6</v>
      </c>
    </row>
    <row r="75" spans="1:9" ht="15.75" x14ac:dyDescent="0.2">
      <c r="A75" s="25" t="s">
        <v>23</v>
      </c>
    </row>
    <row r="76" spans="1:9" ht="14.1" customHeight="1" x14ac:dyDescent="0.2">
      <c r="A76" s="1"/>
      <c r="B76" s="15" t="s">
        <v>0</v>
      </c>
      <c r="C76" s="16"/>
      <c r="D76" s="16"/>
      <c r="E76" s="16"/>
      <c r="F76" s="16"/>
      <c r="G76" s="16"/>
      <c r="H76" s="16"/>
      <c r="I76" s="17"/>
    </row>
    <row r="77" spans="1:9" ht="14.1" customHeight="1" x14ac:dyDescent="0.2">
      <c r="A77" s="13" t="s">
        <v>1</v>
      </c>
      <c r="B77" s="14">
        <v>0.25</v>
      </c>
      <c r="C77" s="11">
        <v>0.5</v>
      </c>
      <c r="D77" s="3">
        <v>1</v>
      </c>
      <c r="E77" s="3">
        <v>2</v>
      </c>
      <c r="F77" s="3">
        <v>5</v>
      </c>
      <c r="G77" s="3">
        <v>10</v>
      </c>
      <c r="H77" s="3">
        <v>15</v>
      </c>
      <c r="I77" s="3">
        <v>20</v>
      </c>
    </row>
    <row r="78" spans="1:9" ht="12" customHeight="1" x14ac:dyDescent="0.2">
      <c r="A78" s="7" t="s">
        <v>2</v>
      </c>
      <c r="B78" s="1"/>
      <c r="C78" s="1"/>
      <c r="D78" s="1"/>
      <c r="E78" s="1"/>
      <c r="F78" s="1"/>
      <c r="G78" s="1"/>
      <c r="H78" s="1"/>
      <c r="I78" s="1"/>
    </row>
    <row r="79" spans="1:9" ht="11.1" customHeight="1" x14ac:dyDescent="0.2">
      <c r="A79" s="5">
        <v>0.1</v>
      </c>
      <c r="B79" s="1"/>
      <c r="C79" s="1"/>
      <c r="D79" s="1"/>
      <c r="E79" s="1"/>
      <c r="F79" s="1"/>
      <c r="G79" s="1"/>
      <c r="H79" s="1"/>
      <c r="I79" s="1"/>
    </row>
    <row r="80" spans="1:9" ht="12" customHeight="1" x14ac:dyDescent="0.2">
      <c r="A80" s="5">
        <v>0.15</v>
      </c>
      <c r="B80" s="1"/>
      <c r="C80" s="1"/>
      <c r="D80" s="1"/>
      <c r="E80" s="1"/>
      <c r="F80" s="1"/>
      <c r="G80" s="1"/>
      <c r="H80" s="6" t="s">
        <v>3</v>
      </c>
      <c r="I80" s="1"/>
    </row>
    <row r="81" spans="1:46" ht="12" customHeight="1" x14ac:dyDescent="0.2">
      <c r="A81" s="5">
        <v>0.2</v>
      </c>
      <c r="B81" s="1"/>
      <c r="C81" s="1"/>
      <c r="D81" s="1"/>
      <c r="E81" s="6" t="s">
        <v>3</v>
      </c>
      <c r="F81" s="6" t="s">
        <v>3</v>
      </c>
      <c r="G81" s="6" t="s">
        <v>3</v>
      </c>
      <c r="H81" s="6" t="s">
        <v>3</v>
      </c>
      <c r="I81" s="6" t="s">
        <v>3</v>
      </c>
    </row>
    <row r="82" spans="1:46" ht="11.1" customHeight="1" x14ac:dyDescent="0.2">
      <c r="A82" s="5">
        <v>0.3</v>
      </c>
      <c r="B82" s="1"/>
      <c r="C82" s="1"/>
      <c r="D82" s="1"/>
      <c r="E82" s="6" t="s">
        <v>3</v>
      </c>
      <c r="F82" s="6" t="s">
        <v>3</v>
      </c>
      <c r="G82" s="6" t="s">
        <v>9</v>
      </c>
      <c r="H82" s="6" t="s">
        <v>9</v>
      </c>
      <c r="I82" s="6" t="s">
        <v>9</v>
      </c>
    </row>
    <row r="83" spans="1:46" ht="12" customHeight="1" x14ac:dyDescent="0.2">
      <c r="A83" s="5">
        <v>0.35</v>
      </c>
      <c r="B83" s="1"/>
      <c r="C83" s="1"/>
      <c r="D83" s="1"/>
      <c r="E83" s="6" t="s">
        <v>3</v>
      </c>
      <c r="F83" s="6" t="s">
        <v>3</v>
      </c>
      <c r="G83" s="6" t="s">
        <v>9</v>
      </c>
      <c r="H83" s="6" t="s">
        <v>9</v>
      </c>
      <c r="I83" s="6" t="s">
        <v>9</v>
      </c>
    </row>
    <row r="84" spans="1:46" ht="12" customHeight="1" x14ac:dyDescent="0.2">
      <c r="A84" s="12" t="s">
        <v>15</v>
      </c>
      <c r="B84" s="1"/>
      <c r="C84" s="1"/>
      <c r="D84" s="1"/>
      <c r="E84" s="1"/>
      <c r="F84" s="6" t="s">
        <v>3</v>
      </c>
      <c r="G84" s="6" t="s">
        <v>3</v>
      </c>
      <c r="H84" s="6" t="s">
        <v>9</v>
      </c>
      <c r="I84" s="6" t="s">
        <v>9</v>
      </c>
    </row>
    <row r="86" spans="1:46" ht="15.75" x14ac:dyDescent="0.2">
      <c r="A86" s="25" t="s">
        <v>64</v>
      </c>
    </row>
    <row r="87" spans="1:46" s="23" customFormat="1" ht="15.75" x14ac:dyDescent="0.25">
      <c r="A87" s="24" t="s">
        <v>65</v>
      </c>
      <c r="B87" s="24" t="s">
        <v>24</v>
      </c>
      <c r="C87" s="24" t="s">
        <v>25</v>
      </c>
      <c r="D87" s="24" t="s">
        <v>26</v>
      </c>
      <c r="E87" s="24" t="s">
        <v>27</v>
      </c>
      <c r="F87" s="24" t="s">
        <v>28</v>
      </c>
      <c r="G87" s="24" t="s">
        <v>29</v>
      </c>
      <c r="H87" s="24" t="s">
        <v>30</v>
      </c>
      <c r="I87" s="24" t="s">
        <v>31</v>
      </c>
      <c r="J87" s="24"/>
      <c r="K87" s="24" t="s">
        <v>32</v>
      </c>
      <c r="L87" s="24" t="s">
        <v>32</v>
      </c>
      <c r="M87" s="24" t="s">
        <v>32</v>
      </c>
      <c r="N87" s="24" t="s">
        <v>32</v>
      </c>
      <c r="O87" s="24" t="s">
        <v>32</v>
      </c>
      <c r="P87" s="24" t="s">
        <v>32</v>
      </c>
      <c r="Q87" s="24" t="s">
        <v>32</v>
      </c>
      <c r="R87" s="24" t="s">
        <v>32</v>
      </c>
      <c r="S87" s="24" t="s">
        <v>32</v>
      </c>
      <c r="T87" s="24"/>
      <c r="U87" s="24" t="s">
        <v>33</v>
      </c>
      <c r="V87" s="24" t="s">
        <v>33</v>
      </c>
      <c r="W87" s="24" t="s">
        <v>33</v>
      </c>
      <c r="X87" s="24" t="s">
        <v>33</v>
      </c>
      <c r="Y87" s="24" t="s">
        <v>33</v>
      </c>
      <c r="Z87" s="24" t="s">
        <v>33</v>
      </c>
      <c r="AA87" s="24" t="s">
        <v>33</v>
      </c>
      <c r="AB87" s="24" t="s">
        <v>33</v>
      </c>
      <c r="AC87" s="24" t="s">
        <v>33</v>
      </c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1:46" s="18" customFormat="1" x14ac:dyDescent="0.2">
      <c r="A88" s="21"/>
      <c r="B88" s="21" t="s">
        <v>34</v>
      </c>
      <c r="C88" s="21" t="s">
        <v>35</v>
      </c>
      <c r="D88" s="21" t="s">
        <v>36</v>
      </c>
      <c r="E88" s="21" t="s">
        <v>37</v>
      </c>
      <c r="F88" s="21" t="s">
        <v>38</v>
      </c>
      <c r="G88" s="21" t="s">
        <v>38</v>
      </c>
      <c r="H88" s="21" t="s">
        <v>39</v>
      </c>
      <c r="I88" s="21" t="s">
        <v>38</v>
      </c>
      <c r="J88" s="21"/>
      <c r="K88" s="18" t="s">
        <v>40</v>
      </c>
      <c r="L88" s="18" t="s">
        <v>41</v>
      </c>
      <c r="M88" s="18" t="s">
        <v>42</v>
      </c>
      <c r="N88" s="18" t="s">
        <v>43</v>
      </c>
      <c r="O88" s="18" t="s">
        <v>44</v>
      </c>
      <c r="P88" s="18" t="s">
        <v>45</v>
      </c>
      <c r="Q88" s="18" t="s">
        <v>46</v>
      </c>
      <c r="R88" s="18" t="s">
        <v>47</v>
      </c>
      <c r="S88" s="18" t="s">
        <v>48</v>
      </c>
      <c r="T88" s="21"/>
      <c r="U88" s="21" t="s">
        <v>40</v>
      </c>
      <c r="V88" s="21" t="s">
        <v>41</v>
      </c>
      <c r="W88" s="21" t="s">
        <v>42</v>
      </c>
      <c r="X88" s="21" t="s">
        <v>43</v>
      </c>
      <c r="Y88" s="21" t="s">
        <v>44</v>
      </c>
      <c r="Z88" s="21" t="s">
        <v>45</v>
      </c>
      <c r="AA88" s="21" t="s">
        <v>46</v>
      </c>
      <c r="AB88" s="21" t="s">
        <v>47</v>
      </c>
      <c r="AC88" s="21" t="s">
        <v>48</v>
      </c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s="18" customFormat="1" x14ac:dyDescent="0.2">
      <c r="A89" s="21" t="s">
        <v>49</v>
      </c>
      <c r="B89" s="21"/>
      <c r="C89" s="21"/>
      <c r="D89" s="21"/>
      <c r="E89" s="21"/>
      <c r="F89" s="21"/>
      <c r="G89" s="21"/>
      <c r="H89" s="21"/>
      <c r="I89" s="21"/>
      <c r="J89" s="21"/>
      <c r="K89" s="21" t="s">
        <v>50</v>
      </c>
      <c r="L89" s="21" t="s">
        <v>50</v>
      </c>
      <c r="M89" s="21" t="s">
        <v>50</v>
      </c>
      <c r="N89" s="21" t="s">
        <v>50</v>
      </c>
      <c r="O89" s="21" t="s">
        <v>50</v>
      </c>
      <c r="P89" s="21" t="s">
        <v>50</v>
      </c>
      <c r="Q89" s="21" t="s">
        <v>50</v>
      </c>
      <c r="R89" s="21" t="s">
        <v>50</v>
      </c>
      <c r="S89" s="21" t="s">
        <v>50</v>
      </c>
      <c r="T89" s="21"/>
      <c r="U89" s="21" t="s">
        <v>51</v>
      </c>
      <c r="V89" s="21" t="s">
        <v>51</v>
      </c>
      <c r="W89" s="21" t="s">
        <v>51</v>
      </c>
      <c r="X89" s="21" t="s">
        <v>51</v>
      </c>
      <c r="Y89" s="21" t="s">
        <v>51</v>
      </c>
      <c r="Z89" s="21" t="s">
        <v>51</v>
      </c>
      <c r="AA89" s="21" t="s">
        <v>51</v>
      </c>
      <c r="AB89" s="21" t="s">
        <v>51</v>
      </c>
      <c r="AC89" s="21" t="s">
        <v>51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s="18" customFormat="1" x14ac:dyDescent="0.2">
      <c r="A90" s="18">
        <v>1</v>
      </c>
      <c r="B90" s="18" t="s">
        <v>49</v>
      </c>
      <c r="C90" s="18" t="s">
        <v>52</v>
      </c>
      <c r="D90" s="18">
        <v>1.4</v>
      </c>
      <c r="E90" s="18" t="s">
        <v>53</v>
      </c>
      <c r="F90" s="18">
        <v>115</v>
      </c>
      <c r="G90" s="18">
        <v>97.5</v>
      </c>
      <c r="H90" s="19">
        <f>G90/F90</f>
        <v>0.84782608695652173</v>
      </c>
      <c r="I90" s="18">
        <v>4</v>
      </c>
      <c r="K90" s="18">
        <v>54</v>
      </c>
      <c r="L90" s="18">
        <v>412</v>
      </c>
      <c r="M90" s="18">
        <v>466</v>
      </c>
      <c r="N90" s="18">
        <v>477</v>
      </c>
      <c r="O90" s="18">
        <v>485</v>
      </c>
      <c r="P90" s="18">
        <v>511</v>
      </c>
      <c r="Q90" s="18">
        <v>517</v>
      </c>
      <c r="R90" s="18">
        <v>539</v>
      </c>
      <c r="S90" s="18">
        <v>548</v>
      </c>
      <c r="U90" s="20">
        <v>0.34181437657151298</v>
      </c>
      <c r="V90" s="20">
        <v>0.43494007439041199</v>
      </c>
      <c r="W90" s="20">
        <v>0.45827011318445998</v>
      </c>
      <c r="X90" s="20">
        <v>0.46071819841752898</v>
      </c>
      <c r="Y90" s="20">
        <v>0.49246381137143697</v>
      </c>
      <c r="Z90" s="20">
        <v>0.54150191031570505</v>
      </c>
      <c r="AA90" s="20">
        <v>0.54115049073064403</v>
      </c>
      <c r="AB90" s="20">
        <v>0.53435198406109896</v>
      </c>
      <c r="AC90" s="20">
        <v>0.53699481865285004</v>
      </c>
    </row>
    <row r="91" spans="1:46" s="18" customFormat="1" x14ac:dyDescent="0.2">
      <c r="A91" s="18">
        <v>2</v>
      </c>
      <c r="B91" s="18" t="s">
        <v>49</v>
      </c>
      <c r="C91" s="18" t="s">
        <v>52</v>
      </c>
      <c r="D91" s="18">
        <v>1.2</v>
      </c>
      <c r="E91" s="18" t="s">
        <v>54</v>
      </c>
      <c r="F91" s="18">
        <v>90</v>
      </c>
      <c r="G91" s="18">
        <v>75</v>
      </c>
      <c r="H91" s="19">
        <f t="shared" ref="H91:H94" si="0">G91/F91</f>
        <v>0.83333333333333337</v>
      </c>
      <c r="I91" s="18">
        <v>3.4</v>
      </c>
      <c r="K91" s="18">
        <v>34</v>
      </c>
      <c r="L91" s="18">
        <v>341</v>
      </c>
      <c r="M91" s="18">
        <v>368</v>
      </c>
      <c r="N91" s="18">
        <v>386</v>
      </c>
      <c r="O91" s="18">
        <v>441</v>
      </c>
      <c r="P91" s="18">
        <v>490</v>
      </c>
      <c r="Q91" s="18">
        <v>479</v>
      </c>
      <c r="R91" s="18">
        <v>484</v>
      </c>
      <c r="S91" s="18">
        <v>486</v>
      </c>
      <c r="U91" s="20">
        <v>0.35767765776009097</v>
      </c>
      <c r="V91" s="20">
        <v>0.41435672908527599</v>
      </c>
      <c r="W91" s="20">
        <v>0.43091634505058901</v>
      </c>
      <c r="X91" s="20">
        <v>0.45398266611638399</v>
      </c>
      <c r="Y91" s="20">
        <v>0.47383755623964002</v>
      </c>
      <c r="Z91" s="20">
        <v>0.47040976460331302</v>
      </c>
      <c r="AA91" s="20">
        <v>0.51364633089964096</v>
      </c>
      <c r="AB91" s="20">
        <v>0.50959934853420197</v>
      </c>
      <c r="AC91" s="20">
        <v>0.48392917847025502</v>
      </c>
    </row>
    <row r="92" spans="1:46" s="18" customFormat="1" x14ac:dyDescent="0.2">
      <c r="A92" s="18">
        <v>3</v>
      </c>
      <c r="B92" s="21" t="s">
        <v>49</v>
      </c>
      <c r="C92" s="18" t="s">
        <v>52</v>
      </c>
      <c r="D92" s="18">
        <v>1.3</v>
      </c>
      <c r="E92" s="18" t="s">
        <v>54</v>
      </c>
      <c r="F92" s="18">
        <v>90</v>
      </c>
      <c r="G92" s="18">
        <v>75.5</v>
      </c>
      <c r="H92" s="19">
        <f t="shared" si="0"/>
        <v>0.83888888888888891</v>
      </c>
      <c r="I92" s="18">
        <v>3.7</v>
      </c>
      <c r="K92" s="18">
        <v>38</v>
      </c>
      <c r="L92" s="18">
        <v>375</v>
      </c>
      <c r="M92" s="18">
        <v>434</v>
      </c>
      <c r="N92" s="18">
        <v>486</v>
      </c>
      <c r="O92" s="18">
        <v>494</v>
      </c>
      <c r="P92" s="18">
        <v>497</v>
      </c>
      <c r="Q92" s="18">
        <v>499</v>
      </c>
      <c r="R92" s="18">
        <v>506</v>
      </c>
      <c r="S92" s="18">
        <v>529</v>
      </c>
      <c r="U92" s="20">
        <v>0.270059063136456</v>
      </c>
      <c r="V92" s="20">
        <v>0.38242472266244099</v>
      </c>
      <c r="W92" s="20">
        <v>0.42297493036211697</v>
      </c>
      <c r="X92" s="20">
        <v>0.43422532402791603</v>
      </c>
      <c r="Y92" s="20">
        <v>0.43854903002923201</v>
      </c>
      <c r="Z92" s="20">
        <v>0.47924059942998998</v>
      </c>
      <c r="AA92" s="20">
        <v>0.525631172562399</v>
      </c>
      <c r="AB92" s="20">
        <v>0.52449661529598202</v>
      </c>
      <c r="AC92" s="20">
        <v>0.52113800848515102</v>
      </c>
    </row>
    <row r="93" spans="1:46" s="18" customFormat="1" x14ac:dyDescent="0.2">
      <c r="A93" s="18">
        <v>4</v>
      </c>
      <c r="B93" s="21" t="s">
        <v>49</v>
      </c>
      <c r="C93" s="18" t="s">
        <v>52</v>
      </c>
      <c r="D93" s="18">
        <v>1.2</v>
      </c>
      <c r="E93" s="18" t="s">
        <v>55</v>
      </c>
      <c r="F93" s="18">
        <v>60</v>
      </c>
      <c r="G93" s="18">
        <v>50.5</v>
      </c>
      <c r="H93" s="19">
        <f t="shared" si="0"/>
        <v>0.84166666666666667</v>
      </c>
      <c r="I93" s="18">
        <v>3.4</v>
      </c>
      <c r="K93" s="18">
        <v>65</v>
      </c>
      <c r="L93" s="18">
        <v>353</v>
      </c>
      <c r="M93" s="18">
        <v>402</v>
      </c>
      <c r="N93" s="18">
        <v>389</v>
      </c>
      <c r="O93" s="18">
        <v>425</v>
      </c>
      <c r="P93" s="18">
        <v>502</v>
      </c>
      <c r="Q93" s="18">
        <v>496</v>
      </c>
      <c r="R93" s="18">
        <v>494</v>
      </c>
      <c r="S93" s="18">
        <v>512</v>
      </c>
      <c r="U93" s="20">
        <v>0.290492379835874</v>
      </c>
      <c r="V93" s="20">
        <v>0.38908483075637301</v>
      </c>
      <c r="W93" s="20">
        <v>0.39664539094145101</v>
      </c>
      <c r="X93" s="20">
        <v>0.43698998418555601</v>
      </c>
      <c r="Y93" s="20">
        <v>0.46102386717398802</v>
      </c>
      <c r="Z93" s="20">
        <v>0.495238042880704</v>
      </c>
      <c r="AA93" s="20">
        <v>0.49241573033707903</v>
      </c>
      <c r="AB93" s="20">
        <v>0.498068270844991</v>
      </c>
      <c r="AC93" s="20">
        <v>0.50020485396956005</v>
      </c>
    </row>
    <row r="94" spans="1:46" s="18" customFormat="1" x14ac:dyDescent="0.2">
      <c r="A94" s="18">
        <v>5</v>
      </c>
      <c r="B94" s="21" t="s">
        <v>49</v>
      </c>
      <c r="C94" s="18" t="s">
        <v>52</v>
      </c>
      <c r="D94" s="18">
        <v>1.2</v>
      </c>
      <c r="E94" s="18" t="s">
        <v>55</v>
      </c>
      <c r="F94" s="18">
        <v>60</v>
      </c>
      <c r="G94" s="18">
        <v>53.5</v>
      </c>
      <c r="H94" s="19">
        <f t="shared" si="0"/>
        <v>0.89166666666666672</v>
      </c>
      <c r="I94" s="18">
        <v>3.4</v>
      </c>
      <c r="K94" s="18">
        <v>51</v>
      </c>
      <c r="L94" s="18">
        <v>297</v>
      </c>
      <c r="M94" s="18">
        <v>356</v>
      </c>
      <c r="N94" s="18">
        <v>461</v>
      </c>
      <c r="O94" s="18">
        <v>442</v>
      </c>
      <c r="P94" s="18">
        <v>449</v>
      </c>
      <c r="Q94" s="18">
        <v>449</v>
      </c>
      <c r="R94" s="18">
        <v>439</v>
      </c>
      <c r="S94" s="18">
        <v>447</v>
      </c>
      <c r="U94" s="20">
        <v>0.30105263157894702</v>
      </c>
      <c r="V94" s="20">
        <v>0.36749391469996801</v>
      </c>
      <c r="W94" s="20">
        <v>0.38603315571343999</v>
      </c>
      <c r="X94" s="20">
        <v>0.40744899026891301</v>
      </c>
      <c r="Y94" s="20">
        <v>0.44683058876607301</v>
      </c>
      <c r="Z94" s="20">
        <v>0.46196740395809099</v>
      </c>
      <c r="AA94" s="20">
        <v>0.46552451383182702</v>
      </c>
      <c r="AB94" s="20">
        <v>0.471157611825686</v>
      </c>
      <c r="AC94" s="20">
        <v>0.46275820656525202</v>
      </c>
    </row>
    <row r="95" spans="1:46" s="18" customFormat="1" x14ac:dyDescent="0.2">
      <c r="H95" s="19"/>
      <c r="U95" s="20"/>
      <c r="V95" s="20"/>
      <c r="W95" s="20"/>
      <c r="X95" s="20"/>
      <c r="Y95" s="20"/>
      <c r="Z95" s="20"/>
      <c r="AA95" s="20"/>
      <c r="AB95" s="20"/>
      <c r="AC95" s="20"/>
    </row>
    <row r="96" spans="1:46" s="18" customFormat="1" x14ac:dyDescent="0.2">
      <c r="A96" s="18" t="s">
        <v>56</v>
      </c>
      <c r="F96" s="22"/>
      <c r="G96" s="22"/>
      <c r="H96" s="19"/>
      <c r="I96" s="22"/>
      <c r="J96" s="22"/>
      <c r="K96" s="22">
        <f t="shared" ref="K96:S96" si="1">AVERAGE(K90:K94)</f>
        <v>48.4</v>
      </c>
      <c r="L96" s="22">
        <f t="shared" si="1"/>
        <v>355.6</v>
      </c>
      <c r="M96" s="22">
        <f t="shared" si="1"/>
        <v>405.2</v>
      </c>
      <c r="N96" s="22">
        <f t="shared" si="1"/>
        <v>439.8</v>
      </c>
      <c r="O96" s="22">
        <f t="shared" si="1"/>
        <v>457.4</v>
      </c>
      <c r="P96" s="22">
        <f t="shared" si="1"/>
        <v>489.8</v>
      </c>
      <c r="Q96" s="22">
        <f t="shared" si="1"/>
        <v>488</v>
      </c>
      <c r="R96" s="22">
        <f t="shared" si="1"/>
        <v>492.4</v>
      </c>
      <c r="S96" s="22">
        <f t="shared" si="1"/>
        <v>504.4</v>
      </c>
      <c r="U96" s="20">
        <f t="shared" ref="U96:AC96" si="2">AVERAGE(U90:U94)</f>
        <v>0.31221922177657618</v>
      </c>
      <c r="V96" s="20">
        <f t="shared" si="2"/>
        <v>0.39766005431889401</v>
      </c>
      <c r="W96" s="20">
        <f t="shared" si="2"/>
        <v>0.41896798705041149</v>
      </c>
      <c r="X96" s="20">
        <f t="shared" si="2"/>
        <v>0.43867303260325957</v>
      </c>
      <c r="Y96" s="20">
        <f t="shared" si="2"/>
        <v>0.46254097071607403</v>
      </c>
      <c r="Z96" s="20">
        <f t="shared" si="2"/>
        <v>0.4896715442375606</v>
      </c>
      <c r="AA96" s="20">
        <f t="shared" si="2"/>
        <v>0.50767364767231804</v>
      </c>
      <c r="AB96" s="20">
        <f t="shared" si="2"/>
        <v>0.50753476611239201</v>
      </c>
      <c r="AC96" s="20">
        <f t="shared" si="2"/>
        <v>0.50100501322861368</v>
      </c>
    </row>
    <row r="97" spans="1:29" s="18" customFormat="1" x14ac:dyDescent="0.2">
      <c r="A97" s="18" t="s">
        <v>57</v>
      </c>
      <c r="F97" s="22"/>
      <c r="G97" s="22"/>
      <c r="H97" s="19"/>
      <c r="I97" s="22"/>
      <c r="J97" s="22"/>
      <c r="K97" s="22">
        <f t="shared" ref="K97:S97" si="3">STDEV(K90:K94)</f>
        <v>12.541929676090525</v>
      </c>
      <c r="L97" s="22">
        <f t="shared" si="3"/>
        <v>42.459392364940747</v>
      </c>
      <c r="M97" s="22">
        <f t="shared" si="3"/>
        <v>45.663990189207205</v>
      </c>
      <c r="N97" s="22">
        <f t="shared" si="3"/>
        <v>48.587035307785548</v>
      </c>
      <c r="O97" s="22">
        <f t="shared" si="3"/>
        <v>30.237394067611053</v>
      </c>
      <c r="P97" s="22">
        <f t="shared" si="3"/>
        <v>24.056184236075346</v>
      </c>
      <c r="Q97" s="22">
        <f t="shared" si="3"/>
        <v>25.632011235952593</v>
      </c>
      <c r="R97" s="22">
        <f t="shared" si="3"/>
        <v>36.335932628735428</v>
      </c>
      <c r="S97" s="22">
        <f t="shared" si="3"/>
        <v>39.361148357231656</v>
      </c>
      <c r="U97" s="20">
        <f t="shared" ref="U97:AC97" si="4">STDEV(U90:U94)</f>
        <v>3.6457406529132368E-2</v>
      </c>
      <c r="V97" s="20">
        <f t="shared" si="4"/>
        <v>2.6852488777229719E-2</v>
      </c>
      <c r="W97" s="20">
        <f t="shared" si="4"/>
        <v>2.8663903190680531E-2</v>
      </c>
      <c r="X97" s="20">
        <f t="shared" si="4"/>
        <v>2.0723958341309943E-2</v>
      </c>
      <c r="Y97" s="20">
        <f t="shared" si="4"/>
        <v>2.1492557778628598E-2</v>
      </c>
      <c r="Z97" s="20">
        <f t="shared" si="4"/>
        <v>3.1482983133035589E-2</v>
      </c>
      <c r="AA97" s="20">
        <f t="shared" si="4"/>
        <v>2.9530485058563729E-2</v>
      </c>
      <c r="AB97" s="20">
        <f t="shared" si="4"/>
        <v>2.4617279974939805E-2</v>
      </c>
      <c r="AC97" s="20">
        <f t="shared" si="4"/>
        <v>2.9392372309637295E-2</v>
      </c>
    </row>
    <row r="98" spans="1:29" s="18" customFormat="1" x14ac:dyDescent="0.2">
      <c r="A98" s="18" t="s">
        <v>58</v>
      </c>
      <c r="F98" s="22"/>
      <c r="G98" s="22"/>
      <c r="H98" s="19"/>
      <c r="I98" s="22"/>
      <c r="J98" s="22"/>
      <c r="K98" s="22">
        <f t="shared" ref="K98:AC98" si="5">K97/2.236</f>
        <v>5.6090919839403064</v>
      </c>
      <c r="L98" s="22">
        <f t="shared" si="5"/>
        <v>18.988994796485127</v>
      </c>
      <c r="M98" s="22">
        <f t="shared" si="5"/>
        <v>20.422178081040787</v>
      </c>
      <c r="N98" s="22">
        <f t="shared" si="5"/>
        <v>21.729443339796756</v>
      </c>
      <c r="O98" s="22">
        <f t="shared" si="5"/>
        <v>13.522984824512992</v>
      </c>
      <c r="P98" s="22">
        <f t="shared" si="5"/>
        <v>10.758579712019385</v>
      </c>
      <c r="Q98" s="22">
        <f t="shared" si="5"/>
        <v>11.463332395327635</v>
      </c>
      <c r="R98" s="22">
        <f t="shared" si="5"/>
        <v>16.250417096929976</v>
      </c>
      <c r="S98" s="22">
        <f t="shared" si="5"/>
        <v>17.603375830604495</v>
      </c>
      <c r="U98" s="20">
        <f t="shared" si="5"/>
        <v>1.6304743528234508E-2</v>
      </c>
      <c r="V98" s="20">
        <f t="shared" si="5"/>
        <v>1.2009163138295937E-2</v>
      </c>
      <c r="W98" s="20">
        <f t="shared" si="5"/>
        <v>1.2819276918909002E-2</v>
      </c>
      <c r="X98" s="20">
        <f t="shared" si="5"/>
        <v>9.2683176839489893E-3</v>
      </c>
      <c r="Y98" s="20">
        <f t="shared" si="5"/>
        <v>9.6120562516228067E-3</v>
      </c>
      <c r="Z98" s="20">
        <f t="shared" si="5"/>
        <v>1.4080046123897847E-2</v>
      </c>
      <c r="AA98" s="20">
        <f t="shared" si="5"/>
        <v>1.3206835893812042E-2</v>
      </c>
      <c r="AB98" s="20">
        <f t="shared" si="5"/>
        <v>1.1009516983425671E-2</v>
      </c>
      <c r="AC98" s="20">
        <f t="shared" si="5"/>
        <v>1.3145068117011311E-2</v>
      </c>
    </row>
    <row r="99" spans="1:29" s="18" customFormat="1" x14ac:dyDescent="0.2">
      <c r="H99" s="19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s="18" customFormat="1" x14ac:dyDescent="0.2">
      <c r="A100" s="21" t="s">
        <v>59</v>
      </c>
      <c r="H100" s="19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s="18" customFormat="1" x14ac:dyDescent="0.2">
      <c r="A101" s="18">
        <v>6</v>
      </c>
      <c r="B101" s="18" t="s">
        <v>60</v>
      </c>
      <c r="C101" s="18" t="s">
        <v>52</v>
      </c>
      <c r="D101" s="18">
        <v>1.4</v>
      </c>
      <c r="E101" s="18" t="s">
        <v>61</v>
      </c>
      <c r="F101" s="18">
        <v>210</v>
      </c>
      <c r="G101" s="18">
        <v>190.5</v>
      </c>
      <c r="H101" s="19">
        <f>G101/F101</f>
        <v>0.90714285714285714</v>
      </c>
      <c r="I101" s="18">
        <v>4</v>
      </c>
      <c r="K101" s="18">
        <v>39</v>
      </c>
      <c r="L101" s="18">
        <v>90</v>
      </c>
      <c r="M101" s="18">
        <v>91</v>
      </c>
      <c r="N101" s="18">
        <v>109</v>
      </c>
      <c r="O101" s="18">
        <v>129</v>
      </c>
      <c r="P101" s="18">
        <v>124</v>
      </c>
      <c r="Q101" s="18">
        <v>106</v>
      </c>
      <c r="R101" s="18">
        <v>104</v>
      </c>
      <c r="S101" s="18">
        <v>107</v>
      </c>
      <c r="U101" s="20">
        <v>0.27841277641277601</v>
      </c>
      <c r="V101" s="20">
        <v>0.28599469777306502</v>
      </c>
      <c r="W101" s="20">
        <v>0.28235318487830202</v>
      </c>
      <c r="X101" s="20">
        <v>0.28540742824985899</v>
      </c>
      <c r="Y101" s="20">
        <v>0.28218759706528102</v>
      </c>
      <c r="Z101" s="20">
        <v>0.28094791666666702</v>
      </c>
      <c r="AA101" s="20">
        <v>0.281116733466934</v>
      </c>
      <c r="AB101" s="20">
        <v>0.280453946826899</v>
      </c>
      <c r="AC101" s="20">
        <v>0.28586179489158098</v>
      </c>
    </row>
    <row r="102" spans="1:29" s="18" customFormat="1" x14ac:dyDescent="0.2">
      <c r="A102" s="18">
        <v>7</v>
      </c>
      <c r="B102" s="18" t="s">
        <v>60</v>
      </c>
      <c r="C102" s="18" t="s">
        <v>62</v>
      </c>
      <c r="D102" s="18">
        <v>1.2</v>
      </c>
      <c r="E102" s="18" t="s">
        <v>63</v>
      </c>
      <c r="F102" s="18">
        <v>180</v>
      </c>
      <c r="G102" s="18">
        <v>167.5</v>
      </c>
      <c r="H102" s="19">
        <f>G102/F102</f>
        <v>0.93055555555555558</v>
      </c>
      <c r="I102" s="18">
        <v>3.43</v>
      </c>
      <c r="K102" s="18">
        <v>64</v>
      </c>
      <c r="L102" s="18">
        <v>113</v>
      </c>
      <c r="M102" s="18">
        <v>98</v>
      </c>
      <c r="N102" s="18">
        <v>72</v>
      </c>
      <c r="O102" s="18">
        <v>57</v>
      </c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s="18" customFormat="1" x14ac:dyDescent="0.2">
      <c r="A103" s="18">
        <v>8</v>
      </c>
      <c r="B103" s="18" t="s">
        <v>60</v>
      </c>
      <c r="C103" s="18" t="s">
        <v>52</v>
      </c>
      <c r="D103" s="18">
        <v>1.2</v>
      </c>
      <c r="E103" s="18" t="s">
        <v>54</v>
      </c>
      <c r="F103" s="18">
        <v>90</v>
      </c>
      <c r="G103" s="18">
        <v>84</v>
      </c>
      <c r="H103" s="19">
        <f>G103/F103</f>
        <v>0.93333333333333335</v>
      </c>
      <c r="I103" s="18">
        <v>3.4</v>
      </c>
      <c r="K103" s="18">
        <v>43</v>
      </c>
      <c r="L103" s="18">
        <v>63</v>
      </c>
      <c r="M103" s="18">
        <v>77</v>
      </c>
      <c r="N103" s="18">
        <v>85</v>
      </c>
      <c r="O103" s="18">
        <v>119</v>
      </c>
      <c r="P103" s="18">
        <v>108</v>
      </c>
      <c r="Q103" s="18">
        <v>92</v>
      </c>
      <c r="R103" s="18">
        <v>84</v>
      </c>
      <c r="S103" s="18">
        <v>78</v>
      </c>
      <c r="U103" s="20">
        <v>0.323651946352633</v>
      </c>
      <c r="V103" s="20">
        <v>0.32751066042641702</v>
      </c>
      <c r="W103" s="20">
        <v>0.32128606319645903</v>
      </c>
      <c r="X103" s="20">
        <v>0.329228728630379</v>
      </c>
      <c r="Y103" s="20">
        <v>0.32554472984942401</v>
      </c>
      <c r="Z103" s="20">
        <v>0.33563529172596002</v>
      </c>
      <c r="AA103" s="20">
        <v>0.330095418733586</v>
      </c>
      <c r="AB103" s="20">
        <v>0.292357906376705</v>
      </c>
      <c r="AC103" s="20">
        <v>0.29052333577176298</v>
      </c>
    </row>
    <row r="104" spans="1:29" s="18" customFormat="1" x14ac:dyDescent="0.2">
      <c r="A104" s="18">
        <v>9</v>
      </c>
      <c r="B104" s="18" t="s">
        <v>60</v>
      </c>
      <c r="C104" s="18" t="s">
        <v>62</v>
      </c>
      <c r="D104" s="18">
        <v>1.2</v>
      </c>
      <c r="E104" s="18" t="s">
        <v>55</v>
      </c>
      <c r="F104" s="18">
        <v>60</v>
      </c>
      <c r="G104" s="18">
        <v>46</v>
      </c>
      <c r="H104" s="19">
        <f>G104/F104</f>
        <v>0.76666666666666672</v>
      </c>
      <c r="I104" s="18">
        <v>3.4</v>
      </c>
      <c r="K104" s="18">
        <v>54</v>
      </c>
      <c r="L104" s="18">
        <v>55</v>
      </c>
      <c r="M104" s="18">
        <v>54</v>
      </c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s="18" customFormat="1" x14ac:dyDescent="0.2">
      <c r="A105" s="18">
        <v>10</v>
      </c>
      <c r="B105" s="18" t="s">
        <v>60</v>
      </c>
      <c r="C105" s="18" t="s">
        <v>52</v>
      </c>
      <c r="D105" s="18">
        <v>1.4</v>
      </c>
      <c r="E105" s="18" t="s">
        <v>55</v>
      </c>
      <c r="F105" s="18">
        <v>60</v>
      </c>
      <c r="G105" s="18">
        <v>52.5</v>
      </c>
      <c r="H105" s="19">
        <f>G105/F105</f>
        <v>0.875</v>
      </c>
      <c r="I105" s="18">
        <v>4</v>
      </c>
      <c r="K105" s="18">
        <v>44</v>
      </c>
      <c r="L105" s="18">
        <v>89</v>
      </c>
      <c r="M105" s="18">
        <v>82</v>
      </c>
      <c r="N105" s="18">
        <v>81</v>
      </c>
      <c r="O105" s="18">
        <v>111</v>
      </c>
      <c r="P105" s="18">
        <v>75</v>
      </c>
      <c r="Q105" s="18">
        <v>68</v>
      </c>
      <c r="R105" s="18">
        <v>61</v>
      </c>
      <c r="S105" s="18">
        <v>65</v>
      </c>
      <c r="U105" s="20">
        <v>0.32376377258704298</v>
      </c>
      <c r="V105" s="20">
        <v>0.31190054114573601</v>
      </c>
      <c r="W105" s="20">
        <v>0.309532994923858</v>
      </c>
      <c r="X105" s="20">
        <v>0.31219856006062902</v>
      </c>
      <c r="Y105" s="20">
        <v>0.31188201160541601</v>
      </c>
      <c r="Z105" s="20">
        <v>0.31969862769559798</v>
      </c>
      <c r="AA105" s="20">
        <v>0.32258307664432001</v>
      </c>
      <c r="AB105" s="20">
        <v>0.32752856500224897</v>
      </c>
      <c r="AC105" s="20">
        <v>0.30962107346030199</v>
      </c>
    </row>
    <row r="106" spans="1:29" s="18" customFormat="1" x14ac:dyDescent="0.2">
      <c r="H106" s="19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s="18" customFormat="1" x14ac:dyDescent="0.2">
      <c r="A107" s="18" t="s">
        <v>56</v>
      </c>
      <c r="F107" s="22"/>
      <c r="G107" s="22"/>
      <c r="H107" s="19"/>
      <c r="I107" s="22"/>
      <c r="J107" s="22"/>
      <c r="K107" s="22">
        <f t="shared" ref="K107:AC107" si="6">AVERAGE(K101:K105)</f>
        <v>48.8</v>
      </c>
      <c r="L107" s="22">
        <f t="shared" si="6"/>
        <v>82</v>
      </c>
      <c r="M107" s="22">
        <f t="shared" si="6"/>
        <v>80.400000000000006</v>
      </c>
      <c r="N107" s="22">
        <f t="shared" si="6"/>
        <v>86.75</v>
      </c>
      <c r="O107" s="22">
        <f t="shared" si="6"/>
        <v>104</v>
      </c>
      <c r="P107" s="22">
        <f t="shared" si="6"/>
        <v>102.33333333333333</v>
      </c>
      <c r="Q107" s="22">
        <f t="shared" si="6"/>
        <v>88.666666666666671</v>
      </c>
      <c r="R107" s="22">
        <f t="shared" si="6"/>
        <v>83</v>
      </c>
      <c r="S107" s="22">
        <f t="shared" si="6"/>
        <v>83.333333333333329</v>
      </c>
      <c r="U107" s="20">
        <f t="shared" si="6"/>
        <v>0.30860949845081737</v>
      </c>
      <c r="V107" s="20">
        <f t="shared" si="6"/>
        <v>0.30846863311507272</v>
      </c>
      <c r="W107" s="20">
        <f t="shared" si="6"/>
        <v>0.30439074766620633</v>
      </c>
      <c r="X107" s="20">
        <f t="shared" si="6"/>
        <v>0.3089449056469557</v>
      </c>
      <c r="Y107" s="20">
        <f t="shared" si="6"/>
        <v>0.30653811284004034</v>
      </c>
      <c r="Z107" s="20">
        <f t="shared" si="6"/>
        <v>0.31209394536274165</v>
      </c>
      <c r="AA107" s="20">
        <f t="shared" si="6"/>
        <v>0.31126507628161337</v>
      </c>
      <c r="AB107" s="20">
        <f t="shared" si="6"/>
        <v>0.30011347273528433</v>
      </c>
      <c r="AC107" s="20">
        <f t="shared" si="6"/>
        <v>0.29533540137454867</v>
      </c>
    </row>
    <row r="108" spans="1:29" s="18" customFormat="1" x14ac:dyDescent="0.2">
      <c r="A108" s="18" t="s">
        <v>57</v>
      </c>
      <c r="F108" s="22"/>
      <c r="G108" s="22"/>
      <c r="H108" s="19"/>
      <c r="I108" s="22"/>
      <c r="J108" s="22"/>
      <c r="K108" s="22">
        <f t="shared" ref="K108:AC108" si="7">STDEV(K101:K105)</f>
        <v>10.134100848126577</v>
      </c>
      <c r="L108" s="22">
        <f t="shared" si="7"/>
        <v>23.259406699226016</v>
      </c>
      <c r="M108" s="22">
        <f t="shared" si="7"/>
        <v>16.831518053936794</v>
      </c>
      <c r="N108" s="22">
        <f t="shared" si="7"/>
        <v>15.798206649279321</v>
      </c>
      <c r="O108" s="22">
        <f t="shared" si="7"/>
        <v>32.186953878862163</v>
      </c>
      <c r="P108" s="22">
        <f t="shared" si="7"/>
        <v>24.986663109213563</v>
      </c>
      <c r="Q108" s="22">
        <f t="shared" si="7"/>
        <v>19.218047073866114</v>
      </c>
      <c r="R108" s="22">
        <f t="shared" si="7"/>
        <v>21.517434791350013</v>
      </c>
      <c r="S108" s="22">
        <f t="shared" si="7"/>
        <v>21.5019378971602</v>
      </c>
      <c r="U108" s="20">
        <f t="shared" si="7"/>
        <v>2.6151188169158266E-2</v>
      </c>
      <c r="V108" s="20">
        <f t="shared" si="7"/>
        <v>2.0969675326690876E-2</v>
      </c>
      <c r="W108" s="20">
        <f t="shared" si="7"/>
        <v>1.9969333581224595E-2</v>
      </c>
      <c r="X108" s="20">
        <f t="shared" si="7"/>
        <v>2.2091090784355869E-2</v>
      </c>
      <c r="Y108" s="20">
        <f t="shared" si="7"/>
        <v>2.2167051705772454E-2</v>
      </c>
      <c r="Z108" s="20">
        <f t="shared" si="7"/>
        <v>2.8125622531006991E-2</v>
      </c>
      <c r="AA108" s="20">
        <f t="shared" si="7"/>
        <v>2.6378035403913418E-2</v>
      </c>
      <c r="AB108" s="20">
        <f t="shared" si="7"/>
        <v>2.4476856951935085E-2</v>
      </c>
      <c r="AC108" s="20">
        <f t="shared" si="7"/>
        <v>1.258939279912483E-2</v>
      </c>
    </row>
    <row r="109" spans="1:29" s="18" customFormat="1" x14ac:dyDescent="0.2">
      <c r="A109" s="18" t="s">
        <v>58</v>
      </c>
      <c r="F109" s="22"/>
      <c r="G109" s="22"/>
      <c r="H109" s="19"/>
      <c r="I109" s="22"/>
      <c r="J109" s="22"/>
      <c r="K109" s="22">
        <f t="shared" ref="K109:M109" si="8">K108/2.236</f>
        <v>4.5322454598061608</v>
      </c>
      <c r="L109" s="22">
        <f t="shared" si="8"/>
        <v>10.402239132033101</v>
      </c>
      <c r="M109" s="22">
        <f t="shared" si="8"/>
        <v>7.5275125464833597</v>
      </c>
      <c r="N109" s="22">
        <f>N108/2</f>
        <v>7.8991033246396603</v>
      </c>
      <c r="O109" s="22">
        <f>O108/2</f>
        <v>16.093476939431081</v>
      </c>
      <c r="P109" s="22">
        <f>P108/1.732</f>
        <v>14.426479855204136</v>
      </c>
      <c r="Q109" s="22">
        <f t="shared" ref="Q109:S109" si="9">Q108/1.732</f>
        <v>11.095870135026624</v>
      </c>
      <c r="R109" s="22">
        <f t="shared" si="9"/>
        <v>12.423461195929569</v>
      </c>
      <c r="S109" s="22">
        <f t="shared" si="9"/>
        <v>12.414513797436605</v>
      </c>
      <c r="U109" s="20">
        <f t="shared" ref="U109:AC109" si="10">U108/1.732</f>
        <v>1.5098838434848884E-2</v>
      </c>
      <c r="V109" s="20">
        <f t="shared" si="10"/>
        <v>1.2107202844509744E-2</v>
      </c>
      <c r="W109" s="20">
        <f t="shared" si="10"/>
        <v>1.1529638326342144E-2</v>
      </c>
      <c r="X109" s="20">
        <f t="shared" si="10"/>
        <v>1.2754671353554197E-2</v>
      </c>
      <c r="Y109" s="20">
        <f t="shared" si="10"/>
        <v>1.2798528698482942E-2</v>
      </c>
      <c r="Z109" s="20">
        <f t="shared" si="10"/>
        <v>1.6238812084877017E-2</v>
      </c>
      <c r="AA109" s="20">
        <f t="shared" si="10"/>
        <v>1.522981258886456E-2</v>
      </c>
      <c r="AB109" s="20">
        <f t="shared" si="10"/>
        <v>1.4132134498807786E-2</v>
      </c>
      <c r="AC109" s="20">
        <f t="shared" si="10"/>
        <v>7.2687025399104099E-3</v>
      </c>
    </row>
  </sheetData>
  <mergeCells count="7">
    <mergeCell ref="B65:G65"/>
    <mergeCell ref="B76:I76"/>
    <mergeCell ref="B2:G2"/>
    <mergeCell ref="B13:I13"/>
    <mergeCell ref="B24:G24"/>
    <mergeCell ref="B43:G43"/>
    <mergeCell ref="B54:I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zwang</dc:creator>
  <cp:lastModifiedBy>Walther, Frans</cp:lastModifiedBy>
  <dcterms:created xsi:type="dcterms:W3CDTF">2015-12-08T20:19:19Z</dcterms:created>
  <dcterms:modified xsi:type="dcterms:W3CDTF">2015-12-08T19:54:39Z</dcterms:modified>
</cp:coreProperties>
</file>