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0" yWindow="0" windowWidth="27860" windowHeight="16220"/>
  </bookViews>
  <sheets>
    <sheet name="yeastsummary" sheetId="30" r:id="rId1"/>
    <sheet name="20150126komekikoji1" sheetId="1" r:id="rId2"/>
    <sheet name="20150126moromitcr13-40" sheetId="2" r:id="rId3"/>
    <sheet name="20150126komekoji2" sheetId="3" r:id="rId4"/>
    <sheet name="20150126moromitcr13-40v2" sheetId="4" r:id="rId5"/>
    <sheet name="20140529k7c4h" sheetId="5" r:id="rId6"/>
    <sheet name="20140529k7i4h" sheetId="6" r:id="rId7"/>
    <sheet name="20140529k7c12h" sheetId="7" r:id="rId8"/>
    <sheet name="20140529k7i12h" sheetId="8" r:id="rId9"/>
    <sheet name="20140529k7c24h" sheetId="9" r:id="rId10"/>
    <sheet name="20140529k7i24h" sheetId="10" r:id="rId11"/>
    <sheet name="20140529k7c36h" sheetId="11" r:id="rId12"/>
    <sheet name="20140529k7i36h" sheetId="12" r:id="rId13"/>
    <sheet name="20140523k7c4h" sheetId="13" r:id="rId14"/>
    <sheet name="20140523k7i4h" sheetId="14" r:id="rId15"/>
    <sheet name="20140523k7c12h" sheetId="15" r:id="rId16"/>
    <sheet name="20140523k7i12h" sheetId="16" r:id="rId17"/>
    <sheet name="20140523k7c24h" sheetId="17" r:id="rId18"/>
    <sheet name="20140523k7i24h" sheetId="18" r:id="rId19"/>
    <sheet name="20140523k7c36h" sheetId="19" r:id="rId20"/>
    <sheet name="20140523k7i36h" sheetId="20" r:id="rId21"/>
    <sheet name="20140604k7c4h" sheetId="21" r:id="rId22"/>
    <sheet name="20140604k7i4h" sheetId="22" r:id="rId23"/>
    <sheet name="20140604k7c12h" sheetId="23" r:id="rId24"/>
    <sheet name="20140604k7i12h" sheetId="24" r:id="rId25"/>
    <sheet name="20140604k7c24h" sheetId="25" r:id="rId26"/>
    <sheet name="20140604k7i24h" sheetId="26" r:id="rId27"/>
    <sheet name="20140604k7c36h" sheetId="27" r:id="rId28"/>
    <sheet name="20140604k7i36h" sheetId="28" r:id="rId29"/>
  </sheets>
  <definedNames>
    <definedName name="_xlnm.Print_Area" localSheetId="0">yeastsummary!$AL$8:$AP$13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3" i="30" l="1"/>
  <c r="AP12" i="30"/>
  <c r="AP11" i="30"/>
  <c r="AP10" i="30"/>
  <c r="AO13" i="30"/>
  <c r="AO12" i="30"/>
  <c r="AO11" i="30"/>
  <c r="AO10" i="30"/>
  <c r="AN13" i="30"/>
  <c r="AN12" i="30"/>
  <c r="AN11" i="30"/>
  <c r="AN10" i="30"/>
  <c r="AM13" i="30"/>
  <c r="AM12" i="30"/>
  <c r="AM11" i="30"/>
  <c r="AM10" i="30"/>
  <c r="BO7" i="30"/>
  <c r="BO6" i="30"/>
  <c r="BO5" i="30"/>
  <c r="BO4" i="30"/>
  <c r="BJ7" i="30"/>
  <c r="BJ6" i="30"/>
  <c r="BJ5" i="30"/>
  <c r="BJ4" i="30"/>
  <c r="BE7" i="30"/>
  <c r="BE6" i="30"/>
  <c r="BE5" i="30"/>
  <c r="BE4" i="30"/>
  <c r="AZ7" i="30"/>
  <c r="AZ6" i="30"/>
  <c r="AZ5" i="30"/>
  <c r="AZ4" i="30"/>
  <c r="AU7" i="30"/>
  <c r="AU6" i="30"/>
  <c r="AU5" i="30"/>
  <c r="AU4" i="30"/>
  <c r="AP7" i="30"/>
  <c r="AP6" i="30"/>
  <c r="AP5" i="30"/>
  <c r="AP4" i="30"/>
  <c r="AK7" i="30"/>
  <c r="AK6" i="30"/>
  <c r="AK5" i="30"/>
  <c r="AK4" i="30"/>
  <c r="AF7" i="30"/>
  <c r="AF6" i="30"/>
  <c r="AF5" i="30"/>
  <c r="AF4" i="30"/>
  <c r="C9" i="21"/>
  <c r="F7" i="21"/>
  <c r="F4" i="21"/>
  <c r="F5" i="21"/>
  <c r="F6" i="21"/>
  <c r="BN7" i="30"/>
  <c r="BN6" i="30"/>
  <c r="BN5" i="30"/>
  <c r="BN4" i="30"/>
  <c r="BI7" i="30"/>
  <c r="BI6" i="30"/>
  <c r="BI5" i="30"/>
  <c r="BI4" i="30"/>
  <c r="BD7" i="30"/>
  <c r="BD6" i="30"/>
  <c r="BD5" i="30"/>
  <c r="BD4" i="30"/>
  <c r="AY7" i="30"/>
  <c r="AY6" i="30"/>
  <c r="AY5" i="30"/>
  <c r="AY4" i="30"/>
  <c r="AT7" i="30"/>
  <c r="AT6" i="30"/>
  <c r="AT5" i="30"/>
  <c r="AT4" i="30"/>
  <c r="AO7" i="30"/>
  <c r="AO6" i="30"/>
  <c r="AO5" i="30"/>
  <c r="AO4" i="30"/>
  <c r="AJ7" i="30"/>
  <c r="AJ6" i="30"/>
  <c r="AJ5" i="30"/>
  <c r="AJ4" i="30"/>
  <c r="AE7" i="30"/>
  <c r="AE6" i="30"/>
  <c r="AE5" i="30"/>
  <c r="AE4" i="30"/>
  <c r="C9" i="28"/>
  <c r="F7" i="28"/>
  <c r="F6" i="28"/>
  <c r="F5" i="28"/>
  <c r="F4" i="28"/>
  <c r="C9" i="27"/>
  <c r="F7" i="27"/>
  <c r="F6" i="27"/>
  <c r="F5" i="27"/>
  <c r="F4" i="27"/>
  <c r="C10" i="26"/>
  <c r="F7" i="26"/>
  <c r="F6" i="26"/>
  <c r="F5" i="26"/>
  <c r="F4" i="26"/>
  <c r="C9" i="25"/>
  <c r="F7" i="25"/>
  <c r="F6" i="25"/>
  <c r="F5" i="25"/>
  <c r="F4" i="25"/>
  <c r="C9" i="24"/>
  <c r="F7" i="24"/>
  <c r="F6" i="24"/>
  <c r="F5" i="24"/>
  <c r="F4" i="24"/>
  <c r="C9" i="23"/>
  <c r="F7" i="23"/>
  <c r="F6" i="23"/>
  <c r="F5" i="23"/>
  <c r="F4" i="23"/>
  <c r="C10" i="22"/>
  <c r="F7" i="22"/>
  <c r="F6" i="22"/>
  <c r="F5" i="22"/>
  <c r="F4" i="22"/>
  <c r="C10" i="20"/>
  <c r="F7" i="20"/>
  <c r="F6" i="20"/>
  <c r="F5" i="20"/>
  <c r="F4" i="20"/>
  <c r="C11" i="19"/>
  <c r="F7" i="19"/>
  <c r="F6" i="19"/>
  <c r="F5" i="19"/>
  <c r="F4" i="19"/>
  <c r="C11" i="18"/>
  <c r="F7" i="18"/>
  <c r="F6" i="18"/>
  <c r="F5" i="18"/>
  <c r="F4" i="18"/>
  <c r="C11" i="17"/>
  <c r="F7" i="17"/>
  <c r="F6" i="17"/>
  <c r="F5" i="17"/>
  <c r="F4" i="17"/>
  <c r="C10" i="16"/>
  <c r="F7" i="16"/>
  <c r="F6" i="16"/>
  <c r="F5" i="16"/>
  <c r="F4" i="16"/>
  <c r="C11" i="15"/>
  <c r="F7" i="15"/>
  <c r="F6" i="15"/>
  <c r="F5" i="15"/>
  <c r="F4" i="15"/>
  <c r="C11" i="14"/>
  <c r="F7" i="14"/>
  <c r="F5" i="14"/>
  <c r="F4" i="14"/>
  <c r="C13" i="13"/>
  <c r="F7" i="13"/>
  <c r="F6" i="13"/>
  <c r="F5" i="13"/>
  <c r="F4" i="13"/>
  <c r="C9" i="12"/>
  <c r="F7" i="12"/>
  <c r="F6" i="12"/>
  <c r="F5" i="12"/>
  <c r="F4" i="12"/>
  <c r="C9" i="11"/>
  <c r="F7" i="11"/>
  <c r="F6" i="11"/>
  <c r="F5" i="11"/>
  <c r="F4" i="11"/>
  <c r="C9" i="10"/>
  <c r="F7" i="10"/>
  <c r="F6" i="10"/>
  <c r="F5" i="10"/>
  <c r="F4" i="10"/>
  <c r="C9" i="9"/>
  <c r="F7" i="9"/>
  <c r="F6" i="9"/>
  <c r="F5" i="9"/>
  <c r="F4" i="9"/>
  <c r="C9" i="8"/>
  <c r="F7" i="8"/>
  <c r="F6" i="8"/>
  <c r="F5" i="8"/>
  <c r="F4" i="8"/>
  <c r="C9" i="7"/>
  <c r="F7" i="7"/>
  <c r="F6" i="7"/>
  <c r="F5" i="7"/>
  <c r="F4" i="7"/>
  <c r="C11" i="6"/>
  <c r="F7" i="6"/>
  <c r="F6" i="6"/>
  <c r="F5" i="6"/>
  <c r="F4" i="6"/>
  <c r="C9" i="5"/>
  <c r="F7" i="5"/>
  <c r="F6" i="5"/>
  <c r="F5" i="5"/>
  <c r="F4" i="5"/>
  <c r="F7" i="3"/>
  <c r="F15" i="2"/>
  <c r="F16" i="4"/>
  <c r="F14" i="4"/>
  <c r="F10" i="4"/>
  <c r="F8" i="4"/>
  <c r="F6" i="3"/>
  <c r="F5" i="3"/>
  <c r="F4" i="3"/>
  <c r="F12" i="2"/>
  <c r="F11" i="2"/>
  <c r="F10" i="2"/>
  <c r="F9" i="2"/>
  <c r="F7" i="2"/>
  <c r="F6" i="1"/>
  <c r="F5" i="1"/>
  <c r="F4" i="1"/>
  <c r="C9" i="1"/>
  <c r="F6" i="14"/>
</calcChain>
</file>

<file path=xl/sharedStrings.xml><?xml version="1.0" encoding="utf-8"?>
<sst xmlns="http://schemas.openxmlformats.org/spreadsheetml/2006/main" count="697" uniqueCount="57">
  <si>
    <t>ピーク#</t>
  </si>
  <si>
    <t>保持時間</t>
  </si>
  <si>
    <t>面積</t>
  </si>
  <si>
    <t>高さ</t>
  </si>
  <si>
    <t>マーク</t>
  </si>
  <si>
    <t>濃度</t>
  </si>
  <si>
    <t>濃度単位</t>
  </si>
  <si>
    <t>化合物ID#</t>
  </si>
  <si>
    <t>化合物名</t>
  </si>
  <si>
    <t>面積%</t>
  </si>
  <si>
    <t>理論段数(USP)</t>
  </si>
  <si>
    <t>理論段高さ(USP)</t>
  </si>
  <si>
    <t>分離度(USP)</t>
  </si>
  <si>
    <t xml:space="preserve">S  </t>
  </si>
  <si>
    <t>--</t>
  </si>
  <si>
    <t xml:space="preserve">T  </t>
  </si>
  <si>
    <t xml:space="preserve">   </t>
  </si>
  <si>
    <t>合計</t>
  </si>
  <si>
    <t xml:space="preserve"> V </t>
  </si>
  <si>
    <t>20140529c</t>
    <phoneticPr fontId="1"/>
  </si>
  <si>
    <t>palmitic acid</t>
    <phoneticPr fontId="1"/>
  </si>
  <si>
    <t>palmitoleic acid</t>
    <phoneticPr fontId="1"/>
  </si>
  <si>
    <t>stearic acid</t>
    <phoneticPr fontId="1"/>
  </si>
  <si>
    <t>oleic acid</t>
    <phoneticPr fontId="1"/>
  </si>
  <si>
    <t>20140529c4h</t>
    <phoneticPr fontId="1"/>
  </si>
  <si>
    <t>20140529i</t>
    <phoneticPr fontId="1"/>
  </si>
  <si>
    <t>20140529i4h</t>
    <phoneticPr fontId="1"/>
  </si>
  <si>
    <t>20140529c12h</t>
    <phoneticPr fontId="1"/>
  </si>
  <si>
    <t>20140529i12h</t>
    <phoneticPr fontId="1"/>
  </si>
  <si>
    <t>20140529c24h</t>
    <phoneticPr fontId="1"/>
  </si>
  <si>
    <t>20140529i24h</t>
    <phoneticPr fontId="1"/>
  </si>
  <si>
    <t>20140529c36h</t>
    <phoneticPr fontId="1"/>
  </si>
  <si>
    <t>20140529i36h</t>
    <phoneticPr fontId="1"/>
  </si>
  <si>
    <t>20140523c4h</t>
    <phoneticPr fontId="1"/>
  </si>
  <si>
    <t>20140523i4h</t>
    <phoneticPr fontId="1"/>
  </si>
  <si>
    <t>20140523c12h</t>
    <phoneticPr fontId="1"/>
  </si>
  <si>
    <t>20140523i12h</t>
    <phoneticPr fontId="1"/>
  </si>
  <si>
    <t>20140523c24h</t>
    <phoneticPr fontId="1"/>
  </si>
  <si>
    <t>20140523i24h</t>
    <phoneticPr fontId="1"/>
  </si>
  <si>
    <t>20140523c36h</t>
    <phoneticPr fontId="1"/>
  </si>
  <si>
    <t>20140523i36h</t>
    <phoneticPr fontId="1"/>
  </si>
  <si>
    <t>20140604i4h</t>
    <phoneticPr fontId="1"/>
  </si>
  <si>
    <t>20140604c12h</t>
    <phoneticPr fontId="1"/>
  </si>
  <si>
    <t>20140604i12h</t>
    <phoneticPr fontId="1"/>
  </si>
  <si>
    <t>20140604c24h</t>
    <phoneticPr fontId="1"/>
  </si>
  <si>
    <t>20140604i24h</t>
    <phoneticPr fontId="1"/>
  </si>
  <si>
    <t>20140604c36h</t>
    <phoneticPr fontId="1"/>
  </si>
  <si>
    <t>20140604i36h</t>
    <phoneticPr fontId="1"/>
  </si>
  <si>
    <t>avg</t>
    <phoneticPr fontId="1"/>
  </si>
  <si>
    <t>ste</t>
    <phoneticPr fontId="1"/>
  </si>
  <si>
    <t>controlavg</t>
    <phoneticPr fontId="1"/>
  </si>
  <si>
    <t>controlste</t>
    <phoneticPr fontId="1"/>
  </si>
  <si>
    <t>inhibitoravg</t>
    <phoneticPr fontId="1"/>
  </si>
  <si>
    <t>inhibitorste</t>
    <phoneticPr fontId="1"/>
  </si>
  <si>
    <t>20140604c4h</t>
    <phoneticPr fontId="1"/>
  </si>
  <si>
    <t>ttest</t>
    <phoneticPr fontId="1"/>
  </si>
  <si>
    <t>twotailed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</si>
</sst>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3686137619835"/>
          <c:y val="0.0444444444444445"/>
          <c:w val="0.907558324950961"/>
          <c:h val="0.863201710897249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yeastsummary!$AB$10:$AE$10</c:f>
              <c:numCache>
                <c:formatCode>General</c:formatCode>
                <c:ptCount val="4"/>
                <c:pt idx="0">
                  <c:v>14.5916849438976</c:v>
                </c:pt>
                <c:pt idx="1">
                  <c:v>21.79517715673241</c:v>
                </c:pt>
                <c:pt idx="2">
                  <c:v>22.29069279559002</c:v>
                </c:pt>
                <c:pt idx="3">
                  <c:v>21.77018621208763</c:v>
                </c:pt>
              </c:numCache>
            </c:numRef>
          </c:yVal>
          <c:smooth val="0"/>
        </c:ser>
        <c:ser>
          <c:idx val="1"/>
          <c:order val="1"/>
          <c:tx>
            <c:v>With inhibitor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yeastsummary!$AB$16:$AE$16</c:f>
              <c:numCache>
                <c:formatCode>General</c:formatCode>
                <c:ptCount val="4"/>
                <c:pt idx="0">
                  <c:v>14.34068431126698</c:v>
                </c:pt>
                <c:pt idx="1">
                  <c:v>19.17812627441955</c:v>
                </c:pt>
                <c:pt idx="2">
                  <c:v>18.59469434229806</c:v>
                </c:pt>
                <c:pt idx="3">
                  <c:v>18.58713020841297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567304"/>
        <c:axId val="2053574776"/>
      </c:scatterChart>
      <c:valAx>
        <c:axId val="2053567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Time</a:t>
                </a:r>
                <a:r>
                  <a:rPr lang="en-US" altLang="ja-JP" baseline="0"/>
                  <a:t> (hr)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574776"/>
        <c:crosses val="autoZero"/>
        <c:crossBetween val="midCat"/>
      </c:valAx>
      <c:valAx>
        <c:axId val="2053574776"/>
        <c:scaling>
          <c:orientation val="minMax"/>
          <c:min val="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Ratio (%)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567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yeastsummary!$AG$11:$AJ$11</c:f>
                <c:numCache>
                  <c:formatCode>General</c:formatCode>
                  <c:ptCount val="4"/>
                  <c:pt idx="0">
                    <c:v>0.343229751025451</c:v>
                  </c:pt>
                  <c:pt idx="1">
                    <c:v>0.262448606189359</c:v>
                  </c:pt>
                  <c:pt idx="2">
                    <c:v>0.115421946041802</c:v>
                  </c:pt>
                  <c:pt idx="3">
                    <c:v>0.153645499587385</c:v>
                  </c:pt>
                </c:numCache>
              </c:numRef>
            </c:plus>
            <c:minus>
              <c:numRef>
                <c:f>yeastsummary!$AG$11:$AJ$11</c:f>
                <c:numCache>
                  <c:formatCode>General</c:formatCode>
                  <c:ptCount val="4"/>
                  <c:pt idx="0">
                    <c:v>0.343229751025451</c:v>
                  </c:pt>
                  <c:pt idx="1">
                    <c:v>0.262448606189359</c:v>
                  </c:pt>
                  <c:pt idx="2">
                    <c:v>0.115421946041802</c:v>
                  </c:pt>
                  <c:pt idx="3">
                    <c:v>0.153645499587385</c:v>
                  </c:pt>
                </c:numCache>
              </c:numRef>
            </c:minus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yeastsummary!$AB$11:$AE$11</c:f>
              <c:numCache>
                <c:formatCode>General</c:formatCode>
                <c:ptCount val="4"/>
                <c:pt idx="0">
                  <c:v>39.30817446614226</c:v>
                </c:pt>
                <c:pt idx="1">
                  <c:v>36.19309881140729</c:v>
                </c:pt>
                <c:pt idx="2">
                  <c:v>35.9368175599969</c:v>
                </c:pt>
                <c:pt idx="3">
                  <c:v>36.64922068811742</c:v>
                </c:pt>
              </c:numCache>
            </c:numRef>
          </c:yVal>
          <c:smooth val="0"/>
        </c:ser>
        <c:ser>
          <c:idx val="1"/>
          <c:order val="1"/>
          <c:tx>
            <c:v>With inhibitor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yeastsummary!$AG$17:$AJ$17</c:f>
                <c:numCache>
                  <c:formatCode>General</c:formatCode>
                  <c:ptCount val="4"/>
                  <c:pt idx="0">
                    <c:v>0.315733205746346</c:v>
                  </c:pt>
                  <c:pt idx="1">
                    <c:v>0.434562960451987</c:v>
                  </c:pt>
                  <c:pt idx="2">
                    <c:v>0.133721381108348</c:v>
                  </c:pt>
                  <c:pt idx="3">
                    <c:v>0.169885054722608</c:v>
                  </c:pt>
                </c:numCache>
              </c:numRef>
            </c:plus>
            <c:minus>
              <c:numRef>
                <c:f>yeastsummary!$AG$17:$AJ$17</c:f>
                <c:numCache>
                  <c:formatCode>General</c:formatCode>
                  <c:ptCount val="4"/>
                  <c:pt idx="0">
                    <c:v>0.315733205746346</c:v>
                  </c:pt>
                  <c:pt idx="1">
                    <c:v>0.434562960451987</c:v>
                  </c:pt>
                  <c:pt idx="2">
                    <c:v>0.133721381108348</c:v>
                  </c:pt>
                  <c:pt idx="3">
                    <c:v>0.169885054722608</c:v>
                  </c:pt>
                </c:numCache>
              </c:numRef>
            </c:minus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yeastsummary!$AB$17:$AE$17</c:f>
              <c:numCache>
                <c:formatCode>General</c:formatCode>
                <c:ptCount val="4"/>
                <c:pt idx="0">
                  <c:v>39.8736018320202</c:v>
                </c:pt>
                <c:pt idx="1">
                  <c:v>37.2193137162804</c:v>
                </c:pt>
                <c:pt idx="2">
                  <c:v>37.59600380759455</c:v>
                </c:pt>
                <c:pt idx="3">
                  <c:v>38.31146035117428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693816"/>
        <c:axId val="2066699384"/>
      </c:scatterChart>
      <c:valAx>
        <c:axId val="2066693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Time (hr)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066699384"/>
        <c:crosses val="autoZero"/>
        <c:crossBetween val="midCat"/>
      </c:valAx>
      <c:valAx>
        <c:axId val="2066699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Ratio (%)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066693816"/>
        <c:crosses val="autoZero"/>
        <c:crossBetween val="midCat"/>
        <c:majorUnit val="1.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yeastsummary!$AG$12:$AJ$12</c:f>
                <c:numCache>
                  <c:formatCode>General</c:formatCode>
                  <c:ptCount val="4"/>
                  <c:pt idx="0">
                    <c:v>0.123884258682523</c:v>
                  </c:pt>
                  <c:pt idx="1">
                    <c:v>0.133102950319725</c:v>
                  </c:pt>
                  <c:pt idx="2">
                    <c:v>0.108276598957998</c:v>
                  </c:pt>
                  <c:pt idx="3">
                    <c:v>0.113677625926443</c:v>
                  </c:pt>
                </c:numCache>
              </c:numRef>
            </c:plus>
            <c:minus>
              <c:numRef>
                <c:f>yeastsummary!$AG$12:$AJ$12</c:f>
                <c:numCache>
                  <c:formatCode>General</c:formatCode>
                  <c:ptCount val="4"/>
                  <c:pt idx="0">
                    <c:v>0.123884258682523</c:v>
                  </c:pt>
                  <c:pt idx="1">
                    <c:v>0.133102950319725</c:v>
                  </c:pt>
                  <c:pt idx="2">
                    <c:v>0.108276598957998</c:v>
                  </c:pt>
                  <c:pt idx="3">
                    <c:v>0.113677625926443</c:v>
                  </c:pt>
                </c:numCache>
              </c:numRef>
            </c:minus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yeastsummary!$AB$12:$AE$12</c:f>
              <c:numCache>
                <c:formatCode>General</c:formatCode>
                <c:ptCount val="4"/>
                <c:pt idx="0">
                  <c:v>8.94809763929779</c:v>
                </c:pt>
                <c:pt idx="1">
                  <c:v>10.15894867745614</c:v>
                </c:pt>
                <c:pt idx="2">
                  <c:v>10.20182583196278</c:v>
                </c:pt>
                <c:pt idx="3">
                  <c:v>9.90260588390928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yeastsummary!$AG$18:$AJ$18</c:f>
                <c:numCache>
                  <c:formatCode>General</c:formatCode>
                  <c:ptCount val="4"/>
                  <c:pt idx="0">
                    <c:v>0.108239384522502</c:v>
                  </c:pt>
                  <c:pt idx="1">
                    <c:v>0.185928775582888</c:v>
                  </c:pt>
                  <c:pt idx="2">
                    <c:v>0.0756288170146331</c:v>
                  </c:pt>
                  <c:pt idx="3">
                    <c:v>0.071473913225872</c:v>
                  </c:pt>
                </c:numCache>
              </c:numRef>
            </c:plus>
            <c:minus>
              <c:numRef>
                <c:f>yeastsummary!$AG$18:$AJ$18</c:f>
                <c:numCache>
                  <c:formatCode>General</c:formatCode>
                  <c:ptCount val="4"/>
                  <c:pt idx="0">
                    <c:v>0.108239384522502</c:v>
                  </c:pt>
                  <c:pt idx="1">
                    <c:v>0.185928775582888</c:v>
                  </c:pt>
                  <c:pt idx="2">
                    <c:v>0.0756288170146331</c:v>
                  </c:pt>
                  <c:pt idx="3">
                    <c:v>0.071473913225872</c:v>
                  </c:pt>
                </c:numCache>
              </c:numRef>
            </c:minus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yeastsummary!$AB$18:$AE$18</c:f>
              <c:numCache>
                <c:formatCode>General</c:formatCode>
                <c:ptCount val="4"/>
                <c:pt idx="0">
                  <c:v>9.262210366949792</c:v>
                </c:pt>
                <c:pt idx="1">
                  <c:v>10.2643596299028</c:v>
                </c:pt>
                <c:pt idx="2">
                  <c:v>10.65826747177857</c:v>
                </c:pt>
                <c:pt idx="3">
                  <c:v>10.1659309590701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675784"/>
        <c:axId val="2066681384"/>
      </c:scatterChart>
      <c:valAx>
        <c:axId val="206667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Time (hr)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066681384"/>
        <c:crosses val="autoZero"/>
        <c:crossBetween val="midCat"/>
      </c:valAx>
      <c:valAx>
        <c:axId val="2066681384"/>
        <c:scaling>
          <c:orientation val="minMax"/>
          <c:min val="8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Ratio</a:t>
                </a:r>
                <a:r>
                  <a:rPr lang="en-US" altLang="ja-JP" baseline="0"/>
                  <a:t> (%)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066675784"/>
        <c:crosses val="autoZero"/>
        <c:crossBetween val="midCat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yeastsummary!$AG$13:$AJ$13</c:f>
                <c:numCache>
                  <c:formatCode>General</c:formatCode>
                  <c:ptCount val="4"/>
                  <c:pt idx="0">
                    <c:v>0.0219530568091355</c:v>
                  </c:pt>
                  <c:pt idx="1">
                    <c:v>0.385673079664737</c:v>
                  </c:pt>
                  <c:pt idx="2">
                    <c:v>0.321898995428733</c:v>
                  </c:pt>
                  <c:pt idx="3">
                    <c:v>0.408767956087404</c:v>
                  </c:pt>
                </c:numCache>
              </c:numRef>
            </c:plus>
            <c:minus>
              <c:numRef>
                <c:f>yeastsummary!$AG$13:$AJ$13</c:f>
                <c:numCache>
                  <c:formatCode>General</c:formatCode>
                  <c:ptCount val="4"/>
                  <c:pt idx="0">
                    <c:v>0.0219530568091355</c:v>
                  </c:pt>
                  <c:pt idx="1">
                    <c:v>0.385673079664737</c:v>
                  </c:pt>
                  <c:pt idx="2">
                    <c:v>0.321898995428733</c:v>
                  </c:pt>
                  <c:pt idx="3">
                    <c:v>0.408767956087404</c:v>
                  </c:pt>
                </c:numCache>
              </c:numRef>
            </c:minus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yeastsummary!$AB$13:$AE$13</c:f>
              <c:numCache>
                <c:formatCode>General</c:formatCode>
                <c:ptCount val="4"/>
                <c:pt idx="0">
                  <c:v>37.15204295066235</c:v>
                </c:pt>
                <c:pt idx="1">
                  <c:v>31.85277535440416</c:v>
                </c:pt>
                <c:pt idx="2">
                  <c:v>31.5706638124503</c:v>
                </c:pt>
                <c:pt idx="3">
                  <c:v>31.67798721588566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yeastsummary!$AG$19:$AJ$19</c:f>
                <c:numCache>
                  <c:formatCode>General</c:formatCode>
                  <c:ptCount val="4"/>
                  <c:pt idx="0">
                    <c:v>0.542350430667185</c:v>
                  </c:pt>
                  <c:pt idx="1">
                    <c:v>0.163376235931142</c:v>
                  </c:pt>
                  <c:pt idx="2">
                    <c:v>0.19496253031239</c:v>
                  </c:pt>
                  <c:pt idx="3">
                    <c:v>0.330810009708281</c:v>
                  </c:pt>
                </c:numCache>
              </c:numRef>
            </c:plus>
            <c:minus>
              <c:numRef>
                <c:f>yeastsummary!$AG$19:$AJ$19</c:f>
                <c:numCache>
                  <c:formatCode>General</c:formatCode>
                  <c:ptCount val="4"/>
                  <c:pt idx="0">
                    <c:v>0.542350430667185</c:v>
                  </c:pt>
                  <c:pt idx="1">
                    <c:v>0.163376235931142</c:v>
                  </c:pt>
                  <c:pt idx="2">
                    <c:v>0.19496253031239</c:v>
                  </c:pt>
                  <c:pt idx="3">
                    <c:v>0.330810009708281</c:v>
                  </c:pt>
                </c:numCache>
              </c:numRef>
            </c:minus>
          </c:errBars>
          <c:xVal>
            <c:numRef>
              <c:f>yeastsummary!$AB$9:$AE$9</c:f>
              <c:numCache>
                <c:formatCode>General</c:formatCode>
                <c:ptCount val="4"/>
                <c:pt idx="0">
                  <c:v>4.0</c:v>
                </c:pt>
                <c:pt idx="1">
                  <c:v>12.0</c:v>
                </c:pt>
                <c:pt idx="2">
                  <c:v>24.0</c:v>
                </c:pt>
                <c:pt idx="3">
                  <c:v>36.0</c:v>
                </c:pt>
              </c:numCache>
            </c:numRef>
          </c:xVal>
          <c:yVal>
            <c:numRef>
              <c:f>yeastsummary!$AB$19:$AE$19</c:f>
              <c:numCache>
                <c:formatCode>General</c:formatCode>
                <c:ptCount val="4"/>
                <c:pt idx="0">
                  <c:v>36.52350348976304</c:v>
                </c:pt>
                <c:pt idx="1">
                  <c:v>33.33820037939724</c:v>
                </c:pt>
                <c:pt idx="2">
                  <c:v>33.15103437832882</c:v>
                </c:pt>
                <c:pt idx="3">
                  <c:v>32.93547848134265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635064"/>
        <c:axId val="2066557864"/>
      </c:scatterChart>
      <c:valAx>
        <c:axId val="206663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Time (hr)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066557864"/>
        <c:crosses val="autoZero"/>
        <c:crossBetween val="midCat"/>
      </c:valAx>
      <c:valAx>
        <c:axId val="2066557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Ratio (%)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0666350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27</xdr:row>
      <xdr:rowOff>66674</xdr:rowOff>
    </xdr:from>
    <xdr:to>
      <xdr:col>34</xdr:col>
      <xdr:colOff>238125</xdr:colOff>
      <xdr:row>49</xdr:row>
      <xdr:rowOff>76199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85725</xdr:colOff>
      <xdr:row>37</xdr:row>
      <xdr:rowOff>104774</xdr:rowOff>
    </xdr:from>
    <xdr:to>
      <xdr:col>43</xdr:col>
      <xdr:colOff>104775</xdr:colOff>
      <xdr:row>53</xdr:row>
      <xdr:rowOff>100011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304800</xdr:colOff>
      <xdr:row>40</xdr:row>
      <xdr:rowOff>123825</xdr:rowOff>
    </xdr:from>
    <xdr:to>
      <xdr:col>24</xdr:col>
      <xdr:colOff>552450</xdr:colOff>
      <xdr:row>58</xdr:row>
      <xdr:rowOff>109537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304800</xdr:colOff>
      <xdr:row>23</xdr:row>
      <xdr:rowOff>80962</xdr:rowOff>
    </xdr:from>
    <xdr:to>
      <xdr:col>41</xdr:col>
      <xdr:colOff>76200</xdr:colOff>
      <xdr:row>39</xdr:row>
      <xdr:rowOff>80962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abSelected="1" topLeftCell="W1" workbookViewId="0">
      <selection activeCell="AP10" sqref="AP10"/>
    </sheetView>
  </sheetViews>
  <sheetFormatPr baseColWidth="10" defaultColWidth="8.83203125" defaultRowHeight="14" x14ac:dyDescent="0"/>
  <sheetData>
    <row r="1" spans="1:67">
      <c r="B1" s="2" t="s">
        <v>24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39</v>
      </c>
      <c r="Q1" s="2" t="s">
        <v>40</v>
      </c>
      <c r="R1" s="3" t="s">
        <v>54</v>
      </c>
      <c r="S1" s="2" t="s">
        <v>41</v>
      </c>
      <c r="T1" s="2" t="s">
        <v>42</v>
      </c>
      <c r="U1" s="2" t="s">
        <v>43</v>
      </c>
      <c r="V1" s="1" t="s">
        <v>44</v>
      </c>
      <c r="W1" s="1" t="s">
        <v>45</v>
      </c>
      <c r="X1" s="1" t="s">
        <v>46</v>
      </c>
      <c r="Y1" s="1" t="s">
        <v>47</v>
      </c>
    </row>
    <row r="2" spans="1:67">
      <c r="A2" t="s">
        <v>20</v>
      </c>
      <c r="B2" s="3">
        <v>15.051211966479441</v>
      </c>
      <c r="C2" s="3">
        <v>14.627909600270748</v>
      </c>
      <c r="D2" s="3">
        <v>21.433620223691321</v>
      </c>
      <c r="E2" s="3">
        <v>18.976982097186699</v>
      </c>
      <c r="F2" s="3">
        <v>21.758252498350721</v>
      </c>
      <c r="G2" s="3">
        <v>18.211494707686221</v>
      </c>
      <c r="H2" s="3">
        <v>21.166218551949299</v>
      </c>
      <c r="I2" s="3">
        <v>19.248169533900828</v>
      </c>
      <c r="J2" s="3">
        <v>14.710796235592682</v>
      </c>
      <c r="K2" s="3">
        <v>15.151432766026861</v>
      </c>
      <c r="L2" s="3">
        <v>20.96106926912061</v>
      </c>
      <c r="M2" s="3">
        <v>18.741279649192744</v>
      </c>
      <c r="N2" s="3">
        <v>22.239797532426447</v>
      </c>
      <c r="O2" s="3">
        <v>18.901735362640711</v>
      </c>
      <c r="P2" s="3">
        <v>21.667430142006413</v>
      </c>
      <c r="Q2" s="3">
        <v>18.427631738634435</v>
      </c>
      <c r="R2">
        <v>14.013046629620682</v>
      </c>
      <c r="S2" s="3">
        <v>13.242710567503332</v>
      </c>
      <c r="T2" s="3">
        <v>22.990841977385291</v>
      </c>
      <c r="U2" s="3">
        <v>19.816117076879216</v>
      </c>
      <c r="V2">
        <v>22.874028355992895</v>
      </c>
      <c r="W2">
        <v>18.670852956567241</v>
      </c>
      <c r="X2">
        <v>22.476909942307195</v>
      </c>
      <c r="Y2">
        <v>18.085589352703639</v>
      </c>
      <c r="AB2" t="s">
        <v>19</v>
      </c>
      <c r="AV2" t="s">
        <v>25</v>
      </c>
    </row>
    <row r="3" spans="1:67">
      <c r="A3" t="s">
        <v>21</v>
      </c>
      <c r="B3" s="3">
        <v>38.539632955876613</v>
      </c>
      <c r="C3" s="3">
        <v>40.559545745120893</v>
      </c>
      <c r="D3" s="3">
        <v>36.212631491414079</v>
      </c>
      <c r="E3" s="3">
        <v>37.657827433032708</v>
      </c>
      <c r="F3" s="3">
        <v>36.154616756664304</v>
      </c>
      <c r="G3" s="3">
        <v>37.837570481748941</v>
      </c>
      <c r="H3" s="3">
        <v>36.386114845400428</v>
      </c>
      <c r="I3" s="3">
        <v>38.32668611226859</v>
      </c>
      <c r="J3" s="3">
        <v>39.399386697684257</v>
      </c>
      <c r="K3" s="3">
        <v>39.2229895057365</v>
      </c>
      <c r="L3" s="3">
        <v>36.739153495279517</v>
      </c>
      <c r="M3" s="3">
        <v>37.838847917081921</v>
      </c>
      <c r="N3" s="3">
        <v>35.672255615311613</v>
      </c>
      <c r="O3" s="3">
        <v>37.666296514033135</v>
      </c>
      <c r="P3" s="3">
        <v>37.013284470911586</v>
      </c>
      <c r="Q3" s="3">
        <v>38.663559795140657</v>
      </c>
      <c r="R3">
        <v>39.985503744865909</v>
      </c>
      <c r="S3" s="3">
        <v>39.838270245203177</v>
      </c>
      <c r="T3" s="3">
        <v>35.627511447528271</v>
      </c>
      <c r="U3" s="3">
        <v>36.161265798726596</v>
      </c>
      <c r="V3">
        <v>35.983580308014787</v>
      </c>
      <c r="W3">
        <v>37.284144427001571</v>
      </c>
      <c r="X3">
        <v>36.548262748040258</v>
      </c>
      <c r="Y3">
        <v>37.944135146113595</v>
      </c>
      <c r="AB3">
        <v>4</v>
      </c>
      <c r="AE3" t="s">
        <v>48</v>
      </c>
      <c r="AF3" t="s">
        <v>49</v>
      </c>
      <c r="AG3">
        <v>12</v>
      </c>
      <c r="AJ3" t="s">
        <v>48</v>
      </c>
      <c r="AK3" t="s">
        <v>49</v>
      </c>
      <c r="AL3">
        <v>24</v>
      </c>
      <c r="AO3" t="s">
        <v>48</v>
      </c>
      <c r="AP3" t="s">
        <v>49</v>
      </c>
      <c r="AQ3">
        <v>36</v>
      </c>
      <c r="AT3" t="s">
        <v>48</v>
      </c>
      <c r="AU3" t="s">
        <v>49</v>
      </c>
      <c r="AV3">
        <v>4</v>
      </c>
      <c r="AY3" t="s">
        <v>48</v>
      </c>
      <c r="AZ3" t="s">
        <v>49</v>
      </c>
      <c r="BA3">
        <v>12</v>
      </c>
      <c r="BD3" t="s">
        <v>48</v>
      </c>
      <c r="BE3" t="s">
        <v>49</v>
      </c>
      <c r="BF3">
        <v>24</v>
      </c>
      <c r="BI3" t="s">
        <v>48</v>
      </c>
      <c r="BJ3" t="s">
        <v>49</v>
      </c>
      <c r="BK3">
        <v>36</v>
      </c>
      <c r="BN3" t="s">
        <v>48</v>
      </c>
      <c r="BO3" t="s">
        <v>49</v>
      </c>
    </row>
    <row r="4" spans="1:67">
      <c r="A4" t="s">
        <v>22</v>
      </c>
      <c r="B4" s="3">
        <v>9.2301685038897059</v>
      </c>
      <c r="C4" s="3">
        <v>9.1678261196555493</v>
      </c>
      <c r="D4" s="3">
        <v>9.899796266267515</v>
      </c>
      <c r="E4" s="3">
        <v>10.418629694440705</v>
      </c>
      <c r="F4" s="3">
        <v>9.9372052679160454</v>
      </c>
      <c r="G4" s="3">
        <v>10.473340587595212</v>
      </c>
      <c r="H4" s="3">
        <v>9.8905319761859047</v>
      </c>
      <c r="I4" s="3">
        <v>10.170248229061253</v>
      </c>
      <c r="J4" s="3">
        <v>8.711007719149837</v>
      </c>
      <c r="K4" s="3">
        <v>9.5236800608993537</v>
      </c>
      <c r="L4" s="3">
        <v>10.117746897210141</v>
      </c>
      <c r="M4" s="3">
        <v>9.8166234801674292</v>
      </c>
      <c r="N4" s="3">
        <v>10.344827586206897</v>
      </c>
      <c r="O4" s="3">
        <v>10.745313214449016</v>
      </c>
      <c r="P4" s="3">
        <v>9.668008775948115</v>
      </c>
      <c r="Q4" s="3">
        <v>10.012378941236438</v>
      </c>
      <c r="R4">
        <v>8.9031166948538303</v>
      </c>
      <c r="S4" s="3">
        <v>9.0951249202944755</v>
      </c>
      <c r="T4" s="3">
        <v>10.459302868890758</v>
      </c>
      <c r="U4" s="3">
        <v>10.557825715100257</v>
      </c>
      <c r="V4">
        <v>10.323444641765409</v>
      </c>
      <c r="W4">
        <v>10.756148613291471</v>
      </c>
      <c r="X4">
        <v>10.149276899593822</v>
      </c>
      <c r="Y4">
        <v>10.315165706912618</v>
      </c>
      <c r="AA4" t="s">
        <v>20</v>
      </c>
      <c r="AB4">
        <v>15.051211966479441</v>
      </c>
      <c r="AC4">
        <v>14.710796235592682</v>
      </c>
      <c r="AD4">
        <v>14.013046629620682</v>
      </c>
      <c r="AE4">
        <f>AVERAGE(AB4:AD4)</f>
        <v>14.591684943897603</v>
      </c>
      <c r="AF4">
        <f>STDEVP(AB4:AD4)/1.73</f>
        <v>0.24977851862748524</v>
      </c>
      <c r="AG4">
        <v>21.433620223691321</v>
      </c>
      <c r="AH4">
        <v>20.96106926912061</v>
      </c>
      <c r="AI4">
        <v>22.990841977385291</v>
      </c>
      <c r="AJ4">
        <f>AVERAGE(AG4:AI4)</f>
        <v>21.795177156732407</v>
      </c>
      <c r="AK4">
        <f>STDEVP(AG4:AI4)/1.73</f>
        <v>0.50126792441054413</v>
      </c>
      <c r="AL4">
        <v>21.758252498350721</v>
      </c>
      <c r="AM4">
        <v>22.239797532426447</v>
      </c>
      <c r="AN4">
        <v>22.874028355992895</v>
      </c>
      <c r="AO4">
        <f>AVERAGE(AL4:AN4)</f>
        <v>22.290692795590019</v>
      </c>
      <c r="AP4">
        <f>STDEVP(AL4:AN4)/1.73</f>
        <v>0.26412313709482127</v>
      </c>
      <c r="AQ4">
        <v>21.166218551949299</v>
      </c>
      <c r="AR4">
        <v>21.667430142006413</v>
      </c>
      <c r="AS4">
        <v>22.476909942307195</v>
      </c>
      <c r="AT4">
        <f>AVERAGE(AQ4:AS4)</f>
        <v>21.770186212087633</v>
      </c>
      <c r="AU4">
        <f>STDEVP(AQ4:AS4)/1.73</f>
        <v>0.31213768915957801</v>
      </c>
      <c r="AV4">
        <v>14.627909600270748</v>
      </c>
      <c r="AW4">
        <v>15.151432766026861</v>
      </c>
      <c r="AX4">
        <v>13.242710567503332</v>
      </c>
      <c r="AY4">
        <f>AVERAGE(AV4:AX4)</f>
        <v>14.340684311266982</v>
      </c>
      <c r="AZ4">
        <f>STDEVP(AV4:AX4)/1.73</f>
        <v>0.46547140990199792</v>
      </c>
      <c r="BA4">
        <v>18.976982097186699</v>
      </c>
      <c r="BB4">
        <v>18.741279649192744</v>
      </c>
      <c r="BC4">
        <v>19.816117076879216</v>
      </c>
      <c r="BD4">
        <f>AVERAGE(BA4:BC4)</f>
        <v>19.178126274419551</v>
      </c>
      <c r="BE4">
        <f>STDEVP(BA4:BC4)/1.73</f>
        <v>0.26663343693591007</v>
      </c>
      <c r="BF4">
        <v>18.211494707686221</v>
      </c>
      <c r="BG4">
        <v>18.901735362640711</v>
      </c>
      <c r="BH4">
        <v>18.670852956567241</v>
      </c>
      <c r="BI4">
        <f>AVERAGE(BF4:BH4)</f>
        <v>18.594694342298059</v>
      </c>
      <c r="BJ4">
        <f>STDEVP(BF4:BH4)/1.73</f>
        <v>0.16583192210091743</v>
      </c>
      <c r="BK4">
        <v>19.248169533900828</v>
      </c>
      <c r="BL4">
        <v>18.427631738634435</v>
      </c>
      <c r="BM4">
        <v>18.085589352703639</v>
      </c>
      <c r="BN4">
        <f>AVERAGE(BK4:BM4)</f>
        <v>18.587130208412969</v>
      </c>
      <c r="BO4">
        <f>STDEVP(BK4:BM4)/1.73</f>
        <v>0.28198693545494213</v>
      </c>
    </row>
    <row r="5" spans="1:67">
      <c r="A5" t="s">
        <v>23</v>
      </c>
      <c r="B5" s="3">
        <v>37.178986573754244</v>
      </c>
      <c r="C5" s="3">
        <v>35.644718534952808</v>
      </c>
      <c r="D5" s="3">
        <v>32.453952018627085</v>
      </c>
      <c r="E5" s="3">
        <v>32.946560775339883</v>
      </c>
      <c r="F5" s="3">
        <v>32.149925477068933</v>
      </c>
      <c r="G5" s="3">
        <v>33.477594222969628</v>
      </c>
      <c r="H5" s="3">
        <v>32.557134626464375</v>
      </c>
      <c r="I5" s="3">
        <v>32.254896124769331</v>
      </c>
      <c r="J5" s="3">
        <v>37.178809347573228</v>
      </c>
      <c r="K5" s="3">
        <v>36.101897667337283</v>
      </c>
      <c r="L5" s="3">
        <v>32.182030338389737</v>
      </c>
      <c r="M5" s="3">
        <v>33.603248953557902</v>
      </c>
      <c r="N5" s="3">
        <v>31.743119266055047</v>
      </c>
      <c r="O5" s="3">
        <v>32.686654908877131</v>
      </c>
      <c r="P5" s="3">
        <v>31.651276611133884</v>
      </c>
      <c r="Q5" s="3">
        <v>32.89642952498847</v>
      </c>
      <c r="R5">
        <v>37.098332930659581</v>
      </c>
      <c r="S5" s="3">
        <v>37.823894266999012</v>
      </c>
      <c r="T5" s="3">
        <v>30.922343706195683</v>
      </c>
      <c r="U5" s="3">
        <v>33.464791409293923</v>
      </c>
      <c r="V5">
        <v>30.818946694226906</v>
      </c>
      <c r="W5">
        <v>33.288854003139718</v>
      </c>
      <c r="X5">
        <v>30.825550410058728</v>
      </c>
      <c r="Y5">
        <v>33.655109794270146</v>
      </c>
      <c r="AA5" t="s">
        <v>21</v>
      </c>
      <c r="AB5">
        <v>38.539632955876613</v>
      </c>
      <c r="AC5">
        <v>39.399386697684257</v>
      </c>
      <c r="AD5">
        <v>39.985503744865909</v>
      </c>
      <c r="AE5">
        <f>AVERAGE(AB5:AD5)</f>
        <v>39.308174466142262</v>
      </c>
      <c r="AF5">
        <f>STDEVP(AB5:AD5)/1.73</f>
        <v>0.34322975102545089</v>
      </c>
      <c r="AG5">
        <v>36.212631491414079</v>
      </c>
      <c r="AH5">
        <v>36.739153495279517</v>
      </c>
      <c r="AI5">
        <v>35.627511447528271</v>
      </c>
      <c r="AJ5">
        <f>AVERAGE(AG5:AI5)</f>
        <v>36.193098811407289</v>
      </c>
      <c r="AK5">
        <f>STDEVP(AG5:AI5)/1.73</f>
        <v>0.26244860618935922</v>
      </c>
      <c r="AL5">
        <v>36.154616756664304</v>
      </c>
      <c r="AM5">
        <v>35.672255615311613</v>
      </c>
      <c r="AN5">
        <v>35.983580308014787</v>
      </c>
      <c r="AO5">
        <f>AVERAGE(AL5:AN5)</f>
        <v>35.936817559996904</v>
      </c>
      <c r="AP5">
        <f>STDEVP(AL5:AN5)/1.73</f>
        <v>0.11542194604180184</v>
      </c>
      <c r="AQ5">
        <v>36.386114845400428</v>
      </c>
      <c r="AR5">
        <v>37.013284470911586</v>
      </c>
      <c r="AS5">
        <v>36.548262748040258</v>
      </c>
      <c r="AT5">
        <f>AVERAGE(AQ5:AS5)</f>
        <v>36.649220688117424</v>
      </c>
      <c r="AU5">
        <f>STDEVP(AQ5:AS5)/1.73</f>
        <v>0.15364549958738546</v>
      </c>
      <c r="AV5">
        <v>40.559545745120893</v>
      </c>
      <c r="AW5">
        <v>39.2229895057365</v>
      </c>
      <c r="AX5">
        <v>39.838270245203177</v>
      </c>
      <c r="AY5">
        <f>AVERAGE(AV5:AX5)</f>
        <v>39.873601832020192</v>
      </c>
      <c r="AZ5">
        <f>STDEVP(AV5:AX5)/1.73</f>
        <v>0.31573320574634584</v>
      </c>
      <c r="BA5">
        <v>37.657827433032708</v>
      </c>
      <c r="BB5">
        <v>37.838847917081921</v>
      </c>
      <c r="BC5">
        <v>36.161265798726596</v>
      </c>
      <c r="BD5">
        <f>AVERAGE(BA5:BC5)</f>
        <v>37.219313716280404</v>
      </c>
      <c r="BE5">
        <f>STDEVP(BA5:BC5)/1.73</f>
        <v>0.43456296045198672</v>
      </c>
      <c r="BF5">
        <v>37.837570481748941</v>
      </c>
      <c r="BG5">
        <v>37.666296514033135</v>
      </c>
      <c r="BH5">
        <v>37.284144427001571</v>
      </c>
      <c r="BI5">
        <f>AVERAGE(BF5:BH5)</f>
        <v>37.596003807594549</v>
      </c>
      <c r="BJ5">
        <f>STDEVP(BF5:BH5)/1.73</f>
        <v>0.13372138110834808</v>
      </c>
      <c r="BK5">
        <v>38.32668611226859</v>
      </c>
      <c r="BL5">
        <v>38.663559795140657</v>
      </c>
      <c r="BM5">
        <v>37.944135146113595</v>
      </c>
      <c r="BN5">
        <f>AVERAGE(BK5:BM5)</f>
        <v>38.311460351174283</v>
      </c>
      <c r="BO5">
        <f>STDEVP(BK5:BM5)/1.73</f>
        <v>0.16988505472260823</v>
      </c>
    </row>
    <row r="6" spans="1:67">
      <c r="AA6" t="s">
        <v>22</v>
      </c>
      <c r="AB6">
        <v>9.2301685038897059</v>
      </c>
      <c r="AC6">
        <v>8.711007719149837</v>
      </c>
      <c r="AD6">
        <v>8.9031166948538303</v>
      </c>
      <c r="AE6">
        <f>AVERAGE(AB6:AD6)</f>
        <v>8.9480976392977905</v>
      </c>
      <c r="AF6">
        <f>STDEVP(AB6:AD6)/1.73</f>
        <v>0.12388425868252313</v>
      </c>
      <c r="AG6">
        <v>9.899796266267515</v>
      </c>
      <c r="AH6">
        <v>10.117746897210141</v>
      </c>
      <c r="AI6">
        <v>10.459302868890758</v>
      </c>
      <c r="AJ6">
        <f>AVERAGE(AG6:AI6)</f>
        <v>10.158948677456138</v>
      </c>
      <c r="AK6">
        <f>STDEVP(AG6:AI6)/1.73</f>
        <v>0.13310295031972472</v>
      </c>
      <c r="AL6">
        <v>9.9372052679160454</v>
      </c>
      <c r="AM6">
        <v>10.344827586206897</v>
      </c>
      <c r="AN6">
        <v>10.323444641765409</v>
      </c>
      <c r="AO6">
        <f>AVERAGE(AL6:AN6)</f>
        <v>10.201825831962784</v>
      </c>
      <c r="AP6">
        <f>STDEVP(AL6:AN6)/1.73</f>
        <v>0.10827659895799764</v>
      </c>
      <c r="AQ6">
        <v>9.8905319761859047</v>
      </c>
      <c r="AR6">
        <v>9.668008775948115</v>
      </c>
      <c r="AS6">
        <v>10.149276899593822</v>
      </c>
      <c r="AT6">
        <f>AVERAGE(AQ6:AS6)</f>
        <v>9.9026058839092812</v>
      </c>
      <c r="AU6">
        <f>STDEVP(AQ6:AS6)/1.73</f>
        <v>0.11367762592644326</v>
      </c>
      <c r="AV6">
        <v>9.1678261196555493</v>
      </c>
      <c r="AW6">
        <v>9.5236800608993537</v>
      </c>
      <c r="AX6">
        <v>9.0951249202944755</v>
      </c>
      <c r="AY6">
        <f>AVERAGE(AV6:AX6)</f>
        <v>9.2622103669497928</v>
      </c>
      <c r="AZ6">
        <f>STDEVP(AV6:AX6)/1.73</f>
        <v>0.10823938452250251</v>
      </c>
      <c r="BA6">
        <v>10.418629694440705</v>
      </c>
      <c r="BB6">
        <v>9.8166234801674292</v>
      </c>
      <c r="BC6">
        <v>10.557825715100257</v>
      </c>
      <c r="BD6">
        <f>AVERAGE(BA6:BC6)</f>
        <v>10.264359629902797</v>
      </c>
      <c r="BE6">
        <f>STDEVP(BA6:BC6)/1.73</f>
        <v>0.18592877558288784</v>
      </c>
      <c r="BF6">
        <v>10.473340587595212</v>
      </c>
      <c r="BG6">
        <v>10.745313214449016</v>
      </c>
      <c r="BH6">
        <v>10.756148613291471</v>
      </c>
      <c r="BI6">
        <f>AVERAGE(BF6:BH6)</f>
        <v>10.658267471778567</v>
      </c>
      <c r="BJ6">
        <f>STDEVP(BF6:BH6)/1.73</f>
        <v>7.5628817014633115E-2</v>
      </c>
      <c r="BK6">
        <v>10.170248229061253</v>
      </c>
      <c r="BL6">
        <v>10.012378941236438</v>
      </c>
      <c r="BM6">
        <v>10.315165706912618</v>
      </c>
      <c r="BN6">
        <f>AVERAGE(BK6:BM6)</f>
        <v>10.165930959070103</v>
      </c>
      <c r="BO6">
        <f>STDEVP(BK6:BM6)/1.73</f>
        <v>7.1473913225872002E-2</v>
      </c>
    </row>
    <row r="7" spans="1:67">
      <c r="AA7" t="s">
        <v>23</v>
      </c>
      <c r="AB7">
        <v>37.178986573754244</v>
      </c>
      <c r="AC7">
        <v>37.178809347573228</v>
      </c>
      <c r="AD7">
        <v>37.098332930659581</v>
      </c>
      <c r="AE7">
        <f>AVERAGE(AB7:AD7)</f>
        <v>37.152042950662349</v>
      </c>
      <c r="AF7">
        <f>STDEVP(AB7:AD7)/1.73</f>
        <v>2.1953056809135466E-2</v>
      </c>
      <c r="AG7">
        <v>32.453952018627085</v>
      </c>
      <c r="AH7">
        <v>32.182030338389737</v>
      </c>
      <c r="AI7">
        <v>30.922343706195683</v>
      </c>
      <c r="AJ7">
        <f>AVERAGE(AG7:AI7)</f>
        <v>31.852775354404162</v>
      </c>
      <c r="AK7">
        <f>STDEVP(AG7:AI7)/1.73</f>
        <v>0.38567307966473691</v>
      </c>
      <c r="AL7">
        <v>32.149925477068933</v>
      </c>
      <c r="AM7">
        <v>31.743119266055047</v>
      </c>
      <c r="AN7">
        <v>30.818946694226906</v>
      </c>
      <c r="AO7">
        <f>AVERAGE(AL7:AN7)</f>
        <v>31.570663812450295</v>
      </c>
      <c r="AP7">
        <f>STDEVP(AL7:AN7)/1.73</f>
        <v>0.3218989954287334</v>
      </c>
      <c r="AQ7">
        <v>32.557134626464375</v>
      </c>
      <c r="AR7">
        <v>31.651276611133884</v>
      </c>
      <c r="AS7">
        <v>30.825550410058728</v>
      </c>
      <c r="AT7">
        <f>AVERAGE(AQ7:AS7)</f>
        <v>31.677987215885661</v>
      </c>
      <c r="AU7">
        <f>STDEVP(AQ7:AS7)/1.73</f>
        <v>0.40876795608740424</v>
      </c>
      <c r="AV7">
        <v>35.644718534952808</v>
      </c>
      <c r="AW7">
        <v>36.101897667337283</v>
      </c>
      <c r="AX7">
        <v>37.823894266999012</v>
      </c>
      <c r="AY7">
        <f>AVERAGE(AV7:AX7)</f>
        <v>36.523503489763037</v>
      </c>
      <c r="AZ7">
        <f>STDEVP(AV7:AX7)/1.73</f>
        <v>0.54235043066718525</v>
      </c>
      <c r="BA7">
        <v>32.946560775339883</v>
      </c>
      <c r="BB7">
        <v>33.603248953557902</v>
      </c>
      <c r="BC7">
        <v>33.464791409293923</v>
      </c>
      <c r="BD7">
        <f>AVERAGE(BA7:BC7)</f>
        <v>33.338200379397236</v>
      </c>
      <c r="BE7">
        <f>STDEVP(BA7:BC7)/1.73</f>
        <v>0.16337623593114212</v>
      </c>
      <c r="BF7">
        <v>33.477594222969628</v>
      </c>
      <c r="BG7">
        <v>32.686654908877131</v>
      </c>
      <c r="BH7">
        <v>33.288854003139718</v>
      </c>
      <c r="BI7">
        <f>AVERAGE(BF7:BH7)</f>
        <v>33.151034378328823</v>
      </c>
      <c r="BJ7">
        <f>STDEVP(BF7:BH7)/1.73</f>
        <v>0.19496253031239044</v>
      </c>
      <c r="BK7">
        <v>32.254896124769331</v>
      </c>
      <c r="BL7">
        <v>32.89642952498847</v>
      </c>
      <c r="BM7">
        <v>33.655109794270146</v>
      </c>
      <c r="BN7">
        <f>AVERAGE(BK7:BM7)</f>
        <v>32.935478481342649</v>
      </c>
      <c r="BO7">
        <f>STDEVP(BK7:BM7)/1.73</f>
        <v>0.33081000970828128</v>
      </c>
    </row>
    <row r="8" spans="1:67">
      <c r="AL8" t="s">
        <v>56</v>
      </c>
    </row>
    <row r="9" spans="1:67">
      <c r="AA9" t="s">
        <v>50</v>
      </c>
      <c r="AB9">
        <v>4</v>
      </c>
      <c r="AC9">
        <v>12</v>
      </c>
      <c r="AD9">
        <v>24</v>
      </c>
      <c r="AE9">
        <v>36</v>
      </c>
      <c r="AF9" t="s">
        <v>51</v>
      </c>
      <c r="AG9">
        <v>4</v>
      </c>
      <c r="AH9">
        <v>12</v>
      </c>
      <c r="AI9">
        <v>24</v>
      </c>
      <c r="AJ9">
        <v>36</v>
      </c>
      <c r="AL9" t="s">
        <v>55</v>
      </c>
      <c r="AM9">
        <v>4</v>
      </c>
      <c r="AN9">
        <v>12</v>
      </c>
      <c r="AO9">
        <v>24</v>
      </c>
      <c r="AP9">
        <v>36</v>
      </c>
    </row>
    <row r="10" spans="1:67">
      <c r="AA10" t="s">
        <v>20</v>
      </c>
      <c r="AB10">
        <v>14.591684943897603</v>
      </c>
      <c r="AC10">
        <v>21.795177156732407</v>
      </c>
      <c r="AD10">
        <v>22.290692795590019</v>
      </c>
      <c r="AE10">
        <v>21.770186212087633</v>
      </c>
      <c r="AG10">
        <v>0.24977851862748524</v>
      </c>
      <c r="AH10">
        <v>0.50126792441054413</v>
      </c>
      <c r="AI10">
        <v>0.26412313709482127</v>
      </c>
      <c r="AJ10">
        <v>0.31213768915957801</v>
      </c>
      <c r="AL10" t="s">
        <v>20</v>
      </c>
      <c r="AM10">
        <f>TTEST(AB4:AD4,AV4:AX4,2,3)</f>
        <v>0.72313017566156168</v>
      </c>
      <c r="AN10">
        <f>TTEST(AG4:AI4,BA4:BC4,2,3)</f>
        <v>3.1826663947526021E-2</v>
      </c>
      <c r="AO10">
        <f>TTEST(AL4:AN4,BF4:BH4,2,3)</f>
        <v>1.4249123846043507E-3</v>
      </c>
      <c r="AP10">
        <f>TTEST(AQ4:AS4,BK4:BM4,2,3)</f>
        <v>3.5896970243418816E-3</v>
      </c>
    </row>
    <row r="11" spans="1:67">
      <c r="AA11" t="s">
        <v>21</v>
      </c>
      <c r="AB11">
        <v>39.308174466142262</v>
      </c>
      <c r="AC11">
        <v>36.193098811407289</v>
      </c>
      <c r="AD11">
        <v>35.936817559996904</v>
      </c>
      <c r="AE11">
        <v>36.649220688117424</v>
      </c>
      <c r="AG11">
        <v>0.34322975102545089</v>
      </c>
      <c r="AH11">
        <v>0.26244860618935922</v>
      </c>
      <c r="AI11">
        <v>0.11542194604180184</v>
      </c>
      <c r="AJ11">
        <v>0.15364549958738546</v>
      </c>
      <c r="AL11" t="s">
        <v>21</v>
      </c>
      <c r="AM11">
        <f>TTEST(AB5:AD5,AV5:AX5,2,3)</f>
        <v>0.37809652359262191</v>
      </c>
      <c r="AN11">
        <f>TTEST(AG5:AI5,BA5:BC5,2,3)</f>
        <v>0.18900350087608811</v>
      </c>
      <c r="AO11">
        <f>TTEST(AL5:AN5,BF5:BH5,2,3)</f>
        <v>1.684602325019504E-3</v>
      </c>
      <c r="AP11">
        <f>TTEST(AQ5:AS5,BK5:BM5,2,3)</f>
        <v>4.1770167368350257E-3</v>
      </c>
    </row>
    <row r="12" spans="1:67">
      <c r="AA12" t="s">
        <v>22</v>
      </c>
      <c r="AB12">
        <v>8.9480976392977905</v>
      </c>
      <c r="AC12">
        <v>10.158948677456138</v>
      </c>
      <c r="AD12">
        <v>10.201825831962784</v>
      </c>
      <c r="AE12">
        <v>9.9026058839092812</v>
      </c>
      <c r="AG12">
        <v>0.12388425868252313</v>
      </c>
      <c r="AH12">
        <v>0.13310295031972472</v>
      </c>
      <c r="AI12">
        <v>0.10827659895799764</v>
      </c>
      <c r="AJ12">
        <v>0.11367762592644326</v>
      </c>
      <c r="AL12" t="s">
        <v>22</v>
      </c>
      <c r="AM12">
        <f>TTEST(AB6:AD6,AV6:AX6,2,3)</f>
        <v>0.19484171297247505</v>
      </c>
      <c r="AN12">
        <f>TTEST(AG6:AI6,BA6:BC6,2,3)</f>
        <v>0.72730432351659191</v>
      </c>
      <c r="AO12">
        <f>TTEST(AL6:AN6,BF6:BH6,2,3)</f>
        <v>5.4169619584268469E-2</v>
      </c>
      <c r="AP12">
        <f>TTEST(AQ6:AS6,BK6:BM6,2,3)</f>
        <v>0.19731514825535612</v>
      </c>
    </row>
    <row r="13" spans="1:67">
      <c r="AA13" t="s">
        <v>23</v>
      </c>
      <c r="AB13">
        <v>37.152042950662349</v>
      </c>
      <c r="AC13">
        <v>31.852775354404162</v>
      </c>
      <c r="AD13">
        <v>31.570663812450295</v>
      </c>
      <c r="AE13">
        <v>31.677987215885661</v>
      </c>
      <c r="AG13">
        <v>2.1953056809135466E-2</v>
      </c>
      <c r="AH13">
        <v>0.38567307966473691</v>
      </c>
      <c r="AI13">
        <v>0.3218989954287334</v>
      </c>
      <c r="AJ13">
        <v>0.40876795608740424</v>
      </c>
      <c r="AL13" t="s">
        <v>23</v>
      </c>
      <c r="AM13">
        <f>TTEST(AB7:AD7,AV7:AX7,2,3)</f>
        <v>0.44347914730333937</v>
      </c>
      <c r="AN13">
        <f>TTEST(AG7:AI7,BA7:BC7,2,3)</f>
        <v>7.1163743201524923E-2</v>
      </c>
      <c r="AO13">
        <f>TTEST(AL7:AN7,BA7:BC7,2,3)</f>
        <v>2.8554067576885139E-2</v>
      </c>
      <c r="AP13">
        <f>TTEST(AQ7:AS7,BK7:BM7,2,3)</f>
        <v>0.12535738641387459</v>
      </c>
    </row>
    <row r="15" spans="1:67">
      <c r="AA15" t="s">
        <v>52</v>
      </c>
      <c r="AB15">
        <v>4</v>
      </c>
      <c r="AC15">
        <v>12</v>
      </c>
      <c r="AD15">
        <v>24</v>
      </c>
      <c r="AE15">
        <v>36</v>
      </c>
      <c r="AF15" t="s">
        <v>53</v>
      </c>
      <c r="AG15">
        <v>4</v>
      </c>
      <c r="AH15">
        <v>12</v>
      </c>
      <c r="AI15">
        <v>24</v>
      </c>
      <c r="AJ15">
        <v>36</v>
      </c>
    </row>
    <row r="16" spans="1:67">
      <c r="AA16" t="s">
        <v>20</v>
      </c>
      <c r="AB16">
        <v>14.340684311266982</v>
      </c>
      <c r="AC16">
        <v>19.178126274419551</v>
      </c>
      <c r="AD16">
        <v>18.594694342298059</v>
      </c>
      <c r="AE16">
        <v>18.587130208412969</v>
      </c>
      <c r="AG16">
        <v>0.46547140990199792</v>
      </c>
      <c r="AH16">
        <v>0.26663343693591007</v>
      </c>
      <c r="AI16">
        <v>0.16583192210091743</v>
      </c>
      <c r="AJ16">
        <v>0.28198693545494213</v>
      </c>
    </row>
    <row r="17" spans="27:36">
      <c r="AA17" t="s">
        <v>21</v>
      </c>
      <c r="AB17">
        <v>39.873601832020192</v>
      </c>
      <c r="AC17">
        <v>37.219313716280404</v>
      </c>
      <c r="AD17">
        <v>37.596003807594549</v>
      </c>
      <c r="AE17">
        <v>38.311460351174283</v>
      </c>
      <c r="AG17">
        <v>0.31573320574634584</v>
      </c>
      <c r="AH17">
        <v>0.43456296045198672</v>
      </c>
      <c r="AI17">
        <v>0.13372138110834808</v>
      </c>
      <c r="AJ17">
        <v>0.16988505472260823</v>
      </c>
    </row>
    <row r="18" spans="27:36">
      <c r="AA18" t="s">
        <v>22</v>
      </c>
      <c r="AB18">
        <v>9.2622103669497928</v>
      </c>
      <c r="AC18">
        <v>10.264359629902797</v>
      </c>
      <c r="AD18">
        <v>10.658267471778567</v>
      </c>
      <c r="AE18">
        <v>10.165930959070103</v>
      </c>
      <c r="AG18">
        <v>0.10823938452250251</v>
      </c>
      <c r="AH18">
        <v>0.18592877558288784</v>
      </c>
      <c r="AI18">
        <v>7.5628817014633115E-2</v>
      </c>
      <c r="AJ18">
        <v>7.1473913225872002E-2</v>
      </c>
    </row>
    <row r="19" spans="27:36">
      <c r="AA19" t="s">
        <v>23</v>
      </c>
      <c r="AB19">
        <v>36.523503489763037</v>
      </c>
      <c r="AC19">
        <v>33.338200379397236</v>
      </c>
      <c r="AD19">
        <v>33.151034378328823</v>
      </c>
      <c r="AE19">
        <v>32.935478481342649</v>
      </c>
      <c r="AG19">
        <v>0.54235043066718525</v>
      </c>
      <c r="AH19">
        <v>0.16337623593114212</v>
      </c>
      <c r="AI19">
        <v>0.19496253031239044</v>
      </c>
      <c r="AJ19">
        <v>0.33081000970828128</v>
      </c>
    </row>
  </sheetData>
  <phoneticPr fontId="1"/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2.4420000000000002</v>
      </c>
      <c r="C2">
        <v>180857627</v>
      </c>
      <c r="D2">
        <v>49352193</v>
      </c>
      <c r="E2" t="s">
        <v>13</v>
      </c>
      <c r="G2">
        <v>0</v>
      </c>
      <c r="K2">
        <v>99.950999999999993</v>
      </c>
      <c r="L2">
        <v>11001</v>
      </c>
      <c r="M2">
        <v>13.635</v>
      </c>
      <c r="N2" t="s">
        <v>14</v>
      </c>
    </row>
    <row r="3" spans="1:14">
      <c r="A3">
        <v>2</v>
      </c>
      <c r="B3">
        <v>2.806</v>
      </c>
      <c r="C3">
        <v>47524</v>
      </c>
      <c r="D3">
        <v>13219</v>
      </c>
      <c r="E3" t="s">
        <v>15</v>
      </c>
      <c r="G3">
        <v>0</v>
      </c>
      <c r="K3">
        <v>2.5999999999999999E-2</v>
      </c>
      <c r="L3">
        <v>14742</v>
      </c>
      <c r="M3">
        <v>10.175000000000001</v>
      </c>
      <c r="N3">
        <v>3.9180000000000001</v>
      </c>
    </row>
    <row r="4" spans="1:14">
      <c r="A4">
        <v>3</v>
      </c>
      <c r="B4">
        <v>20.548999999999999</v>
      </c>
      <c r="C4">
        <v>8905</v>
      </c>
      <c r="D4">
        <v>1536</v>
      </c>
      <c r="E4" t="s">
        <v>16</v>
      </c>
      <c r="F4">
        <f>C4/C$9*100</f>
        <v>21.758252498350721</v>
      </c>
      <c r="G4">
        <v>0</v>
      </c>
      <c r="K4">
        <v>5.0000000000000001E-3</v>
      </c>
      <c r="L4">
        <v>292741</v>
      </c>
      <c r="M4">
        <v>0.51200000000000001</v>
      </c>
      <c r="N4">
        <v>145.227</v>
      </c>
    </row>
    <row r="5" spans="1:14">
      <c r="A5">
        <v>4</v>
      </c>
      <c r="B5">
        <v>21.233000000000001</v>
      </c>
      <c r="C5">
        <v>14797</v>
      </c>
      <c r="D5">
        <v>2613</v>
      </c>
      <c r="E5" t="s">
        <v>16</v>
      </c>
      <c r="F5">
        <f>C5/C$9*100</f>
        <v>36.154616756664304</v>
      </c>
      <c r="G5">
        <v>0</v>
      </c>
      <c r="K5">
        <v>8.0000000000000002E-3</v>
      </c>
      <c r="L5">
        <v>322540</v>
      </c>
      <c r="M5">
        <v>0.46500000000000002</v>
      </c>
      <c r="N5">
        <v>4.5410000000000004</v>
      </c>
    </row>
    <row r="6" spans="1:14">
      <c r="A6">
        <v>5</v>
      </c>
      <c r="B6">
        <v>25.338000000000001</v>
      </c>
      <c r="C6">
        <v>4067</v>
      </c>
      <c r="D6">
        <v>716</v>
      </c>
      <c r="E6" t="s">
        <v>16</v>
      </c>
      <c r="F6">
        <f>C6/C$9*100</f>
        <v>9.9372052679160454</v>
      </c>
      <c r="G6">
        <v>0</v>
      </c>
      <c r="K6">
        <v>2E-3</v>
      </c>
      <c r="L6">
        <v>459510</v>
      </c>
      <c r="M6">
        <v>0.32600000000000001</v>
      </c>
      <c r="N6">
        <v>27.452000000000002</v>
      </c>
    </row>
    <row r="7" spans="1:14">
      <c r="A7">
        <v>6</v>
      </c>
      <c r="B7">
        <v>25.846</v>
      </c>
      <c r="C7">
        <v>13158</v>
      </c>
      <c r="D7">
        <v>2260</v>
      </c>
      <c r="E7" t="s">
        <v>16</v>
      </c>
      <c r="F7">
        <f>C7/C$9*100</f>
        <v>32.149925477068933</v>
      </c>
      <c r="G7">
        <v>0</v>
      </c>
      <c r="K7">
        <v>7.0000000000000001E-3</v>
      </c>
      <c r="L7">
        <v>464636</v>
      </c>
      <c r="M7">
        <v>0.32300000000000001</v>
      </c>
      <c r="N7">
        <v>3.3690000000000002</v>
      </c>
    </row>
    <row r="8" spans="1:14">
      <c r="A8" t="s">
        <v>17</v>
      </c>
      <c r="C8">
        <v>180946077</v>
      </c>
      <c r="D8">
        <v>49372538</v>
      </c>
      <c r="G8">
        <v>0</v>
      </c>
      <c r="K8">
        <v>100</v>
      </c>
    </row>
    <row r="9" spans="1:14">
      <c r="C9">
        <f>SUM(C4:C7)</f>
        <v>40927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2.444</v>
      </c>
      <c r="C2">
        <v>178929357</v>
      </c>
      <c r="D2">
        <v>49062436</v>
      </c>
      <c r="E2" t="s">
        <v>13</v>
      </c>
      <c r="G2">
        <v>0</v>
      </c>
      <c r="K2">
        <v>99.951999999999998</v>
      </c>
      <c r="L2">
        <v>11033</v>
      </c>
      <c r="M2">
        <v>13.595000000000001</v>
      </c>
      <c r="N2" t="s">
        <v>14</v>
      </c>
    </row>
    <row r="3" spans="1:14">
      <c r="A3">
        <v>2</v>
      </c>
      <c r="B3">
        <v>2.8079999999999998</v>
      </c>
      <c r="C3">
        <v>44909</v>
      </c>
      <c r="D3">
        <v>12549</v>
      </c>
      <c r="E3" t="s">
        <v>15</v>
      </c>
      <c r="G3">
        <v>0</v>
      </c>
      <c r="K3">
        <v>2.5000000000000001E-2</v>
      </c>
      <c r="L3">
        <v>14541</v>
      </c>
      <c r="M3">
        <v>10.315</v>
      </c>
      <c r="N3">
        <v>3.907</v>
      </c>
    </row>
    <row r="4" spans="1:14">
      <c r="A4">
        <v>3</v>
      </c>
      <c r="B4">
        <v>20.55</v>
      </c>
      <c r="C4">
        <v>7364</v>
      </c>
      <c r="D4">
        <v>1300</v>
      </c>
      <c r="E4" t="s">
        <v>16</v>
      </c>
      <c r="F4">
        <f>C4/C$9*100</f>
        <v>18.211494707686221</v>
      </c>
      <c r="G4">
        <v>0</v>
      </c>
      <c r="K4">
        <v>4.0000000000000001E-3</v>
      </c>
      <c r="L4">
        <v>302462</v>
      </c>
      <c r="M4">
        <v>0.496</v>
      </c>
      <c r="N4">
        <v>146.27099999999999</v>
      </c>
    </row>
    <row r="5" spans="1:14">
      <c r="A5">
        <v>4</v>
      </c>
      <c r="B5">
        <v>21.234000000000002</v>
      </c>
      <c r="C5">
        <v>15300</v>
      </c>
      <c r="D5">
        <v>2668</v>
      </c>
      <c r="E5" t="s">
        <v>16</v>
      </c>
      <c r="F5">
        <f>C5/C$9*100</f>
        <v>37.837570481748941</v>
      </c>
      <c r="G5">
        <v>0</v>
      </c>
      <c r="K5">
        <v>8.9999999999999993E-3</v>
      </c>
      <c r="L5">
        <v>314859</v>
      </c>
      <c r="M5">
        <v>0.47599999999999998</v>
      </c>
      <c r="N5">
        <v>4.5439999999999996</v>
      </c>
    </row>
    <row r="6" spans="1:14">
      <c r="A6">
        <v>5</v>
      </c>
      <c r="B6">
        <v>25.341000000000001</v>
      </c>
      <c r="C6">
        <v>4235</v>
      </c>
      <c r="D6">
        <v>735</v>
      </c>
      <c r="E6" t="s">
        <v>16</v>
      </c>
      <c r="F6">
        <f>C6/C$9*100</f>
        <v>10.473340587595212</v>
      </c>
      <c r="G6">
        <v>0</v>
      </c>
      <c r="K6">
        <v>2E-3</v>
      </c>
      <c r="L6">
        <v>441789</v>
      </c>
      <c r="M6">
        <v>0.34</v>
      </c>
      <c r="N6">
        <v>27.03</v>
      </c>
    </row>
    <row r="7" spans="1:14">
      <c r="A7">
        <v>6</v>
      </c>
      <c r="B7">
        <v>25.846</v>
      </c>
      <c r="C7">
        <v>13537</v>
      </c>
      <c r="D7">
        <v>2316</v>
      </c>
      <c r="E7" t="s">
        <v>16</v>
      </c>
      <c r="F7">
        <f>C7/C$9*100</f>
        <v>33.477594222969628</v>
      </c>
      <c r="G7">
        <v>0</v>
      </c>
      <c r="K7">
        <v>8.0000000000000002E-3</v>
      </c>
      <c r="L7">
        <v>459378</v>
      </c>
      <c r="M7">
        <v>0.32700000000000001</v>
      </c>
      <c r="N7">
        <v>3.3119999999999998</v>
      </c>
    </row>
    <row r="8" spans="1:14">
      <c r="A8" t="s">
        <v>17</v>
      </c>
      <c r="C8">
        <v>179014703</v>
      </c>
      <c r="D8">
        <v>49082004</v>
      </c>
      <c r="G8">
        <v>0</v>
      </c>
      <c r="K8">
        <v>100</v>
      </c>
    </row>
    <row r="9" spans="1:14">
      <c r="C9">
        <f>SUM(C4:C7)</f>
        <v>40436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2.4420000000000002</v>
      </c>
      <c r="C2">
        <v>180972625</v>
      </c>
      <c r="D2">
        <v>49639396</v>
      </c>
      <c r="E2" t="s">
        <v>16</v>
      </c>
      <c r="G2">
        <v>0</v>
      </c>
      <c r="K2">
        <v>99.948999999999998</v>
      </c>
      <c r="L2">
        <v>11094</v>
      </c>
      <c r="M2">
        <v>13.521000000000001</v>
      </c>
      <c r="N2" t="s">
        <v>14</v>
      </c>
    </row>
    <row r="3" spans="1:14">
      <c r="A3">
        <v>2</v>
      </c>
      <c r="B3">
        <v>2.806</v>
      </c>
      <c r="C3">
        <v>51155</v>
      </c>
      <c r="D3">
        <v>14143</v>
      </c>
      <c r="E3" t="s">
        <v>18</v>
      </c>
      <c r="G3">
        <v>0</v>
      </c>
      <c r="K3">
        <v>2.8000000000000001E-2</v>
      </c>
      <c r="L3">
        <v>14723</v>
      </c>
      <c r="M3">
        <v>10.188000000000001</v>
      </c>
      <c r="N3">
        <v>3.9260000000000002</v>
      </c>
    </row>
    <row r="4" spans="1:14">
      <c r="A4">
        <v>3</v>
      </c>
      <c r="B4">
        <v>20.550999999999998</v>
      </c>
      <c r="C4">
        <v>8817</v>
      </c>
      <c r="D4">
        <v>1565</v>
      </c>
      <c r="E4" t="s">
        <v>16</v>
      </c>
      <c r="F4">
        <f>C4/C$9*100</f>
        <v>21.166218551949299</v>
      </c>
      <c r="G4">
        <v>0</v>
      </c>
      <c r="K4">
        <v>5.0000000000000001E-3</v>
      </c>
      <c r="L4">
        <v>304035</v>
      </c>
      <c r="M4">
        <v>0.49299999999999999</v>
      </c>
      <c r="N4">
        <v>146.90600000000001</v>
      </c>
    </row>
    <row r="5" spans="1:14">
      <c r="A5">
        <v>4</v>
      </c>
      <c r="B5">
        <v>21.234999999999999</v>
      </c>
      <c r="C5">
        <v>15157</v>
      </c>
      <c r="D5">
        <v>2649</v>
      </c>
      <c r="E5" t="s">
        <v>16</v>
      </c>
      <c r="F5">
        <f>C5/C$9*100</f>
        <v>36.386114845400428</v>
      </c>
      <c r="G5">
        <v>0</v>
      </c>
      <c r="K5">
        <v>8.0000000000000002E-3</v>
      </c>
      <c r="L5">
        <v>320430</v>
      </c>
      <c r="M5">
        <v>0.46800000000000003</v>
      </c>
      <c r="N5">
        <v>4.5709999999999997</v>
      </c>
    </row>
    <row r="6" spans="1:14">
      <c r="A6">
        <v>5</v>
      </c>
      <c r="B6">
        <v>25.341000000000001</v>
      </c>
      <c r="C6">
        <v>4120</v>
      </c>
      <c r="D6">
        <v>718</v>
      </c>
      <c r="E6" t="s">
        <v>16</v>
      </c>
      <c r="F6">
        <f>C6/C$9*100</f>
        <v>9.8905319761859047</v>
      </c>
      <c r="G6">
        <v>0</v>
      </c>
      <c r="K6">
        <v>2E-3</v>
      </c>
      <c r="L6">
        <v>449631</v>
      </c>
      <c r="M6">
        <v>0.33400000000000002</v>
      </c>
      <c r="N6">
        <v>27.265999999999998</v>
      </c>
    </row>
    <row r="7" spans="1:14">
      <c r="A7">
        <v>6</v>
      </c>
      <c r="B7">
        <v>25.847000000000001</v>
      </c>
      <c r="C7">
        <v>13562</v>
      </c>
      <c r="D7">
        <v>2337</v>
      </c>
      <c r="E7" t="s">
        <v>16</v>
      </c>
      <c r="F7">
        <f>C7/C$9*100</f>
        <v>32.557134626464375</v>
      </c>
      <c r="G7">
        <v>0</v>
      </c>
      <c r="K7">
        <v>7.0000000000000001E-3</v>
      </c>
      <c r="L7">
        <v>466718</v>
      </c>
      <c r="M7">
        <v>0.32100000000000001</v>
      </c>
      <c r="N7">
        <v>3.3420000000000001</v>
      </c>
    </row>
    <row r="8" spans="1:14">
      <c r="A8" t="s">
        <v>17</v>
      </c>
      <c r="C8">
        <v>181065435</v>
      </c>
      <c r="D8">
        <v>49660808</v>
      </c>
      <c r="G8">
        <v>0</v>
      </c>
      <c r="K8">
        <v>100</v>
      </c>
    </row>
    <row r="9" spans="1:14">
      <c r="C9">
        <f>SUM(C4:C7)</f>
        <v>41656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2.4420000000000002</v>
      </c>
      <c r="C2">
        <v>179368801</v>
      </c>
      <c r="D2">
        <v>49200220</v>
      </c>
      <c r="E2" t="s">
        <v>13</v>
      </c>
      <c r="G2">
        <v>0</v>
      </c>
      <c r="K2">
        <v>99.953000000000003</v>
      </c>
      <c r="L2">
        <v>11091</v>
      </c>
      <c r="M2">
        <v>13.523999999999999</v>
      </c>
      <c r="N2" t="s">
        <v>14</v>
      </c>
    </row>
    <row r="3" spans="1:14">
      <c r="A3">
        <v>2</v>
      </c>
      <c r="B3">
        <v>2.806</v>
      </c>
      <c r="C3">
        <v>51294</v>
      </c>
      <c r="D3">
        <v>14337</v>
      </c>
      <c r="E3" t="s">
        <v>15</v>
      </c>
      <c r="G3">
        <v>0</v>
      </c>
      <c r="K3">
        <v>2.9000000000000001E-2</v>
      </c>
      <c r="L3">
        <v>14892</v>
      </c>
      <c r="M3">
        <v>10.071999999999999</v>
      </c>
      <c r="N3">
        <v>3.9340000000000002</v>
      </c>
    </row>
    <row r="4" spans="1:14">
      <c r="A4">
        <v>3</v>
      </c>
      <c r="B4">
        <v>20.548999999999999</v>
      </c>
      <c r="C4">
        <v>6467</v>
      </c>
      <c r="D4">
        <v>1116</v>
      </c>
      <c r="E4" t="s">
        <v>16</v>
      </c>
      <c r="F4">
        <f>C4/C$9*100</f>
        <v>19.248169533900828</v>
      </c>
      <c r="G4">
        <v>0</v>
      </c>
      <c r="K4">
        <v>4.0000000000000001E-3</v>
      </c>
      <c r="L4">
        <v>295210</v>
      </c>
      <c r="M4">
        <v>0.50800000000000001</v>
      </c>
      <c r="N4">
        <v>145.887</v>
      </c>
    </row>
    <row r="5" spans="1:14">
      <c r="A5">
        <v>4</v>
      </c>
      <c r="B5">
        <v>21.234999999999999</v>
      </c>
      <c r="C5">
        <v>12877</v>
      </c>
      <c r="D5">
        <v>2242</v>
      </c>
      <c r="E5" t="s">
        <v>16</v>
      </c>
      <c r="F5">
        <f>C5/C$9*100</f>
        <v>38.32668611226859</v>
      </c>
      <c r="G5">
        <v>0</v>
      </c>
      <c r="K5">
        <v>7.0000000000000001E-3</v>
      </c>
      <c r="L5">
        <v>317533</v>
      </c>
      <c r="M5">
        <v>0.47199999999999998</v>
      </c>
      <c r="N5">
        <v>4.5380000000000003</v>
      </c>
    </row>
    <row r="6" spans="1:14">
      <c r="A6">
        <v>5</v>
      </c>
      <c r="B6">
        <v>25.34</v>
      </c>
      <c r="C6">
        <v>3417</v>
      </c>
      <c r="D6">
        <v>605</v>
      </c>
      <c r="E6" t="s">
        <v>16</v>
      </c>
      <c r="F6">
        <f>C6/C$9*100</f>
        <v>10.170248229061253</v>
      </c>
      <c r="G6">
        <v>0</v>
      </c>
      <c r="K6">
        <v>2E-3</v>
      </c>
      <c r="L6">
        <v>450892</v>
      </c>
      <c r="M6">
        <v>0.33300000000000002</v>
      </c>
      <c r="N6">
        <v>27.218</v>
      </c>
    </row>
    <row r="7" spans="1:14">
      <c r="A7">
        <v>6</v>
      </c>
      <c r="B7">
        <v>25.847999999999999</v>
      </c>
      <c r="C7">
        <v>10837</v>
      </c>
      <c r="D7">
        <v>1831</v>
      </c>
      <c r="E7" t="s">
        <v>16</v>
      </c>
      <c r="F7">
        <f>C7/C$9*100</f>
        <v>32.254896124769331</v>
      </c>
      <c r="G7">
        <v>0</v>
      </c>
      <c r="K7">
        <v>6.0000000000000001E-3</v>
      </c>
      <c r="L7">
        <v>446096</v>
      </c>
      <c r="M7">
        <v>0.33600000000000002</v>
      </c>
      <c r="N7">
        <v>3.3210000000000002</v>
      </c>
    </row>
    <row r="8" spans="1:14">
      <c r="A8" t="s">
        <v>17</v>
      </c>
      <c r="C8">
        <v>179453694</v>
      </c>
      <c r="D8">
        <v>49220351</v>
      </c>
      <c r="G8">
        <v>0</v>
      </c>
      <c r="K8">
        <v>100</v>
      </c>
    </row>
    <row r="9" spans="1:14">
      <c r="C9">
        <f>SUM(C4:C7)</f>
        <v>33598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</v>
      </c>
      <c r="C2">
        <v>186889309</v>
      </c>
      <c r="D2">
        <v>50146441</v>
      </c>
      <c r="E2" t="s">
        <v>16</v>
      </c>
      <c r="G2">
        <v>0</v>
      </c>
      <c r="K2">
        <v>99.926000000000002</v>
      </c>
      <c r="L2">
        <v>10621</v>
      </c>
      <c r="M2">
        <v>14.122999999999999</v>
      </c>
      <c r="N2" t="s">
        <v>14</v>
      </c>
    </row>
    <row r="3" spans="1:14">
      <c r="A3">
        <v>2</v>
      </c>
      <c r="B3">
        <v>2.8029999999999999</v>
      </c>
      <c r="C3">
        <v>85139</v>
      </c>
      <c r="D3">
        <v>23186</v>
      </c>
      <c r="E3" t="s">
        <v>18</v>
      </c>
      <c r="G3">
        <v>0</v>
      </c>
      <c r="K3">
        <v>4.5999999999999999E-2</v>
      </c>
      <c r="L3">
        <v>13974</v>
      </c>
      <c r="M3">
        <v>10.734</v>
      </c>
      <c r="N3">
        <v>3.8330000000000002</v>
      </c>
    </row>
    <row r="4" spans="1:14">
      <c r="A4">
        <v>3</v>
      </c>
      <c r="B4">
        <v>20.526</v>
      </c>
      <c r="C4">
        <v>6956</v>
      </c>
      <c r="D4">
        <v>1228</v>
      </c>
      <c r="E4" t="s">
        <v>16</v>
      </c>
      <c r="F4">
        <f>C4/C$13*100</f>
        <v>14.710796235592682</v>
      </c>
      <c r="G4">
        <v>0</v>
      </c>
      <c r="K4">
        <v>4.0000000000000001E-3</v>
      </c>
      <c r="L4">
        <v>304664</v>
      </c>
      <c r="M4">
        <v>0.49199999999999999</v>
      </c>
      <c r="N4">
        <v>145.50899999999999</v>
      </c>
    </row>
    <row r="5" spans="1:14">
      <c r="A5">
        <v>4</v>
      </c>
      <c r="B5">
        <v>21.21</v>
      </c>
      <c r="C5">
        <v>18630</v>
      </c>
      <c r="D5">
        <v>3313</v>
      </c>
      <c r="E5" t="s">
        <v>16</v>
      </c>
      <c r="F5">
        <f>C5/C$13*100</f>
        <v>39.399386697684257</v>
      </c>
      <c r="G5">
        <v>0</v>
      </c>
      <c r="K5">
        <v>0.01</v>
      </c>
      <c r="L5">
        <v>329262</v>
      </c>
      <c r="M5">
        <v>0.45600000000000002</v>
      </c>
      <c r="N5">
        <v>4.6079999999999997</v>
      </c>
    </row>
    <row r="6" spans="1:14">
      <c r="A6">
        <v>5</v>
      </c>
      <c r="B6">
        <v>25.315000000000001</v>
      </c>
      <c r="C6">
        <v>4119</v>
      </c>
      <c r="D6">
        <v>721</v>
      </c>
      <c r="E6" t="s">
        <v>16</v>
      </c>
      <c r="F6">
        <f>C6/C$13*100</f>
        <v>8.711007719149837</v>
      </c>
      <c r="G6">
        <v>0</v>
      </c>
      <c r="K6">
        <v>2E-3</v>
      </c>
      <c r="L6">
        <v>447525</v>
      </c>
      <c r="M6">
        <v>0.33500000000000002</v>
      </c>
      <c r="N6">
        <v>27.440999999999999</v>
      </c>
    </row>
    <row r="7" spans="1:14">
      <c r="A7">
        <v>6</v>
      </c>
      <c r="B7">
        <v>25.82</v>
      </c>
      <c r="C7">
        <v>17580</v>
      </c>
      <c r="D7">
        <v>3028</v>
      </c>
      <c r="E7" t="s">
        <v>16</v>
      </c>
      <c r="F7">
        <f>C7/C$13*100</f>
        <v>37.178809347573228</v>
      </c>
      <c r="G7">
        <v>0</v>
      </c>
      <c r="K7">
        <v>8.9999999999999993E-3</v>
      </c>
      <c r="L7">
        <v>462800</v>
      </c>
      <c r="M7">
        <v>0.32400000000000001</v>
      </c>
      <c r="N7">
        <v>3.331</v>
      </c>
    </row>
    <row r="8" spans="1:14">
      <c r="A8">
        <v>7</v>
      </c>
      <c r="B8">
        <v>36.686</v>
      </c>
      <c r="C8">
        <v>1600</v>
      </c>
      <c r="D8">
        <v>183</v>
      </c>
      <c r="E8" t="s">
        <v>16</v>
      </c>
      <c r="G8">
        <v>0</v>
      </c>
      <c r="K8">
        <v>1E-3</v>
      </c>
      <c r="L8">
        <v>405058</v>
      </c>
      <c r="M8">
        <v>0.37</v>
      </c>
      <c r="N8">
        <v>56.831000000000003</v>
      </c>
    </row>
    <row r="9" spans="1:14">
      <c r="A9">
        <v>8</v>
      </c>
      <c r="B9">
        <v>37.807000000000002</v>
      </c>
      <c r="C9">
        <v>1316</v>
      </c>
      <c r="D9">
        <v>210</v>
      </c>
      <c r="E9" t="s">
        <v>16</v>
      </c>
      <c r="G9">
        <v>0</v>
      </c>
      <c r="K9">
        <v>1E-3</v>
      </c>
      <c r="L9">
        <v>280177</v>
      </c>
      <c r="M9">
        <v>0.53500000000000003</v>
      </c>
      <c r="N9">
        <v>4.343</v>
      </c>
    </row>
    <row r="10" spans="1:14">
      <c r="A10">
        <v>9</v>
      </c>
      <c r="B10">
        <v>37.926000000000002</v>
      </c>
      <c r="C10">
        <v>1159</v>
      </c>
      <c r="D10">
        <v>171</v>
      </c>
      <c r="E10" t="s">
        <v>18</v>
      </c>
      <c r="G10">
        <v>0</v>
      </c>
      <c r="K10">
        <v>1E-3</v>
      </c>
      <c r="L10">
        <v>134242</v>
      </c>
      <c r="M10">
        <v>1.117</v>
      </c>
      <c r="N10">
        <v>0.34100000000000003</v>
      </c>
    </row>
    <row r="11" spans="1:14">
      <c r="A11">
        <v>10</v>
      </c>
      <c r="B11">
        <v>38.389000000000003</v>
      </c>
      <c r="C11">
        <v>2199</v>
      </c>
      <c r="D11">
        <v>167</v>
      </c>
      <c r="E11" t="s">
        <v>16</v>
      </c>
      <c r="G11">
        <v>0</v>
      </c>
      <c r="K11">
        <v>1E-3</v>
      </c>
      <c r="L11">
        <v>296678</v>
      </c>
      <c r="M11">
        <v>0.50600000000000001</v>
      </c>
      <c r="N11">
        <v>1.33</v>
      </c>
    </row>
    <row r="12" spans="1:14">
      <c r="A12" t="s">
        <v>17</v>
      </c>
      <c r="C12">
        <v>187028007</v>
      </c>
      <c r="D12">
        <v>50178648</v>
      </c>
      <c r="G12">
        <v>0</v>
      </c>
      <c r="K12">
        <v>100</v>
      </c>
    </row>
    <row r="13" spans="1:14">
      <c r="C13">
        <f>SUM(C4:C5,C6,C7)</f>
        <v>47285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2.4409999999999998</v>
      </c>
      <c r="C2">
        <v>187272434</v>
      </c>
      <c r="D2">
        <v>50186641</v>
      </c>
      <c r="E2" t="s">
        <v>16</v>
      </c>
      <c r="G2">
        <v>0</v>
      </c>
      <c r="K2">
        <v>99.944999999999993</v>
      </c>
      <c r="L2">
        <v>10666</v>
      </c>
      <c r="M2">
        <v>14.064</v>
      </c>
      <c r="N2" t="s">
        <v>14</v>
      </c>
    </row>
    <row r="3" spans="1:14">
      <c r="A3">
        <v>2</v>
      </c>
      <c r="B3">
        <v>2.8050000000000002</v>
      </c>
      <c r="C3">
        <v>60879</v>
      </c>
      <c r="D3">
        <v>16530</v>
      </c>
      <c r="E3" t="s">
        <v>18</v>
      </c>
      <c r="G3">
        <v>0</v>
      </c>
      <c r="K3">
        <v>3.2000000000000001E-2</v>
      </c>
      <c r="L3">
        <v>13967</v>
      </c>
      <c r="M3">
        <v>10.74</v>
      </c>
      <c r="N3">
        <v>3.8380000000000001</v>
      </c>
    </row>
    <row r="4" spans="1:14">
      <c r="A4">
        <v>3</v>
      </c>
      <c r="B4">
        <v>20.529</v>
      </c>
      <c r="C4">
        <v>5573</v>
      </c>
      <c r="D4">
        <v>983</v>
      </c>
      <c r="E4" t="s">
        <v>16</v>
      </c>
      <c r="F4">
        <f>C4/C$11*100</f>
        <v>15.151432766026861</v>
      </c>
      <c r="G4">
        <v>0</v>
      </c>
      <c r="K4">
        <v>3.0000000000000001E-3</v>
      </c>
      <c r="L4">
        <v>302437</v>
      </c>
      <c r="M4">
        <v>0.496</v>
      </c>
      <c r="N4">
        <v>145.131</v>
      </c>
    </row>
    <row r="5" spans="1:14">
      <c r="A5">
        <v>4</v>
      </c>
      <c r="B5">
        <v>21.213999999999999</v>
      </c>
      <c r="C5">
        <v>14427</v>
      </c>
      <c r="D5">
        <v>2521</v>
      </c>
      <c r="E5" t="s">
        <v>16</v>
      </c>
      <c r="F5">
        <f>C5/C$11*100</f>
        <v>39.2229895057365</v>
      </c>
      <c r="G5">
        <v>0</v>
      </c>
      <c r="K5">
        <v>8.0000000000000002E-3</v>
      </c>
      <c r="L5">
        <v>318897</v>
      </c>
      <c r="M5">
        <v>0.47</v>
      </c>
      <c r="N5">
        <v>4.5750000000000002</v>
      </c>
    </row>
    <row r="6" spans="1:14">
      <c r="A6">
        <v>5</v>
      </c>
      <c r="B6">
        <v>25.315999999999999</v>
      </c>
      <c r="C6">
        <v>3503</v>
      </c>
      <c r="D6">
        <v>618</v>
      </c>
      <c r="E6" t="s">
        <v>16</v>
      </c>
      <c r="F6">
        <f>C6/C$11*100</f>
        <v>9.5236800608993537</v>
      </c>
      <c r="G6">
        <v>0</v>
      </c>
      <c r="K6">
        <v>2E-3</v>
      </c>
      <c r="L6">
        <v>454731</v>
      </c>
      <c r="M6">
        <v>0.33</v>
      </c>
      <c r="N6">
        <v>27.303999999999998</v>
      </c>
    </row>
    <row r="7" spans="1:14">
      <c r="A7">
        <v>6</v>
      </c>
      <c r="B7">
        <v>25.821999999999999</v>
      </c>
      <c r="C7">
        <v>13279</v>
      </c>
      <c r="D7">
        <v>2290</v>
      </c>
      <c r="E7" t="s">
        <v>16</v>
      </c>
      <c r="F7">
        <f>C7/C$11*100</f>
        <v>36.101897667337283</v>
      </c>
      <c r="G7">
        <v>0</v>
      </c>
      <c r="K7">
        <v>7.0000000000000001E-3</v>
      </c>
      <c r="L7">
        <v>458147</v>
      </c>
      <c r="M7">
        <v>0.32700000000000001</v>
      </c>
      <c r="N7">
        <v>3.347</v>
      </c>
    </row>
    <row r="8" spans="1:14">
      <c r="A8">
        <v>7</v>
      </c>
      <c r="B8">
        <v>37.817999999999998</v>
      </c>
      <c r="C8">
        <v>2530</v>
      </c>
      <c r="D8">
        <v>207</v>
      </c>
      <c r="E8" t="s">
        <v>16</v>
      </c>
      <c r="G8">
        <v>0</v>
      </c>
      <c r="K8">
        <v>1E-3</v>
      </c>
      <c r="L8">
        <v>247854</v>
      </c>
      <c r="M8">
        <v>0.60499999999999998</v>
      </c>
      <c r="N8">
        <v>52.56</v>
      </c>
    </row>
    <row r="9" spans="1:14">
      <c r="A9">
        <v>8</v>
      </c>
      <c r="B9">
        <v>38.387</v>
      </c>
      <c r="C9">
        <v>2170</v>
      </c>
      <c r="D9">
        <v>147</v>
      </c>
      <c r="E9" t="s">
        <v>16</v>
      </c>
      <c r="G9">
        <v>0</v>
      </c>
      <c r="K9">
        <v>1E-3</v>
      </c>
      <c r="L9">
        <v>172192</v>
      </c>
      <c r="M9">
        <v>0.871</v>
      </c>
      <c r="N9">
        <v>1.69</v>
      </c>
    </row>
    <row r="10" spans="1:14">
      <c r="A10" t="s">
        <v>17</v>
      </c>
      <c r="C10">
        <v>187374795</v>
      </c>
      <c r="D10">
        <v>50209937</v>
      </c>
      <c r="G10">
        <v>0</v>
      </c>
      <c r="K10">
        <v>100</v>
      </c>
    </row>
    <row r="11" spans="1:14">
      <c r="C11">
        <f>SUM(C4:C7)</f>
        <v>36782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2.4420000000000002</v>
      </c>
      <c r="C2">
        <v>185865524</v>
      </c>
      <c r="D2">
        <v>49826334</v>
      </c>
      <c r="E2" t="s">
        <v>16</v>
      </c>
      <c r="G2">
        <v>0</v>
      </c>
      <c r="K2">
        <v>99.921000000000006</v>
      </c>
      <c r="L2">
        <v>10668</v>
      </c>
      <c r="M2">
        <v>14.061</v>
      </c>
      <c r="N2" t="s">
        <v>14</v>
      </c>
    </row>
    <row r="3" spans="1:14">
      <c r="A3">
        <v>2</v>
      </c>
      <c r="B3">
        <v>2.8050000000000002</v>
      </c>
      <c r="C3">
        <v>95523</v>
      </c>
      <c r="D3">
        <v>25948</v>
      </c>
      <c r="E3" t="s">
        <v>18</v>
      </c>
      <c r="G3">
        <v>0</v>
      </c>
      <c r="K3">
        <v>5.0999999999999997E-2</v>
      </c>
      <c r="L3">
        <v>14016</v>
      </c>
      <c r="M3">
        <v>10.702</v>
      </c>
      <c r="N3">
        <v>3.839</v>
      </c>
    </row>
    <row r="4" spans="1:14">
      <c r="A4">
        <v>3</v>
      </c>
      <c r="B4">
        <v>20.53</v>
      </c>
      <c r="C4">
        <v>9880</v>
      </c>
      <c r="D4">
        <v>1742</v>
      </c>
      <c r="E4" t="s">
        <v>16</v>
      </c>
      <c r="F4">
        <f>C4/C$11*100</f>
        <v>20.96106926912061</v>
      </c>
      <c r="G4">
        <v>0</v>
      </c>
      <c r="K4">
        <v>5.0000000000000001E-3</v>
      </c>
      <c r="L4">
        <v>302549</v>
      </c>
      <c r="M4">
        <v>0.496</v>
      </c>
      <c r="N4">
        <v>145.238</v>
      </c>
    </row>
    <row r="5" spans="1:14">
      <c r="A5">
        <v>4</v>
      </c>
      <c r="B5">
        <v>21.216999999999999</v>
      </c>
      <c r="C5">
        <v>17317</v>
      </c>
      <c r="D5">
        <v>3000</v>
      </c>
      <c r="E5" t="s">
        <v>16</v>
      </c>
      <c r="F5">
        <f>C5/C$11*100</f>
        <v>36.739153495279517</v>
      </c>
      <c r="G5">
        <v>0</v>
      </c>
      <c r="K5">
        <v>8.9999999999999993E-3</v>
      </c>
      <c r="L5">
        <v>314141</v>
      </c>
      <c r="M5">
        <v>0.47699999999999998</v>
      </c>
      <c r="N5">
        <v>4.5640000000000001</v>
      </c>
    </row>
    <row r="6" spans="1:14">
      <c r="A6">
        <v>5</v>
      </c>
      <c r="B6">
        <v>25.318000000000001</v>
      </c>
      <c r="C6">
        <v>4769</v>
      </c>
      <c r="D6">
        <v>835</v>
      </c>
      <c r="E6" t="s">
        <v>16</v>
      </c>
      <c r="F6">
        <f>C6/C$11*100</f>
        <v>10.117746897210141</v>
      </c>
      <c r="G6">
        <v>0</v>
      </c>
      <c r="K6">
        <v>3.0000000000000001E-3</v>
      </c>
      <c r="L6">
        <v>443131</v>
      </c>
      <c r="M6">
        <v>0.33900000000000002</v>
      </c>
      <c r="N6">
        <v>27.023</v>
      </c>
    </row>
    <row r="7" spans="1:14">
      <c r="A7">
        <v>6</v>
      </c>
      <c r="B7">
        <v>25.824000000000002</v>
      </c>
      <c r="C7">
        <v>15169</v>
      </c>
      <c r="D7">
        <v>2623</v>
      </c>
      <c r="E7" t="s">
        <v>16</v>
      </c>
      <c r="F7">
        <f>C7/C$11*100</f>
        <v>32.182030338389737</v>
      </c>
      <c r="G7">
        <v>0</v>
      </c>
      <c r="K7">
        <v>8.0000000000000002E-3</v>
      </c>
      <c r="L7">
        <v>465180</v>
      </c>
      <c r="M7">
        <v>0.32200000000000001</v>
      </c>
      <c r="N7">
        <v>3.3319999999999999</v>
      </c>
    </row>
    <row r="8" spans="1:14">
      <c r="A8">
        <v>7</v>
      </c>
      <c r="B8">
        <v>37.832000000000001</v>
      </c>
      <c r="C8">
        <v>2443</v>
      </c>
      <c r="D8">
        <v>199</v>
      </c>
      <c r="E8" t="s">
        <v>16</v>
      </c>
      <c r="G8">
        <v>0</v>
      </c>
      <c r="K8">
        <v>1E-3</v>
      </c>
      <c r="L8">
        <v>230690</v>
      </c>
      <c r="M8">
        <v>0.65</v>
      </c>
      <c r="N8">
        <v>51.478999999999999</v>
      </c>
    </row>
    <row r="9" spans="1:14">
      <c r="A9">
        <v>8</v>
      </c>
      <c r="B9">
        <v>38.381</v>
      </c>
      <c r="C9">
        <v>1963</v>
      </c>
      <c r="D9">
        <v>140</v>
      </c>
      <c r="E9" t="s">
        <v>16</v>
      </c>
      <c r="G9">
        <v>0</v>
      </c>
      <c r="K9">
        <v>1E-3</v>
      </c>
      <c r="L9">
        <v>405644</v>
      </c>
      <c r="M9">
        <v>0.37</v>
      </c>
      <c r="N9">
        <v>1.976</v>
      </c>
    </row>
    <row r="10" spans="1:14">
      <c r="A10" t="s">
        <v>17</v>
      </c>
      <c r="C10">
        <v>186012587</v>
      </c>
      <c r="D10">
        <v>49860822</v>
      </c>
      <c r="G10">
        <v>0</v>
      </c>
      <c r="K10">
        <v>100</v>
      </c>
    </row>
    <row r="11" spans="1:14">
      <c r="C11">
        <f>SUM(C4:C7)</f>
        <v>47135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2.4420000000000002</v>
      </c>
      <c r="C2">
        <v>183322297</v>
      </c>
      <c r="D2">
        <v>49337564</v>
      </c>
      <c r="E2" t="s">
        <v>16</v>
      </c>
      <c r="G2">
        <v>0</v>
      </c>
      <c r="K2">
        <v>99.938000000000002</v>
      </c>
      <c r="L2">
        <v>10741</v>
      </c>
      <c r="M2">
        <v>13.965</v>
      </c>
      <c r="N2" t="s">
        <v>14</v>
      </c>
    </row>
    <row r="3" spans="1:14">
      <c r="A3">
        <v>2</v>
      </c>
      <c r="B3">
        <v>2.8050000000000002</v>
      </c>
      <c r="C3">
        <v>71269</v>
      </c>
      <c r="D3">
        <v>19298</v>
      </c>
      <c r="E3" t="s">
        <v>18</v>
      </c>
      <c r="G3">
        <v>0</v>
      </c>
      <c r="K3">
        <v>3.9E-2</v>
      </c>
      <c r="L3">
        <v>14037</v>
      </c>
      <c r="M3">
        <v>10.686</v>
      </c>
      <c r="N3">
        <v>3.8460000000000001</v>
      </c>
    </row>
    <row r="4" spans="1:14">
      <c r="A4">
        <v>3</v>
      </c>
      <c r="B4">
        <v>20.532</v>
      </c>
      <c r="C4">
        <v>7522</v>
      </c>
      <c r="D4">
        <v>1323</v>
      </c>
      <c r="E4" t="s">
        <v>16</v>
      </c>
      <c r="F4">
        <f>C4/C$10*100</f>
        <v>18.741279649192744</v>
      </c>
      <c r="G4">
        <v>0</v>
      </c>
      <c r="K4">
        <v>4.0000000000000001E-3</v>
      </c>
      <c r="L4">
        <v>298770</v>
      </c>
      <c r="M4">
        <v>0.502</v>
      </c>
      <c r="N4">
        <v>144.72300000000001</v>
      </c>
    </row>
    <row r="5" spans="1:14">
      <c r="A5">
        <v>4</v>
      </c>
      <c r="B5">
        <v>21.215</v>
      </c>
      <c r="C5">
        <v>15187</v>
      </c>
      <c r="D5">
        <v>2645</v>
      </c>
      <c r="E5" t="s">
        <v>16</v>
      </c>
      <c r="F5">
        <f>C5/C$10*100</f>
        <v>37.838847917081921</v>
      </c>
      <c r="G5">
        <v>0</v>
      </c>
      <c r="K5">
        <v>8.0000000000000002E-3</v>
      </c>
      <c r="L5">
        <v>312656</v>
      </c>
      <c r="M5">
        <v>0.48</v>
      </c>
      <c r="N5">
        <v>4.5279999999999996</v>
      </c>
    </row>
    <row r="6" spans="1:14">
      <c r="A6">
        <v>5</v>
      </c>
      <c r="B6">
        <v>25.318000000000001</v>
      </c>
      <c r="C6">
        <v>3940</v>
      </c>
      <c r="D6">
        <v>698</v>
      </c>
      <c r="E6" t="s">
        <v>16</v>
      </c>
      <c r="F6">
        <f>C6/C$10*100</f>
        <v>9.8166234801674292</v>
      </c>
      <c r="G6">
        <v>0</v>
      </c>
      <c r="K6">
        <v>2E-3</v>
      </c>
      <c r="L6">
        <v>455409</v>
      </c>
      <c r="M6">
        <v>0.32900000000000001</v>
      </c>
      <c r="N6">
        <v>27.183</v>
      </c>
    </row>
    <row r="7" spans="1:14">
      <c r="A7">
        <v>6</v>
      </c>
      <c r="B7">
        <v>25.824000000000002</v>
      </c>
      <c r="C7">
        <v>13487</v>
      </c>
      <c r="D7">
        <v>2307</v>
      </c>
      <c r="E7" t="s">
        <v>16</v>
      </c>
      <c r="F7">
        <f>C7/C$10*100</f>
        <v>33.603248953557902</v>
      </c>
      <c r="G7">
        <v>0</v>
      </c>
      <c r="K7">
        <v>7.0000000000000001E-3</v>
      </c>
      <c r="L7">
        <v>456592</v>
      </c>
      <c r="M7">
        <v>0.32900000000000001</v>
      </c>
      <c r="N7">
        <v>3.34</v>
      </c>
    </row>
    <row r="8" spans="1:14">
      <c r="A8">
        <v>7</v>
      </c>
      <c r="B8">
        <v>38.395000000000003</v>
      </c>
      <c r="C8">
        <v>2072</v>
      </c>
      <c r="D8">
        <v>138</v>
      </c>
      <c r="E8" t="s">
        <v>16</v>
      </c>
      <c r="G8">
        <v>0</v>
      </c>
      <c r="K8">
        <v>1E-3</v>
      </c>
      <c r="L8">
        <v>322832</v>
      </c>
      <c r="M8">
        <v>0.46500000000000002</v>
      </c>
      <c r="N8">
        <v>59.415999999999997</v>
      </c>
    </row>
    <row r="9" spans="1:14">
      <c r="A9" t="s">
        <v>17</v>
      </c>
      <c r="C9">
        <v>183435774</v>
      </c>
      <c r="D9">
        <v>49363973</v>
      </c>
      <c r="G9">
        <v>0</v>
      </c>
      <c r="K9">
        <v>100</v>
      </c>
    </row>
    <row r="10" spans="1:14">
      <c r="C10">
        <f>SUM(C4:C7)</f>
        <v>40136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2.4420000000000002</v>
      </c>
      <c r="C2">
        <v>185525221</v>
      </c>
      <c r="D2">
        <v>49889702</v>
      </c>
      <c r="E2" t="s">
        <v>16</v>
      </c>
      <c r="G2">
        <v>0</v>
      </c>
      <c r="K2">
        <v>99.951999999999998</v>
      </c>
      <c r="L2">
        <v>10677</v>
      </c>
      <c r="M2">
        <v>14.048999999999999</v>
      </c>
      <c r="N2" t="s">
        <v>14</v>
      </c>
    </row>
    <row r="3" spans="1:14">
      <c r="A3">
        <v>2</v>
      </c>
      <c r="B3">
        <v>2.806</v>
      </c>
      <c r="C3">
        <v>53471</v>
      </c>
      <c r="D3">
        <v>14516</v>
      </c>
      <c r="E3" t="s">
        <v>18</v>
      </c>
      <c r="G3">
        <v>0</v>
      </c>
      <c r="K3">
        <v>2.9000000000000001E-2</v>
      </c>
      <c r="L3">
        <v>13950</v>
      </c>
      <c r="M3">
        <v>10.753</v>
      </c>
      <c r="N3">
        <v>3.8359999999999999</v>
      </c>
    </row>
    <row r="4" spans="1:14">
      <c r="A4">
        <v>3</v>
      </c>
      <c r="B4">
        <v>20.530999999999999</v>
      </c>
      <c r="C4">
        <v>7030</v>
      </c>
      <c r="D4">
        <v>1235</v>
      </c>
      <c r="E4" t="s">
        <v>16</v>
      </c>
      <c r="F4">
        <f>C4/C$11*100</f>
        <v>22.239797532426447</v>
      </c>
      <c r="G4">
        <v>0</v>
      </c>
      <c r="K4">
        <v>4.0000000000000001E-3</v>
      </c>
      <c r="L4">
        <v>296053</v>
      </c>
      <c r="M4">
        <v>0.50700000000000001</v>
      </c>
      <c r="N4">
        <v>144.124</v>
      </c>
    </row>
    <row r="5" spans="1:14">
      <c r="A5">
        <v>4</v>
      </c>
      <c r="B5">
        <v>21.215</v>
      </c>
      <c r="C5">
        <v>11276</v>
      </c>
      <c r="D5">
        <v>1950</v>
      </c>
      <c r="E5" t="s">
        <v>16</v>
      </c>
      <c r="F5">
        <f>C5/C$11*100</f>
        <v>35.672255615311613</v>
      </c>
      <c r="G5">
        <v>0</v>
      </c>
      <c r="K5">
        <v>6.0000000000000001E-3</v>
      </c>
      <c r="L5">
        <v>309726</v>
      </c>
      <c r="M5">
        <v>0.48399999999999999</v>
      </c>
      <c r="N5">
        <v>4.5119999999999996</v>
      </c>
    </row>
    <row r="6" spans="1:14">
      <c r="A6">
        <v>5</v>
      </c>
      <c r="B6">
        <v>25.318999999999999</v>
      </c>
      <c r="C6">
        <v>3270</v>
      </c>
      <c r="D6">
        <v>584</v>
      </c>
      <c r="E6" t="s">
        <v>16</v>
      </c>
      <c r="F6">
        <f>C6/C$11*100</f>
        <v>10.344827586206897</v>
      </c>
      <c r="G6">
        <v>0</v>
      </c>
      <c r="K6">
        <v>2E-3</v>
      </c>
      <c r="L6">
        <v>457290</v>
      </c>
      <c r="M6">
        <v>0.32800000000000001</v>
      </c>
      <c r="N6">
        <v>27.155000000000001</v>
      </c>
    </row>
    <row r="7" spans="1:14">
      <c r="A7">
        <v>6</v>
      </c>
      <c r="B7">
        <v>25.826000000000001</v>
      </c>
      <c r="C7">
        <v>10034</v>
      </c>
      <c r="D7">
        <v>1705</v>
      </c>
      <c r="E7" t="s">
        <v>16</v>
      </c>
      <c r="F7">
        <f>C7/C$11*100</f>
        <v>31.743119266055047</v>
      </c>
      <c r="G7">
        <v>0</v>
      </c>
      <c r="K7">
        <v>5.0000000000000001E-3</v>
      </c>
      <c r="L7">
        <v>446604</v>
      </c>
      <c r="M7">
        <v>0.33600000000000002</v>
      </c>
      <c r="N7">
        <v>3.3330000000000002</v>
      </c>
    </row>
    <row r="8" spans="1:14">
      <c r="A8">
        <v>7</v>
      </c>
      <c r="B8">
        <v>37.829000000000001</v>
      </c>
      <c r="C8">
        <v>2392</v>
      </c>
      <c r="D8">
        <v>197</v>
      </c>
      <c r="E8" t="s">
        <v>16</v>
      </c>
      <c r="G8">
        <v>0</v>
      </c>
      <c r="K8">
        <v>1E-3</v>
      </c>
      <c r="L8">
        <v>236323</v>
      </c>
      <c r="M8">
        <v>0.63500000000000001</v>
      </c>
      <c r="N8">
        <v>51.53</v>
      </c>
    </row>
    <row r="9" spans="1:14">
      <c r="A9">
        <v>8</v>
      </c>
      <c r="B9">
        <v>38.375999999999998</v>
      </c>
      <c r="C9">
        <v>1961</v>
      </c>
      <c r="D9">
        <v>122</v>
      </c>
      <c r="E9" t="s">
        <v>16</v>
      </c>
      <c r="G9">
        <v>0</v>
      </c>
      <c r="K9">
        <v>1E-3</v>
      </c>
      <c r="L9">
        <v>407786</v>
      </c>
      <c r="M9">
        <v>0.36799999999999999</v>
      </c>
      <c r="N9">
        <v>1.9830000000000001</v>
      </c>
    </row>
    <row r="10" spans="1:14">
      <c r="A10" t="s">
        <v>17</v>
      </c>
      <c r="C10">
        <v>185614656</v>
      </c>
      <c r="D10">
        <v>49910011</v>
      </c>
      <c r="G10">
        <v>0</v>
      </c>
      <c r="K10">
        <v>100</v>
      </c>
    </row>
    <row r="11" spans="1:14">
      <c r="C11">
        <f>SUM(C4:C7)</f>
        <v>31610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2.4430000000000001</v>
      </c>
      <c r="C2">
        <v>182766274</v>
      </c>
      <c r="D2">
        <v>49233070</v>
      </c>
      <c r="E2" t="s">
        <v>16</v>
      </c>
      <c r="G2">
        <v>0</v>
      </c>
      <c r="K2">
        <v>99.912000000000006</v>
      </c>
      <c r="L2">
        <v>10732</v>
      </c>
      <c r="M2">
        <v>13.977</v>
      </c>
      <c r="N2" t="s">
        <v>14</v>
      </c>
    </row>
    <row r="3" spans="1:14">
      <c r="A3">
        <v>2</v>
      </c>
      <c r="B3">
        <v>2.806</v>
      </c>
      <c r="C3">
        <v>111076</v>
      </c>
      <c r="D3">
        <v>30294</v>
      </c>
      <c r="E3" t="s">
        <v>18</v>
      </c>
      <c r="G3">
        <v>0</v>
      </c>
      <c r="K3">
        <v>6.0999999999999999E-2</v>
      </c>
      <c r="L3">
        <v>14136</v>
      </c>
      <c r="M3">
        <v>10.611000000000001</v>
      </c>
      <c r="N3">
        <v>3.85</v>
      </c>
    </row>
    <row r="4" spans="1:14">
      <c r="A4">
        <v>3</v>
      </c>
      <c r="B4">
        <v>20.532</v>
      </c>
      <c r="C4">
        <v>8681</v>
      </c>
      <c r="D4">
        <v>1536</v>
      </c>
      <c r="E4" t="s">
        <v>16</v>
      </c>
      <c r="F4">
        <f>C4/C$11*100</f>
        <v>18.901735362640711</v>
      </c>
      <c r="G4">
        <v>0</v>
      </c>
      <c r="K4">
        <v>5.0000000000000001E-3</v>
      </c>
      <c r="L4">
        <v>305378</v>
      </c>
      <c r="M4">
        <v>0.49099999999999999</v>
      </c>
      <c r="N4">
        <v>145.88200000000001</v>
      </c>
    </row>
    <row r="5" spans="1:14">
      <c r="A5">
        <v>4</v>
      </c>
      <c r="B5">
        <v>21.216999999999999</v>
      </c>
      <c r="C5">
        <v>17299</v>
      </c>
      <c r="D5">
        <v>3010</v>
      </c>
      <c r="E5" t="s">
        <v>16</v>
      </c>
      <c r="F5">
        <f>C5/C$11*100</f>
        <v>37.666296514033135</v>
      </c>
      <c r="G5">
        <v>0</v>
      </c>
      <c r="K5">
        <v>8.9999999999999993E-3</v>
      </c>
      <c r="L5">
        <v>314557</v>
      </c>
      <c r="M5">
        <v>0.47699999999999998</v>
      </c>
      <c r="N5">
        <v>4.5670000000000002</v>
      </c>
    </row>
    <row r="6" spans="1:14">
      <c r="A6">
        <v>5</v>
      </c>
      <c r="B6">
        <v>25.32</v>
      </c>
      <c r="C6">
        <v>4935</v>
      </c>
      <c r="D6">
        <v>854</v>
      </c>
      <c r="E6" t="s">
        <v>16</v>
      </c>
      <c r="F6">
        <f>C6/C$11*100</f>
        <v>10.745313214449016</v>
      </c>
      <c r="G6">
        <v>0</v>
      </c>
      <c r="K6">
        <v>3.0000000000000001E-3</v>
      </c>
      <c r="L6">
        <v>439516</v>
      </c>
      <c r="M6">
        <v>0.34100000000000003</v>
      </c>
      <c r="N6">
        <v>26.984999999999999</v>
      </c>
    </row>
    <row r="7" spans="1:14">
      <c r="A7">
        <v>6</v>
      </c>
      <c r="B7">
        <v>25.826000000000001</v>
      </c>
      <c r="C7">
        <v>15012</v>
      </c>
      <c r="D7">
        <v>2528</v>
      </c>
      <c r="E7" t="s">
        <v>16</v>
      </c>
      <c r="F7">
        <f>C7/C$11*100</f>
        <v>32.686654908877131</v>
      </c>
      <c r="G7">
        <v>0</v>
      </c>
      <c r="K7">
        <v>8.0000000000000002E-3</v>
      </c>
      <c r="L7">
        <v>444087</v>
      </c>
      <c r="M7">
        <v>0.33800000000000002</v>
      </c>
      <c r="N7">
        <v>3.2890000000000001</v>
      </c>
    </row>
    <row r="8" spans="1:14">
      <c r="A8">
        <v>7</v>
      </c>
      <c r="B8">
        <v>37.828000000000003</v>
      </c>
      <c r="C8">
        <v>2335</v>
      </c>
      <c r="D8">
        <v>197</v>
      </c>
      <c r="E8" t="s">
        <v>16</v>
      </c>
      <c r="G8">
        <v>0</v>
      </c>
      <c r="K8">
        <v>1E-3</v>
      </c>
      <c r="L8">
        <v>224621</v>
      </c>
      <c r="M8">
        <v>0.66800000000000004</v>
      </c>
      <c r="N8">
        <v>50.613999999999997</v>
      </c>
    </row>
    <row r="9" spans="1:14">
      <c r="A9">
        <v>8</v>
      </c>
      <c r="B9">
        <v>38.409999999999997</v>
      </c>
      <c r="C9">
        <v>1066</v>
      </c>
      <c r="D9">
        <v>123</v>
      </c>
      <c r="E9" t="s">
        <v>16</v>
      </c>
      <c r="G9">
        <v>0</v>
      </c>
      <c r="K9">
        <v>1E-3</v>
      </c>
      <c r="L9">
        <v>514567</v>
      </c>
      <c r="M9">
        <v>0.29199999999999998</v>
      </c>
      <c r="N9">
        <v>2.181</v>
      </c>
    </row>
    <row r="10" spans="1:14">
      <c r="A10" t="s">
        <v>17</v>
      </c>
      <c r="C10">
        <v>182926677</v>
      </c>
      <c r="D10">
        <v>49271612</v>
      </c>
      <c r="G10">
        <v>0</v>
      </c>
      <c r="K10">
        <v>100</v>
      </c>
    </row>
    <row r="11" spans="1:14">
      <c r="C11">
        <f>SUM(C4:C7)</f>
        <v>45927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E28" sqref="E28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2.4300000000000002</v>
      </c>
      <c r="C2">
        <v>182516695</v>
      </c>
      <c r="D2">
        <v>51879588</v>
      </c>
      <c r="E2" t="s">
        <v>13</v>
      </c>
      <c r="G2">
        <v>0</v>
      </c>
      <c r="K2">
        <v>99.984999999999999</v>
      </c>
      <c r="L2">
        <v>11771</v>
      </c>
      <c r="M2">
        <v>12.744</v>
      </c>
      <c r="N2" t="s">
        <v>14</v>
      </c>
    </row>
    <row r="3" spans="1:14">
      <c r="A3">
        <v>2</v>
      </c>
      <c r="B3">
        <v>2.786</v>
      </c>
      <c r="C3">
        <v>19555</v>
      </c>
      <c r="D3">
        <v>5632</v>
      </c>
      <c r="E3" t="s">
        <v>15</v>
      </c>
      <c r="G3">
        <v>0</v>
      </c>
      <c r="K3">
        <v>1.0999999999999999E-2</v>
      </c>
      <c r="L3">
        <v>15393</v>
      </c>
      <c r="M3">
        <v>9.7449999999999992</v>
      </c>
      <c r="N3">
        <v>3.9750000000000001</v>
      </c>
    </row>
    <row r="4" spans="1:14">
      <c r="A4">
        <v>3</v>
      </c>
      <c r="B4">
        <v>20.417000000000002</v>
      </c>
      <c r="C4">
        <v>1730</v>
      </c>
      <c r="D4">
        <v>288</v>
      </c>
      <c r="E4" t="s">
        <v>16</v>
      </c>
      <c r="F4">
        <f>C4/3170*0.2</f>
        <v>0.10914826498422714</v>
      </c>
      <c r="G4">
        <v>0</v>
      </c>
      <c r="K4">
        <v>1E-3</v>
      </c>
      <c r="L4">
        <v>294147</v>
      </c>
      <c r="M4">
        <v>0.51</v>
      </c>
      <c r="N4">
        <v>146.66999999999999</v>
      </c>
    </row>
    <row r="5" spans="1:14">
      <c r="A5">
        <v>4</v>
      </c>
      <c r="B5">
        <v>22.852</v>
      </c>
      <c r="C5">
        <v>3170</v>
      </c>
      <c r="D5">
        <v>541</v>
      </c>
      <c r="E5" t="s">
        <v>16</v>
      </c>
      <c r="F5">
        <f>C5/3170*0.2</f>
        <v>0.2</v>
      </c>
      <c r="G5">
        <v>0</v>
      </c>
      <c r="K5">
        <v>2E-3</v>
      </c>
      <c r="L5">
        <v>350780</v>
      </c>
      <c r="M5">
        <v>0.42799999999999999</v>
      </c>
      <c r="N5">
        <v>15.967000000000001</v>
      </c>
    </row>
    <row r="6" spans="1:14">
      <c r="A6">
        <v>5</v>
      </c>
      <c r="B6">
        <v>25.712</v>
      </c>
      <c r="C6">
        <v>1184</v>
      </c>
      <c r="D6">
        <v>207</v>
      </c>
      <c r="E6" t="s">
        <v>16</v>
      </c>
      <c r="F6">
        <f>C6/3170*0.2</f>
        <v>7.4700315457413249E-2</v>
      </c>
      <c r="G6">
        <v>0</v>
      </c>
      <c r="K6">
        <v>1E-3</v>
      </c>
      <c r="L6">
        <v>466270</v>
      </c>
      <c r="M6">
        <v>0.32200000000000001</v>
      </c>
      <c r="N6">
        <v>18.757999999999999</v>
      </c>
    </row>
    <row r="7" spans="1:14">
      <c r="A7">
        <v>6</v>
      </c>
      <c r="B7">
        <v>26.803000000000001</v>
      </c>
      <c r="C7">
        <v>1711</v>
      </c>
      <c r="D7">
        <v>291</v>
      </c>
      <c r="E7" t="s">
        <v>16</v>
      </c>
      <c r="G7">
        <v>0</v>
      </c>
      <c r="K7">
        <v>1E-3</v>
      </c>
      <c r="L7">
        <v>467399</v>
      </c>
      <c r="M7">
        <v>0.32100000000000001</v>
      </c>
      <c r="N7">
        <v>7.0960000000000001</v>
      </c>
    </row>
    <row r="8" spans="1:14">
      <c r="A8" t="s">
        <v>17</v>
      </c>
      <c r="C8">
        <v>182544045</v>
      </c>
      <c r="D8">
        <v>51886547</v>
      </c>
      <c r="G8">
        <v>0</v>
      </c>
      <c r="K8">
        <v>100</v>
      </c>
    </row>
    <row r="9" spans="1:14">
      <c r="C9">
        <f>SUM(C4:C7)</f>
        <v>7795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2.4430000000000001</v>
      </c>
      <c r="C2">
        <v>182140141</v>
      </c>
      <c r="D2">
        <v>49155131</v>
      </c>
      <c r="E2" t="s">
        <v>16</v>
      </c>
      <c r="G2">
        <v>0</v>
      </c>
      <c r="K2">
        <v>99.933999999999997</v>
      </c>
      <c r="L2">
        <v>10776</v>
      </c>
      <c r="M2">
        <v>13.919</v>
      </c>
      <c r="N2" t="s">
        <v>14</v>
      </c>
    </row>
    <row r="3" spans="1:14">
      <c r="A3">
        <v>2</v>
      </c>
      <c r="B3">
        <v>2.806</v>
      </c>
      <c r="C3">
        <v>74406</v>
      </c>
      <c r="D3">
        <v>20304</v>
      </c>
      <c r="E3" t="s">
        <v>18</v>
      </c>
      <c r="G3">
        <v>0</v>
      </c>
      <c r="K3">
        <v>4.1000000000000002E-2</v>
      </c>
      <c r="L3">
        <v>14196</v>
      </c>
      <c r="M3">
        <v>10.566000000000001</v>
      </c>
      <c r="N3">
        <v>3.859</v>
      </c>
    </row>
    <row r="4" spans="1:14">
      <c r="A4">
        <v>3</v>
      </c>
      <c r="B4">
        <v>20.533999999999999</v>
      </c>
      <c r="C4">
        <v>8987</v>
      </c>
      <c r="D4">
        <v>1583</v>
      </c>
      <c r="E4" t="s">
        <v>16</v>
      </c>
      <c r="F4">
        <f>C4/C$11*100</f>
        <v>21.667430142006413</v>
      </c>
      <c r="G4">
        <v>0</v>
      </c>
      <c r="K4">
        <v>5.0000000000000001E-3</v>
      </c>
      <c r="L4">
        <v>300641</v>
      </c>
      <c r="M4">
        <v>0.499</v>
      </c>
      <c r="N4">
        <v>145.31299999999999</v>
      </c>
    </row>
    <row r="5" spans="1:14">
      <c r="A5">
        <v>4</v>
      </c>
      <c r="B5">
        <v>21.216000000000001</v>
      </c>
      <c r="C5">
        <v>15352</v>
      </c>
      <c r="D5">
        <v>2699</v>
      </c>
      <c r="E5" t="s">
        <v>16</v>
      </c>
      <c r="F5">
        <f>C5/C$11*100</f>
        <v>37.013284470911586</v>
      </c>
      <c r="G5">
        <v>0</v>
      </c>
      <c r="K5">
        <v>8.0000000000000002E-3</v>
      </c>
      <c r="L5">
        <v>321660</v>
      </c>
      <c r="M5">
        <v>0.46600000000000003</v>
      </c>
      <c r="N5">
        <v>4.5549999999999997</v>
      </c>
    </row>
    <row r="6" spans="1:14">
      <c r="A6">
        <v>5</v>
      </c>
      <c r="B6">
        <v>25.321000000000002</v>
      </c>
      <c r="C6">
        <v>4010</v>
      </c>
      <c r="D6">
        <v>696</v>
      </c>
      <c r="E6" t="s">
        <v>16</v>
      </c>
      <c r="F6">
        <f>C6/C$11*100</f>
        <v>9.668008775948115</v>
      </c>
      <c r="G6">
        <v>0</v>
      </c>
      <c r="K6">
        <v>2E-3</v>
      </c>
      <c r="L6">
        <v>434615</v>
      </c>
      <c r="M6">
        <v>0.34499999999999997</v>
      </c>
      <c r="N6">
        <v>27.07</v>
      </c>
    </row>
    <row r="7" spans="1:14">
      <c r="A7">
        <v>6</v>
      </c>
      <c r="B7">
        <v>25.827000000000002</v>
      </c>
      <c r="C7">
        <v>13128</v>
      </c>
      <c r="D7">
        <v>2253</v>
      </c>
      <c r="E7" t="s">
        <v>16</v>
      </c>
      <c r="F7">
        <f>C7/C$11*100</f>
        <v>31.651276611133884</v>
      </c>
      <c r="G7">
        <v>0</v>
      </c>
      <c r="K7">
        <v>7.0000000000000001E-3</v>
      </c>
      <c r="L7">
        <v>454514</v>
      </c>
      <c r="M7">
        <v>0.33</v>
      </c>
      <c r="N7">
        <v>3.2959999999999998</v>
      </c>
    </row>
    <row r="8" spans="1:14">
      <c r="A8">
        <v>7</v>
      </c>
      <c r="B8">
        <v>37.832000000000001</v>
      </c>
      <c r="C8">
        <v>2211</v>
      </c>
      <c r="D8">
        <v>187</v>
      </c>
      <c r="E8" t="s">
        <v>16</v>
      </c>
      <c r="G8">
        <v>0</v>
      </c>
      <c r="K8">
        <v>1E-3</v>
      </c>
      <c r="L8">
        <v>221364</v>
      </c>
      <c r="M8">
        <v>0.67800000000000005</v>
      </c>
      <c r="N8">
        <v>50.561</v>
      </c>
    </row>
    <row r="9" spans="1:14">
      <c r="A9">
        <v>8</v>
      </c>
      <c r="B9">
        <v>38.39</v>
      </c>
      <c r="C9">
        <v>1932</v>
      </c>
      <c r="D9">
        <v>127</v>
      </c>
      <c r="E9" t="s">
        <v>16</v>
      </c>
      <c r="G9">
        <v>0</v>
      </c>
      <c r="K9">
        <v>1E-3</v>
      </c>
      <c r="L9">
        <v>289503</v>
      </c>
      <c r="M9">
        <v>0.51800000000000002</v>
      </c>
      <c r="N9">
        <v>1.841</v>
      </c>
    </row>
    <row r="10" spans="1:14">
      <c r="A10" t="s">
        <v>17</v>
      </c>
      <c r="C10">
        <v>182260166</v>
      </c>
      <c r="D10">
        <v>49182980</v>
      </c>
      <c r="G10">
        <v>0</v>
      </c>
      <c r="K10">
        <v>100</v>
      </c>
    </row>
    <row r="11" spans="1:14">
      <c r="C11">
        <f>SUM(C4:C7)</f>
        <v>41477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2.4430000000000001</v>
      </c>
      <c r="C2">
        <v>184150176</v>
      </c>
      <c r="D2">
        <v>49551051</v>
      </c>
      <c r="E2" t="s">
        <v>16</v>
      </c>
      <c r="G2">
        <v>0</v>
      </c>
      <c r="K2">
        <v>99.924000000000007</v>
      </c>
      <c r="L2">
        <v>10713</v>
      </c>
      <c r="M2">
        <v>14.002000000000001</v>
      </c>
      <c r="N2" t="s">
        <v>14</v>
      </c>
    </row>
    <row r="3" spans="1:14">
      <c r="A3">
        <v>2</v>
      </c>
      <c r="B3">
        <v>2.806</v>
      </c>
      <c r="C3">
        <v>97621</v>
      </c>
      <c r="D3">
        <v>26603</v>
      </c>
      <c r="E3" t="s">
        <v>18</v>
      </c>
      <c r="G3">
        <v>0</v>
      </c>
      <c r="K3">
        <v>5.2999999999999999E-2</v>
      </c>
      <c r="L3">
        <v>14141</v>
      </c>
      <c r="M3">
        <v>10.606999999999999</v>
      </c>
      <c r="N3">
        <v>3.8490000000000002</v>
      </c>
    </row>
    <row r="4" spans="1:14">
      <c r="A4">
        <v>3</v>
      </c>
      <c r="B4">
        <v>20.533000000000001</v>
      </c>
      <c r="C4">
        <v>7592</v>
      </c>
      <c r="D4">
        <v>1346</v>
      </c>
      <c r="E4" t="s">
        <v>16</v>
      </c>
      <c r="F4">
        <f>C4/C$10*100</f>
        <v>18.427631738634435</v>
      </c>
      <c r="G4">
        <v>0</v>
      </c>
      <c r="K4">
        <v>4.0000000000000001E-3</v>
      </c>
      <c r="L4">
        <v>300933</v>
      </c>
      <c r="M4">
        <v>0.498</v>
      </c>
      <c r="N4">
        <v>145.24100000000001</v>
      </c>
    </row>
    <row r="5" spans="1:14">
      <c r="A5">
        <v>4</v>
      </c>
      <c r="B5">
        <v>21.216999999999999</v>
      </c>
      <c r="C5">
        <v>15929</v>
      </c>
      <c r="D5">
        <v>2753</v>
      </c>
      <c r="E5" t="s">
        <v>16</v>
      </c>
      <c r="F5">
        <f>C5/C$10*100</f>
        <v>38.663559795140657</v>
      </c>
      <c r="G5">
        <v>0</v>
      </c>
      <c r="K5">
        <v>8.9999999999999993E-3</v>
      </c>
      <c r="L5">
        <v>313394</v>
      </c>
      <c r="M5">
        <v>0.47899999999999998</v>
      </c>
      <c r="N5">
        <v>4.5419999999999998</v>
      </c>
    </row>
    <row r="6" spans="1:14">
      <c r="A6">
        <v>5</v>
      </c>
      <c r="B6">
        <v>25.32</v>
      </c>
      <c r="C6">
        <v>4125</v>
      </c>
      <c r="D6">
        <v>718</v>
      </c>
      <c r="E6" t="s">
        <v>16</v>
      </c>
      <c r="F6">
        <f>C6/C$10*100</f>
        <v>10.012378941236438</v>
      </c>
      <c r="G6">
        <v>0</v>
      </c>
      <c r="K6">
        <v>2E-3</v>
      </c>
      <c r="L6">
        <v>443404</v>
      </c>
      <c r="M6">
        <v>0.33800000000000002</v>
      </c>
      <c r="N6">
        <v>27.021999999999998</v>
      </c>
    </row>
    <row r="7" spans="1:14">
      <c r="A7">
        <v>6</v>
      </c>
      <c r="B7">
        <v>25.827000000000002</v>
      </c>
      <c r="C7">
        <v>13553</v>
      </c>
      <c r="D7">
        <v>2310</v>
      </c>
      <c r="E7" t="s">
        <v>16</v>
      </c>
      <c r="F7">
        <f>C7/C$10*100</f>
        <v>32.89642952498847</v>
      </c>
      <c r="G7">
        <v>0</v>
      </c>
      <c r="K7">
        <v>7.0000000000000001E-3</v>
      </c>
      <c r="L7">
        <v>449232</v>
      </c>
      <c r="M7">
        <v>0.33400000000000002</v>
      </c>
      <c r="N7">
        <v>3.3079999999999998</v>
      </c>
    </row>
    <row r="8" spans="1:14">
      <c r="A8">
        <v>7</v>
      </c>
      <c r="B8">
        <v>38.366999999999997</v>
      </c>
      <c r="C8">
        <v>1877</v>
      </c>
      <c r="D8">
        <v>127</v>
      </c>
      <c r="E8" t="s">
        <v>16</v>
      </c>
      <c r="G8">
        <v>0</v>
      </c>
      <c r="K8">
        <v>1E-3</v>
      </c>
      <c r="L8">
        <v>264180</v>
      </c>
      <c r="M8">
        <v>0.56799999999999995</v>
      </c>
      <c r="N8">
        <v>55.398000000000003</v>
      </c>
    </row>
    <row r="9" spans="1:14">
      <c r="A9" t="s">
        <v>17</v>
      </c>
      <c r="C9">
        <v>184290872</v>
      </c>
      <c r="D9">
        <v>49584907</v>
      </c>
      <c r="G9">
        <v>0</v>
      </c>
      <c r="K9">
        <v>100</v>
      </c>
    </row>
    <row r="10" spans="1:14">
      <c r="C10">
        <f>SUM(C4:C7)</f>
        <v>41199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2.4350000000000001</v>
      </c>
      <c r="C2">
        <v>184926467</v>
      </c>
      <c r="D2">
        <v>50454441</v>
      </c>
      <c r="E2" t="s">
        <v>16</v>
      </c>
      <c r="G2">
        <v>0</v>
      </c>
      <c r="K2">
        <v>99.951999999999998</v>
      </c>
      <c r="L2">
        <v>10848</v>
      </c>
      <c r="M2">
        <v>13.827</v>
      </c>
      <c r="N2" t="s">
        <v>14</v>
      </c>
    </row>
    <row r="3" spans="1:14">
      <c r="A3">
        <v>2</v>
      </c>
      <c r="B3">
        <v>2.798</v>
      </c>
      <c r="C3">
        <v>56200</v>
      </c>
      <c r="D3">
        <v>15549</v>
      </c>
      <c r="E3" t="s">
        <v>18</v>
      </c>
      <c r="G3">
        <v>0</v>
      </c>
      <c r="K3">
        <v>0.03</v>
      </c>
      <c r="L3">
        <v>14504</v>
      </c>
      <c r="M3">
        <v>10.342000000000001</v>
      </c>
      <c r="N3">
        <v>3.8889999999999998</v>
      </c>
    </row>
    <row r="4" spans="1:14">
      <c r="A4">
        <v>3</v>
      </c>
      <c r="B4">
        <v>20.527999999999999</v>
      </c>
      <c r="C4">
        <v>4640</v>
      </c>
      <c r="D4">
        <v>814</v>
      </c>
      <c r="E4" t="s">
        <v>16</v>
      </c>
      <c r="F4">
        <f>C4/C$9*100</f>
        <v>14.013046629620682</v>
      </c>
      <c r="G4">
        <v>0</v>
      </c>
      <c r="K4">
        <v>3.0000000000000001E-3</v>
      </c>
      <c r="L4">
        <v>298075</v>
      </c>
      <c r="M4">
        <v>0.503</v>
      </c>
      <c r="N4">
        <v>145.74100000000001</v>
      </c>
    </row>
    <row r="5" spans="1:14">
      <c r="A5">
        <v>4</v>
      </c>
      <c r="B5">
        <v>21.212</v>
      </c>
      <c r="C5">
        <v>13240</v>
      </c>
      <c r="D5">
        <v>2318</v>
      </c>
      <c r="E5" t="s">
        <v>16</v>
      </c>
      <c r="F5">
        <f>C5/C$9*100</f>
        <v>39.985503744865909</v>
      </c>
      <c r="G5">
        <v>0</v>
      </c>
      <c r="K5">
        <v>7.0000000000000001E-3</v>
      </c>
      <c r="L5">
        <v>316855</v>
      </c>
      <c r="M5">
        <v>0.47299999999999998</v>
      </c>
      <c r="N5">
        <v>4.5410000000000004</v>
      </c>
    </row>
    <row r="6" spans="1:14">
      <c r="A6">
        <v>5</v>
      </c>
      <c r="B6">
        <v>25.318999999999999</v>
      </c>
      <c r="C6">
        <v>2948</v>
      </c>
      <c r="D6">
        <v>519</v>
      </c>
      <c r="E6" t="s">
        <v>16</v>
      </c>
      <c r="F6">
        <f>C6/C$9*100</f>
        <v>8.9031166948538303</v>
      </c>
      <c r="G6">
        <v>0</v>
      </c>
      <c r="K6">
        <v>2E-3</v>
      </c>
      <c r="L6">
        <v>453851</v>
      </c>
      <c r="M6">
        <v>0.33100000000000002</v>
      </c>
      <c r="N6">
        <v>27.286000000000001</v>
      </c>
    </row>
    <row r="7" spans="1:14">
      <c r="A7">
        <v>6</v>
      </c>
      <c r="B7">
        <v>25.826000000000001</v>
      </c>
      <c r="C7">
        <v>12284</v>
      </c>
      <c r="D7">
        <v>2097</v>
      </c>
      <c r="E7" t="s">
        <v>16</v>
      </c>
      <c r="F7">
        <f>C7/C$9*100</f>
        <v>37.098332930659581</v>
      </c>
      <c r="G7">
        <v>0</v>
      </c>
      <c r="K7">
        <v>7.0000000000000001E-3</v>
      </c>
      <c r="L7">
        <v>456675</v>
      </c>
      <c r="M7">
        <v>0.32800000000000001</v>
      </c>
      <c r="N7">
        <v>3.3420000000000001</v>
      </c>
    </row>
    <row r="8" spans="1:14">
      <c r="A8" t="s">
        <v>17</v>
      </c>
      <c r="C8">
        <v>185015779</v>
      </c>
      <c r="D8">
        <v>50475738</v>
      </c>
      <c r="G8">
        <v>0</v>
      </c>
      <c r="K8">
        <v>100</v>
      </c>
    </row>
    <row r="9" spans="1:14">
      <c r="C9">
        <f>SUM(C4:C7)</f>
        <v>33112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2.4380000000000002</v>
      </c>
      <c r="C2">
        <v>187650814</v>
      </c>
      <c r="D2">
        <v>51347901</v>
      </c>
      <c r="E2" t="s">
        <v>13</v>
      </c>
      <c r="G2">
        <v>0</v>
      </c>
      <c r="K2">
        <v>99.954999999999998</v>
      </c>
      <c r="L2">
        <v>10955</v>
      </c>
      <c r="M2">
        <v>13.692</v>
      </c>
      <c r="N2" t="s">
        <v>14</v>
      </c>
    </row>
    <row r="3" spans="1:14">
      <c r="A3">
        <v>2</v>
      </c>
      <c r="B3">
        <v>2.8010000000000002</v>
      </c>
      <c r="C3">
        <v>49347</v>
      </c>
      <c r="D3">
        <v>13786</v>
      </c>
      <c r="E3" t="s">
        <v>15</v>
      </c>
      <c r="G3">
        <v>0</v>
      </c>
      <c r="K3">
        <v>2.5999999999999999E-2</v>
      </c>
      <c r="L3">
        <v>14765</v>
      </c>
      <c r="M3">
        <v>10.159000000000001</v>
      </c>
      <c r="N3">
        <v>3.9159999999999999</v>
      </c>
    </row>
    <row r="4" spans="1:14">
      <c r="A4">
        <v>3</v>
      </c>
      <c r="B4">
        <v>20.53</v>
      </c>
      <c r="C4">
        <v>4569</v>
      </c>
      <c r="D4">
        <v>795</v>
      </c>
      <c r="E4" t="s">
        <v>16</v>
      </c>
      <c r="F4">
        <f>C4/C$10*100</f>
        <v>13.242710567503332</v>
      </c>
      <c r="G4">
        <v>0</v>
      </c>
      <c r="K4">
        <v>2E-3</v>
      </c>
      <c r="L4">
        <v>302264</v>
      </c>
      <c r="M4">
        <v>0.496</v>
      </c>
      <c r="N4">
        <v>146.77000000000001</v>
      </c>
    </row>
    <row r="5" spans="1:14">
      <c r="A5">
        <v>4</v>
      </c>
      <c r="B5">
        <v>21.213999999999999</v>
      </c>
      <c r="C5">
        <v>13745</v>
      </c>
      <c r="D5">
        <v>2397</v>
      </c>
      <c r="E5" t="s">
        <v>16</v>
      </c>
      <c r="F5">
        <f>C5/C$10*100</f>
        <v>39.838270245203177</v>
      </c>
      <c r="G5">
        <v>0</v>
      </c>
      <c r="K5">
        <v>7.0000000000000001E-3</v>
      </c>
      <c r="L5">
        <v>319589</v>
      </c>
      <c r="M5">
        <v>0.46899999999999997</v>
      </c>
      <c r="N5">
        <v>4.5670000000000002</v>
      </c>
    </row>
    <row r="6" spans="1:14">
      <c r="A6">
        <v>5</v>
      </c>
      <c r="B6">
        <v>25.321000000000002</v>
      </c>
      <c r="C6">
        <v>3138</v>
      </c>
      <c r="D6">
        <v>557</v>
      </c>
      <c r="E6" t="s">
        <v>16</v>
      </c>
      <c r="F6">
        <f>C6/C$10*100</f>
        <v>9.0951249202944755</v>
      </c>
      <c r="G6">
        <v>0</v>
      </c>
      <c r="K6">
        <v>2E-3</v>
      </c>
      <c r="L6">
        <v>450025</v>
      </c>
      <c r="M6">
        <v>0.33300000000000002</v>
      </c>
      <c r="N6">
        <v>27.286000000000001</v>
      </c>
    </row>
    <row r="7" spans="1:14">
      <c r="A7">
        <v>6</v>
      </c>
      <c r="B7">
        <v>25.826000000000001</v>
      </c>
      <c r="C7">
        <v>13050</v>
      </c>
      <c r="D7">
        <v>2253</v>
      </c>
      <c r="E7" t="s">
        <v>16</v>
      </c>
      <c r="F7">
        <f>C7/C$10*100</f>
        <v>37.823894266999012</v>
      </c>
      <c r="G7">
        <v>0</v>
      </c>
      <c r="K7">
        <v>7.0000000000000001E-3</v>
      </c>
      <c r="L7">
        <v>462393</v>
      </c>
      <c r="M7">
        <v>0.32400000000000001</v>
      </c>
      <c r="N7">
        <v>3.33</v>
      </c>
    </row>
    <row r="8" spans="1:14">
      <c r="A8">
        <v>7</v>
      </c>
      <c r="B8">
        <v>38.417000000000002</v>
      </c>
      <c r="C8">
        <v>1507</v>
      </c>
      <c r="D8">
        <v>95</v>
      </c>
      <c r="E8" t="s">
        <v>16</v>
      </c>
      <c r="G8">
        <v>0</v>
      </c>
      <c r="K8">
        <v>1E-3</v>
      </c>
      <c r="L8">
        <v>243436</v>
      </c>
      <c r="M8">
        <v>0.61599999999999999</v>
      </c>
      <c r="N8">
        <v>54.345999999999997</v>
      </c>
    </row>
    <row r="9" spans="1:14">
      <c r="A9" t="s">
        <v>17</v>
      </c>
      <c r="C9">
        <v>187736170</v>
      </c>
      <c r="D9">
        <v>51367784</v>
      </c>
      <c r="G9">
        <v>0</v>
      </c>
      <c r="K9">
        <v>100</v>
      </c>
    </row>
    <row r="10" spans="1:14">
      <c r="C10">
        <f>SUM(C4:C7)</f>
        <v>34502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2.4380000000000002</v>
      </c>
      <c r="C2">
        <v>186886318</v>
      </c>
      <c r="D2">
        <v>51103267</v>
      </c>
      <c r="E2" t="s">
        <v>13</v>
      </c>
      <c r="G2">
        <v>0</v>
      </c>
      <c r="K2">
        <v>99.956000000000003</v>
      </c>
      <c r="L2">
        <v>10948</v>
      </c>
      <c r="M2">
        <v>13.701000000000001</v>
      </c>
      <c r="N2" t="s">
        <v>14</v>
      </c>
    </row>
    <row r="3" spans="1:14">
      <c r="A3">
        <v>2</v>
      </c>
      <c r="B3">
        <v>2.802</v>
      </c>
      <c r="C3">
        <v>40347</v>
      </c>
      <c r="D3">
        <v>11227</v>
      </c>
      <c r="E3" t="s">
        <v>15</v>
      </c>
      <c r="G3">
        <v>0</v>
      </c>
      <c r="K3">
        <v>2.1999999999999999E-2</v>
      </c>
      <c r="L3">
        <v>14666</v>
      </c>
      <c r="M3">
        <v>10.228</v>
      </c>
      <c r="N3">
        <v>3.9089999999999998</v>
      </c>
    </row>
    <row r="4" spans="1:14">
      <c r="A4">
        <v>3</v>
      </c>
      <c r="B4">
        <v>20.53</v>
      </c>
      <c r="C4">
        <v>9841</v>
      </c>
      <c r="D4">
        <v>1737</v>
      </c>
      <c r="E4" t="s">
        <v>16</v>
      </c>
      <c r="F4">
        <f>C4/C$9*100</f>
        <v>22.990841977385291</v>
      </c>
      <c r="G4">
        <v>0</v>
      </c>
      <c r="K4">
        <v>5.0000000000000001E-3</v>
      </c>
      <c r="L4">
        <v>307046</v>
      </c>
      <c r="M4">
        <v>0.48899999999999999</v>
      </c>
      <c r="N4">
        <v>147.28800000000001</v>
      </c>
    </row>
    <row r="5" spans="1:14">
      <c r="A5">
        <v>4</v>
      </c>
      <c r="B5">
        <v>21.213999999999999</v>
      </c>
      <c r="C5">
        <v>15250</v>
      </c>
      <c r="D5">
        <v>2659</v>
      </c>
      <c r="E5" t="s">
        <v>16</v>
      </c>
      <c r="F5">
        <f>C5/C$9*100</f>
        <v>35.627511447528271</v>
      </c>
      <c r="G5">
        <v>0</v>
      </c>
      <c r="K5">
        <v>8.0000000000000002E-3</v>
      </c>
      <c r="L5">
        <v>317837</v>
      </c>
      <c r="M5">
        <v>0.47199999999999998</v>
      </c>
      <c r="N5">
        <v>4.5810000000000004</v>
      </c>
    </row>
    <row r="6" spans="1:14">
      <c r="A6">
        <v>5</v>
      </c>
      <c r="B6">
        <v>25.32</v>
      </c>
      <c r="C6">
        <v>4477</v>
      </c>
      <c r="D6">
        <v>774</v>
      </c>
      <c r="E6" t="s">
        <v>16</v>
      </c>
      <c r="F6">
        <f>C6/C$9*100</f>
        <v>10.459302868890758</v>
      </c>
      <c r="G6">
        <v>0</v>
      </c>
      <c r="K6">
        <v>2E-3</v>
      </c>
      <c r="L6">
        <v>440764</v>
      </c>
      <c r="M6">
        <v>0.34</v>
      </c>
      <c r="N6">
        <v>27.091999999999999</v>
      </c>
    </row>
    <row r="7" spans="1:14">
      <c r="A7">
        <v>6</v>
      </c>
      <c r="B7">
        <v>25.826000000000001</v>
      </c>
      <c r="C7">
        <v>13236</v>
      </c>
      <c r="D7">
        <v>2256</v>
      </c>
      <c r="E7" t="s">
        <v>16</v>
      </c>
      <c r="F7">
        <f>C7/C$9*100</f>
        <v>30.922343706195683</v>
      </c>
      <c r="G7">
        <v>0</v>
      </c>
      <c r="K7">
        <v>7.0000000000000001E-3</v>
      </c>
      <c r="L7">
        <v>451440</v>
      </c>
      <c r="M7">
        <v>0.33200000000000002</v>
      </c>
      <c r="N7">
        <v>3.306</v>
      </c>
    </row>
    <row r="8" spans="1:14">
      <c r="A8" t="s">
        <v>17</v>
      </c>
      <c r="C8">
        <v>186969469</v>
      </c>
      <c r="D8">
        <v>51121919</v>
      </c>
      <c r="G8">
        <v>0</v>
      </c>
      <c r="K8">
        <v>100</v>
      </c>
    </row>
    <row r="9" spans="1:14">
      <c r="C9">
        <f>SUM(C4:C7)</f>
        <v>42804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2.4390000000000001</v>
      </c>
      <c r="C2">
        <v>186136921</v>
      </c>
      <c r="D2">
        <v>50756182</v>
      </c>
      <c r="E2" t="s">
        <v>16</v>
      </c>
      <c r="G2">
        <v>0</v>
      </c>
      <c r="K2">
        <v>99.942999999999998</v>
      </c>
      <c r="L2">
        <v>10871</v>
      </c>
      <c r="M2">
        <v>13.798</v>
      </c>
      <c r="N2" t="s">
        <v>14</v>
      </c>
    </row>
    <row r="3" spans="1:14">
      <c r="A3">
        <v>2</v>
      </c>
      <c r="B3">
        <v>2.802</v>
      </c>
      <c r="C3">
        <v>63358</v>
      </c>
      <c r="D3">
        <v>17438</v>
      </c>
      <c r="E3" t="s">
        <v>18</v>
      </c>
      <c r="G3">
        <v>0</v>
      </c>
      <c r="K3">
        <v>3.4000000000000002E-2</v>
      </c>
      <c r="L3">
        <v>14419</v>
      </c>
      <c r="M3">
        <v>10.403</v>
      </c>
      <c r="N3">
        <v>3.883</v>
      </c>
    </row>
    <row r="4" spans="1:14">
      <c r="A4">
        <v>3</v>
      </c>
      <c r="B4">
        <v>20.532</v>
      </c>
      <c r="C4">
        <v>8341</v>
      </c>
      <c r="D4">
        <v>1478</v>
      </c>
      <c r="E4" t="s">
        <v>16</v>
      </c>
      <c r="F4">
        <f>C4/C$9*100</f>
        <v>19.816117076879216</v>
      </c>
      <c r="G4">
        <v>0</v>
      </c>
      <c r="K4">
        <v>4.0000000000000001E-3</v>
      </c>
      <c r="L4">
        <v>300303</v>
      </c>
      <c r="M4">
        <v>0.499</v>
      </c>
      <c r="N4">
        <v>145.79</v>
      </c>
    </row>
    <row r="5" spans="1:14">
      <c r="A5">
        <v>4</v>
      </c>
      <c r="B5">
        <v>21.215</v>
      </c>
      <c r="C5">
        <v>15221</v>
      </c>
      <c r="D5">
        <v>2705</v>
      </c>
      <c r="E5" t="s">
        <v>16</v>
      </c>
      <c r="F5">
        <f>C5/C$9*100</f>
        <v>36.161265798726596</v>
      </c>
      <c r="G5">
        <v>0</v>
      </c>
      <c r="K5">
        <v>8.0000000000000002E-3</v>
      </c>
      <c r="L5">
        <v>328315</v>
      </c>
      <c r="M5">
        <v>0.45700000000000002</v>
      </c>
      <c r="N5">
        <v>4.5860000000000003</v>
      </c>
    </row>
    <row r="6" spans="1:14">
      <c r="A6">
        <v>5</v>
      </c>
      <c r="B6">
        <v>25.321000000000002</v>
      </c>
      <c r="C6">
        <v>4444</v>
      </c>
      <c r="D6">
        <v>795</v>
      </c>
      <c r="E6" t="s">
        <v>16</v>
      </c>
      <c r="F6">
        <f>C6/C$9*100</f>
        <v>10.557825715100257</v>
      </c>
      <c r="G6">
        <v>0</v>
      </c>
      <c r="K6">
        <v>2E-3</v>
      </c>
      <c r="L6">
        <v>464130</v>
      </c>
      <c r="M6">
        <v>0.32300000000000001</v>
      </c>
      <c r="N6">
        <v>27.669</v>
      </c>
    </row>
    <row r="7" spans="1:14">
      <c r="A7">
        <v>6</v>
      </c>
      <c r="B7">
        <v>25.827000000000002</v>
      </c>
      <c r="C7">
        <v>14086</v>
      </c>
      <c r="D7">
        <v>2433</v>
      </c>
      <c r="E7" t="s">
        <v>16</v>
      </c>
      <c r="F7">
        <f>C7/C$9*100</f>
        <v>33.464791409293923</v>
      </c>
      <c r="G7">
        <v>0</v>
      </c>
      <c r="K7">
        <v>8.0000000000000002E-3</v>
      </c>
      <c r="L7">
        <v>466013</v>
      </c>
      <c r="M7">
        <v>0.32200000000000001</v>
      </c>
      <c r="N7">
        <v>3.3759999999999999</v>
      </c>
    </row>
    <row r="8" spans="1:14">
      <c r="A8" t="s">
        <v>17</v>
      </c>
      <c r="C8">
        <v>186242372</v>
      </c>
      <c r="D8">
        <v>50781031</v>
      </c>
      <c r="G8">
        <v>0</v>
      </c>
      <c r="K8">
        <v>100</v>
      </c>
    </row>
    <row r="9" spans="1:14">
      <c r="C9">
        <f>SUM(C4:C7)</f>
        <v>42092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2.4390000000000001</v>
      </c>
      <c r="C2">
        <v>184661762</v>
      </c>
      <c r="D2">
        <v>50593584</v>
      </c>
      <c r="E2" t="s">
        <v>13</v>
      </c>
      <c r="G2">
        <v>0</v>
      </c>
      <c r="K2">
        <v>99.960999999999999</v>
      </c>
      <c r="L2">
        <v>10984</v>
      </c>
      <c r="M2">
        <v>13.656000000000001</v>
      </c>
      <c r="N2" t="s">
        <v>14</v>
      </c>
    </row>
    <row r="3" spans="1:14">
      <c r="A3">
        <v>2</v>
      </c>
      <c r="B3">
        <v>2.802</v>
      </c>
      <c r="C3">
        <v>38436</v>
      </c>
      <c r="D3">
        <v>10720</v>
      </c>
      <c r="E3" t="s">
        <v>15</v>
      </c>
      <c r="G3">
        <v>0</v>
      </c>
      <c r="K3">
        <v>2.1000000000000001E-2</v>
      </c>
      <c r="L3">
        <v>14742</v>
      </c>
      <c r="M3">
        <v>10.175000000000001</v>
      </c>
      <c r="N3">
        <v>3.9140000000000001</v>
      </c>
    </row>
    <row r="4" spans="1:14">
      <c r="A4">
        <v>3</v>
      </c>
      <c r="B4">
        <v>20.53</v>
      </c>
      <c r="C4">
        <v>7857</v>
      </c>
      <c r="D4">
        <v>1379</v>
      </c>
      <c r="E4" t="s">
        <v>16</v>
      </c>
      <c r="F4">
        <f>C4/C$9*100</f>
        <v>22.874028355992895</v>
      </c>
      <c r="G4">
        <v>0</v>
      </c>
      <c r="K4">
        <v>4.0000000000000001E-3</v>
      </c>
      <c r="L4">
        <v>295177</v>
      </c>
      <c r="M4">
        <v>0.50800000000000001</v>
      </c>
      <c r="N4">
        <v>145.643</v>
      </c>
    </row>
    <row r="5" spans="1:14">
      <c r="A5">
        <v>4</v>
      </c>
      <c r="B5">
        <v>21.215</v>
      </c>
      <c r="C5">
        <v>12360</v>
      </c>
      <c r="D5">
        <v>2142</v>
      </c>
      <c r="E5" t="s">
        <v>16</v>
      </c>
      <c r="F5">
        <f>C5/C$9*100</f>
        <v>35.983580308014787</v>
      </c>
      <c r="G5">
        <v>0</v>
      </c>
      <c r="K5">
        <v>7.0000000000000001E-3</v>
      </c>
      <c r="L5">
        <v>307630</v>
      </c>
      <c r="M5">
        <v>0.48799999999999999</v>
      </c>
      <c r="N5">
        <v>4.5049999999999999</v>
      </c>
    </row>
    <row r="6" spans="1:14">
      <c r="A6">
        <v>5</v>
      </c>
      <c r="B6">
        <v>25.318999999999999</v>
      </c>
      <c r="C6">
        <v>3546</v>
      </c>
      <c r="D6">
        <v>630</v>
      </c>
      <c r="E6" t="s">
        <v>16</v>
      </c>
      <c r="F6">
        <f>C6/C$9*100</f>
        <v>10.323444641765409</v>
      </c>
      <c r="G6">
        <v>0</v>
      </c>
      <c r="K6">
        <v>2E-3</v>
      </c>
      <c r="L6">
        <v>457691</v>
      </c>
      <c r="M6">
        <v>0.32800000000000001</v>
      </c>
      <c r="N6">
        <v>27.116</v>
      </c>
    </row>
    <row r="7" spans="1:14">
      <c r="A7">
        <v>6</v>
      </c>
      <c r="B7">
        <v>25.824999999999999</v>
      </c>
      <c r="C7">
        <v>10586</v>
      </c>
      <c r="D7">
        <v>1825</v>
      </c>
      <c r="E7" t="s">
        <v>16</v>
      </c>
      <c r="F7">
        <f>C7/C$9*100</f>
        <v>30.818946694226906</v>
      </c>
      <c r="G7">
        <v>0</v>
      </c>
      <c r="K7">
        <v>6.0000000000000001E-3</v>
      </c>
      <c r="L7">
        <v>460157</v>
      </c>
      <c r="M7">
        <v>0.32600000000000001</v>
      </c>
      <c r="N7">
        <v>3.3530000000000002</v>
      </c>
    </row>
    <row r="8" spans="1:14">
      <c r="A8" t="s">
        <v>17</v>
      </c>
      <c r="C8">
        <v>184734547</v>
      </c>
      <c r="D8">
        <v>50610280</v>
      </c>
      <c r="G8">
        <v>0</v>
      </c>
      <c r="K8">
        <v>100</v>
      </c>
    </row>
    <row r="9" spans="1:14">
      <c r="C9">
        <f>SUM(C4:C7)</f>
        <v>34349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2.4390000000000001</v>
      </c>
      <c r="C2">
        <v>185233132</v>
      </c>
      <c r="D2">
        <v>50686507</v>
      </c>
      <c r="E2" t="s">
        <v>13</v>
      </c>
      <c r="G2">
        <v>0</v>
      </c>
      <c r="K2">
        <v>99.947999999999993</v>
      </c>
      <c r="L2">
        <v>10948</v>
      </c>
      <c r="M2">
        <v>13.702</v>
      </c>
      <c r="N2" t="s">
        <v>14</v>
      </c>
    </row>
    <row r="3" spans="1:14">
      <c r="A3">
        <v>2</v>
      </c>
      <c r="B3">
        <v>2.802</v>
      </c>
      <c r="C3">
        <v>56568</v>
      </c>
      <c r="D3">
        <v>15756</v>
      </c>
      <c r="E3" t="s">
        <v>15</v>
      </c>
      <c r="G3">
        <v>0</v>
      </c>
      <c r="K3">
        <v>3.1E-2</v>
      </c>
      <c r="L3">
        <v>14640</v>
      </c>
      <c r="M3">
        <v>10.246</v>
      </c>
      <c r="N3">
        <v>3.9039999999999999</v>
      </c>
    </row>
    <row r="4" spans="1:14">
      <c r="A4">
        <v>3</v>
      </c>
      <c r="B4">
        <v>20.53</v>
      </c>
      <c r="C4">
        <v>7136</v>
      </c>
      <c r="D4">
        <v>1264</v>
      </c>
      <c r="E4" t="s">
        <v>16</v>
      </c>
      <c r="F4">
        <f>C4/C$10*100</f>
        <v>18.670852956567241</v>
      </c>
      <c r="G4">
        <v>0</v>
      </c>
      <c r="K4">
        <v>4.0000000000000001E-3</v>
      </c>
      <c r="L4">
        <v>308019</v>
      </c>
      <c r="M4">
        <v>0.48699999999999999</v>
      </c>
      <c r="N4">
        <v>147.36600000000001</v>
      </c>
    </row>
    <row r="5" spans="1:14">
      <c r="A5">
        <v>4</v>
      </c>
      <c r="B5">
        <v>21.213000000000001</v>
      </c>
      <c r="C5">
        <v>14250</v>
      </c>
      <c r="D5">
        <v>2515</v>
      </c>
      <c r="E5" t="s">
        <v>16</v>
      </c>
      <c r="F5">
        <f>C5/C$10*100</f>
        <v>37.284144427001571</v>
      </c>
      <c r="G5">
        <v>0</v>
      </c>
      <c r="K5">
        <v>8.0000000000000002E-3</v>
      </c>
      <c r="L5">
        <v>324246</v>
      </c>
      <c r="M5">
        <v>0.46300000000000002</v>
      </c>
      <c r="N5">
        <v>4.6020000000000003</v>
      </c>
    </row>
    <row r="6" spans="1:14">
      <c r="A6">
        <v>5</v>
      </c>
      <c r="B6">
        <v>25.32</v>
      </c>
      <c r="C6">
        <v>4111</v>
      </c>
      <c r="D6">
        <v>698</v>
      </c>
      <c r="E6" t="s">
        <v>16</v>
      </c>
      <c r="F6">
        <f>C6/C$10*100</f>
        <v>10.756148613291471</v>
      </c>
      <c r="G6">
        <v>0</v>
      </c>
      <c r="K6">
        <v>2E-3</v>
      </c>
      <c r="L6">
        <v>422296</v>
      </c>
      <c r="M6">
        <v>0.35499999999999998</v>
      </c>
      <c r="N6">
        <v>26.937000000000001</v>
      </c>
    </row>
    <row r="7" spans="1:14">
      <c r="A7">
        <v>6</v>
      </c>
      <c r="B7">
        <v>25.824999999999999</v>
      </c>
      <c r="C7">
        <v>12723</v>
      </c>
      <c r="D7">
        <v>2196</v>
      </c>
      <c r="E7" t="s">
        <v>16</v>
      </c>
      <c r="F7">
        <f>C7/C$10*100</f>
        <v>33.288854003139718</v>
      </c>
      <c r="G7">
        <v>0</v>
      </c>
      <c r="K7">
        <v>7.0000000000000001E-3</v>
      </c>
      <c r="L7">
        <v>458623</v>
      </c>
      <c r="M7">
        <v>0.32700000000000001</v>
      </c>
      <c r="N7">
        <v>3.2749999999999999</v>
      </c>
    </row>
    <row r="8" spans="1:14">
      <c r="A8">
        <v>7</v>
      </c>
      <c r="B8">
        <v>38.398000000000003</v>
      </c>
      <c r="C8">
        <v>1088</v>
      </c>
      <c r="D8">
        <v>89</v>
      </c>
      <c r="E8" t="s">
        <v>16</v>
      </c>
      <c r="G8">
        <v>0</v>
      </c>
      <c r="K8">
        <v>1E-3</v>
      </c>
      <c r="L8">
        <v>91459</v>
      </c>
      <c r="M8">
        <v>1.64</v>
      </c>
      <c r="N8">
        <v>38.076999999999998</v>
      </c>
    </row>
    <row r="9" spans="1:14">
      <c r="A9" t="s">
        <v>17</v>
      </c>
      <c r="C9">
        <v>185329009</v>
      </c>
      <c r="D9">
        <v>50709026</v>
      </c>
      <c r="G9">
        <v>0</v>
      </c>
      <c r="K9">
        <v>100</v>
      </c>
    </row>
    <row r="10" spans="1:14">
      <c r="C10">
        <f>SUM(C4:C7)</f>
        <v>38220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2.4390000000000001</v>
      </c>
      <c r="C2">
        <v>185412459</v>
      </c>
      <c r="D2">
        <v>50640013</v>
      </c>
      <c r="E2" t="s">
        <v>13</v>
      </c>
      <c r="G2">
        <v>0</v>
      </c>
      <c r="K2">
        <v>99.957999999999998</v>
      </c>
      <c r="L2">
        <v>10913</v>
      </c>
      <c r="M2">
        <v>13.744</v>
      </c>
      <c r="N2" t="s">
        <v>14</v>
      </c>
    </row>
    <row r="3" spans="1:14">
      <c r="A3">
        <v>2</v>
      </c>
      <c r="B3">
        <v>2.802</v>
      </c>
      <c r="C3">
        <v>39172</v>
      </c>
      <c r="D3">
        <v>10887</v>
      </c>
      <c r="E3" t="s">
        <v>15</v>
      </c>
      <c r="G3">
        <v>0</v>
      </c>
      <c r="K3">
        <v>2.1000000000000001E-2</v>
      </c>
      <c r="L3">
        <v>14594</v>
      </c>
      <c r="M3">
        <v>10.278</v>
      </c>
      <c r="N3">
        <v>3.8980000000000001</v>
      </c>
    </row>
    <row r="4" spans="1:14">
      <c r="A4">
        <v>3</v>
      </c>
      <c r="B4">
        <v>20.527000000000001</v>
      </c>
      <c r="C4">
        <v>8688</v>
      </c>
      <c r="D4">
        <v>1536</v>
      </c>
      <c r="E4" t="s">
        <v>16</v>
      </c>
      <c r="F4">
        <f>C4/C$9*100</f>
        <v>22.476909942307195</v>
      </c>
      <c r="G4">
        <v>0</v>
      </c>
      <c r="K4">
        <v>5.0000000000000001E-3</v>
      </c>
      <c r="L4">
        <v>306211</v>
      </c>
      <c r="M4">
        <v>0.49</v>
      </c>
      <c r="N4">
        <v>147.01</v>
      </c>
    </row>
    <row r="5" spans="1:14">
      <c r="A5">
        <v>4</v>
      </c>
      <c r="B5">
        <v>21.212</v>
      </c>
      <c r="C5">
        <v>14127</v>
      </c>
      <c r="D5">
        <v>2458</v>
      </c>
      <c r="E5" t="s">
        <v>16</v>
      </c>
      <c r="F5">
        <f>C5/C$9*100</f>
        <v>36.548262748040258</v>
      </c>
      <c r="G5">
        <v>0</v>
      </c>
      <c r="K5">
        <v>8.0000000000000002E-3</v>
      </c>
      <c r="L5">
        <v>315676</v>
      </c>
      <c r="M5">
        <v>0.47499999999999998</v>
      </c>
      <c r="N5">
        <v>4.5739999999999998</v>
      </c>
    </row>
    <row r="6" spans="1:14">
      <c r="A6">
        <v>5</v>
      </c>
      <c r="B6">
        <v>25.318999999999999</v>
      </c>
      <c r="C6">
        <v>3923</v>
      </c>
      <c r="D6">
        <v>681</v>
      </c>
      <c r="E6" t="s">
        <v>16</v>
      </c>
      <c r="F6">
        <f>C6/C$9*100</f>
        <v>10.149276899593822</v>
      </c>
      <c r="G6">
        <v>0</v>
      </c>
      <c r="K6">
        <v>2E-3</v>
      </c>
      <c r="L6">
        <v>430261</v>
      </c>
      <c r="M6">
        <v>0.34899999999999998</v>
      </c>
      <c r="N6">
        <v>26.896000000000001</v>
      </c>
    </row>
    <row r="7" spans="1:14">
      <c r="A7">
        <v>6</v>
      </c>
      <c r="B7">
        <v>25.824999999999999</v>
      </c>
      <c r="C7">
        <v>11915</v>
      </c>
      <c r="D7">
        <v>2066</v>
      </c>
      <c r="E7" t="s">
        <v>16</v>
      </c>
      <c r="F7">
        <f>C7/C$9*100</f>
        <v>30.825550410058728</v>
      </c>
      <c r="G7">
        <v>0</v>
      </c>
      <c r="K7">
        <v>6.0000000000000001E-3</v>
      </c>
      <c r="L7">
        <v>459435</v>
      </c>
      <c r="M7">
        <v>0.32600000000000001</v>
      </c>
      <c r="N7">
        <v>3.2949999999999999</v>
      </c>
    </row>
    <row r="8" spans="1:14">
      <c r="A8" t="s">
        <v>17</v>
      </c>
      <c r="C8">
        <v>185490284</v>
      </c>
      <c r="D8">
        <v>50657641</v>
      </c>
      <c r="G8">
        <v>0</v>
      </c>
      <c r="K8">
        <v>100</v>
      </c>
    </row>
    <row r="9" spans="1:14">
      <c r="C9">
        <f>SUM(C4:C7)</f>
        <v>38653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2.4390000000000001</v>
      </c>
      <c r="C2">
        <v>183662766</v>
      </c>
      <c r="D2">
        <v>50238521</v>
      </c>
      <c r="E2" t="s">
        <v>13</v>
      </c>
      <c r="G2">
        <v>0</v>
      </c>
      <c r="K2">
        <v>99.947000000000003</v>
      </c>
      <c r="L2">
        <v>10951</v>
      </c>
      <c r="M2">
        <v>13.696999999999999</v>
      </c>
      <c r="N2" t="s">
        <v>14</v>
      </c>
    </row>
    <row r="3" spans="1:14">
      <c r="A3">
        <v>2</v>
      </c>
      <c r="B3">
        <v>2.8010000000000002</v>
      </c>
      <c r="C3">
        <v>55663</v>
      </c>
      <c r="D3">
        <v>15505</v>
      </c>
      <c r="E3" t="s">
        <v>15</v>
      </c>
      <c r="G3">
        <v>0</v>
      </c>
      <c r="K3">
        <v>0.03</v>
      </c>
      <c r="L3">
        <v>14702</v>
      </c>
      <c r="M3">
        <v>10.202999999999999</v>
      </c>
      <c r="N3">
        <v>3.9079999999999999</v>
      </c>
    </row>
    <row r="4" spans="1:14">
      <c r="A4">
        <v>3</v>
      </c>
      <c r="B4">
        <v>20.529</v>
      </c>
      <c r="C4">
        <v>7569</v>
      </c>
      <c r="D4">
        <v>1340</v>
      </c>
      <c r="E4" t="s">
        <v>16</v>
      </c>
      <c r="F4">
        <f>C4/C$9*100</f>
        <v>18.085589352703639</v>
      </c>
      <c r="G4">
        <v>0</v>
      </c>
      <c r="K4">
        <v>4.0000000000000001E-3</v>
      </c>
      <c r="L4">
        <v>303110</v>
      </c>
      <c r="M4">
        <v>0.495</v>
      </c>
      <c r="N4">
        <v>146.77000000000001</v>
      </c>
    </row>
    <row r="5" spans="1:14">
      <c r="A5">
        <v>4</v>
      </c>
      <c r="B5">
        <v>21.212</v>
      </c>
      <c r="C5">
        <v>15880</v>
      </c>
      <c r="D5">
        <v>2774</v>
      </c>
      <c r="E5" t="s">
        <v>16</v>
      </c>
      <c r="F5">
        <f>C5/C$9*100</f>
        <v>37.944135146113595</v>
      </c>
      <c r="G5">
        <v>0</v>
      </c>
      <c r="K5">
        <v>8.9999999999999993E-3</v>
      </c>
      <c r="L5">
        <v>314202</v>
      </c>
      <c r="M5">
        <v>0.47699999999999998</v>
      </c>
      <c r="N5">
        <v>4.5449999999999999</v>
      </c>
    </row>
    <row r="6" spans="1:14">
      <c r="A6">
        <v>5</v>
      </c>
      <c r="B6">
        <v>25.318999999999999</v>
      </c>
      <c r="C6">
        <v>4317</v>
      </c>
      <c r="D6">
        <v>755</v>
      </c>
      <c r="E6" t="s">
        <v>16</v>
      </c>
      <c r="F6">
        <f>C6/C$9*100</f>
        <v>10.315165706912618</v>
      </c>
      <c r="G6">
        <v>0</v>
      </c>
      <c r="K6">
        <v>2E-3</v>
      </c>
      <c r="L6">
        <v>444812</v>
      </c>
      <c r="M6">
        <v>0.33700000000000002</v>
      </c>
      <c r="N6">
        <v>27.09</v>
      </c>
    </row>
    <row r="7" spans="1:14">
      <c r="A7">
        <v>6</v>
      </c>
      <c r="B7">
        <v>25.824999999999999</v>
      </c>
      <c r="C7">
        <v>14085</v>
      </c>
      <c r="D7">
        <v>2409</v>
      </c>
      <c r="E7" t="s">
        <v>16</v>
      </c>
      <c r="F7">
        <f>C7/C$9*100</f>
        <v>33.655109794270146</v>
      </c>
      <c r="G7">
        <v>0</v>
      </c>
      <c r="K7">
        <v>8.0000000000000002E-3</v>
      </c>
      <c r="L7">
        <v>452985</v>
      </c>
      <c r="M7">
        <v>0.33100000000000002</v>
      </c>
      <c r="N7">
        <v>3.3170000000000002</v>
      </c>
    </row>
    <row r="8" spans="1:14">
      <c r="A8" t="s">
        <v>17</v>
      </c>
      <c r="C8">
        <v>183760281</v>
      </c>
      <c r="D8">
        <v>50261305</v>
      </c>
      <c r="G8">
        <v>0</v>
      </c>
      <c r="K8">
        <v>100</v>
      </c>
    </row>
    <row r="9" spans="1:14">
      <c r="C9">
        <f>SUM(C4:C7)</f>
        <v>41851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22" sqref="C22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2.427</v>
      </c>
      <c r="C2">
        <v>185589266</v>
      </c>
      <c r="D2">
        <v>52990084</v>
      </c>
      <c r="E2" t="s">
        <v>13</v>
      </c>
      <c r="G2">
        <v>0</v>
      </c>
      <c r="K2">
        <v>99.759</v>
      </c>
      <c r="L2">
        <v>11945</v>
      </c>
      <c r="M2">
        <v>12.557</v>
      </c>
      <c r="N2" t="s">
        <v>14</v>
      </c>
    </row>
    <row r="3" spans="1:14">
      <c r="A3">
        <v>2</v>
      </c>
      <c r="B3">
        <v>2.7839999999999998</v>
      </c>
      <c r="C3">
        <v>20750</v>
      </c>
      <c r="D3">
        <v>6079</v>
      </c>
      <c r="E3" t="s">
        <v>15</v>
      </c>
      <c r="G3">
        <v>0</v>
      </c>
      <c r="K3">
        <v>1.0999999999999999E-2</v>
      </c>
      <c r="L3">
        <v>15954</v>
      </c>
      <c r="M3">
        <v>9.4019999999999992</v>
      </c>
      <c r="N3">
        <v>4.032</v>
      </c>
    </row>
    <row r="4" spans="1:14">
      <c r="A4">
        <v>3</v>
      </c>
      <c r="B4">
        <v>6.3559999999999999</v>
      </c>
      <c r="C4">
        <v>1405</v>
      </c>
      <c r="D4">
        <v>290</v>
      </c>
      <c r="E4" t="s">
        <v>16</v>
      </c>
      <c r="G4">
        <v>0</v>
      </c>
      <c r="K4">
        <v>1E-3</v>
      </c>
      <c r="L4">
        <v>41029</v>
      </c>
      <c r="M4">
        <v>3.6560000000000001</v>
      </c>
      <c r="N4">
        <v>33.432000000000002</v>
      </c>
    </row>
    <row r="5" spans="1:14">
      <c r="A5">
        <v>4</v>
      </c>
      <c r="B5">
        <v>15.369</v>
      </c>
      <c r="C5">
        <v>4244</v>
      </c>
      <c r="D5">
        <v>751</v>
      </c>
      <c r="E5" t="s">
        <v>16</v>
      </c>
      <c r="G5">
        <v>0</v>
      </c>
      <c r="K5">
        <v>2E-3</v>
      </c>
      <c r="L5">
        <v>167748</v>
      </c>
      <c r="M5">
        <v>0.89400000000000002</v>
      </c>
      <c r="N5">
        <v>65.403000000000006</v>
      </c>
    </row>
    <row r="6" spans="1:14">
      <c r="A6">
        <v>5</v>
      </c>
      <c r="B6">
        <v>16.318000000000001</v>
      </c>
      <c r="C6">
        <v>1249</v>
      </c>
      <c r="D6">
        <v>225</v>
      </c>
      <c r="E6" t="s">
        <v>16</v>
      </c>
      <c r="G6">
        <v>0</v>
      </c>
      <c r="K6">
        <v>1E-3</v>
      </c>
      <c r="L6">
        <v>191140</v>
      </c>
      <c r="M6">
        <v>0.78500000000000003</v>
      </c>
      <c r="N6">
        <v>6.34</v>
      </c>
    </row>
    <row r="7" spans="1:14">
      <c r="A7">
        <v>6</v>
      </c>
      <c r="B7">
        <v>20.428999999999998</v>
      </c>
      <c r="C7">
        <v>126805</v>
      </c>
      <c r="D7">
        <v>22376</v>
      </c>
      <c r="E7" t="s">
        <v>16</v>
      </c>
      <c r="F7">
        <f>C7/2952*0.2</f>
        <v>8.5911246612466137</v>
      </c>
      <c r="G7">
        <v>0</v>
      </c>
      <c r="K7">
        <v>6.8000000000000005E-2</v>
      </c>
      <c r="L7">
        <v>306372</v>
      </c>
      <c r="M7">
        <v>0.49</v>
      </c>
      <c r="N7">
        <v>27.687999999999999</v>
      </c>
    </row>
    <row r="8" spans="1:14">
      <c r="A8">
        <v>7</v>
      </c>
      <c r="B8">
        <v>21.099</v>
      </c>
      <c r="C8">
        <v>3967</v>
      </c>
      <c r="D8">
        <v>719</v>
      </c>
      <c r="E8" t="s">
        <v>16</v>
      </c>
      <c r="G8">
        <v>0</v>
      </c>
      <c r="K8">
        <v>2E-3</v>
      </c>
      <c r="L8">
        <v>327520</v>
      </c>
      <c r="M8">
        <v>0.45800000000000002</v>
      </c>
      <c r="N8">
        <v>4.5369999999999999</v>
      </c>
    </row>
    <row r="9" spans="1:14">
      <c r="A9">
        <v>8</v>
      </c>
      <c r="B9">
        <v>21.294</v>
      </c>
      <c r="C9">
        <v>23911</v>
      </c>
      <c r="D9">
        <v>4141</v>
      </c>
      <c r="E9" t="s">
        <v>18</v>
      </c>
      <c r="F9">
        <f>C9/2952*0.2</f>
        <v>1.6199864498644985</v>
      </c>
      <c r="G9">
        <v>0</v>
      </c>
      <c r="K9">
        <v>1.2999999999999999E-2</v>
      </c>
      <c r="L9">
        <v>319321</v>
      </c>
      <c r="M9">
        <v>0.47</v>
      </c>
      <c r="N9">
        <v>1.3129999999999999</v>
      </c>
    </row>
    <row r="10" spans="1:14">
      <c r="A10">
        <v>9</v>
      </c>
      <c r="B10">
        <v>22.849</v>
      </c>
      <c r="C10">
        <v>2952</v>
      </c>
      <c r="D10">
        <v>511</v>
      </c>
      <c r="E10" t="s">
        <v>16</v>
      </c>
      <c r="F10">
        <f>C10/2952*0.2</f>
        <v>0.2</v>
      </c>
      <c r="G10">
        <v>0</v>
      </c>
      <c r="K10">
        <v>2E-3</v>
      </c>
      <c r="L10">
        <v>354069</v>
      </c>
      <c r="M10">
        <v>0.42399999999999999</v>
      </c>
      <c r="N10">
        <v>10.220000000000001</v>
      </c>
    </row>
    <row r="11" spans="1:14">
      <c r="A11">
        <v>10</v>
      </c>
      <c r="B11">
        <v>25.207999999999998</v>
      </c>
      <c r="C11">
        <v>10401</v>
      </c>
      <c r="D11">
        <v>1764</v>
      </c>
      <c r="E11" t="s">
        <v>16</v>
      </c>
      <c r="F11">
        <f>C11/2952*0.2</f>
        <v>0.70467479674796751</v>
      </c>
      <c r="G11">
        <v>0</v>
      </c>
      <c r="K11">
        <v>6.0000000000000001E-3</v>
      </c>
      <c r="L11">
        <v>412926</v>
      </c>
      <c r="M11">
        <v>0.36299999999999999</v>
      </c>
      <c r="N11">
        <v>15.194000000000001</v>
      </c>
    </row>
    <row r="12" spans="1:14">
      <c r="A12">
        <v>11</v>
      </c>
      <c r="B12">
        <v>25.716000000000001</v>
      </c>
      <c r="C12">
        <v>69184</v>
      </c>
      <c r="D12">
        <v>11865</v>
      </c>
      <c r="E12" t="s">
        <v>16</v>
      </c>
      <c r="F12">
        <f>C12/2952*0.2</f>
        <v>4.6872628726287262</v>
      </c>
      <c r="G12">
        <v>0</v>
      </c>
      <c r="K12">
        <v>3.6999999999999998E-2</v>
      </c>
      <c r="L12">
        <v>473528</v>
      </c>
      <c r="M12">
        <v>0.317</v>
      </c>
      <c r="N12">
        <v>3.3140000000000001</v>
      </c>
    </row>
    <row r="13" spans="1:14">
      <c r="A13">
        <v>12</v>
      </c>
      <c r="B13">
        <v>25.986000000000001</v>
      </c>
      <c r="C13">
        <v>2351</v>
      </c>
      <c r="D13">
        <v>397</v>
      </c>
      <c r="E13" t="s">
        <v>18</v>
      </c>
      <c r="G13">
        <v>0</v>
      </c>
      <c r="K13">
        <v>1E-3</v>
      </c>
      <c r="L13">
        <v>280004</v>
      </c>
      <c r="M13">
        <v>0.53600000000000003</v>
      </c>
      <c r="N13">
        <v>1.56</v>
      </c>
    </row>
    <row r="14" spans="1:14">
      <c r="A14">
        <v>13</v>
      </c>
      <c r="B14">
        <v>26.463999999999999</v>
      </c>
      <c r="C14">
        <v>23164</v>
      </c>
      <c r="D14">
        <v>3990</v>
      </c>
      <c r="E14" t="s">
        <v>16</v>
      </c>
      <c r="G14">
        <v>0</v>
      </c>
      <c r="K14">
        <v>1.2E-2</v>
      </c>
      <c r="L14">
        <v>463020</v>
      </c>
      <c r="M14">
        <v>0.32400000000000001</v>
      </c>
      <c r="N14">
        <v>2.7170000000000001</v>
      </c>
    </row>
    <row r="15" spans="1:14">
      <c r="A15">
        <v>14</v>
      </c>
      <c r="B15">
        <v>26.812999999999999</v>
      </c>
      <c r="C15">
        <v>115044</v>
      </c>
      <c r="D15">
        <v>20589</v>
      </c>
      <c r="E15" t="s">
        <v>16</v>
      </c>
      <c r="F15">
        <f>C15/2952*0.2</f>
        <v>7.7943089430894306</v>
      </c>
      <c r="G15">
        <v>0</v>
      </c>
      <c r="K15">
        <v>6.2E-2</v>
      </c>
      <c r="L15">
        <v>540498</v>
      </c>
      <c r="M15">
        <v>0.27800000000000002</v>
      </c>
      <c r="N15">
        <v>2.3140000000000001</v>
      </c>
    </row>
    <row r="16" spans="1:14">
      <c r="A16">
        <v>15</v>
      </c>
      <c r="B16">
        <v>27.533999999999999</v>
      </c>
      <c r="C16">
        <v>40443</v>
      </c>
      <c r="D16">
        <v>6993</v>
      </c>
      <c r="E16" t="s">
        <v>16</v>
      </c>
      <c r="G16">
        <v>0</v>
      </c>
      <c r="K16">
        <v>2.1999999999999999E-2</v>
      </c>
      <c r="L16">
        <v>526383</v>
      </c>
      <c r="M16">
        <v>0.28499999999999998</v>
      </c>
      <c r="N16">
        <v>4.8419999999999996</v>
      </c>
    </row>
    <row r="17" spans="1:14">
      <c r="A17">
        <v>16</v>
      </c>
      <c r="B17">
        <v>28.289000000000001</v>
      </c>
      <c r="C17">
        <v>2478</v>
      </c>
      <c r="D17">
        <v>434</v>
      </c>
      <c r="E17" t="s">
        <v>16</v>
      </c>
      <c r="G17">
        <v>0</v>
      </c>
      <c r="K17">
        <v>1E-3</v>
      </c>
      <c r="L17">
        <v>566445</v>
      </c>
      <c r="M17">
        <v>0.26500000000000001</v>
      </c>
      <c r="N17">
        <v>5.0019999999999998</v>
      </c>
    </row>
    <row r="18" spans="1:14">
      <c r="A18" t="s">
        <v>17</v>
      </c>
      <c r="C18">
        <v>186037616</v>
      </c>
      <c r="D18">
        <v>53071206</v>
      </c>
      <c r="G18">
        <v>0</v>
      </c>
      <c r="K18">
        <v>100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F10" sqref="F10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2.4300000000000002</v>
      </c>
      <c r="C2">
        <v>182516695</v>
      </c>
      <c r="D2">
        <v>51879588</v>
      </c>
      <c r="E2" t="s">
        <v>13</v>
      </c>
      <c r="G2">
        <v>0</v>
      </c>
      <c r="K2">
        <v>99.984999999999999</v>
      </c>
      <c r="L2">
        <v>11771</v>
      </c>
      <c r="M2">
        <v>12.744</v>
      </c>
      <c r="N2" t="s">
        <v>14</v>
      </c>
    </row>
    <row r="3" spans="1:14">
      <c r="A3">
        <v>2</v>
      </c>
      <c r="B3">
        <v>2.786</v>
      </c>
      <c r="C3">
        <v>19555</v>
      </c>
      <c r="D3">
        <v>5632</v>
      </c>
      <c r="E3" t="s">
        <v>15</v>
      </c>
      <c r="G3">
        <v>0</v>
      </c>
      <c r="K3">
        <v>1.0999999999999999E-2</v>
      </c>
      <c r="L3">
        <v>15393</v>
      </c>
      <c r="M3">
        <v>9.7449999999999992</v>
      </c>
      <c r="N3">
        <v>3.9750000000000001</v>
      </c>
    </row>
    <row r="4" spans="1:14">
      <c r="A4">
        <v>3</v>
      </c>
      <c r="B4">
        <v>20.417000000000002</v>
      </c>
      <c r="C4">
        <v>1730</v>
      </c>
      <c r="D4">
        <v>288</v>
      </c>
      <c r="E4" t="s">
        <v>16</v>
      </c>
      <c r="F4">
        <f>C4/3170*0.2</f>
        <v>0.10914826498422714</v>
      </c>
      <c r="G4">
        <v>0</v>
      </c>
      <c r="K4">
        <v>1E-3</v>
      </c>
      <c r="L4">
        <v>294147</v>
      </c>
      <c r="M4">
        <v>0.51</v>
      </c>
      <c r="N4">
        <v>146.66999999999999</v>
      </c>
    </row>
    <row r="5" spans="1:14">
      <c r="A5">
        <v>4</v>
      </c>
      <c r="B5">
        <v>22.852</v>
      </c>
      <c r="C5">
        <v>3170</v>
      </c>
      <c r="D5">
        <v>541</v>
      </c>
      <c r="E5" t="s">
        <v>16</v>
      </c>
      <c r="F5">
        <f>C5/3170*0.2</f>
        <v>0.2</v>
      </c>
      <c r="G5">
        <v>0</v>
      </c>
      <c r="K5">
        <v>2E-3</v>
      </c>
      <c r="L5">
        <v>350780</v>
      </c>
      <c r="M5">
        <v>0.42799999999999999</v>
      </c>
      <c r="N5">
        <v>15.967000000000001</v>
      </c>
    </row>
    <row r="6" spans="1:14">
      <c r="A6">
        <v>5</v>
      </c>
      <c r="B6">
        <v>25.712</v>
      </c>
      <c r="C6">
        <v>1184</v>
      </c>
      <c r="D6">
        <v>207</v>
      </c>
      <c r="E6" t="s">
        <v>16</v>
      </c>
      <c r="F6">
        <f>C6/3170*0.2</f>
        <v>7.4700315457413249E-2</v>
      </c>
      <c r="G6">
        <v>0</v>
      </c>
      <c r="K6">
        <v>1E-3</v>
      </c>
      <c r="L6">
        <v>466270</v>
      </c>
      <c r="M6">
        <v>0.32200000000000001</v>
      </c>
      <c r="N6">
        <v>18.757999999999999</v>
      </c>
    </row>
    <row r="7" spans="1:14">
      <c r="A7">
        <v>6</v>
      </c>
      <c r="B7">
        <v>26.803000000000001</v>
      </c>
      <c r="C7">
        <v>1711</v>
      </c>
      <c r="D7">
        <v>291</v>
      </c>
      <c r="E7" t="s">
        <v>16</v>
      </c>
      <c r="F7">
        <f>C7/3170*0.2</f>
        <v>0.10794952681388013</v>
      </c>
      <c r="G7">
        <v>0</v>
      </c>
      <c r="K7">
        <v>1E-3</v>
      </c>
      <c r="L7">
        <v>467399</v>
      </c>
      <c r="M7">
        <v>0.32100000000000001</v>
      </c>
      <c r="N7">
        <v>7.0960000000000001</v>
      </c>
    </row>
    <row r="8" spans="1:14">
      <c r="A8" t="s">
        <v>17</v>
      </c>
      <c r="C8">
        <v>182544045</v>
      </c>
      <c r="D8">
        <v>51886547</v>
      </c>
      <c r="G8">
        <v>0</v>
      </c>
      <c r="K8">
        <v>100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16" sqref="F16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2.4279999999999999</v>
      </c>
      <c r="C2">
        <v>181934470</v>
      </c>
      <c r="D2">
        <v>51327021</v>
      </c>
      <c r="E2" t="s">
        <v>13</v>
      </c>
      <c r="G2">
        <v>0</v>
      </c>
      <c r="K2">
        <v>99.759</v>
      </c>
      <c r="L2">
        <v>11680</v>
      </c>
      <c r="M2">
        <v>12.843</v>
      </c>
      <c r="N2" t="s">
        <v>14</v>
      </c>
    </row>
    <row r="3" spans="1:14">
      <c r="A3">
        <v>2</v>
      </c>
      <c r="B3">
        <v>2.7839999999999998</v>
      </c>
      <c r="C3">
        <v>22031</v>
      </c>
      <c r="D3">
        <v>6400</v>
      </c>
      <c r="E3" t="s">
        <v>15</v>
      </c>
      <c r="G3">
        <v>0</v>
      </c>
      <c r="K3">
        <v>1.2E-2</v>
      </c>
      <c r="L3">
        <v>15635</v>
      </c>
      <c r="M3">
        <v>9.5939999999999994</v>
      </c>
      <c r="N3">
        <v>3.9860000000000002</v>
      </c>
    </row>
    <row r="4" spans="1:14">
      <c r="A4">
        <v>3</v>
      </c>
      <c r="B4">
        <v>6.3570000000000002</v>
      </c>
      <c r="C4">
        <v>1472</v>
      </c>
      <c r="D4">
        <v>305</v>
      </c>
      <c r="E4" t="s">
        <v>16</v>
      </c>
      <c r="G4">
        <v>0</v>
      </c>
      <c r="K4">
        <v>1E-3</v>
      </c>
      <c r="L4">
        <v>42036</v>
      </c>
      <c r="M4">
        <v>3.5680000000000001</v>
      </c>
      <c r="N4">
        <v>33.530999999999999</v>
      </c>
    </row>
    <row r="5" spans="1:14">
      <c r="A5">
        <v>4</v>
      </c>
      <c r="B5">
        <v>10.396000000000001</v>
      </c>
      <c r="C5">
        <v>1079</v>
      </c>
      <c r="D5">
        <v>206</v>
      </c>
      <c r="E5" t="s">
        <v>16</v>
      </c>
      <c r="G5">
        <v>0</v>
      </c>
      <c r="K5">
        <v>1E-3</v>
      </c>
      <c r="L5">
        <v>88608</v>
      </c>
      <c r="M5">
        <v>1.6930000000000001</v>
      </c>
      <c r="N5">
        <v>30.635000000000002</v>
      </c>
    </row>
    <row r="6" spans="1:14">
      <c r="A6">
        <v>5</v>
      </c>
      <c r="B6">
        <v>15.368</v>
      </c>
      <c r="C6">
        <v>4180</v>
      </c>
      <c r="D6">
        <v>744</v>
      </c>
      <c r="E6" t="s">
        <v>16</v>
      </c>
      <c r="G6">
        <v>0</v>
      </c>
      <c r="K6">
        <v>2E-3</v>
      </c>
      <c r="L6">
        <v>171432</v>
      </c>
      <c r="M6">
        <v>0.875</v>
      </c>
      <c r="N6">
        <v>34.506</v>
      </c>
    </row>
    <row r="7" spans="1:14">
      <c r="A7">
        <v>6</v>
      </c>
      <c r="B7">
        <v>16.318999999999999</v>
      </c>
      <c r="C7">
        <v>1189</v>
      </c>
      <c r="D7">
        <v>207</v>
      </c>
      <c r="E7" t="s">
        <v>16</v>
      </c>
      <c r="G7">
        <v>0</v>
      </c>
      <c r="K7">
        <v>1E-3</v>
      </c>
      <c r="L7">
        <v>184638</v>
      </c>
      <c r="M7">
        <v>0.81200000000000006</v>
      </c>
      <c r="N7">
        <v>6.335</v>
      </c>
    </row>
    <row r="8" spans="1:14">
      <c r="A8">
        <v>7</v>
      </c>
      <c r="B8">
        <v>20.427</v>
      </c>
      <c r="C8">
        <v>126736</v>
      </c>
      <c r="D8">
        <v>23112</v>
      </c>
      <c r="E8" t="s">
        <v>16</v>
      </c>
      <c r="F8">
        <f>C8/2771*0.2</f>
        <v>9.1473114399133895</v>
      </c>
      <c r="G8">
        <v>0</v>
      </c>
      <c r="K8">
        <v>6.9000000000000006E-2</v>
      </c>
      <c r="L8">
        <v>324440</v>
      </c>
      <c r="M8">
        <v>0.46200000000000002</v>
      </c>
      <c r="N8">
        <v>27.814</v>
      </c>
    </row>
    <row r="9" spans="1:14">
      <c r="A9">
        <v>8</v>
      </c>
      <c r="B9">
        <v>21.099</v>
      </c>
      <c r="C9">
        <v>4711</v>
      </c>
      <c r="D9">
        <v>839</v>
      </c>
      <c r="E9" t="s">
        <v>16</v>
      </c>
      <c r="G9">
        <v>0</v>
      </c>
      <c r="K9">
        <v>3.0000000000000001E-3</v>
      </c>
      <c r="L9">
        <v>312657</v>
      </c>
      <c r="M9">
        <v>0.48</v>
      </c>
      <c r="N9">
        <v>4.5640000000000001</v>
      </c>
    </row>
    <row r="10" spans="1:14">
      <c r="A10">
        <v>9</v>
      </c>
      <c r="B10">
        <v>21.292000000000002</v>
      </c>
      <c r="C10">
        <v>22482</v>
      </c>
      <c r="D10">
        <v>3919</v>
      </c>
      <c r="E10" t="s">
        <v>18</v>
      </c>
      <c r="F10">
        <f>C10/2771*0.2</f>
        <v>1.6226632984482139</v>
      </c>
      <c r="G10">
        <v>0</v>
      </c>
      <c r="K10">
        <v>1.2E-2</v>
      </c>
      <c r="L10">
        <v>323595</v>
      </c>
      <c r="M10">
        <v>0.46400000000000002</v>
      </c>
      <c r="N10">
        <v>1.2829999999999999</v>
      </c>
    </row>
    <row r="11" spans="1:14">
      <c r="A11">
        <v>10</v>
      </c>
      <c r="B11">
        <v>21.946999999999999</v>
      </c>
      <c r="C11">
        <v>1112</v>
      </c>
      <c r="D11">
        <v>199</v>
      </c>
      <c r="E11" t="s">
        <v>16</v>
      </c>
      <c r="G11">
        <v>0</v>
      </c>
      <c r="K11">
        <v>1E-3</v>
      </c>
      <c r="L11">
        <v>353353</v>
      </c>
      <c r="M11">
        <v>0.42499999999999999</v>
      </c>
      <c r="N11">
        <v>4.407</v>
      </c>
    </row>
    <row r="12" spans="1:14">
      <c r="A12">
        <v>11</v>
      </c>
      <c r="B12">
        <v>22.85</v>
      </c>
      <c r="C12">
        <v>2771</v>
      </c>
      <c r="D12">
        <v>476</v>
      </c>
      <c r="E12" t="s">
        <v>16</v>
      </c>
      <c r="G12">
        <v>0</v>
      </c>
      <c r="K12">
        <v>2E-3</v>
      </c>
      <c r="L12">
        <v>343723</v>
      </c>
      <c r="M12">
        <v>0.436</v>
      </c>
      <c r="N12">
        <v>5.95</v>
      </c>
    </row>
    <row r="13" spans="1:14">
      <c r="A13">
        <v>12</v>
      </c>
      <c r="B13">
        <v>25.207000000000001</v>
      </c>
      <c r="C13">
        <v>10607</v>
      </c>
      <c r="D13">
        <v>1786</v>
      </c>
      <c r="E13" t="s">
        <v>16</v>
      </c>
      <c r="G13">
        <v>0</v>
      </c>
      <c r="K13">
        <v>6.0000000000000001E-3</v>
      </c>
      <c r="L13">
        <v>413246</v>
      </c>
      <c r="M13">
        <v>0.36299999999999999</v>
      </c>
      <c r="N13">
        <v>15.074</v>
      </c>
    </row>
    <row r="14" spans="1:14">
      <c r="A14">
        <v>13</v>
      </c>
      <c r="B14">
        <v>25.715</v>
      </c>
      <c r="C14">
        <v>69682</v>
      </c>
      <c r="D14">
        <v>11647</v>
      </c>
      <c r="E14" t="s">
        <v>13</v>
      </c>
      <c r="F14">
        <f>C14/2771*0.2</f>
        <v>5.0293756766510285</v>
      </c>
      <c r="G14">
        <v>0</v>
      </c>
      <c r="K14">
        <v>3.7999999999999999E-2</v>
      </c>
      <c r="L14">
        <v>474229</v>
      </c>
      <c r="M14">
        <v>0.316</v>
      </c>
      <c r="N14">
        <v>3.3159999999999998</v>
      </c>
    </row>
    <row r="15" spans="1:14">
      <c r="A15">
        <v>14</v>
      </c>
      <c r="B15">
        <v>26.463000000000001</v>
      </c>
      <c r="C15">
        <v>19526</v>
      </c>
      <c r="D15">
        <v>3344</v>
      </c>
      <c r="E15" t="s">
        <v>16</v>
      </c>
      <c r="G15">
        <v>0</v>
      </c>
      <c r="K15">
        <v>1.0999999999999999E-2</v>
      </c>
      <c r="L15">
        <v>462008</v>
      </c>
      <c r="M15">
        <v>0.32500000000000001</v>
      </c>
      <c r="N15">
        <v>4.9059999999999997</v>
      </c>
    </row>
    <row r="16" spans="1:14">
      <c r="A16">
        <v>15</v>
      </c>
      <c r="B16">
        <v>26.811</v>
      </c>
      <c r="C16">
        <v>116123</v>
      </c>
      <c r="D16">
        <v>20563</v>
      </c>
      <c r="E16" t="s">
        <v>16</v>
      </c>
      <c r="F16">
        <f>C16/2771*0.2</f>
        <v>8.3813063875857097</v>
      </c>
      <c r="G16">
        <v>0</v>
      </c>
      <c r="K16">
        <v>6.4000000000000001E-2</v>
      </c>
      <c r="L16">
        <v>532140</v>
      </c>
      <c r="M16">
        <v>0.28199999999999997</v>
      </c>
      <c r="N16">
        <v>2.2989999999999999</v>
      </c>
    </row>
    <row r="17" spans="1:14">
      <c r="A17">
        <v>16</v>
      </c>
      <c r="B17">
        <v>27.533999999999999</v>
      </c>
      <c r="C17">
        <v>33150</v>
      </c>
      <c r="D17">
        <v>5594</v>
      </c>
      <c r="E17" t="s">
        <v>16</v>
      </c>
      <c r="G17">
        <v>0</v>
      </c>
      <c r="K17">
        <v>1.7999999999999999E-2</v>
      </c>
      <c r="L17">
        <v>504788</v>
      </c>
      <c r="M17">
        <v>0.29699999999999999</v>
      </c>
      <c r="N17">
        <v>4.7859999999999996</v>
      </c>
    </row>
    <row r="18" spans="1:14">
      <c r="A18">
        <v>17</v>
      </c>
      <c r="B18">
        <v>28.29</v>
      </c>
      <c r="C18">
        <v>2585</v>
      </c>
      <c r="D18">
        <v>442</v>
      </c>
      <c r="E18" t="s">
        <v>16</v>
      </c>
      <c r="G18">
        <v>0</v>
      </c>
      <c r="K18">
        <v>1E-3</v>
      </c>
      <c r="L18">
        <v>529582</v>
      </c>
      <c r="M18">
        <v>0.28299999999999997</v>
      </c>
      <c r="N18">
        <v>4.87</v>
      </c>
    </row>
    <row r="19" spans="1:14">
      <c r="A19" t="s">
        <v>17</v>
      </c>
      <c r="C19">
        <v>182373905</v>
      </c>
      <c r="D19">
        <v>51406806</v>
      </c>
      <c r="G19">
        <v>0</v>
      </c>
      <c r="K19">
        <v>100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2.4390000000000001</v>
      </c>
      <c r="C2">
        <v>181895388</v>
      </c>
      <c r="D2">
        <v>50019101</v>
      </c>
      <c r="E2" t="s">
        <v>13</v>
      </c>
      <c r="G2">
        <v>0</v>
      </c>
      <c r="K2">
        <v>99.959000000000003</v>
      </c>
      <c r="L2">
        <v>11104</v>
      </c>
      <c r="M2">
        <v>13.509</v>
      </c>
      <c r="N2" t="s">
        <v>14</v>
      </c>
    </row>
    <row r="3" spans="1:14">
      <c r="A3">
        <v>2</v>
      </c>
      <c r="B3">
        <v>2.802</v>
      </c>
      <c r="C3">
        <v>41629</v>
      </c>
      <c r="D3">
        <v>11673</v>
      </c>
      <c r="E3" t="s">
        <v>15</v>
      </c>
      <c r="G3">
        <v>0</v>
      </c>
      <c r="K3">
        <v>2.3E-2</v>
      </c>
      <c r="L3">
        <v>14967</v>
      </c>
      <c r="M3">
        <v>10.022</v>
      </c>
      <c r="N3">
        <v>3.9430000000000001</v>
      </c>
    </row>
    <row r="4" spans="1:14">
      <c r="A4">
        <v>3</v>
      </c>
      <c r="B4">
        <v>20.542999999999999</v>
      </c>
      <c r="C4">
        <v>5011</v>
      </c>
      <c r="D4">
        <v>877</v>
      </c>
      <c r="E4" t="s">
        <v>16</v>
      </c>
      <c r="F4">
        <f>C4/C$9*100</f>
        <v>15.051211966479441</v>
      </c>
      <c r="G4">
        <v>0</v>
      </c>
      <c r="K4">
        <v>3.0000000000000001E-3</v>
      </c>
      <c r="L4">
        <v>292843</v>
      </c>
      <c r="M4">
        <v>0.51200000000000001</v>
      </c>
      <c r="N4">
        <v>145.75299999999999</v>
      </c>
    </row>
    <row r="5" spans="1:14">
      <c r="A5">
        <v>4</v>
      </c>
      <c r="B5">
        <v>21.227</v>
      </c>
      <c r="C5">
        <v>12831</v>
      </c>
      <c r="D5">
        <v>2276</v>
      </c>
      <c r="E5" t="s">
        <v>16</v>
      </c>
      <c r="F5">
        <f>C5/C$9*100</f>
        <v>38.539632955876613</v>
      </c>
      <c r="G5">
        <v>0</v>
      </c>
      <c r="K5">
        <v>7.0000000000000001E-3</v>
      </c>
      <c r="L5">
        <v>323149</v>
      </c>
      <c r="M5">
        <v>0.46400000000000002</v>
      </c>
      <c r="N5">
        <v>4.5410000000000004</v>
      </c>
    </row>
    <row r="6" spans="1:14">
      <c r="A6">
        <v>5</v>
      </c>
      <c r="B6">
        <v>25.332999999999998</v>
      </c>
      <c r="C6">
        <v>3073</v>
      </c>
      <c r="D6">
        <v>528</v>
      </c>
      <c r="E6" t="s">
        <v>16</v>
      </c>
      <c r="F6">
        <f>C6/C$9*100</f>
        <v>9.2301685038897059</v>
      </c>
      <c r="G6">
        <v>0</v>
      </c>
      <c r="K6">
        <v>2E-3</v>
      </c>
      <c r="L6">
        <v>433814</v>
      </c>
      <c r="M6">
        <v>0.34599999999999997</v>
      </c>
      <c r="N6">
        <v>27.082000000000001</v>
      </c>
    </row>
    <row r="7" spans="1:14">
      <c r="A7">
        <v>6</v>
      </c>
      <c r="B7">
        <v>25.84</v>
      </c>
      <c r="C7">
        <v>12378</v>
      </c>
      <c r="D7">
        <v>2108</v>
      </c>
      <c r="E7" t="s">
        <v>16</v>
      </c>
      <c r="F7">
        <f>C7/C$9*100</f>
        <v>37.178986573754244</v>
      </c>
      <c r="G7">
        <v>0</v>
      </c>
      <c r="K7">
        <v>7.0000000000000001E-3</v>
      </c>
      <c r="L7">
        <v>449025</v>
      </c>
      <c r="M7">
        <v>0.33400000000000002</v>
      </c>
      <c r="N7">
        <v>3.2930000000000001</v>
      </c>
    </row>
    <row r="8" spans="1:14">
      <c r="A8" t="s">
        <v>17</v>
      </c>
      <c r="C8">
        <v>181970311</v>
      </c>
      <c r="D8">
        <v>50036564</v>
      </c>
      <c r="G8">
        <v>0</v>
      </c>
      <c r="K8">
        <v>100</v>
      </c>
    </row>
    <row r="9" spans="1:14">
      <c r="C9">
        <f>SUM(C4:C7)</f>
        <v>33293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2.4409999999999998</v>
      </c>
      <c r="C2">
        <v>183503486</v>
      </c>
      <c r="D2">
        <v>50277006</v>
      </c>
      <c r="E2" t="s">
        <v>13</v>
      </c>
      <c r="G2">
        <v>0</v>
      </c>
      <c r="K2">
        <v>99.96</v>
      </c>
      <c r="L2">
        <v>11078</v>
      </c>
      <c r="M2">
        <v>13.541</v>
      </c>
      <c r="N2" t="s">
        <v>14</v>
      </c>
    </row>
    <row r="3" spans="1:14">
      <c r="A3">
        <v>2</v>
      </c>
      <c r="B3">
        <v>2.8050000000000002</v>
      </c>
      <c r="C3">
        <v>43255</v>
      </c>
      <c r="D3">
        <v>12133</v>
      </c>
      <c r="E3" t="s">
        <v>15</v>
      </c>
      <c r="G3">
        <v>0</v>
      </c>
      <c r="K3">
        <v>2.4E-2</v>
      </c>
      <c r="L3">
        <v>14859</v>
      </c>
      <c r="M3">
        <v>10.095000000000001</v>
      </c>
      <c r="N3">
        <v>3.9359999999999999</v>
      </c>
    </row>
    <row r="4" spans="1:14">
      <c r="A4">
        <v>3</v>
      </c>
      <c r="B4">
        <v>20.547000000000001</v>
      </c>
      <c r="C4">
        <v>3890</v>
      </c>
      <c r="D4">
        <v>681</v>
      </c>
      <c r="E4" t="s">
        <v>16</v>
      </c>
      <c r="F4">
        <f>C4/C$11*100</f>
        <v>14.627909600270748</v>
      </c>
      <c r="G4">
        <v>0</v>
      </c>
      <c r="K4">
        <v>2E-3</v>
      </c>
      <c r="L4">
        <v>299745</v>
      </c>
      <c r="M4">
        <v>0.5</v>
      </c>
      <c r="N4">
        <v>146.53899999999999</v>
      </c>
    </row>
    <row r="5" spans="1:14">
      <c r="A5">
        <v>4</v>
      </c>
      <c r="B5">
        <v>21.23</v>
      </c>
      <c r="C5">
        <v>10786</v>
      </c>
      <c r="D5">
        <v>1877</v>
      </c>
      <c r="E5" t="s">
        <v>16</v>
      </c>
      <c r="F5">
        <f>C5/C$11*100</f>
        <v>40.559545745120893</v>
      </c>
      <c r="G5">
        <v>0</v>
      </c>
      <c r="K5">
        <v>6.0000000000000001E-3</v>
      </c>
      <c r="L5">
        <v>317125</v>
      </c>
      <c r="M5">
        <v>0.47299999999999998</v>
      </c>
      <c r="N5">
        <v>4.5430000000000001</v>
      </c>
    </row>
    <row r="6" spans="1:14">
      <c r="A6">
        <v>5</v>
      </c>
      <c r="B6">
        <v>25.335999999999999</v>
      </c>
      <c r="C6">
        <v>2438</v>
      </c>
      <c r="D6">
        <v>425</v>
      </c>
      <c r="E6" t="s">
        <v>16</v>
      </c>
      <c r="F6">
        <f>C6/C$11*100</f>
        <v>9.1678261196555493</v>
      </c>
      <c r="G6">
        <v>0</v>
      </c>
      <c r="K6">
        <v>1E-3</v>
      </c>
      <c r="L6">
        <v>447279</v>
      </c>
      <c r="M6">
        <v>0.33500000000000002</v>
      </c>
      <c r="N6">
        <v>27.16</v>
      </c>
    </row>
    <row r="7" spans="1:14">
      <c r="A7">
        <v>6</v>
      </c>
      <c r="B7">
        <v>25.843</v>
      </c>
      <c r="C7">
        <v>9479</v>
      </c>
      <c r="D7">
        <v>1660</v>
      </c>
      <c r="E7" t="s">
        <v>16</v>
      </c>
      <c r="F7">
        <f>C7/C$11*100</f>
        <v>35.644718534952808</v>
      </c>
      <c r="G7">
        <v>0</v>
      </c>
      <c r="K7">
        <v>5.0000000000000001E-3</v>
      </c>
      <c r="L7">
        <v>457072</v>
      </c>
      <c r="M7">
        <v>0.32800000000000001</v>
      </c>
      <c r="N7">
        <v>3.33</v>
      </c>
    </row>
    <row r="8" spans="1:14">
      <c r="A8">
        <v>7</v>
      </c>
      <c r="B8">
        <v>37.826999999999998</v>
      </c>
      <c r="C8">
        <v>1795</v>
      </c>
      <c r="D8">
        <v>156</v>
      </c>
      <c r="E8" t="s">
        <v>16</v>
      </c>
      <c r="G8">
        <v>0</v>
      </c>
      <c r="K8">
        <v>1E-3</v>
      </c>
      <c r="L8">
        <v>272981</v>
      </c>
      <c r="M8">
        <v>0.54900000000000004</v>
      </c>
      <c r="N8">
        <v>54.167000000000002</v>
      </c>
    </row>
    <row r="9" spans="1:14">
      <c r="A9">
        <v>8</v>
      </c>
      <c r="B9">
        <v>38.402999999999999</v>
      </c>
      <c r="C9">
        <v>1374</v>
      </c>
      <c r="D9">
        <v>108</v>
      </c>
      <c r="E9" t="s">
        <v>16</v>
      </c>
      <c r="G9">
        <v>0</v>
      </c>
      <c r="K9">
        <v>1E-3</v>
      </c>
      <c r="L9">
        <v>279163</v>
      </c>
      <c r="M9">
        <v>0.53700000000000003</v>
      </c>
      <c r="N9">
        <v>1.984</v>
      </c>
    </row>
    <row r="10" spans="1:14">
      <c r="A10" t="s">
        <v>17</v>
      </c>
      <c r="C10">
        <v>183576503</v>
      </c>
      <c r="D10">
        <v>50294046</v>
      </c>
      <c r="G10">
        <v>0</v>
      </c>
      <c r="K10">
        <v>100</v>
      </c>
    </row>
    <row r="11" spans="1:14">
      <c r="C11">
        <f>SUM(C4:C7)</f>
        <v>26593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2.4409999999999998</v>
      </c>
      <c r="C2">
        <v>179663740</v>
      </c>
      <c r="D2">
        <v>49234766</v>
      </c>
      <c r="E2" t="s">
        <v>16</v>
      </c>
      <c r="G2">
        <v>0</v>
      </c>
      <c r="K2">
        <v>99.94</v>
      </c>
      <c r="L2">
        <v>11128</v>
      </c>
      <c r="M2">
        <v>13.48</v>
      </c>
      <c r="N2" t="s">
        <v>14</v>
      </c>
    </row>
    <row r="3" spans="1:14">
      <c r="A3">
        <v>2</v>
      </c>
      <c r="B3">
        <v>2.8050000000000002</v>
      </c>
      <c r="C3">
        <v>58890</v>
      </c>
      <c r="D3">
        <v>16373</v>
      </c>
      <c r="E3" t="s">
        <v>18</v>
      </c>
      <c r="G3">
        <v>0</v>
      </c>
      <c r="K3">
        <v>3.3000000000000002E-2</v>
      </c>
      <c r="L3">
        <v>14843</v>
      </c>
      <c r="M3">
        <v>10.106</v>
      </c>
      <c r="N3">
        <v>3.9369999999999998</v>
      </c>
    </row>
    <row r="4" spans="1:14">
      <c r="A4">
        <v>3</v>
      </c>
      <c r="B4">
        <v>20.548999999999999</v>
      </c>
      <c r="C4">
        <v>10310</v>
      </c>
      <c r="D4">
        <v>1802</v>
      </c>
      <c r="E4" t="s">
        <v>16</v>
      </c>
      <c r="F4">
        <f>C4/C$9*100</f>
        <v>21.433620223691321</v>
      </c>
      <c r="G4">
        <v>0</v>
      </c>
      <c r="K4">
        <v>6.0000000000000001E-3</v>
      </c>
      <c r="L4">
        <v>298219</v>
      </c>
      <c r="M4">
        <v>0.503</v>
      </c>
      <c r="N4">
        <v>146.285</v>
      </c>
    </row>
    <row r="5" spans="1:14">
      <c r="A5">
        <v>4</v>
      </c>
      <c r="B5">
        <v>21.233000000000001</v>
      </c>
      <c r="C5">
        <v>17419</v>
      </c>
      <c r="D5">
        <v>3047</v>
      </c>
      <c r="E5" t="s">
        <v>16</v>
      </c>
      <c r="F5">
        <f>C5/C$9*100</f>
        <v>36.212631491414079</v>
      </c>
      <c r="G5">
        <v>0</v>
      </c>
      <c r="K5">
        <v>0.01</v>
      </c>
      <c r="L5">
        <v>324252</v>
      </c>
      <c r="M5">
        <v>0.46300000000000002</v>
      </c>
      <c r="N5">
        <v>4.5629999999999997</v>
      </c>
    </row>
    <row r="6" spans="1:14">
      <c r="A6">
        <v>5</v>
      </c>
      <c r="B6">
        <v>25.338000000000001</v>
      </c>
      <c r="C6">
        <v>4762</v>
      </c>
      <c r="D6">
        <v>834</v>
      </c>
      <c r="E6" t="s">
        <v>16</v>
      </c>
      <c r="F6">
        <f>C6/C$9*100</f>
        <v>9.899796266267515</v>
      </c>
      <c r="G6">
        <v>0</v>
      </c>
      <c r="K6">
        <v>3.0000000000000001E-3</v>
      </c>
      <c r="L6">
        <v>448351</v>
      </c>
      <c r="M6">
        <v>0.33500000000000002</v>
      </c>
      <c r="N6">
        <v>27.324000000000002</v>
      </c>
    </row>
    <row r="7" spans="1:14">
      <c r="A7">
        <v>6</v>
      </c>
      <c r="B7">
        <v>25.844000000000001</v>
      </c>
      <c r="C7">
        <v>15611</v>
      </c>
      <c r="D7">
        <v>2692</v>
      </c>
      <c r="E7" t="s">
        <v>16</v>
      </c>
      <c r="F7">
        <f>C7/C$9*100</f>
        <v>32.453952018627085</v>
      </c>
      <c r="G7">
        <v>0</v>
      </c>
      <c r="K7">
        <v>8.9999999999999993E-3</v>
      </c>
      <c r="L7">
        <v>463563</v>
      </c>
      <c r="M7">
        <v>0.32400000000000001</v>
      </c>
      <c r="N7">
        <v>3.3359999999999999</v>
      </c>
    </row>
    <row r="8" spans="1:14">
      <c r="A8" t="s">
        <v>17</v>
      </c>
      <c r="C8">
        <v>179770731</v>
      </c>
      <c r="D8">
        <v>49259514</v>
      </c>
      <c r="G8">
        <v>0</v>
      </c>
      <c r="K8">
        <v>100</v>
      </c>
    </row>
    <row r="9" spans="1:14">
      <c r="C9">
        <f>SUM(C4:C7)</f>
        <v>48102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F4" sqref="F4:F7"/>
    </sheetView>
  </sheetViews>
  <sheetFormatPr baseColWidth="10" defaultColWidth="8.83203125" defaultRowHeight="14" x14ac:dyDescent="0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>
      <c r="A2">
        <v>1</v>
      </c>
      <c r="B2">
        <v>2.4449999999999998</v>
      </c>
      <c r="C2">
        <v>179726491</v>
      </c>
      <c r="D2">
        <v>49584641</v>
      </c>
      <c r="E2" t="s">
        <v>16</v>
      </c>
      <c r="G2">
        <v>0</v>
      </c>
      <c r="K2">
        <v>99.948999999999998</v>
      </c>
      <c r="L2">
        <v>11191</v>
      </c>
      <c r="M2">
        <v>13.403</v>
      </c>
      <c r="N2" t="s">
        <v>14</v>
      </c>
    </row>
    <row r="3" spans="1:14">
      <c r="A3">
        <v>2</v>
      </c>
      <c r="B3">
        <v>2.8079999999999998</v>
      </c>
      <c r="C3">
        <v>53801</v>
      </c>
      <c r="D3">
        <v>14999</v>
      </c>
      <c r="E3" t="s">
        <v>18</v>
      </c>
      <c r="G3">
        <v>0</v>
      </c>
      <c r="K3">
        <v>0.03</v>
      </c>
      <c r="L3">
        <v>14598</v>
      </c>
      <c r="M3">
        <v>10.276</v>
      </c>
      <c r="N3">
        <v>3.9209999999999998</v>
      </c>
    </row>
    <row r="4" spans="1:14">
      <c r="A4">
        <v>3</v>
      </c>
      <c r="B4">
        <v>20.548999999999999</v>
      </c>
      <c r="C4">
        <v>7049</v>
      </c>
      <c r="D4">
        <v>1228</v>
      </c>
      <c r="E4" t="s">
        <v>16</v>
      </c>
      <c r="F4">
        <f>C4/C$9*100</f>
        <v>18.976982097186699</v>
      </c>
      <c r="G4">
        <v>0</v>
      </c>
      <c r="K4">
        <v>4.0000000000000001E-3</v>
      </c>
      <c r="L4">
        <v>297237</v>
      </c>
      <c r="M4">
        <v>0.505</v>
      </c>
      <c r="N4">
        <v>145.57900000000001</v>
      </c>
    </row>
    <row r="5" spans="1:14">
      <c r="A5">
        <v>4</v>
      </c>
      <c r="B5">
        <v>21.231999999999999</v>
      </c>
      <c r="C5">
        <v>13988</v>
      </c>
      <c r="D5">
        <v>2447</v>
      </c>
      <c r="E5" t="s">
        <v>16</v>
      </c>
      <c r="F5">
        <f>C5/C$9*100</f>
        <v>37.657827433032708</v>
      </c>
      <c r="G5">
        <v>0</v>
      </c>
      <c r="K5">
        <v>8.0000000000000002E-3</v>
      </c>
      <c r="L5">
        <v>314740</v>
      </c>
      <c r="M5">
        <v>0.47699999999999998</v>
      </c>
      <c r="N5">
        <v>4.5199999999999996</v>
      </c>
    </row>
    <row r="6" spans="1:14">
      <c r="A6">
        <v>5</v>
      </c>
      <c r="B6">
        <v>25.34</v>
      </c>
      <c r="C6">
        <v>3870</v>
      </c>
      <c r="D6">
        <v>661</v>
      </c>
      <c r="E6" t="s">
        <v>16</v>
      </c>
      <c r="F6">
        <f>C6/C$9*100</f>
        <v>10.418629694440705</v>
      </c>
      <c r="G6">
        <v>0</v>
      </c>
      <c r="K6">
        <v>2E-3</v>
      </c>
      <c r="L6">
        <v>439830</v>
      </c>
      <c r="M6">
        <v>0.34100000000000003</v>
      </c>
      <c r="N6">
        <v>27.004000000000001</v>
      </c>
    </row>
    <row r="7" spans="1:14">
      <c r="A7">
        <v>6</v>
      </c>
      <c r="B7">
        <v>25.846</v>
      </c>
      <c r="C7">
        <v>12238</v>
      </c>
      <c r="D7">
        <v>2099</v>
      </c>
      <c r="E7" t="s">
        <v>16</v>
      </c>
      <c r="F7">
        <f>C7/C$9*100</f>
        <v>32.946560775339883</v>
      </c>
      <c r="G7">
        <v>0</v>
      </c>
      <c r="K7">
        <v>7.0000000000000001E-3</v>
      </c>
      <c r="L7">
        <v>461512</v>
      </c>
      <c r="M7">
        <v>0.32500000000000001</v>
      </c>
      <c r="N7">
        <v>3.3220000000000001</v>
      </c>
    </row>
    <row r="8" spans="1:14">
      <c r="A8" t="s">
        <v>17</v>
      </c>
      <c r="C8">
        <v>179817437</v>
      </c>
      <c r="D8">
        <v>49606074</v>
      </c>
      <c r="G8">
        <v>0</v>
      </c>
      <c r="K8">
        <v>100</v>
      </c>
    </row>
    <row r="9" spans="1:14">
      <c r="C9">
        <f>SUM(C4:C7)</f>
        <v>37145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yeastsummary</vt:lpstr>
      <vt:lpstr>20150126komekikoji1</vt:lpstr>
      <vt:lpstr>20150126moromitcr13-40</vt:lpstr>
      <vt:lpstr>20150126komekoji2</vt:lpstr>
      <vt:lpstr>20150126moromitcr13-40v2</vt:lpstr>
      <vt:lpstr>20140529k7c4h</vt:lpstr>
      <vt:lpstr>20140529k7i4h</vt:lpstr>
      <vt:lpstr>20140529k7c12h</vt:lpstr>
      <vt:lpstr>20140529k7i12h</vt:lpstr>
      <vt:lpstr>20140529k7c24h</vt:lpstr>
      <vt:lpstr>20140529k7i24h</vt:lpstr>
      <vt:lpstr>20140529k7c36h</vt:lpstr>
      <vt:lpstr>20140529k7i36h</vt:lpstr>
      <vt:lpstr>20140523k7c4h</vt:lpstr>
      <vt:lpstr>20140523k7i4h</vt:lpstr>
      <vt:lpstr>20140523k7c12h</vt:lpstr>
      <vt:lpstr>20140523k7i12h</vt:lpstr>
      <vt:lpstr>20140523k7c24h</vt:lpstr>
      <vt:lpstr>20140523k7i24h</vt:lpstr>
      <vt:lpstr>20140523k7c36h</vt:lpstr>
      <vt:lpstr>20140523k7i36h</vt:lpstr>
      <vt:lpstr>20140604k7c4h</vt:lpstr>
      <vt:lpstr>20140604k7i4h</vt:lpstr>
      <vt:lpstr>20140604k7c12h</vt:lpstr>
      <vt:lpstr>20140604k7i12h</vt:lpstr>
      <vt:lpstr>20140604k7c24h</vt:lpstr>
      <vt:lpstr>20140604k7i24h</vt:lpstr>
      <vt:lpstr>20140604k7c36h</vt:lpstr>
      <vt:lpstr>20140604k7i36h</vt:lpstr>
    </vt:vector>
  </TitlesOfParts>
  <Company>ユーザー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島津LabSolutionsユーザー</dc:creator>
  <cp:lastModifiedBy>Jason Cheng</cp:lastModifiedBy>
  <cp:lastPrinted>2015-11-28T06:40:58Z</cp:lastPrinted>
  <dcterms:created xsi:type="dcterms:W3CDTF">2015-09-08T11:28:27Z</dcterms:created>
  <dcterms:modified xsi:type="dcterms:W3CDTF">2015-12-16T23:58:54Z</dcterms:modified>
</cp:coreProperties>
</file>