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70" windowWidth="7680" windowHeight="4920" tabRatio="500"/>
  </bookViews>
  <sheets>
    <sheet name="0" sheetId="1" r:id="rId1"/>
    <sheet name="Run Information" sheetId="2" r:id="rId2"/>
    <sheet name="Sheet1" sheetId="3" r:id="rId3"/>
    <sheet name="Sheet2" sheetId="4" r:id="rId4"/>
  </sheets>
  <calcPr calcId="114210" iterateCount="1"/>
</workbook>
</file>

<file path=xl/calcChain.xml><?xml version="1.0" encoding="utf-8"?>
<calcChain xmlns="http://schemas.openxmlformats.org/spreadsheetml/2006/main">
  <c r="O10" i="1"/>
  <c r="O9"/>
  <c r="O12"/>
  <c r="O11"/>
  <c r="D23" i="4"/>
  <c r="D18"/>
  <c r="D13"/>
  <c r="D8"/>
  <c r="D3"/>
  <c r="O50" i="1"/>
  <c r="O4"/>
  <c r="O5"/>
  <c r="O6"/>
  <c r="O7"/>
  <c r="O8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1"/>
  <c r="O52"/>
  <c r="O53"/>
  <c r="O54"/>
  <c r="O55"/>
  <c r="O56"/>
  <c r="O57"/>
  <c r="O58"/>
  <c r="O59"/>
  <c r="O60"/>
  <c r="O61"/>
  <c r="O62"/>
  <c r="O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1"/>
  <c r="I52"/>
  <c r="I53"/>
  <c r="I54"/>
  <c r="I55"/>
  <c r="I56"/>
  <c r="I57"/>
  <c r="I58"/>
  <c r="I59"/>
  <c r="I60"/>
  <c r="I61"/>
  <c r="I62"/>
  <c r="I3"/>
  <c r="J4"/>
  <c r="K4"/>
  <c r="J5"/>
  <c r="K5"/>
  <c r="J11"/>
  <c r="K11"/>
  <c r="J13"/>
  <c r="K13"/>
  <c r="J15"/>
  <c r="K15"/>
  <c r="J18"/>
  <c r="K18"/>
  <c r="J22"/>
  <c r="K22"/>
  <c r="J24"/>
  <c r="K24"/>
  <c r="J26"/>
  <c r="K26"/>
  <c r="J29"/>
  <c r="K29"/>
  <c r="J33"/>
  <c r="K33"/>
  <c r="J35"/>
  <c r="K35"/>
  <c r="J37"/>
  <c r="K37"/>
  <c r="J40"/>
  <c r="K40"/>
  <c r="J44"/>
  <c r="K44"/>
  <c r="J48"/>
  <c r="K48"/>
  <c r="J51"/>
  <c r="K51"/>
  <c r="J52"/>
  <c r="K52"/>
  <c r="J55"/>
  <c r="K55"/>
  <c r="J56"/>
  <c r="K56"/>
  <c r="J58"/>
  <c r="K58"/>
  <c r="J59"/>
  <c r="K59"/>
  <c r="J62"/>
  <c r="K62"/>
  <c r="J3"/>
  <c r="K3"/>
  <c r="J6"/>
  <c r="K6"/>
  <c r="J7"/>
  <c r="K7"/>
  <c r="J8"/>
  <c r="K8"/>
  <c r="J9"/>
  <c r="K9"/>
  <c r="J10"/>
  <c r="K10"/>
  <c r="J12"/>
  <c r="K12"/>
  <c r="J14"/>
  <c r="K14"/>
  <c r="J16"/>
  <c r="K16"/>
  <c r="J17"/>
  <c r="K17"/>
  <c r="J19"/>
  <c r="K19"/>
  <c r="J20"/>
  <c r="K20"/>
  <c r="J21"/>
  <c r="K21"/>
  <c r="J23"/>
  <c r="K23"/>
  <c r="J25"/>
  <c r="K25"/>
  <c r="J27"/>
  <c r="K27"/>
  <c r="J28"/>
  <c r="K28"/>
  <c r="J30"/>
  <c r="K30"/>
  <c r="J31"/>
  <c r="K31"/>
  <c r="J32"/>
  <c r="K32"/>
  <c r="J34"/>
  <c r="K34"/>
  <c r="J36"/>
  <c r="K36"/>
  <c r="J38"/>
  <c r="K38"/>
  <c r="J39"/>
  <c r="K39"/>
  <c r="J41"/>
  <c r="K41"/>
  <c r="J42"/>
  <c r="K42"/>
  <c r="J43"/>
  <c r="K43"/>
  <c r="J45"/>
  <c r="K45"/>
  <c r="J46"/>
  <c r="K46"/>
  <c r="J47"/>
  <c r="K47"/>
  <c r="J49"/>
  <c r="K49"/>
  <c r="J50"/>
  <c r="K50"/>
  <c r="J53"/>
  <c r="K53"/>
  <c r="J54"/>
  <c r="K54"/>
  <c r="J57"/>
  <c r="K57"/>
  <c r="J60"/>
  <c r="K60"/>
  <c r="J61"/>
  <c r="K61"/>
  <c r="P4"/>
  <c r="Q4"/>
  <c r="R4"/>
  <c r="P3"/>
  <c r="Q3"/>
  <c r="P5"/>
  <c r="Q5"/>
  <c r="P6"/>
  <c r="Q6"/>
  <c r="P7"/>
  <c r="Q7"/>
  <c r="P14"/>
  <c r="Q14"/>
  <c r="R14"/>
  <c r="P23"/>
  <c r="Q23"/>
  <c r="R23"/>
  <c r="P24"/>
  <c r="Q24"/>
  <c r="R24"/>
  <c r="P26"/>
  <c r="Q26"/>
  <c r="P28"/>
  <c r="Q28"/>
  <c r="R28"/>
  <c r="P29"/>
  <c r="Q29"/>
  <c r="R29"/>
  <c r="P37"/>
  <c r="Q37"/>
  <c r="R37"/>
  <c r="P38"/>
  <c r="Q38"/>
  <c r="P39"/>
  <c r="Q39"/>
  <c r="P40"/>
  <c r="Q40"/>
  <c r="P41"/>
  <c r="Q41"/>
  <c r="R41"/>
  <c r="P42"/>
  <c r="Q42"/>
  <c r="P43"/>
  <c r="Q43"/>
  <c r="P44"/>
  <c r="Q44"/>
  <c r="P45"/>
  <c r="Q45"/>
  <c r="R45"/>
  <c r="P46"/>
  <c r="Q46"/>
  <c r="P47"/>
  <c r="Q47"/>
  <c r="P48"/>
  <c r="Q48"/>
  <c r="R48"/>
  <c r="P49"/>
  <c r="Q49"/>
  <c r="P50"/>
  <c r="Q50"/>
  <c r="R50"/>
  <c r="P51"/>
  <c r="Q51"/>
  <c r="P52"/>
  <c r="Q52"/>
  <c r="R52"/>
  <c r="P53"/>
  <c r="Q53"/>
  <c r="R53"/>
  <c r="P54"/>
  <c r="Q54"/>
  <c r="P55"/>
  <c r="Q55"/>
  <c r="P56"/>
  <c r="Q56"/>
  <c r="P57"/>
  <c r="Q57"/>
  <c r="R57"/>
  <c r="P58"/>
  <c r="Q58"/>
  <c r="P60"/>
  <c r="Q60"/>
  <c r="P61"/>
  <c r="Q61"/>
  <c r="P62"/>
  <c r="Q62"/>
  <c r="P59"/>
  <c r="Q59"/>
  <c r="P33"/>
  <c r="Q33"/>
  <c r="P34"/>
  <c r="Q34"/>
  <c r="R34"/>
  <c r="P35"/>
  <c r="Q35"/>
  <c r="P36"/>
  <c r="Q36"/>
  <c r="P30"/>
  <c r="Q30"/>
  <c r="R30"/>
  <c r="P31"/>
  <c r="Q31"/>
  <c r="R31"/>
  <c r="P32"/>
  <c r="Q32"/>
  <c r="R32"/>
  <c r="P25"/>
  <c r="Q25"/>
  <c r="P27"/>
  <c r="Q27"/>
  <c r="P18"/>
  <c r="Q18"/>
  <c r="P19"/>
  <c r="Q19"/>
  <c r="R19"/>
  <c r="P20"/>
  <c r="Q20"/>
  <c r="P21"/>
  <c r="Q21"/>
  <c r="R21"/>
  <c r="P22"/>
  <c r="Q22"/>
  <c r="P13"/>
  <c r="Q13"/>
  <c r="P15"/>
  <c r="Q15"/>
  <c r="P16"/>
  <c r="Q16"/>
  <c r="R16"/>
  <c r="P17"/>
  <c r="Q17"/>
  <c r="P8"/>
  <c r="Q8"/>
  <c r="R8"/>
  <c r="P9"/>
  <c r="Q9"/>
  <c r="P10"/>
  <c r="Q10"/>
  <c r="R10"/>
  <c r="P11"/>
  <c r="Q11"/>
  <c r="P12"/>
  <c r="Q12"/>
  <c r="R12"/>
  <c r="R26"/>
  <c r="R27"/>
  <c r="T28"/>
  <c r="R9"/>
  <c r="R36"/>
  <c r="R17"/>
  <c r="R15"/>
  <c r="R13"/>
  <c r="R22"/>
  <c r="R20"/>
  <c r="R18"/>
  <c r="S28"/>
  <c r="R11"/>
  <c r="R25"/>
  <c r="R35"/>
  <c r="R39"/>
  <c r="R47"/>
  <c r="R43"/>
  <c r="R55"/>
  <c r="R62"/>
  <c r="R5"/>
  <c r="R33"/>
  <c r="R40"/>
  <c r="R44"/>
  <c r="R51"/>
  <c r="R56"/>
  <c r="R60"/>
  <c r="R58"/>
  <c r="R3"/>
  <c r="R7"/>
  <c r="R42"/>
  <c r="R38"/>
  <c r="R46"/>
  <c r="R49"/>
  <c r="R54"/>
  <c r="R61"/>
  <c r="R59"/>
  <c r="R6"/>
  <c r="S8"/>
  <c r="X5"/>
  <c r="Y8"/>
  <c r="Y13"/>
  <c r="Y7"/>
  <c r="X13"/>
  <c r="X7"/>
  <c r="T8"/>
  <c r="S23"/>
  <c r="T23"/>
  <c r="T3"/>
  <c r="S3"/>
  <c r="T58"/>
  <c r="S58"/>
  <c r="T43"/>
  <c r="S43"/>
  <c r="T13"/>
  <c r="S13"/>
  <c r="T53"/>
  <c r="S53"/>
  <c r="S38"/>
  <c r="T38"/>
  <c r="Y14"/>
  <c r="S33"/>
  <c r="T33"/>
  <c r="T18"/>
  <c r="S18"/>
  <c r="T48"/>
  <c r="S48"/>
  <c r="AB5"/>
  <c r="X11"/>
  <c r="Y9"/>
  <c r="Y15"/>
  <c r="X15"/>
  <c r="X9"/>
  <c r="X12"/>
  <c r="X6"/>
  <c r="W14"/>
  <c r="W8"/>
  <c r="V16"/>
  <c r="V4"/>
  <c r="V10"/>
  <c r="V12"/>
  <c r="V6"/>
  <c r="V15"/>
  <c r="V9"/>
  <c r="X4"/>
  <c r="X16"/>
  <c r="X10"/>
  <c r="V11"/>
  <c r="V5"/>
  <c r="W7"/>
  <c r="W13"/>
  <c r="Y11"/>
  <c r="Y5"/>
  <c r="Y6"/>
  <c r="Y12"/>
  <c r="V14"/>
  <c r="V8"/>
  <c r="X14"/>
  <c r="X8"/>
  <c r="W10"/>
  <c r="W4"/>
  <c r="W12"/>
  <c r="W6"/>
  <c r="W15"/>
  <c r="W9"/>
  <c r="Y16"/>
  <c r="Y10"/>
  <c r="Y4"/>
  <c r="W11"/>
  <c r="W5"/>
  <c r="V13"/>
  <c r="V7"/>
  <c r="AB4"/>
</calcChain>
</file>

<file path=xl/sharedStrings.xml><?xml version="1.0" encoding="utf-8"?>
<sst xmlns="http://schemas.openxmlformats.org/spreadsheetml/2006/main" count="131" uniqueCount="86">
  <si>
    <t>A03</t>
  </si>
  <si>
    <t>A04</t>
  </si>
  <si>
    <t>A05</t>
  </si>
  <si>
    <t>A06</t>
  </si>
  <si>
    <t>A07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</si>
  <si>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</si>
  <si>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</si>
  <si>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</si>
  <si>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</si>
  <si>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</si>
  <si>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</si>
  <si>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</si>
  <si>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</si>
  <si>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</si>
  <si>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</si>
  <si>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</si>
  <si>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</si>
  <si>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</si>
  <si>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</si>
  <si>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</si>
  <si>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</si>
  <si>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</si>
  <si>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</si>
  <si>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</si>
  <si>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</si>
  <si>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</si>
  <si>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</si>
  <si>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</si>
  <si>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</si>
  <si>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</si>
  <si>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</si>
  <si>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</si>
  <si>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</si>
  <si>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</si>
  <si>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</si>
  <si>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</si>
  <si>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</si>
  <si>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</si>
  <si>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</si>
  <si>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</si>
  <si>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</si>
  <si>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</si>
  <si>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</si>
  <si>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</si>
  <si>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</si>
  <si>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</si>
  <si>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</si>
  <si>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</si>
  <si>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</si>
  <si>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</si>
  <si>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</si>
  <si>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</si>
  <si>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</si>
  <si>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</si>
  <si>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</si>
  <si>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H04</t>
  </si>
  <si>
    <t>H05</t>
  </si>
  <si>
    <t>H06</t>
  </si>
  <si>
    <r>
      <t>a</t>
    </r>
    <r>
      <rPr>
        <sz val="8.25"/>
        <rFont val="Microsoft Sans Serif"/>
        <family val="2"/>
      </rPr>
      <t>verage</t>
    </r>
    <phoneticPr fontId="17" type="noConversion"/>
  </si>
  <si>
    <r>
      <t>d</t>
    </r>
    <r>
      <rPr>
        <sz val="8.25"/>
        <rFont val="Microsoft Sans Serif"/>
        <family val="2"/>
      </rPr>
      <t>Ct</t>
    </r>
    <phoneticPr fontId="17" type="noConversion"/>
  </si>
  <si>
    <r>
      <t>2</t>
    </r>
    <r>
      <rPr>
        <sz val="8.25"/>
        <rFont val="Microsoft Sans Serif"/>
        <family val="2"/>
      </rPr>
      <t>^(-dCt)</t>
    </r>
    <phoneticPr fontId="17" type="noConversion"/>
  </si>
  <si>
    <r>
      <t>%</t>
    </r>
    <r>
      <rPr>
        <sz val="8.25"/>
        <rFont val="Microsoft Sans Serif"/>
        <family val="2"/>
      </rPr>
      <t>B-actin</t>
    </r>
    <phoneticPr fontId="17" type="noConversion"/>
  </si>
  <si>
    <r>
      <t>G</t>
    </r>
    <r>
      <rPr>
        <sz val="8.25"/>
        <rFont val="Microsoft Sans Serif"/>
        <family val="2"/>
      </rPr>
      <t>roup</t>
    </r>
    <phoneticPr fontId="17" type="noConversion"/>
  </si>
  <si>
    <r>
      <t>1</t>
    </r>
    <r>
      <rPr>
        <sz val="8.25"/>
        <rFont val="Microsoft Sans Serif"/>
        <family val="2"/>
      </rPr>
      <t>0-Cont</t>
    </r>
    <phoneticPr fontId="17" type="noConversion"/>
  </si>
  <si>
    <r>
      <t>Z</t>
    </r>
    <r>
      <rPr>
        <sz val="8.25"/>
        <rFont val="Microsoft Sans Serif"/>
        <family val="2"/>
      </rPr>
      <t>ouTai</t>
    </r>
    <phoneticPr fontId="17" type="noConversion"/>
  </si>
  <si>
    <r>
      <t>1</t>
    </r>
    <r>
      <rPr>
        <sz val="8.25"/>
        <rFont val="Microsoft Sans Serif"/>
        <family val="2"/>
      </rPr>
      <t>4-Cont</t>
    </r>
    <phoneticPr fontId="17" type="noConversion"/>
  </si>
  <si>
    <r>
      <t>1</t>
    </r>
    <r>
      <rPr>
        <sz val="8.25"/>
        <rFont val="Microsoft Sans Serif"/>
        <family val="2"/>
      </rPr>
      <t>8-Cont</t>
    </r>
    <phoneticPr fontId="17" type="noConversion"/>
  </si>
  <si>
    <t>22-Cont</t>
    <phoneticPr fontId="17" type="noConversion"/>
  </si>
  <si>
    <t>2-Cont</t>
    <phoneticPr fontId="17" type="noConversion"/>
  </si>
  <si>
    <r>
      <t>H</t>
    </r>
    <r>
      <rPr>
        <sz val="8.25"/>
        <rFont val="Microsoft Sans Serif"/>
        <family val="2"/>
      </rPr>
      <t>07</t>
    </r>
    <phoneticPr fontId="17" type="noConversion"/>
  </si>
  <si>
    <r>
      <t>H</t>
    </r>
    <r>
      <rPr>
        <sz val="8.25"/>
        <rFont val="Microsoft Sans Serif"/>
        <family val="2"/>
      </rPr>
      <t>08</t>
    </r>
    <phoneticPr fontId="17" type="noConversion"/>
  </si>
  <si>
    <t>6-Cont</t>
    <phoneticPr fontId="17" type="noConversion"/>
  </si>
  <si>
    <r>
      <t>M</t>
    </r>
    <r>
      <rPr>
        <sz val="8.25"/>
        <rFont val="Microsoft Sans Serif"/>
        <family val="2"/>
      </rPr>
      <t>ean</t>
    </r>
    <phoneticPr fontId="17" type="noConversion"/>
  </si>
  <si>
    <r>
      <t>S</t>
    </r>
    <r>
      <rPr>
        <sz val="8.25"/>
        <rFont val="Microsoft Sans Serif"/>
        <family val="2"/>
      </rPr>
      <t>EM</t>
    </r>
    <phoneticPr fontId="17" type="noConversion"/>
  </si>
  <si>
    <t>Liv-B-actin</t>
    <phoneticPr fontId="11" type="noConversion"/>
  </si>
  <si>
    <t>6</t>
  </si>
  <si>
    <t>10</t>
  </si>
  <si>
    <t>14</t>
  </si>
  <si>
    <t>18</t>
  </si>
  <si>
    <t>22</t>
  </si>
  <si>
    <t>2</t>
  </si>
  <si>
    <r>
      <t>L</t>
    </r>
    <r>
      <rPr>
        <sz val="8.25"/>
        <rFont val="Microsoft Sans Serif"/>
        <family val="2"/>
      </rPr>
      <t>iv-Dbp</t>
    </r>
  </si>
  <si>
    <t>Liv-DBP</t>
    <phoneticPr fontId="4" type="noConversion"/>
  </si>
  <si>
    <r>
      <t>=</t>
    </r>
    <r>
      <rPr>
        <sz val="8.25"/>
        <rFont val="Microsoft Sans Serif"/>
        <family val="2"/>
      </rPr>
      <t>TTEST(B3:B7,C3:C7,2,2)</t>
    </r>
    <phoneticPr fontId="17" type="noConversion"/>
  </si>
  <si>
    <r>
      <t>C</t>
    </r>
    <r>
      <rPr>
        <sz val="8.25"/>
        <rFont val="Microsoft Sans Serif"/>
        <family val="2"/>
      </rPr>
      <t>ont-12</t>
    </r>
    <phoneticPr fontId="17" type="noConversion"/>
  </si>
  <si>
    <t>佐太-116</t>
    <phoneticPr fontId="17" type="noConversion"/>
  </si>
</sst>
</file>

<file path=xl/styles.xml><?xml version="1.0" encoding="utf-8"?>
<styleSheet xmlns="http://schemas.openxmlformats.org/spreadsheetml/2006/main">
  <numFmts count="10">
    <numFmt numFmtId="176" formatCode="###0.00;\-###0.00"/>
    <numFmt numFmtId="177" formatCode="###0.00000;\-###0.00000"/>
    <numFmt numFmtId="178" formatCode="0.000_ "/>
    <numFmt numFmtId="179" formatCode="0.000"/>
    <numFmt numFmtId="180" formatCode="0.00_);[Red]\(0.00\)"/>
    <numFmt numFmtId="181" formatCode="0.0000_);[Red]\(0.0000\)"/>
    <numFmt numFmtId="182" formatCode="0_);[Red]\(0\)"/>
    <numFmt numFmtId="183" formatCode="0.0000_ "/>
    <numFmt numFmtId="184" formatCode="0.00000_ "/>
    <numFmt numFmtId="187" formatCode="###0.0000;\-###0.0000"/>
  </numFmts>
  <fonts count="29"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8.25"/>
      <name val="Microsoft Sans Serif"/>
      <family val="2"/>
    </font>
    <font>
      <sz val="9"/>
      <name val="宋体"/>
      <charset val="134"/>
    </font>
    <font>
      <sz val="10"/>
      <name val="楷体"/>
      <family val="3"/>
      <charset val="134"/>
    </font>
    <font>
      <sz val="8.25"/>
      <name val="宋体"/>
      <charset val="134"/>
    </font>
    <font>
      <sz val="9"/>
      <color indexed="10"/>
      <name val="宋体"/>
      <charset val="134"/>
    </font>
    <font>
      <sz val="8.25"/>
      <color indexed="10"/>
      <name val="Microsoft Sans Serif"/>
      <family val="2"/>
    </font>
    <font>
      <sz val="10"/>
      <color indexed="10"/>
      <name val="楷体"/>
      <family val="3"/>
      <charset val="134"/>
    </font>
    <font>
      <sz val="11"/>
      <color indexed="17"/>
      <name val="宋体"/>
      <charset val="134"/>
    </font>
    <font>
      <sz val="8.25"/>
      <color indexed="17"/>
      <name val="Microsoft Sans Serif"/>
      <family val="2"/>
    </font>
    <font>
      <sz val="9"/>
      <color indexed="17"/>
      <name val="宋体"/>
      <charset val="134"/>
    </font>
    <font>
      <sz val="8.25"/>
      <color indexed="10"/>
      <name val="宋体"/>
      <charset val="134"/>
    </font>
    <font>
      <sz val="9"/>
      <color indexed="10"/>
      <name val="宋体"/>
      <charset val="134"/>
    </font>
    <font>
      <sz val="8.25"/>
      <color indexed="10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44"/>
        <bgColor indexed="8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63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49" fontId="5" fillId="4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</xf>
    <xf numFmtId="177" fontId="10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top"/>
      <protection locked="0"/>
    </xf>
    <xf numFmtId="176" fontId="11" fillId="0" borderId="0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178" fontId="18" fillId="0" borderId="0" xfId="0" applyNumberFormat="1" applyFont="1" applyFill="1">
      <alignment vertical="top"/>
      <protection locked="0"/>
    </xf>
    <xf numFmtId="49" fontId="0" fillId="0" borderId="0" xfId="0" applyNumberFormat="1" applyFill="1" applyBorder="1" applyAlignment="1" applyProtection="1">
      <alignment vertical="center"/>
    </xf>
    <xf numFmtId="176" fontId="19" fillId="0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Fill="1" applyBorder="1" applyAlignment="1" applyProtection="1">
      <alignment vertical="center"/>
    </xf>
    <xf numFmtId="176" fontId="21" fillId="0" borderId="0" xfId="0" applyNumberFormat="1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vertical="center"/>
    </xf>
    <xf numFmtId="17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79" fontId="11" fillId="0" borderId="0" xfId="0" applyNumberFormat="1" applyFont="1" applyFill="1" applyBorder="1" applyAlignment="1" applyProtection="1">
      <alignment vertical="center"/>
    </xf>
    <xf numFmtId="179" fontId="8" fillId="0" borderId="0" xfId="0" applyNumberFormat="1" applyFont="1" applyFill="1" applyBorder="1" applyAlignment="1" applyProtection="1">
      <alignment vertical="center"/>
    </xf>
    <xf numFmtId="178" fontId="22" fillId="0" borderId="0" xfId="0" applyNumberFormat="1" applyFont="1" applyFill="1">
      <alignment vertical="top"/>
      <protection locked="0"/>
    </xf>
    <xf numFmtId="179" fontId="20" fillId="0" borderId="0" xfId="0" applyNumberFormat="1" applyFont="1" applyFill="1" applyBorder="1" applyAlignment="1" applyProtection="1">
      <alignment vertical="center"/>
    </xf>
    <xf numFmtId="0" fontId="21" fillId="0" borderId="0" xfId="0" applyFont="1" applyAlignment="1" applyProtection="1"/>
    <xf numFmtId="180" fontId="0" fillId="0" borderId="0" xfId="0" applyNumberFormat="1" applyFont="1" applyFill="1" applyBorder="1" applyAlignment="1" applyProtection="1">
      <alignment vertical="center"/>
    </xf>
    <xf numFmtId="180" fontId="8" fillId="0" borderId="0" xfId="0" applyNumberFormat="1" applyFont="1" applyFill="1" applyBorder="1" applyAlignment="1" applyProtection="1">
      <alignment vertical="center"/>
    </xf>
    <xf numFmtId="180" fontId="13" fillId="0" borderId="0" xfId="0" applyNumberFormat="1" applyFont="1" applyFill="1" applyBorder="1" applyAlignment="1" applyProtection="1">
      <alignment vertical="center"/>
    </xf>
    <xf numFmtId="0" fontId="23" fillId="0" borderId="0" xfId="0" applyFont="1" applyAlignment="1" applyProtection="1"/>
    <xf numFmtId="0" fontId="24" fillId="0" borderId="0" xfId="0" applyFont="1" applyAlignment="1" applyProtection="1"/>
    <xf numFmtId="176" fontId="25" fillId="0" borderId="0" xfId="0" applyNumberFormat="1" applyFont="1" applyAlignment="1" applyProtection="1">
      <alignment vertical="center"/>
    </xf>
    <xf numFmtId="176" fontId="24" fillId="0" borderId="0" xfId="0" applyNumberFormat="1" applyFont="1" applyAlignment="1" applyProtection="1">
      <alignment vertical="center"/>
    </xf>
    <xf numFmtId="176" fontId="25" fillId="0" borderId="0" xfId="0" applyNumberFormat="1" applyFont="1" applyFill="1" applyBorder="1" applyAlignment="1" applyProtection="1">
      <alignment vertical="center"/>
    </xf>
    <xf numFmtId="176" fontId="24" fillId="0" borderId="0" xfId="0" applyNumberFormat="1" applyFont="1" applyFill="1" applyBorder="1" applyAlignment="1" applyProtection="1">
      <alignment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16" fontId="26" fillId="2" borderId="0" xfId="0" applyNumberFormat="1" applyFont="1" applyFill="1" applyBorder="1" applyAlignment="1" applyProtection="1">
      <alignment horizontal="center" vertical="center"/>
      <protection locked="0"/>
    </xf>
    <xf numFmtId="176" fontId="27" fillId="0" borderId="0" xfId="0" applyNumberFormat="1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vertical="center"/>
    </xf>
    <xf numFmtId="181" fontId="11" fillId="0" borderId="0" xfId="0" applyNumberFormat="1" applyFont="1" applyFill="1" applyBorder="1" applyAlignment="1" applyProtection="1">
      <alignment vertical="center"/>
    </xf>
    <xf numFmtId="181" fontId="1" fillId="0" borderId="0" xfId="0" applyNumberFormat="1" applyFont="1" applyFill="1" applyBorder="1" applyAlignment="1" applyProtection="1">
      <alignment vertical="center"/>
    </xf>
    <xf numFmtId="181" fontId="13" fillId="0" borderId="0" xfId="0" applyNumberFormat="1" applyFont="1" applyFill="1" applyBorder="1" applyAlignment="1" applyProtection="1">
      <alignment vertical="center"/>
    </xf>
    <xf numFmtId="182" fontId="11" fillId="0" borderId="0" xfId="0" applyNumberFormat="1" applyFont="1" applyFill="1" applyBorder="1" applyAlignment="1" applyProtection="1">
      <alignment vertical="center"/>
    </xf>
    <xf numFmtId="182" fontId="13" fillId="0" borderId="0" xfId="0" applyNumberFormat="1" applyFont="1" applyFill="1" applyBorder="1" applyAlignment="1" applyProtection="1">
      <alignment vertical="center"/>
    </xf>
    <xf numFmtId="182" fontId="1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top"/>
      <protection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</xf>
    <xf numFmtId="183" fontId="0" fillId="0" borderId="0" xfId="0" applyNumberFormat="1" applyFont="1" applyFill="1" applyBorder="1" applyAlignment="1" applyProtection="1">
      <alignment vertical="top"/>
      <protection locked="0"/>
    </xf>
    <xf numFmtId="184" fontId="0" fillId="0" borderId="0" xfId="0" applyNumberFormat="1" applyFont="1" applyFill="1" applyBorder="1" applyAlignment="1" applyProtection="1">
      <alignment vertical="top"/>
      <protection locked="0"/>
    </xf>
    <xf numFmtId="187" fontId="11" fillId="0" borderId="0" xfId="0" applyNumberFormat="1" applyFont="1" applyFill="1" applyBorder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/>
            </a:pPr>
            <a:r>
              <a:rPr lang="en-US"/>
              <a:t>Dbp</a:t>
            </a:r>
          </a:p>
        </c:rich>
      </c:tx>
      <c:layout>
        <c:manualLayout>
          <c:xMode val="edge"/>
          <c:yMode val="edge"/>
          <c:x val="0.43283582089552236"/>
          <c:y val="4.0178571428571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134328358208955"/>
          <c:y val="0.13839285714285715"/>
          <c:w val="0.84776119402985073"/>
          <c:h val="0.7544642857142857"/>
        </c:manualLayout>
      </c:layout>
      <c:lineChart>
        <c:grouping val="standard"/>
        <c:ser>
          <c:idx val="0"/>
          <c:order val="0"/>
          <c:tx>
            <c:strRef>
              <c:f>'0'!$V$3</c:f>
              <c:strCache>
                <c:ptCount val="1"/>
                <c:pt idx="0">
                  <c:v>Cont-12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square"/>
            <c:size val="4"/>
            <c:spPr>
              <a:solidFill>
                <a:schemeClr val="tx1"/>
              </a:solidFill>
            </c:spPr>
          </c:marker>
          <c:errBars>
            <c:errDir val="y"/>
            <c:errBarType val="plus"/>
            <c:errValType val="cust"/>
            <c:plus>
              <c:numRef>
                <c:f>'0'!$W$4:$W$16</c:f>
                <c:numCache>
                  <c:formatCode>General</c:formatCode>
                  <c:ptCount val="13"/>
                  <c:pt idx="0">
                    <c:v>2.577453609943094E-2</c:v>
                  </c:pt>
                  <c:pt idx="1">
                    <c:v>1.7023818934273668E-2</c:v>
                  </c:pt>
                  <c:pt idx="2">
                    <c:v>0.15478760943004602</c:v>
                  </c:pt>
                  <c:pt idx="3">
                    <c:v>0.56388206693157028</c:v>
                  </c:pt>
                  <c:pt idx="4">
                    <c:v>0.12275749263346121</c:v>
                  </c:pt>
                  <c:pt idx="5">
                    <c:v>2.7135248226295226E-2</c:v>
                  </c:pt>
                  <c:pt idx="6">
                    <c:v>2.577453609943094E-2</c:v>
                  </c:pt>
                  <c:pt idx="7">
                    <c:v>1.7023818934273668E-2</c:v>
                  </c:pt>
                  <c:pt idx="8">
                    <c:v>0.15478760943004602</c:v>
                  </c:pt>
                  <c:pt idx="9">
                    <c:v>0.56388206693157028</c:v>
                  </c:pt>
                  <c:pt idx="10">
                    <c:v>0.12275749263346121</c:v>
                  </c:pt>
                  <c:pt idx="11">
                    <c:v>2.7135248226295226E-2</c:v>
                  </c:pt>
                  <c:pt idx="12">
                    <c:v>5.3256849849781546E-2</c:v>
                  </c:pt>
                </c:numCache>
              </c:numRef>
            </c:pl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'0'!$U$4:$U$16</c:f>
              <c:strCache>
                <c:ptCount val="13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18</c:v>
                </c:pt>
                <c:pt idx="4">
                  <c:v>22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14</c:v>
                </c:pt>
                <c:pt idx="9">
                  <c:v>18</c:v>
                </c:pt>
                <c:pt idx="10">
                  <c:v>22</c:v>
                </c:pt>
                <c:pt idx="11">
                  <c:v>2</c:v>
                </c:pt>
                <c:pt idx="12">
                  <c:v>6</c:v>
                </c:pt>
              </c:strCache>
            </c:strRef>
          </c:cat>
          <c:val>
            <c:numRef>
              <c:f>'0'!$V$4:$V$16</c:f>
              <c:numCache>
                <c:formatCode>0.0000_);[Red]\(0.0000\)</c:formatCode>
                <c:ptCount val="13"/>
                <c:pt idx="0">
                  <c:v>0.13464166288231563</c:v>
                </c:pt>
                <c:pt idx="1">
                  <c:v>0.10541366382006141</c:v>
                </c:pt>
                <c:pt idx="2">
                  <c:v>0.33943362801500621</c:v>
                </c:pt>
                <c:pt idx="3">
                  <c:v>1.2911192562612608</c:v>
                </c:pt>
                <c:pt idx="4">
                  <c:v>0.55376842407736615</c:v>
                </c:pt>
                <c:pt idx="5">
                  <c:v>0.12407488939101555</c:v>
                </c:pt>
                <c:pt idx="6">
                  <c:v>0.13464166288231563</c:v>
                </c:pt>
                <c:pt idx="7">
                  <c:v>0.10541366382006141</c:v>
                </c:pt>
                <c:pt idx="8">
                  <c:v>0.33943362801500621</c:v>
                </c:pt>
                <c:pt idx="9">
                  <c:v>1.2911192562612608</c:v>
                </c:pt>
                <c:pt idx="10">
                  <c:v>0.55376842407736615</c:v>
                </c:pt>
                <c:pt idx="11">
                  <c:v>0.12407488939101555</c:v>
                </c:pt>
                <c:pt idx="12">
                  <c:v>0.13464166288231563</c:v>
                </c:pt>
              </c:numCache>
            </c:numRef>
          </c:val>
        </c:ser>
        <c:ser>
          <c:idx val="1"/>
          <c:order val="1"/>
          <c:tx>
            <c:strRef>
              <c:f>'0'!$X$3</c:f>
              <c:strCache>
                <c:ptCount val="1"/>
                <c:pt idx="0">
                  <c:v>佐太-116</c:v>
                </c:pt>
              </c:strCache>
            </c:strRef>
          </c:tx>
          <c:spPr>
            <a:ln w="19050" cap="rnd">
              <a:solidFill>
                <a:srgbClr val="FF0000"/>
              </a:solidFill>
            </a:ln>
          </c:spPr>
          <c:marker>
            <c:symbol val="square"/>
            <c:size val="4"/>
            <c:spPr>
              <a:solidFill>
                <a:srgbClr val="FF0000"/>
              </a:solidFill>
            </c:spPr>
          </c:marker>
          <c:errBars>
            <c:errDir val="y"/>
            <c:errBarType val="plus"/>
            <c:errValType val="cust"/>
            <c:plus>
              <c:numRef>
                <c:f>'0'!$Y$4:$Y$16</c:f>
                <c:numCache>
                  <c:formatCode>General</c:formatCode>
                  <c:ptCount val="13"/>
                  <c:pt idx="0">
                    <c:v>1.6326718375968018E-2</c:v>
                  </c:pt>
                  <c:pt idx="1">
                    <c:v>1.3529107473154812E-2</c:v>
                  </c:pt>
                  <c:pt idx="2">
                    <c:v>5.1654498390246634E-2</c:v>
                  </c:pt>
                  <c:pt idx="3">
                    <c:v>0.57797631670134808</c:v>
                  </c:pt>
                  <c:pt idx="4">
                    <c:v>0.57797631670134808</c:v>
                  </c:pt>
                  <c:pt idx="5">
                    <c:v>1.6286340902693888E-2</c:v>
                  </c:pt>
                  <c:pt idx="6">
                    <c:v>1.6326718375968018E-2</c:v>
                  </c:pt>
                  <c:pt idx="7">
                    <c:v>1.3529107473154812E-2</c:v>
                  </c:pt>
                  <c:pt idx="8">
                    <c:v>5.1654498390246634E-2</c:v>
                  </c:pt>
                  <c:pt idx="9">
                    <c:v>0.57797631670134808</c:v>
                  </c:pt>
                  <c:pt idx="10">
                    <c:v>8.5986428677850904E-2</c:v>
                  </c:pt>
                  <c:pt idx="11">
                    <c:v>1.6286340902693888E-2</c:v>
                  </c:pt>
                  <c:pt idx="12">
                    <c:v>1.6326718375968018E-2</c:v>
                  </c:pt>
                </c:numCache>
              </c:numRef>
            </c:pl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'0'!$U$4:$U$16</c:f>
              <c:strCache>
                <c:ptCount val="13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18</c:v>
                </c:pt>
                <c:pt idx="4">
                  <c:v>22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14</c:v>
                </c:pt>
                <c:pt idx="9">
                  <c:v>18</c:v>
                </c:pt>
                <c:pt idx="10">
                  <c:v>22</c:v>
                </c:pt>
                <c:pt idx="11">
                  <c:v>2</c:v>
                </c:pt>
                <c:pt idx="12">
                  <c:v>6</c:v>
                </c:pt>
              </c:strCache>
            </c:strRef>
          </c:cat>
          <c:val>
            <c:numRef>
              <c:f>'0'!$X$4:$X$16</c:f>
              <c:numCache>
                <c:formatCode>0.0000_);[Red]\(0.0000\)</c:formatCode>
                <c:ptCount val="13"/>
                <c:pt idx="0">
                  <c:v>8.9952761980417989E-2</c:v>
                </c:pt>
                <c:pt idx="1">
                  <c:v>4.5065990660684813E-2</c:v>
                </c:pt>
                <c:pt idx="2">
                  <c:v>0.19911885304798529</c:v>
                </c:pt>
                <c:pt idx="3">
                  <c:v>2.6165677653860593</c:v>
                </c:pt>
                <c:pt idx="4">
                  <c:v>0.28563651009198793</c:v>
                </c:pt>
                <c:pt idx="5">
                  <c:v>9.6522164288927126E-2</c:v>
                </c:pt>
                <c:pt idx="6">
                  <c:v>8.9952761980417989E-2</c:v>
                </c:pt>
                <c:pt idx="7">
                  <c:v>4.5065990660684813E-2</c:v>
                </c:pt>
                <c:pt idx="8">
                  <c:v>0.19911885304798529</c:v>
                </c:pt>
                <c:pt idx="9">
                  <c:v>2.6165677653860593</c:v>
                </c:pt>
                <c:pt idx="10">
                  <c:v>0.28563651009198793</c:v>
                </c:pt>
                <c:pt idx="11">
                  <c:v>9.6522164288927126E-2</c:v>
                </c:pt>
                <c:pt idx="12">
                  <c:v>8.9952761980417989E-2</c:v>
                </c:pt>
              </c:numCache>
            </c:numRef>
          </c:val>
        </c:ser>
        <c:marker val="1"/>
        <c:axId val="39305984"/>
        <c:axId val="39308288"/>
      </c:lineChart>
      <c:catAx>
        <c:axId val="39305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0" baseline="0"/>
                </a:pPr>
                <a:r>
                  <a:rPr lang="en-US" sz="800" b="0" i="0" baseline="0"/>
                  <a:t>Time of the Day</a:t>
                </a:r>
              </a:p>
            </c:rich>
          </c:tx>
          <c:layout>
            <c:manualLayout>
              <c:xMode val="edge"/>
              <c:yMode val="edge"/>
              <c:x val="0.3671116495053503"/>
              <c:y val="0.900950650399469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/>
          <a:lstStyle/>
          <a:p>
            <a:pPr>
              <a:defRPr sz="800" baseline="0"/>
            </a:pPr>
            <a:endParaRPr lang="zh-CN"/>
          </a:p>
        </c:txPr>
        <c:crossAx val="39308288"/>
        <c:crosses val="autoZero"/>
        <c:auto val="1"/>
        <c:lblAlgn val="ctr"/>
        <c:lblOffset val="100"/>
      </c:catAx>
      <c:valAx>
        <c:axId val="3930828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800" b="0" i="0" baseline="0"/>
                  <a:t> Relative mRNA Expression</a:t>
                </a:r>
              </a:p>
            </c:rich>
          </c:tx>
          <c:layout>
            <c:manualLayout>
              <c:xMode val="edge"/>
              <c:yMode val="edge"/>
              <c:x val="5.1399152029073291E-3"/>
              <c:y val="0.14845432782440657"/>
            </c:manualLayout>
          </c:layout>
          <c:spPr>
            <a:noFill/>
            <a:ln w="25400">
              <a:noFill/>
            </a:ln>
          </c:spPr>
        </c:title>
        <c:numFmt formatCode="#,##0.0_);[Red]\(#,##0.0\)" sourceLinked="0"/>
        <c:tickLblPos val="nextTo"/>
        <c:txPr>
          <a:bodyPr/>
          <a:lstStyle/>
          <a:p>
            <a:pPr>
              <a:defRPr sz="800"/>
            </a:pPr>
            <a:endParaRPr lang="zh-CN"/>
          </a:p>
        </c:txPr>
        <c:crossAx val="39305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656716417910446"/>
          <c:y val="7.5892857142857137E-2"/>
          <c:w val="0.2537313432835821"/>
          <c:h val="0.13392857142857142"/>
        </c:manualLayout>
      </c:layout>
      <c:txPr>
        <a:bodyPr/>
        <a:lstStyle/>
        <a:p>
          <a:pPr>
            <a:defRPr sz="800"/>
          </a:pPr>
          <a:endParaRPr lang="zh-CN"/>
        </a:p>
      </c:txPr>
    </c:legend>
    <c:plotVisOnly val="1"/>
    <c:dispBlanksAs val="gap"/>
  </c:chart>
  <c:spPr>
    <a:solidFill>
      <a:schemeClr val="bg1"/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419100</xdr:colOff>
      <xdr:row>18</xdr:row>
      <xdr:rowOff>76200</xdr:rowOff>
    </xdr:from>
    <xdr:to>
      <xdr:col>25</xdr:col>
      <xdr:colOff>190500</xdr:colOff>
      <xdr:row>29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zoomScale="86" zoomScaleNormal="86" workbookViewId="0">
      <pane xSplit="1" ySplit="1" topLeftCell="E2" activePane="bottomRight" state="frozen"/>
      <selection activeCell="B2" sqref="B2"/>
      <selection pane="topRight" activeCell="B2" sqref="B2"/>
      <selection pane="bottomLeft" activeCell="B2" sqref="B2"/>
      <selection pane="bottomRight" activeCell="O9" sqref="O9:O10"/>
    </sheetView>
  </sheetViews>
  <sheetFormatPr defaultColWidth="10" defaultRowHeight="15" customHeight="1"/>
  <cols>
    <col min="1" max="1" width="1.5" style="4" customWidth="1"/>
    <col min="2" max="2" width="8.33203125" style="6" customWidth="1"/>
    <col min="3" max="3" width="9.83203125" style="6" customWidth="1"/>
    <col min="4" max="4" width="11.6640625" style="23" customWidth="1"/>
    <col min="5" max="8" width="11.6640625" style="28" customWidth="1"/>
    <col min="9" max="10" width="10" style="7" customWidth="1"/>
    <col min="11" max="11" width="10" style="8" customWidth="1"/>
    <col min="12" max="13" width="10" style="34"/>
    <col min="14" max="14" width="10" style="39"/>
    <col min="15" max="15" width="10" style="23" customWidth="1"/>
    <col min="16" max="16" width="10" style="7" customWidth="1"/>
    <col min="17" max="17" width="10" style="8" customWidth="1"/>
    <col min="18" max="18" width="11.6640625" style="31" customWidth="1"/>
    <col min="19" max="21" width="11.6640625" style="8" customWidth="1"/>
    <col min="22" max="22" width="13.1640625" style="8" customWidth="1"/>
    <col min="23" max="25" width="11.6640625" style="8" customWidth="1"/>
    <col min="26" max="26" width="8.33203125" style="9" customWidth="1"/>
    <col min="27" max="27" width="15" style="10" hidden="1" customWidth="1"/>
    <col min="28" max="28" width="10" style="1" customWidth="1"/>
    <col min="29" max="16384" width="10" style="1"/>
  </cols>
  <sheetData>
    <row r="1" spans="1:29" s="2" customFormat="1" ht="15" customHeight="1">
      <c r="A1" s="5"/>
      <c r="B1" s="3"/>
      <c r="C1" s="3"/>
      <c r="D1" s="24" t="s">
        <v>74</v>
      </c>
      <c r="E1" s="27"/>
      <c r="F1" s="27"/>
      <c r="G1" s="27"/>
      <c r="H1" s="27"/>
      <c r="I1" s="3"/>
      <c r="J1" s="3"/>
      <c r="K1" s="3"/>
      <c r="L1" s="45" t="s">
        <v>81</v>
      </c>
      <c r="M1" s="44" t="s">
        <v>82</v>
      </c>
      <c r="N1" s="38"/>
      <c r="O1" s="22"/>
      <c r="P1" s="3"/>
      <c r="Q1" s="3"/>
      <c r="R1" s="29"/>
      <c r="S1" s="3"/>
      <c r="T1" s="3"/>
      <c r="U1" s="3"/>
      <c r="V1" s="3"/>
      <c r="W1" s="3"/>
      <c r="X1" s="3"/>
      <c r="Y1" s="3"/>
      <c r="Z1" s="3"/>
      <c r="AA1" s="3"/>
    </row>
    <row r="2" spans="1:29" s="2" customFormat="1" ht="15" customHeight="1">
      <c r="A2" s="5"/>
      <c r="B2" s="3"/>
      <c r="C2" s="3" t="s">
        <v>62</v>
      </c>
      <c r="D2" s="22"/>
      <c r="E2" s="27"/>
      <c r="F2" s="27"/>
      <c r="G2" s="27"/>
      <c r="H2" s="27"/>
      <c r="I2" s="3" t="s">
        <v>58</v>
      </c>
      <c r="J2" s="3" t="s">
        <v>59</v>
      </c>
      <c r="K2" s="3" t="s">
        <v>60</v>
      </c>
      <c r="L2" s="45"/>
      <c r="M2" s="46">
        <v>42012</v>
      </c>
      <c r="N2" s="39"/>
      <c r="O2" s="3" t="s">
        <v>58</v>
      </c>
      <c r="P2" s="3" t="s">
        <v>59</v>
      </c>
      <c r="Q2" s="3" t="s">
        <v>60</v>
      </c>
      <c r="R2" s="29" t="s">
        <v>61</v>
      </c>
      <c r="S2" s="3" t="s">
        <v>72</v>
      </c>
      <c r="T2" s="3" t="s">
        <v>73</v>
      </c>
      <c r="U2" s="3"/>
      <c r="V2" s="3"/>
      <c r="W2" s="3"/>
      <c r="X2" s="3"/>
      <c r="Y2" s="3"/>
      <c r="Z2" s="3"/>
      <c r="AA2" s="3"/>
    </row>
    <row r="3" spans="1:29" ht="15" customHeight="1">
      <c r="B3" s="6" t="s">
        <v>0</v>
      </c>
      <c r="C3" s="6" t="s">
        <v>63</v>
      </c>
      <c r="D3" s="17">
        <v>18.235694825756401</v>
      </c>
      <c r="E3" s="25">
        <v>18.8894525979319</v>
      </c>
      <c r="F3" s="25">
        <v>19.014138252990101</v>
      </c>
      <c r="G3" s="25">
        <v>19.3075146983983</v>
      </c>
      <c r="H3" s="42"/>
      <c r="I3" s="17">
        <f>AVERAGE(D3:H3)</f>
        <v>18.861700093769176</v>
      </c>
      <c r="J3" s="17">
        <f t="shared" ref="J3:J45" si="0">I3-17</f>
        <v>1.8617000937691763</v>
      </c>
      <c r="K3" s="19">
        <f t="shared" ref="K3:K45" si="1">2^(-J3)</f>
        <v>0.27515184473067045</v>
      </c>
      <c r="L3" s="18">
        <v>30.604443716209399</v>
      </c>
      <c r="M3" s="25">
        <v>24.474991943471</v>
      </c>
      <c r="N3" s="42">
        <v>30.099865245269701</v>
      </c>
      <c r="O3" s="17">
        <f t="shared" ref="O3:O34" si="2">AVERAGE(L3:N3)</f>
        <v>28.393100301650033</v>
      </c>
      <c r="P3" s="17">
        <f t="shared" ref="P3:P45" si="3">O3-17</f>
        <v>11.393100301650033</v>
      </c>
      <c r="Q3" s="19">
        <f t="shared" ref="Q3:Q45" si="4">2^(-P3)</f>
        <v>3.718219854634277E-4</v>
      </c>
      <c r="R3" s="30">
        <f t="shared" ref="R3:R34" si="5">Q3/K3*100</f>
        <v>0.1351333791083181</v>
      </c>
      <c r="S3" s="17">
        <f>AVERAGE(R3:R7)</f>
        <v>0.10541366382006141</v>
      </c>
      <c r="T3" s="18">
        <f>STDEV(R3:R7)/2.25</f>
        <v>1.7023818934273668E-2</v>
      </c>
      <c r="V3" s="20" t="s">
        <v>84</v>
      </c>
      <c r="X3" s="21" t="s">
        <v>85</v>
      </c>
      <c r="Y3" s="1"/>
      <c r="AC3" s="18"/>
    </row>
    <row r="4" spans="1:29" ht="15" customHeight="1">
      <c r="B4" s="6" t="s">
        <v>1</v>
      </c>
      <c r="D4" s="17">
        <v>17.740208155845099</v>
      </c>
      <c r="E4" s="25">
        <v>17.9786082961703</v>
      </c>
      <c r="F4" s="26">
        <v>18.121735810822699</v>
      </c>
      <c r="G4" s="25">
        <v>18.377037861341801</v>
      </c>
      <c r="H4" s="42"/>
      <c r="I4" s="17">
        <f t="shared" ref="I4:I62" si="6">AVERAGE(D4:H4)</f>
        <v>18.054397531044977</v>
      </c>
      <c r="J4" s="17">
        <f t="shared" si="0"/>
        <v>1.0543975310449767</v>
      </c>
      <c r="K4" s="19">
        <f t="shared" si="1"/>
        <v>0.48149825307820171</v>
      </c>
      <c r="L4" s="18">
        <v>28.2543665086095</v>
      </c>
      <c r="M4" s="25">
        <v>24.110490914411201</v>
      </c>
      <c r="N4" s="42">
        <v>30.180640848746101</v>
      </c>
      <c r="O4" s="17">
        <f t="shared" si="2"/>
        <v>27.515166090588934</v>
      </c>
      <c r="P4" s="17">
        <f t="shared" si="3"/>
        <v>10.515166090588934</v>
      </c>
      <c r="Q4" s="19">
        <f t="shared" si="4"/>
        <v>6.8331286486048417E-4</v>
      </c>
      <c r="R4" s="30">
        <f t="shared" si="5"/>
        <v>0.14191388244756623</v>
      </c>
      <c r="T4" s="18"/>
      <c r="U4" s="35" t="s">
        <v>75</v>
      </c>
      <c r="V4" s="49">
        <f>S53</f>
        <v>0.13464166288231563</v>
      </c>
      <c r="W4" s="52">
        <f>T53</f>
        <v>2.577453609943094E-2</v>
      </c>
      <c r="X4" s="49">
        <f>S58</f>
        <v>8.9952761980417989E-2</v>
      </c>
      <c r="Y4" s="54">
        <f>T58</f>
        <v>1.6326718375968018E-2</v>
      </c>
      <c r="AB4" s="1">
        <f>V7/V5</f>
        <v>12.24812049475076</v>
      </c>
      <c r="AC4" s="17"/>
    </row>
    <row r="5" spans="1:29" ht="15" customHeight="1">
      <c r="B5" s="6" t="s">
        <v>2</v>
      </c>
      <c r="D5" s="17">
        <v>17.393714824713399</v>
      </c>
      <c r="E5" s="25">
        <v>18.2099546471023</v>
      </c>
      <c r="F5" s="26">
        <v>18.304373637655999</v>
      </c>
      <c r="G5" s="25">
        <v>18.820406825598798</v>
      </c>
      <c r="H5" s="42"/>
      <c r="I5" s="17">
        <f t="shared" si="6"/>
        <v>18.182112483767625</v>
      </c>
      <c r="J5" s="17">
        <f t="shared" si="0"/>
        <v>1.1821124837676251</v>
      </c>
      <c r="K5" s="19">
        <f t="shared" si="1"/>
        <v>0.44070571675603171</v>
      </c>
      <c r="L5" s="18">
        <v>29.5003337379352</v>
      </c>
      <c r="M5" s="25">
        <v>24.037854404593901</v>
      </c>
      <c r="N5" s="43">
        <v>30.444539389244898</v>
      </c>
      <c r="O5" s="17">
        <f t="shared" si="2"/>
        <v>27.994242510591334</v>
      </c>
      <c r="P5" s="17">
        <f t="shared" si="3"/>
        <v>10.994242510591334</v>
      </c>
      <c r="Q5" s="19">
        <f t="shared" si="4"/>
        <v>4.90233770189E-4</v>
      </c>
      <c r="R5" s="30">
        <f t="shared" si="5"/>
        <v>0.11123835057042981</v>
      </c>
      <c r="T5" s="18"/>
      <c r="U5" s="35" t="s">
        <v>76</v>
      </c>
      <c r="V5" s="49">
        <f>S3</f>
        <v>0.10541366382006141</v>
      </c>
      <c r="W5" s="52">
        <f>T3</f>
        <v>1.7023818934273668E-2</v>
      </c>
      <c r="X5" s="49">
        <f>S8</f>
        <v>4.5065990660684813E-2</v>
      </c>
      <c r="Y5" s="54">
        <f>T8</f>
        <v>1.3529107473154812E-2</v>
      </c>
      <c r="AB5" s="1">
        <f>X7/X5</f>
        <v>58.060806542276474</v>
      </c>
      <c r="AC5" s="17"/>
    </row>
    <row r="6" spans="1:29" ht="15" customHeight="1">
      <c r="B6" s="6" t="s">
        <v>3</v>
      </c>
      <c r="D6" s="17">
        <v>18.1556867459195</v>
      </c>
      <c r="E6" s="25">
        <v>17.852706398204301</v>
      </c>
      <c r="F6" s="26">
        <v>18.5130389996669</v>
      </c>
      <c r="G6" s="25">
        <v>19.0180737973572</v>
      </c>
      <c r="H6" s="43"/>
      <c r="I6" s="17">
        <f t="shared" si="6"/>
        <v>18.384876485286977</v>
      </c>
      <c r="J6" s="17">
        <f t="shared" si="0"/>
        <v>1.384876485286977</v>
      </c>
      <c r="K6" s="19">
        <f t="shared" si="1"/>
        <v>0.38292228133063905</v>
      </c>
      <c r="L6" s="18">
        <v>30.846684930267902</v>
      </c>
      <c r="M6" s="25">
        <v>24.031360943453699</v>
      </c>
      <c r="N6" s="43">
        <v>30.533939959559401</v>
      </c>
      <c r="O6" s="17">
        <f t="shared" si="2"/>
        <v>28.470661944427004</v>
      </c>
      <c r="P6" s="17">
        <f t="shared" si="3"/>
        <v>11.470661944427004</v>
      </c>
      <c r="Q6" s="19">
        <f t="shared" si="4"/>
        <v>3.5236006757801791E-4</v>
      </c>
      <c r="R6" s="30">
        <f t="shared" si="5"/>
        <v>9.2018690151322954E-2</v>
      </c>
      <c r="T6" s="18"/>
      <c r="U6" s="35" t="s">
        <v>77</v>
      </c>
      <c r="V6" s="49">
        <f>S13</f>
        <v>0.33943362801500621</v>
      </c>
      <c r="W6" s="52">
        <f>T13</f>
        <v>0.15478760943004602</v>
      </c>
      <c r="X6" s="49">
        <f>S18</f>
        <v>0.19911885304798529</v>
      </c>
      <c r="Y6" s="54">
        <f>T18</f>
        <v>5.1654498390246634E-2</v>
      </c>
      <c r="AC6" s="17"/>
    </row>
    <row r="7" spans="1:29" ht="15" customHeight="1">
      <c r="B7" s="6" t="s">
        <v>4</v>
      </c>
      <c r="D7" s="17">
        <v>16.2077026810258</v>
      </c>
      <c r="E7" s="25">
        <v>17.182971084058799</v>
      </c>
      <c r="F7" s="26">
        <v>17.3213016529625</v>
      </c>
      <c r="G7" s="25">
        <v>17.761544725795002</v>
      </c>
      <c r="H7" s="43"/>
      <c r="I7" s="17">
        <f t="shared" si="6"/>
        <v>17.118380035960527</v>
      </c>
      <c r="J7" s="17">
        <f t="shared" si="0"/>
        <v>0.11838003596052715</v>
      </c>
      <c r="K7" s="19">
        <f t="shared" si="1"/>
        <v>0.9212214852829822</v>
      </c>
      <c r="L7" s="18">
        <v>30.198661122497899</v>
      </c>
      <c r="M7" s="25">
        <v>24.305846815300001</v>
      </c>
      <c r="N7" s="43">
        <v>30.037572739744299</v>
      </c>
      <c r="O7" s="17">
        <f t="shared" si="2"/>
        <v>28.180693559180735</v>
      </c>
      <c r="P7" s="17">
        <f t="shared" si="3"/>
        <v>11.180693559180735</v>
      </c>
      <c r="Q7" s="19">
        <f t="shared" si="4"/>
        <v>4.3080017035178363E-4</v>
      </c>
      <c r="R7" s="30">
        <f t="shared" si="5"/>
        <v>4.6764016822669938E-2</v>
      </c>
      <c r="T7" s="18"/>
      <c r="U7" s="35" t="s">
        <v>78</v>
      </c>
      <c r="V7" s="49">
        <f>S23</f>
        <v>1.2911192562612608</v>
      </c>
      <c r="W7" s="52">
        <f>T23</f>
        <v>0.56388206693157028</v>
      </c>
      <c r="X7" s="49">
        <f>S28</f>
        <v>2.6165677653860593</v>
      </c>
      <c r="Y7" s="54">
        <f>T28</f>
        <v>0.57797631670134808</v>
      </c>
      <c r="AC7" s="18"/>
    </row>
    <row r="8" spans="1:29" ht="15" customHeight="1">
      <c r="B8" s="6" t="s">
        <v>5</v>
      </c>
      <c r="C8" s="6" t="s">
        <v>64</v>
      </c>
      <c r="D8" s="18">
        <v>15.6296144850054</v>
      </c>
      <c r="E8" s="26">
        <v>16.508116048473202</v>
      </c>
      <c r="F8" s="26">
        <v>16.078470095387299</v>
      </c>
      <c r="G8" s="25">
        <v>17.025356342802699</v>
      </c>
      <c r="H8" s="43"/>
      <c r="I8" s="17">
        <f t="shared" si="6"/>
        <v>16.31038924291715</v>
      </c>
      <c r="J8" s="17">
        <f t="shared" si="0"/>
        <v>-0.6896107570828498</v>
      </c>
      <c r="K8" s="19">
        <f t="shared" si="1"/>
        <v>1.6128483090200758</v>
      </c>
      <c r="L8" s="18">
        <v>26.801720639906399</v>
      </c>
      <c r="M8" s="25">
        <v>23.826227923934901</v>
      </c>
      <c r="N8" s="43">
        <v>30.643605075526001</v>
      </c>
      <c r="O8" s="17">
        <f t="shared" si="2"/>
        <v>27.0905178797891</v>
      </c>
      <c r="P8" s="17">
        <f t="shared" si="3"/>
        <v>10.0905178797891</v>
      </c>
      <c r="Q8" s="19">
        <f t="shared" si="4"/>
        <v>9.1717339077678395E-4</v>
      </c>
      <c r="R8" s="30">
        <f t="shared" si="5"/>
        <v>5.6866686448276985E-2</v>
      </c>
      <c r="S8" s="62">
        <f>AVERAGE(R8:R12)</f>
        <v>4.5065990660684813E-2</v>
      </c>
      <c r="T8" s="18">
        <f>STDEV(R8:R12)/2.25</f>
        <v>1.3529107473154812E-2</v>
      </c>
      <c r="U8" s="35" t="s">
        <v>79</v>
      </c>
      <c r="V8" s="49">
        <f>S33</f>
        <v>0.55376842407736615</v>
      </c>
      <c r="W8" s="52">
        <f>T33</f>
        <v>0.12275749263346121</v>
      </c>
      <c r="X8" s="49">
        <f>S38</f>
        <v>0.28563651009198793</v>
      </c>
      <c r="Y8" s="54">
        <f>T28</f>
        <v>0.57797631670134808</v>
      </c>
      <c r="AC8" s="18"/>
    </row>
    <row r="9" spans="1:29" ht="15" customHeight="1">
      <c r="B9" s="6" t="s">
        <v>6</v>
      </c>
      <c r="D9" s="18">
        <v>15.2468172611554</v>
      </c>
      <c r="E9" s="26">
        <v>16.134619046556502</v>
      </c>
      <c r="F9" s="26">
        <v>16.6930635267206</v>
      </c>
      <c r="G9" s="26">
        <v>16.902011862519799</v>
      </c>
      <c r="H9" s="43"/>
      <c r="I9" s="17">
        <f t="shared" si="6"/>
        <v>16.244127924238075</v>
      </c>
      <c r="J9" s="17">
        <f t="shared" si="0"/>
        <v>-0.75587207576192483</v>
      </c>
      <c r="K9" s="19">
        <f t="shared" si="1"/>
        <v>1.6886520348842604</v>
      </c>
      <c r="L9" s="18">
        <v>28.4481621982261</v>
      </c>
      <c r="M9" s="25">
        <v>24.2217935848564</v>
      </c>
      <c r="N9" s="43">
        <v>31.214541079427601</v>
      </c>
      <c r="O9" s="17">
        <f>AVERAGE(L9:M9)</f>
        <v>26.33497789154125</v>
      </c>
      <c r="P9" s="17">
        <f t="shared" si="3"/>
        <v>9.33497789154125</v>
      </c>
      <c r="Q9" s="19">
        <f t="shared" si="4"/>
        <v>1.548430245424143E-3</v>
      </c>
      <c r="R9" s="30">
        <f t="shared" si="5"/>
        <v>9.1696229503568025E-2</v>
      </c>
      <c r="T9" s="18"/>
      <c r="U9" s="35" t="s">
        <v>80</v>
      </c>
      <c r="V9" s="49">
        <f>S43</f>
        <v>0.12407488939101555</v>
      </c>
      <c r="W9" s="52">
        <f>T43</f>
        <v>2.7135248226295226E-2</v>
      </c>
      <c r="X9" s="49">
        <f>S48</f>
        <v>9.6522164288927126E-2</v>
      </c>
      <c r="Y9" s="54">
        <f>T48</f>
        <v>1.6286340902693888E-2</v>
      </c>
      <c r="AC9" s="17"/>
    </row>
    <row r="10" spans="1:29" ht="15" customHeight="1">
      <c r="B10" s="6" t="s">
        <v>7</v>
      </c>
      <c r="D10" s="18">
        <v>12.7732105238456</v>
      </c>
      <c r="E10" s="26">
        <v>13.9297809751739</v>
      </c>
      <c r="F10" s="26">
        <v>14.1454714773012</v>
      </c>
      <c r="G10" s="26">
        <v>14.2971939042756</v>
      </c>
      <c r="H10" s="43"/>
      <c r="I10" s="17">
        <f t="shared" si="6"/>
        <v>13.786414220149076</v>
      </c>
      <c r="J10" s="17">
        <f t="shared" si="0"/>
        <v>-3.2135857798509235</v>
      </c>
      <c r="K10" s="19">
        <f t="shared" si="1"/>
        <v>9.2765334168555587</v>
      </c>
      <c r="L10" s="18">
        <v>26.546051564659201</v>
      </c>
      <c r="M10" s="25">
        <v>24.235138277217999</v>
      </c>
      <c r="N10" s="43">
        <v>30.714938153536</v>
      </c>
      <c r="O10" s="17">
        <f>AVERAGE(L10:M10)</f>
        <v>25.3905949209386</v>
      </c>
      <c r="P10" s="17">
        <f t="shared" si="3"/>
        <v>8.3905949209386002</v>
      </c>
      <c r="Q10" s="19">
        <f t="shared" si="4"/>
        <v>2.9797460128953438E-3</v>
      </c>
      <c r="R10" s="30">
        <f t="shared" si="5"/>
        <v>3.2121331094233048E-2</v>
      </c>
      <c r="T10" s="18"/>
      <c r="U10" s="36" t="s">
        <v>75</v>
      </c>
      <c r="V10" s="49">
        <f>S53</f>
        <v>0.13464166288231563</v>
      </c>
      <c r="W10" s="52">
        <f>T53</f>
        <v>2.577453609943094E-2</v>
      </c>
      <c r="X10" s="49">
        <f>S58</f>
        <v>8.9952761980417989E-2</v>
      </c>
      <c r="Y10" s="54">
        <f>T58</f>
        <v>1.6326718375968018E-2</v>
      </c>
      <c r="AC10" s="18"/>
    </row>
    <row r="11" spans="1:29" ht="15" customHeight="1">
      <c r="B11" s="6" t="s">
        <v>8</v>
      </c>
      <c r="D11" s="18">
        <v>12.326210342401501</v>
      </c>
      <c r="E11" s="26">
        <v>13.2784762663308</v>
      </c>
      <c r="F11" s="26">
        <v>13.617831575566999</v>
      </c>
      <c r="G11" s="26">
        <v>13.7043366977907</v>
      </c>
      <c r="H11" s="43"/>
      <c r="I11" s="17">
        <f t="shared" si="6"/>
        <v>13.231713720522501</v>
      </c>
      <c r="J11" s="17">
        <f t="shared" si="0"/>
        <v>-3.7682862794774987</v>
      </c>
      <c r="K11" s="19">
        <f t="shared" si="1"/>
        <v>13.625962907504235</v>
      </c>
      <c r="L11" s="18">
        <v>28.149722922650898</v>
      </c>
      <c r="M11" s="25">
        <v>24.232439590184899</v>
      </c>
      <c r="N11" s="43">
        <v>30.381696323699501</v>
      </c>
      <c r="O11" s="17">
        <f>AVERAGE(L11:M11)</f>
        <v>26.191081256417899</v>
      </c>
      <c r="P11" s="17">
        <f t="shared" si="3"/>
        <v>9.191081256417899</v>
      </c>
      <c r="Q11" s="19">
        <f t="shared" si="4"/>
        <v>1.710837847468622E-3</v>
      </c>
      <c r="R11" s="30">
        <f t="shared" si="5"/>
        <v>1.2555720715534983E-2</v>
      </c>
      <c r="T11" s="18"/>
      <c r="U11" s="37" t="s">
        <v>76</v>
      </c>
      <c r="V11" s="49">
        <f>S3</f>
        <v>0.10541366382006141</v>
      </c>
      <c r="W11" s="52">
        <f>T3</f>
        <v>1.7023818934273668E-2</v>
      </c>
      <c r="X11" s="49">
        <f>S8</f>
        <v>4.5065990660684813E-2</v>
      </c>
      <c r="Y11" s="54">
        <f>T8</f>
        <v>1.3529107473154812E-2</v>
      </c>
      <c r="AC11" s="18"/>
    </row>
    <row r="12" spans="1:29" ht="15" customHeight="1">
      <c r="B12" s="6" t="s">
        <v>9</v>
      </c>
      <c r="D12" s="18">
        <v>13.769791614807099</v>
      </c>
      <c r="E12" s="26">
        <v>14.8257306806809</v>
      </c>
      <c r="F12" s="26">
        <v>15.201587500132</v>
      </c>
      <c r="G12" s="26">
        <v>14.678139616808799</v>
      </c>
      <c r="H12" s="43"/>
      <c r="I12" s="17">
        <f t="shared" si="6"/>
        <v>14.618812353107201</v>
      </c>
      <c r="J12" s="17">
        <f t="shared" si="0"/>
        <v>-2.3811876468927995</v>
      </c>
      <c r="K12" s="19">
        <f t="shared" si="1"/>
        <v>5.2096543178748158</v>
      </c>
      <c r="L12" s="18">
        <v>28.470258167719599</v>
      </c>
      <c r="M12" s="25">
        <v>23.9785450183706</v>
      </c>
      <c r="N12" s="43">
        <v>30.442720380905499</v>
      </c>
      <c r="O12" s="17">
        <f>AVERAGE(L12:M12)</f>
        <v>26.224401593045101</v>
      </c>
      <c r="P12" s="17">
        <f t="shared" si="3"/>
        <v>9.2244015930451013</v>
      </c>
      <c r="Q12" s="19">
        <f t="shared" si="4"/>
        <v>1.6717773173843624E-3</v>
      </c>
      <c r="R12" s="30">
        <f t="shared" si="5"/>
        <v>3.2089985541811028E-2</v>
      </c>
      <c r="T12" s="18"/>
      <c r="U12" s="37" t="s">
        <v>77</v>
      </c>
      <c r="V12" s="49">
        <f>S13</f>
        <v>0.33943362801500621</v>
      </c>
      <c r="W12" s="52">
        <f>T13</f>
        <v>0.15478760943004602</v>
      </c>
      <c r="X12" s="49">
        <f>S18</f>
        <v>0.19911885304798529</v>
      </c>
      <c r="Y12" s="54">
        <f>T18</f>
        <v>5.1654498390246634E-2</v>
      </c>
      <c r="AC12" s="18"/>
    </row>
    <row r="13" spans="1:29" ht="15" customHeight="1">
      <c r="B13" s="6" t="s">
        <v>10</v>
      </c>
      <c r="C13" s="6" t="s">
        <v>65</v>
      </c>
      <c r="D13" s="18">
        <v>14.2094154842764</v>
      </c>
      <c r="E13" s="26">
        <v>13.396526607520601</v>
      </c>
      <c r="F13" s="26">
        <v>13.7906070657386</v>
      </c>
      <c r="G13" s="26">
        <v>13.9587872073988</v>
      </c>
      <c r="H13" s="43"/>
      <c r="I13" s="17">
        <f t="shared" si="6"/>
        <v>13.838834091233601</v>
      </c>
      <c r="J13" s="17">
        <f t="shared" si="0"/>
        <v>-3.1611659087663995</v>
      </c>
      <c r="K13" s="19">
        <f t="shared" si="1"/>
        <v>8.9455234765643858</v>
      </c>
      <c r="L13" s="18">
        <v>23.207534861897301</v>
      </c>
      <c r="M13" s="25">
        <v>21.9753381707791</v>
      </c>
      <c r="N13" s="43">
        <v>27.016977550445301</v>
      </c>
      <c r="O13" s="17">
        <f t="shared" si="2"/>
        <v>24.066616861040568</v>
      </c>
      <c r="P13" s="17">
        <f t="shared" si="3"/>
        <v>7.0666168610405684</v>
      </c>
      <c r="Q13" s="19">
        <f t="shared" si="4"/>
        <v>7.4599575634543515E-3</v>
      </c>
      <c r="R13" s="30">
        <f t="shared" si="5"/>
        <v>8.3393191946765977E-2</v>
      </c>
      <c r="S13" s="17">
        <f>AVERAGE(R13:R17)</f>
        <v>0.33943362801500621</v>
      </c>
      <c r="T13" s="18">
        <f>STDEV(R13:R17)/2.25</f>
        <v>0.15478760943004602</v>
      </c>
      <c r="U13" s="37" t="s">
        <v>78</v>
      </c>
      <c r="V13" s="49">
        <f>S23</f>
        <v>1.2911192562612608</v>
      </c>
      <c r="W13" s="52">
        <f>T23</f>
        <v>0.56388206693157028</v>
      </c>
      <c r="X13" s="49">
        <f>S28</f>
        <v>2.6165677653860593</v>
      </c>
      <c r="Y13" s="54">
        <f>T28</f>
        <v>0.57797631670134808</v>
      </c>
      <c r="AC13" s="18"/>
    </row>
    <row r="14" spans="1:29" ht="15" customHeight="1">
      <c r="B14" s="6" t="s">
        <v>11</v>
      </c>
      <c r="D14" s="18">
        <v>14.265820142112</v>
      </c>
      <c r="E14" s="26">
        <v>16.7906220217534</v>
      </c>
      <c r="F14" s="26">
        <v>17.2349057433802</v>
      </c>
      <c r="G14" s="26">
        <v>17.106987930592801</v>
      </c>
      <c r="H14" s="43"/>
      <c r="I14" s="17">
        <f t="shared" si="6"/>
        <v>16.349583959459601</v>
      </c>
      <c r="J14" s="17">
        <f t="shared" si="0"/>
        <v>-0.65041604054039936</v>
      </c>
      <c r="K14" s="19">
        <f t="shared" si="1"/>
        <v>1.5696207735777719</v>
      </c>
      <c r="L14" s="18">
        <v>23.760468920911499</v>
      </c>
      <c r="M14" s="25">
        <v>22.1231406788276</v>
      </c>
      <c r="N14" s="43">
        <v>27.094232480383301</v>
      </c>
      <c r="O14" s="17">
        <f t="shared" si="2"/>
        <v>24.3259473600408</v>
      </c>
      <c r="P14" s="17">
        <f t="shared" si="3"/>
        <v>7.3259473600408</v>
      </c>
      <c r="Q14" s="19">
        <f t="shared" si="4"/>
        <v>6.2326120926682405E-3</v>
      </c>
      <c r="R14" s="30">
        <f t="shared" si="5"/>
        <v>0.39707757425137225</v>
      </c>
      <c r="T14" s="18"/>
      <c r="U14" s="37" t="s">
        <v>79</v>
      </c>
      <c r="V14" s="49">
        <f>S33</f>
        <v>0.55376842407736615</v>
      </c>
      <c r="W14" s="52">
        <f>T33</f>
        <v>0.12275749263346121</v>
      </c>
      <c r="X14" s="49">
        <f>S38</f>
        <v>0.28563651009198793</v>
      </c>
      <c r="Y14" s="54">
        <f>T38</f>
        <v>8.5986428677850904E-2</v>
      </c>
      <c r="Z14" s="21"/>
      <c r="AC14" s="18"/>
    </row>
    <row r="15" spans="1:29" ht="15" customHeight="1">
      <c r="B15" s="6" t="s">
        <v>12</v>
      </c>
      <c r="D15" s="18">
        <v>16.0132397752459</v>
      </c>
      <c r="E15" s="26">
        <v>16.4661558139627</v>
      </c>
      <c r="F15" s="26">
        <v>16.853198167880699</v>
      </c>
      <c r="G15" s="26">
        <v>16.879025188895699</v>
      </c>
      <c r="H15" s="43"/>
      <c r="I15" s="17">
        <f t="shared" si="6"/>
        <v>16.552904736496249</v>
      </c>
      <c r="J15" s="17">
        <f t="shared" si="0"/>
        <v>-0.44709526350375128</v>
      </c>
      <c r="K15" s="19">
        <f t="shared" si="1"/>
        <v>1.363292624743339</v>
      </c>
      <c r="L15" s="18">
        <v>22.626891159786702</v>
      </c>
      <c r="M15" s="25">
        <v>21.468181179641999</v>
      </c>
      <c r="N15" s="43">
        <v>25.944953191625</v>
      </c>
      <c r="O15" s="17">
        <f t="shared" si="2"/>
        <v>23.3466751770179</v>
      </c>
      <c r="P15" s="17">
        <f t="shared" si="3"/>
        <v>6.3466751770179002</v>
      </c>
      <c r="Q15" s="19">
        <f t="shared" si="4"/>
        <v>1.2287411390599598E-2</v>
      </c>
      <c r="R15" s="30">
        <f t="shared" si="5"/>
        <v>0.90130403169406814</v>
      </c>
      <c r="T15" s="18"/>
      <c r="U15" s="37" t="s">
        <v>80</v>
      </c>
      <c r="V15" s="49">
        <f>S43</f>
        <v>0.12407488939101555</v>
      </c>
      <c r="W15" s="52">
        <f>T43</f>
        <v>2.7135248226295226E-2</v>
      </c>
      <c r="X15" s="49">
        <f>S48</f>
        <v>9.6522164288927126E-2</v>
      </c>
      <c r="Y15" s="54">
        <f>T48</f>
        <v>1.6286340902693888E-2</v>
      </c>
      <c r="Z15" s="17"/>
      <c r="AB15" s="18"/>
      <c r="AC15" s="18"/>
    </row>
    <row r="16" spans="1:29" ht="15" customHeight="1">
      <c r="B16" s="6" t="s">
        <v>13</v>
      </c>
      <c r="D16" s="18">
        <v>11.037177004661601</v>
      </c>
      <c r="E16" s="26">
        <v>13.4880538139794</v>
      </c>
      <c r="F16" s="26">
        <v>14.1760268985526</v>
      </c>
      <c r="G16" s="26">
        <v>14.2268282162254</v>
      </c>
      <c r="H16" s="43"/>
      <c r="I16" s="17">
        <f t="shared" si="6"/>
        <v>13.23202148335475</v>
      </c>
      <c r="J16" s="17">
        <f t="shared" si="0"/>
        <v>-3.7679785166452504</v>
      </c>
      <c r="K16" s="19">
        <f t="shared" si="1"/>
        <v>13.623056459811899</v>
      </c>
      <c r="L16" s="18">
        <v>25.407414491755102</v>
      </c>
      <c r="M16" s="25">
        <v>23.069299414324998</v>
      </c>
      <c r="N16" s="43">
        <v>26.900176998295599</v>
      </c>
      <c r="O16" s="17">
        <f t="shared" si="2"/>
        <v>25.125630301458568</v>
      </c>
      <c r="P16" s="17">
        <f t="shared" si="3"/>
        <v>8.1256303014585676</v>
      </c>
      <c r="Q16" s="19">
        <f t="shared" si="4"/>
        <v>3.5804824190320147E-3</v>
      </c>
      <c r="R16" s="30">
        <f t="shared" si="5"/>
        <v>2.6282519121861234E-2</v>
      </c>
      <c r="T16" s="18"/>
      <c r="U16" s="37" t="s">
        <v>75</v>
      </c>
      <c r="V16" s="51">
        <f>S53</f>
        <v>0.13464166288231563</v>
      </c>
      <c r="W16" s="53">
        <v>5.3256849849781546E-2</v>
      </c>
      <c r="X16" s="50">
        <f>S58</f>
        <v>8.9952761980417989E-2</v>
      </c>
      <c r="Y16" s="53">
        <f>T58</f>
        <v>1.6326718375968018E-2</v>
      </c>
      <c r="Z16" s="17"/>
      <c r="AB16" s="18"/>
      <c r="AC16" s="18"/>
    </row>
    <row r="17" spans="2:29" ht="15" customHeight="1">
      <c r="B17" s="6" t="s">
        <v>14</v>
      </c>
      <c r="D17" s="18">
        <v>14.787229101427901</v>
      </c>
      <c r="E17" s="26">
        <v>15.4711574221201</v>
      </c>
      <c r="F17" s="26">
        <v>16.590082521785199</v>
      </c>
      <c r="G17" s="26">
        <v>16.516707270706799</v>
      </c>
      <c r="H17" s="43"/>
      <c r="I17" s="17">
        <f t="shared" si="6"/>
        <v>15.841294079010002</v>
      </c>
      <c r="J17" s="17">
        <f t="shared" si="0"/>
        <v>-1.1587059209899984</v>
      </c>
      <c r="K17" s="19">
        <f t="shared" si="1"/>
        <v>2.2325707902677863</v>
      </c>
      <c r="L17" s="18">
        <v>24.177225386572999</v>
      </c>
      <c r="M17" s="25">
        <v>22.1924381354414</v>
      </c>
      <c r="N17" s="43">
        <v>26.456703714703899</v>
      </c>
      <c r="O17" s="17">
        <f t="shared" si="2"/>
        <v>24.275455745572767</v>
      </c>
      <c r="P17" s="17">
        <f t="shared" si="3"/>
        <v>7.2754557455727671</v>
      </c>
      <c r="Q17" s="19">
        <f t="shared" si="4"/>
        <v>6.4546037871618571E-3</v>
      </c>
      <c r="R17" s="30">
        <f t="shared" si="5"/>
        <v>0.28911082306096364</v>
      </c>
      <c r="T17" s="18"/>
      <c r="V17" s="17"/>
      <c r="W17" s="17"/>
      <c r="X17" s="17"/>
      <c r="Y17" s="17"/>
      <c r="Z17" s="17"/>
      <c r="AB17" s="18"/>
      <c r="AC17" s="17"/>
    </row>
    <row r="18" spans="2:29" ht="15" customHeight="1">
      <c r="B18" s="6" t="s">
        <v>15</v>
      </c>
      <c r="C18" s="6" t="s">
        <v>64</v>
      </c>
      <c r="D18" s="18">
        <v>12.9566754141795</v>
      </c>
      <c r="E18" s="26">
        <v>15.062994031636601</v>
      </c>
      <c r="F18" s="26">
        <v>16.2706367643144</v>
      </c>
      <c r="G18" s="26">
        <v>16.3859487580647</v>
      </c>
      <c r="H18" s="43"/>
      <c r="I18" s="17">
        <f t="shared" si="6"/>
        <v>15.169063742048799</v>
      </c>
      <c r="J18" s="17">
        <f t="shared" si="0"/>
        <v>-1.8309362579512012</v>
      </c>
      <c r="K18" s="19">
        <f t="shared" si="1"/>
        <v>3.5576787831042949</v>
      </c>
      <c r="L18" s="18">
        <v>25.454979938682499</v>
      </c>
      <c r="M18" s="26">
        <v>23.124545969478898</v>
      </c>
      <c r="N18" s="43">
        <v>29.1692897526809</v>
      </c>
      <c r="O18" s="17">
        <f t="shared" si="2"/>
        <v>25.916271886947431</v>
      </c>
      <c r="P18" s="17">
        <f t="shared" si="3"/>
        <v>8.9162718869474311</v>
      </c>
      <c r="Q18" s="19">
        <f t="shared" si="4"/>
        <v>2.0698301679412542E-3</v>
      </c>
      <c r="R18" s="30">
        <f t="shared" si="5"/>
        <v>5.8179231294602687E-2</v>
      </c>
      <c r="S18" s="17">
        <f>AVERAGE(R18:R22)</f>
        <v>0.19911885304798529</v>
      </c>
      <c r="T18" s="18">
        <f>STDEV(R18:R22)/2.25</f>
        <v>5.1654498390246634E-2</v>
      </c>
      <c r="AC18" s="17"/>
    </row>
    <row r="19" spans="2:29" ht="15" customHeight="1">
      <c r="B19" s="6" t="s">
        <v>16</v>
      </c>
      <c r="D19" s="18">
        <v>14.7627328378817</v>
      </c>
      <c r="E19" s="26">
        <v>15.807989472599401</v>
      </c>
      <c r="F19" s="26">
        <v>16.125961140421101</v>
      </c>
      <c r="G19" s="26">
        <v>16.085387438718602</v>
      </c>
      <c r="H19" s="43"/>
      <c r="I19" s="17">
        <f t="shared" si="6"/>
        <v>15.695517722405199</v>
      </c>
      <c r="J19" s="17">
        <f t="shared" si="0"/>
        <v>-1.3044822775948006</v>
      </c>
      <c r="K19" s="19">
        <f t="shared" si="1"/>
        <v>2.4699507540393846</v>
      </c>
      <c r="L19" s="18">
        <v>23.195788298320601</v>
      </c>
      <c r="M19" s="26">
        <v>21.7239625924386</v>
      </c>
      <c r="N19" s="43">
        <v>26.4999365299206</v>
      </c>
      <c r="O19" s="17">
        <f t="shared" si="2"/>
        <v>23.806562473559936</v>
      </c>
      <c r="P19" s="17">
        <f t="shared" si="3"/>
        <v>6.8065624735599357</v>
      </c>
      <c r="Q19" s="19">
        <f t="shared" si="4"/>
        <v>8.9334770921935067E-3</v>
      </c>
      <c r="R19" s="30">
        <f t="shared" si="5"/>
        <v>0.36168644567441682</v>
      </c>
      <c r="T19" s="18"/>
      <c r="AC19" s="18"/>
    </row>
    <row r="20" spans="2:29" ht="15" customHeight="1">
      <c r="B20" s="6" t="s">
        <v>17</v>
      </c>
      <c r="D20" s="18">
        <v>15.44409238769</v>
      </c>
      <c r="E20" s="26">
        <v>15.386766965323799</v>
      </c>
      <c r="F20" s="26">
        <v>16.419511066977801</v>
      </c>
      <c r="G20" s="26">
        <v>16.879143886971502</v>
      </c>
      <c r="H20" s="43"/>
      <c r="I20" s="17">
        <f t="shared" si="6"/>
        <v>16.032378576740776</v>
      </c>
      <c r="J20" s="17">
        <f t="shared" si="0"/>
        <v>-0.9676214232592244</v>
      </c>
      <c r="K20" s="19">
        <f t="shared" si="1"/>
        <v>1.9556137081375358</v>
      </c>
      <c r="L20" s="18">
        <v>25.314899287853098</v>
      </c>
      <c r="M20" s="26">
        <v>23.025584386878101</v>
      </c>
      <c r="N20" s="43">
        <v>27.745796180725701</v>
      </c>
      <c r="O20" s="17">
        <f t="shared" si="2"/>
        <v>25.362093285152302</v>
      </c>
      <c r="P20" s="17">
        <f t="shared" si="3"/>
        <v>8.3620932851523015</v>
      </c>
      <c r="Q20" s="19">
        <f t="shared" si="4"/>
        <v>3.0391986989439538E-3</v>
      </c>
      <c r="R20" s="30">
        <f t="shared" si="5"/>
        <v>0.15540894841846808</v>
      </c>
      <c r="T20" s="18"/>
      <c r="AC20" s="18"/>
    </row>
    <row r="21" spans="2:29" ht="15" customHeight="1">
      <c r="B21" s="6" t="s">
        <v>18</v>
      </c>
      <c r="D21" s="18">
        <v>13.3340252164442</v>
      </c>
      <c r="E21" s="26">
        <v>14.3755834892634</v>
      </c>
      <c r="F21" s="26">
        <v>15.443961433991101</v>
      </c>
      <c r="G21" s="26">
        <v>15.7184241820585</v>
      </c>
      <c r="H21" s="43"/>
      <c r="I21" s="17">
        <f t="shared" si="6"/>
        <v>14.7179985804393</v>
      </c>
      <c r="J21" s="17">
        <f t="shared" si="0"/>
        <v>-2.2820014195607001</v>
      </c>
      <c r="K21" s="19">
        <f t="shared" si="1"/>
        <v>4.863521918262931</v>
      </c>
      <c r="L21" s="18">
        <v>23.160637641397699</v>
      </c>
      <c r="M21" s="26">
        <v>21.875967271694499</v>
      </c>
      <c r="N21" s="43">
        <v>27.053655230780802</v>
      </c>
      <c r="O21" s="17">
        <f t="shared" si="2"/>
        <v>24.030086714624332</v>
      </c>
      <c r="P21" s="17">
        <f t="shared" si="3"/>
        <v>7.030086714624332</v>
      </c>
      <c r="Q21" s="19">
        <f t="shared" si="4"/>
        <v>7.6512611743925962E-3</v>
      </c>
      <c r="R21" s="30">
        <f t="shared" si="5"/>
        <v>0.15731935216867166</v>
      </c>
      <c r="T21" s="18"/>
      <c r="AC21" s="18"/>
    </row>
    <row r="22" spans="2:29" ht="15" customHeight="1">
      <c r="B22" s="6" t="s">
        <v>19</v>
      </c>
      <c r="D22" s="18">
        <v>13.731235108309599</v>
      </c>
      <c r="E22" s="26">
        <v>16.0038336680865</v>
      </c>
      <c r="F22" s="26">
        <v>16.708022424073</v>
      </c>
      <c r="G22" s="26">
        <v>17.0030692383536</v>
      </c>
      <c r="H22" s="43"/>
      <c r="I22" s="17">
        <f t="shared" si="6"/>
        <v>15.861540109705675</v>
      </c>
      <c r="J22" s="17">
        <f t="shared" si="0"/>
        <v>-1.1384598902943246</v>
      </c>
      <c r="K22" s="19">
        <f t="shared" si="1"/>
        <v>2.2014588695933424</v>
      </c>
      <c r="L22" s="18"/>
      <c r="M22" s="26">
        <v>22.1134377474628</v>
      </c>
      <c r="N22" s="43">
        <v>26.751082286041999</v>
      </c>
      <c r="O22" s="17">
        <f t="shared" si="2"/>
        <v>24.432260016752402</v>
      </c>
      <c r="P22" s="17">
        <f t="shared" si="3"/>
        <v>7.4322600167524016</v>
      </c>
      <c r="Q22" s="19">
        <f t="shared" si="4"/>
        <v>5.7898431602702981E-3</v>
      </c>
      <c r="R22" s="30">
        <f t="shared" si="5"/>
        <v>0.26300028768376715</v>
      </c>
      <c r="T22" s="18"/>
      <c r="AC22" s="18"/>
    </row>
    <row r="23" spans="2:29" ht="15" customHeight="1">
      <c r="B23" s="6" t="s">
        <v>20</v>
      </c>
      <c r="C23" s="6" t="s">
        <v>66</v>
      </c>
      <c r="D23" s="18">
        <v>17.463944618233899</v>
      </c>
      <c r="E23" s="26">
        <v>16.900641340403698</v>
      </c>
      <c r="F23" s="26">
        <v>17.532725724547198</v>
      </c>
      <c r="G23" s="26">
        <v>18.013774740709799</v>
      </c>
      <c r="H23" s="43"/>
      <c r="I23" s="17">
        <f t="shared" si="6"/>
        <v>17.477771605973651</v>
      </c>
      <c r="J23" s="17">
        <f t="shared" si="0"/>
        <v>0.47777160597365054</v>
      </c>
      <c r="K23" s="19">
        <f t="shared" si="1"/>
        <v>0.71808592698187157</v>
      </c>
      <c r="L23" s="18">
        <v>21.688151528342001</v>
      </c>
      <c r="M23" s="26">
        <v>20.448138246433501</v>
      </c>
      <c r="N23" s="43">
        <v>25.055372938062401</v>
      </c>
      <c r="O23" s="17">
        <f t="shared" si="2"/>
        <v>22.397220904279305</v>
      </c>
      <c r="P23" s="17">
        <f t="shared" si="3"/>
        <v>5.3972209042793047</v>
      </c>
      <c r="Q23" s="19">
        <f t="shared" si="4"/>
        <v>2.3728736550527527E-2</v>
      </c>
      <c r="R23" s="30">
        <f t="shared" si="5"/>
        <v>3.3044424990000634</v>
      </c>
      <c r="S23" s="17">
        <f>AVERAGE(R23:R27)</f>
        <v>1.2911192562612608</v>
      </c>
      <c r="T23" s="18">
        <f>STDEV(R23:R27)/2.25</f>
        <v>0.56388206693157028</v>
      </c>
      <c r="AC23" s="18"/>
    </row>
    <row r="24" spans="2:29" ht="15" customHeight="1">
      <c r="B24" s="6" t="s">
        <v>21</v>
      </c>
      <c r="D24" s="18">
        <v>15.560083645035499</v>
      </c>
      <c r="E24" s="26">
        <v>16.087433550625601</v>
      </c>
      <c r="F24" s="26">
        <v>16.482615022425499</v>
      </c>
      <c r="G24" s="26">
        <v>16.614255516384901</v>
      </c>
      <c r="H24" s="43"/>
      <c r="I24" s="17">
        <f t="shared" si="6"/>
        <v>16.186096933617875</v>
      </c>
      <c r="J24" s="17">
        <f t="shared" si="0"/>
        <v>-0.81390306638212451</v>
      </c>
      <c r="K24" s="19">
        <f t="shared" si="1"/>
        <v>1.7579610017496894</v>
      </c>
      <c r="L24" s="18">
        <v>21.298254904372399</v>
      </c>
      <c r="M24" s="26">
        <v>20.189242462352102</v>
      </c>
      <c r="N24" s="43">
        <v>24.5233273972467</v>
      </c>
      <c r="O24" s="17">
        <f t="shared" si="2"/>
        <v>22.003608254657067</v>
      </c>
      <c r="P24" s="17">
        <f t="shared" si="3"/>
        <v>5.0036082546570668</v>
      </c>
      <c r="Q24" s="19">
        <f t="shared" si="4"/>
        <v>3.1171939796290501E-2</v>
      </c>
      <c r="R24" s="30">
        <f t="shared" si="5"/>
        <v>1.7731872189010585</v>
      </c>
      <c r="T24" s="18"/>
      <c r="AC24" s="18"/>
    </row>
    <row r="25" spans="2:29" ht="15" customHeight="1">
      <c r="B25" s="6" t="s">
        <v>22</v>
      </c>
      <c r="D25" s="18">
        <v>13.2844910352235</v>
      </c>
      <c r="E25" s="26">
        <v>15.404150204882701</v>
      </c>
      <c r="F25" s="26">
        <v>15.940165612285099</v>
      </c>
      <c r="G25" s="26">
        <v>16.134715395894698</v>
      </c>
      <c r="H25" s="43"/>
      <c r="I25" s="17">
        <f t="shared" si="6"/>
        <v>15.190880562071499</v>
      </c>
      <c r="J25" s="17">
        <f t="shared" si="0"/>
        <v>-1.8091194379285014</v>
      </c>
      <c r="K25" s="19">
        <f t="shared" si="1"/>
        <v>3.5042833610929387</v>
      </c>
      <c r="L25" s="18">
        <v>21.4643050935804</v>
      </c>
      <c r="M25" s="26">
        <v>20.5257609747514</v>
      </c>
      <c r="N25" s="43">
        <v>25.155308866633199</v>
      </c>
      <c r="O25" s="17">
        <f t="shared" si="2"/>
        <v>22.381791644988329</v>
      </c>
      <c r="P25" s="17">
        <f t="shared" si="3"/>
        <v>5.3817916449883292</v>
      </c>
      <c r="Q25" s="19">
        <f t="shared" si="4"/>
        <v>2.3983871267116846E-2</v>
      </c>
      <c r="R25" s="30">
        <f t="shared" si="5"/>
        <v>0.68441586469299098</v>
      </c>
      <c r="T25" s="18"/>
      <c r="AC25" s="18"/>
    </row>
    <row r="26" spans="2:29" ht="15" customHeight="1">
      <c r="B26" s="6" t="s">
        <v>23</v>
      </c>
      <c r="D26" s="18">
        <v>12.809540543330099</v>
      </c>
      <c r="E26" s="26">
        <v>14.2913236704239</v>
      </c>
      <c r="F26" s="26">
        <v>15.0343073401729</v>
      </c>
      <c r="G26" s="26">
        <v>14.9960137137834</v>
      </c>
      <c r="H26" s="43"/>
      <c r="I26" s="17">
        <f t="shared" si="6"/>
        <v>14.282796316927575</v>
      </c>
      <c r="J26" s="17">
        <f t="shared" si="0"/>
        <v>-2.7172036830724249</v>
      </c>
      <c r="K26" s="19">
        <f t="shared" si="1"/>
        <v>6.5759698436831018</v>
      </c>
      <c r="L26" s="18">
        <v>21.827531542754301</v>
      </c>
      <c r="M26" s="26">
        <v>20.522844576132901</v>
      </c>
      <c r="N26" s="43">
        <v>24.714337927668499</v>
      </c>
      <c r="O26" s="17">
        <f t="shared" si="2"/>
        <v>22.354904682185232</v>
      </c>
      <c r="P26" s="17">
        <f t="shared" si="3"/>
        <v>5.3549046821852322</v>
      </c>
      <c r="Q26" s="19">
        <f t="shared" si="4"/>
        <v>2.4435040699851397E-2</v>
      </c>
      <c r="R26" s="30">
        <f t="shared" si="5"/>
        <v>0.37158079006891703</v>
      </c>
      <c r="T26" s="18"/>
      <c r="X26" s="18"/>
      <c r="AC26" s="18"/>
    </row>
    <row r="27" spans="2:29" ht="15" customHeight="1">
      <c r="B27" s="6" t="s">
        <v>24</v>
      </c>
      <c r="D27" s="18">
        <v>14.089238898498399</v>
      </c>
      <c r="E27" s="26">
        <v>14.0536413885134</v>
      </c>
      <c r="F27" s="26">
        <v>14.247287269138999</v>
      </c>
      <c r="G27" s="26">
        <v>14.7060735832583</v>
      </c>
      <c r="H27" s="43"/>
      <c r="I27" s="17">
        <f t="shared" si="6"/>
        <v>14.274060284852276</v>
      </c>
      <c r="J27" s="17">
        <f t="shared" si="0"/>
        <v>-2.7259397151477245</v>
      </c>
      <c r="K27" s="19">
        <f t="shared" si="1"/>
        <v>6.6159104875124921</v>
      </c>
      <c r="L27" s="18">
        <v>21.731388713877699</v>
      </c>
      <c r="M27" s="26">
        <v>20.828539970105499</v>
      </c>
      <c r="N27" s="43">
        <v>25.098827444133999</v>
      </c>
      <c r="O27" s="17">
        <f t="shared" si="2"/>
        <v>22.552918709372403</v>
      </c>
      <c r="P27" s="17">
        <f t="shared" si="3"/>
        <v>5.5529187093724026</v>
      </c>
      <c r="Q27" s="19">
        <f t="shared" si="4"/>
        <v>2.1301240952564814E-2</v>
      </c>
      <c r="R27" s="30">
        <f t="shared" si="5"/>
        <v>0.3219699086432749</v>
      </c>
      <c r="T27" s="18"/>
      <c r="X27" s="18"/>
      <c r="AC27" s="18"/>
    </row>
    <row r="28" spans="2:29" ht="15" customHeight="1">
      <c r="B28" s="6" t="s">
        <v>25</v>
      </c>
      <c r="C28" s="6" t="s">
        <v>64</v>
      </c>
      <c r="D28" s="18">
        <v>16.109051887065</v>
      </c>
      <c r="E28" s="26">
        <v>16.160896988397599</v>
      </c>
      <c r="F28" s="26">
        <v>16.3113291959299</v>
      </c>
      <c r="G28" s="26">
        <v>16.491328681108499</v>
      </c>
      <c r="H28" s="43"/>
      <c r="I28" s="17">
        <f t="shared" si="6"/>
        <v>16.268151688125251</v>
      </c>
      <c r="J28" s="17">
        <f t="shared" si="0"/>
        <v>-0.73184831187474941</v>
      </c>
      <c r="K28" s="19">
        <f t="shared" si="1"/>
        <v>1.6607654224775561</v>
      </c>
      <c r="L28" s="47">
        <v>20.6378397756914</v>
      </c>
      <c r="M28" s="26">
        <v>20.5505793949139</v>
      </c>
      <c r="N28" s="43">
        <v>25.741473752425801</v>
      </c>
      <c r="O28" s="17">
        <f t="shared" si="2"/>
        <v>22.309964307677035</v>
      </c>
      <c r="P28" s="17">
        <f t="shared" si="3"/>
        <v>5.3099643076770349</v>
      </c>
      <c r="Q28" s="19">
        <f t="shared" si="4"/>
        <v>2.5208178619148633E-2</v>
      </c>
      <c r="R28" s="30">
        <f t="shared" si="5"/>
        <v>1.5178650926837502</v>
      </c>
      <c r="S28" s="17">
        <f>AVERAGE(R28:R32)</f>
        <v>2.6165677653860593</v>
      </c>
      <c r="T28" s="18">
        <f>STDEV(R28:R32)/2.25</f>
        <v>0.57797631670134808</v>
      </c>
      <c r="X28" s="18"/>
      <c r="AC28" s="18"/>
    </row>
    <row r="29" spans="2:29" ht="15" customHeight="1">
      <c r="B29" s="6" t="s">
        <v>26</v>
      </c>
      <c r="D29" s="18">
        <v>15.1864105462603</v>
      </c>
      <c r="E29" s="26">
        <v>16.653262871389199</v>
      </c>
      <c r="F29" s="26">
        <v>17.951758808956999</v>
      </c>
      <c r="G29" s="26">
        <v>17.687053232138702</v>
      </c>
      <c r="H29" s="43"/>
      <c r="I29" s="17">
        <f t="shared" si="6"/>
        <v>16.869621364686303</v>
      </c>
      <c r="J29" s="17">
        <f t="shared" si="0"/>
        <v>-0.13037863531369709</v>
      </c>
      <c r="K29" s="19">
        <f t="shared" si="1"/>
        <v>1.0945809363335728</v>
      </c>
      <c r="L29" s="48">
        <v>18.809026630391202</v>
      </c>
      <c r="M29" s="26">
        <v>20.385099865579999</v>
      </c>
      <c r="N29" s="43">
        <v>26.1717152285553</v>
      </c>
      <c r="O29" s="17">
        <f t="shared" si="2"/>
        <v>21.788613908175503</v>
      </c>
      <c r="P29" s="17">
        <f t="shared" si="3"/>
        <v>4.7886139081755026</v>
      </c>
      <c r="Q29" s="19">
        <f t="shared" si="4"/>
        <v>3.6181250756006103E-2</v>
      </c>
      <c r="R29" s="30">
        <f t="shared" si="5"/>
        <v>3.3054888455484566</v>
      </c>
      <c r="T29" s="18"/>
      <c r="X29" s="18"/>
      <c r="AC29" s="18"/>
    </row>
    <row r="30" spans="2:29" ht="15" customHeight="1">
      <c r="B30" s="6" t="s">
        <v>27</v>
      </c>
      <c r="D30" s="18">
        <v>16.756675910569701</v>
      </c>
      <c r="E30" s="26">
        <v>16.632436569794798</v>
      </c>
      <c r="F30" s="26">
        <v>17.4170760638236</v>
      </c>
      <c r="G30" s="26">
        <v>17.0645079932454</v>
      </c>
      <c r="H30" s="43"/>
      <c r="I30" s="17">
        <f t="shared" si="6"/>
        <v>16.967674134358376</v>
      </c>
      <c r="J30" s="17">
        <f t="shared" si="0"/>
        <v>-3.2325865641624318E-2</v>
      </c>
      <c r="K30" s="19">
        <f t="shared" si="1"/>
        <v>1.022659495540174</v>
      </c>
      <c r="L30" s="48">
        <v>19.506124113749198</v>
      </c>
      <c r="M30" s="26">
        <v>20.032213804739399</v>
      </c>
      <c r="N30" s="43">
        <v>25.123694823175899</v>
      </c>
      <c r="O30" s="17">
        <f t="shared" si="2"/>
        <v>21.554010913888163</v>
      </c>
      <c r="P30" s="17">
        <f t="shared" si="3"/>
        <v>4.5540109138881633</v>
      </c>
      <c r="Q30" s="19">
        <f t="shared" si="4"/>
        <v>4.2570241540365358E-2</v>
      </c>
      <c r="R30" s="30">
        <f t="shared" si="5"/>
        <v>4.1626994836516467</v>
      </c>
      <c r="T30" s="18"/>
      <c r="X30" s="18"/>
      <c r="AC30" s="18"/>
    </row>
    <row r="31" spans="2:29" ht="15" customHeight="1">
      <c r="B31" s="6" t="s">
        <v>28</v>
      </c>
      <c r="D31" s="18">
        <v>17.315540073768201</v>
      </c>
      <c r="E31" s="26">
        <v>17.477394605976102</v>
      </c>
      <c r="F31" s="26">
        <v>18.133802278952899</v>
      </c>
      <c r="G31" s="26">
        <v>17.9374991378542</v>
      </c>
      <c r="H31" s="43"/>
      <c r="I31" s="17">
        <f t="shared" si="6"/>
        <v>17.716059024137852</v>
      </c>
      <c r="J31" s="17">
        <f t="shared" si="0"/>
        <v>0.71605902413785216</v>
      </c>
      <c r="K31" s="19">
        <f t="shared" si="1"/>
        <v>0.6087581030580218</v>
      </c>
      <c r="L31" s="18"/>
      <c r="M31" s="26">
        <v>20.228456656308499</v>
      </c>
      <c r="N31" s="43">
        <v>25.264306026861401</v>
      </c>
      <c r="O31" s="17">
        <f t="shared" si="2"/>
        <v>22.74638134158495</v>
      </c>
      <c r="P31" s="17">
        <f t="shared" si="3"/>
        <v>5.7463813415849501</v>
      </c>
      <c r="Q31" s="19">
        <f t="shared" si="4"/>
        <v>1.8628026610491843E-2</v>
      </c>
      <c r="R31" s="30">
        <f t="shared" si="5"/>
        <v>3.0600047074390027</v>
      </c>
      <c r="T31" s="18"/>
      <c r="X31" s="18"/>
      <c r="AC31" s="18"/>
    </row>
    <row r="32" spans="2:29" ht="15" customHeight="1">
      <c r="B32" s="6" t="s">
        <v>29</v>
      </c>
      <c r="D32" s="18">
        <v>16.358478168095701</v>
      </c>
      <c r="E32" s="26">
        <v>16.250946696130399</v>
      </c>
      <c r="F32" s="26">
        <v>16.6929736344654</v>
      </c>
      <c r="G32" s="26">
        <v>16.800836986402899</v>
      </c>
      <c r="H32" s="43"/>
      <c r="I32" s="17">
        <f t="shared" si="6"/>
        <v>16.5258088712736</v>
      </c>
      <c r="J32" s="17">
        <f t="shared" si="0"/>
        <v>-0.47419112872639957</v>
      </c>
      <c r="K32" s="19">
        <f t="shared" si="1"/>
        <v>1.3891391572000662</v>
      </c>
      <c r="L32" s="18"/>
      <c r="M32" s="26">
        <v>20.744795079929201</v>
      </c>
      <c r="N32" s="43">
        <v>25.490313514102901</v>
      </c>
      <c r="O32" s="17">
        <f t="shared" si="2"/>
        <v>23.117554297016049</v>
      </c>
      <c r="P32" s="17">
        <f t="shared" si="3"/>
        <v>6.1175542970160492</v>
      </c>
      <c r="Q32" s="19">
        <f t="shared" si="4"/>
        <v>1.4402326644756986E-2</v>
      </c>
      <c r="R32" s="30">
        <f t="shared" si="5"/>
        <v>1.0367806976074418</v>
      </c>
      <c r="T32" s="18"/>
      <c r="X32" s="18"/>
      <c r="AC32" s="18"/>
    </row>
    <row r="33" spans="2:29" ht="15" customHeight="1">
      <c r="B33" s="6" t="s">
        <v>30</v>
      </c>
      <c r="C33" s="20" t="s">
        <v>67</v>
      </c>
      <c r="D33" s="18">
        <v>17.019624396167899</v>
      </c>
      <c r="E33" s="26">
        <v>17.757524253072098</v>
      </c>
      <c r="F33" s="26">
        <v>18.019383393904501</v>
      </c>
      <c r="G33" s="26">
        <v>18.092409211228599</v>
      </c>
      <c r="H33" s="43"/>
      <c r="I33" s="17">
        <f t="shared" si="6"/>
        <v>17.722235313593274</v>
      </c>
      <c r="J33" s="17">
        <f t="shared" si="0"/>
        <v>0.72223531359327353</v>
      </c>
      <c r="K33" s="19">
        <f t="shared" si="1"/>
        <v>0.60615753295868124</v>
      </c>
      <c r="L33" s="18"/>
      <c r="M33" s="26">
        <v>22.190657408583501</v>
      </c>
      <c r="N33" s="43">
        <v>27.084411797147698</v>
      </c>
      <c r="O33" s="17">
        <f t="shared" si="2"/>
        <v>24.6375346028656</v>
      </c>
      <c r="P33" s="17">
        <f t="shared" si="3"/>
        <v>7.6375346028655997</v>
      </c>
      <c r="Q33" s="19">
        <f t="shared" si="4"/>
        <v>5.0219570211115791E-3</v>
      </c>
      <c r="R33" s="30">
        <f t="shared" si="5"/>
        <v>0.82849040852452804</v>
      </c>
      <c r="S33" s="17">
        <f>AVERAGE(R33:R37)</f>
        <v>0.55376842407736615</v>
      </c>
      <c r="T33" s="18">
        <f>STDEV(R33:R37)/2.25</f>
        <v>0.12275749263346121</v>
      </c>
      <c r="X33" s="18"/>
      <c r="AC33" s="18"/>
    </row>
    <row r="34" spans="2:29" ht="15" customHeight="1">
      <c r="B34" s="6" t="s">
        <v>31</v>
      </c>
      <c r="D34" s="18">
        <v>14.926687637439899</v>
      </c>
      <c r="E34" s="26">
        <v>16.5472055408537</v>
      </c>
      <c r="F34" s="26">
        <v>17.0029205813732</v>
      </c>
      <c r="G34" s="26">
        <v>17.146046989077501</v>
      </c>
      <c r="H34" s="43"/>
      <c r="I34" s="17">
        <f t="shared" si="6"/>
        <v>16.405715187186075</v>
      </c>
      <c r="J34" s="17">
        <f t="shared" si="0"/>
        <v>-0.59428481281392465</v>
      </c>
      <c r="K34" s="19">
        <f t="shared" si="1"/>
        <v>1.5097239845830817</v>
      </c>
      <c r="L34" s="18"/>
      <c r="M34" s="26">
        <v>22.0154665927192</v>
      </c>
      <c r="N34" s="43">
        <v>27.035111462954699</v>
      </c>
      <c r="O34" s="17">
        <f t="shared" si="2"/>
        <v>24.525289027836948</v>
      </c>
      <c r="P34" s="17">
        <f t="shared" si="3"/>
        <v>7.5252890278369478</v>
      </c>
      <c r="Q34" s="19">
        <f t="shared" si="4"/>
        <v>5.4282804419638871E-3</v>
      </c>
      <c r="R34" s="30">
        <f t="shared" si="5"/>
        <v>0.35955449455636324</v>
      </c>
      <c r="T34" s="18"/>
      <c r="X34" s="18"/>
      <c r="AC34" s="18"/>
    </row>
    <row r="35" spans="2:29" ht="15" customHeight="1">
      <c r="B35" s="6" t="s">
        <v>32</v>
      </c>
      <c r="D35" s="18">
        <v>15.8259073387313</v>
      </c>
      <c r="E35" s="26">
        <v>17.0784842127721</v>
      </c>
      <c r="F35" s="26">
        <v>17.5054404108838</v>
      </c>
      <c r="G35" s="26">
        <v>17.446714184118999</v>
      </c>
      <c r="H35" s="43"/>
      <c r="I35" s="17">
        <f t="shared" si="6"/>
        <v>16.964136536626551</v>
      </c>
      <c r="J35" s="17">
        <f t="shared" si="0"/>
        <v>-3.5863463373448923E-2</v>
      </c>
      <c r="K35" s="19">
        <f t="shared" si="1"/>
        <v>1.0251702112113992</v>
      </c>
      <c r="L35" s="18"/>
      <c r="M35" s="26">
        <v>21.918983360412199</v>
      </c>
      <c r="N35" s="43">
        <v>29.9840302124849</v>
      </c>
      <c r="O35" s="17">
        <f t="shared" ref="O35:O62" si="7">AVERAGE(L35:N35)</f>
        <v>25.951506786448547</v>
      </c>
      <c r="P35" s="17">
        <f t="shared" si="3"/>
        <v>8.9515067864485474</v>
      </c>
      <c r="Q35" s="19">
        <f t="shared" si="4"/>
        <v>2.019891078030312E-3</v>
      </c>
      <c r="R35" s="30">
        <f t="shared" ref="R35:R62" si="8">Q35/K35*100</f>
        <v>0.19702982548073597</v>
      </c>
      <c r="T35" s="18"/>
      <c r="X35" s="18"/>
      <c r="AC35" s="18"/>
    </row>
    <row r="36" spans="2:29" ht="15" customHeight="1">
      <c r="B36" s="6" t="s">
        <v>33</v>
      </c>
      <c r="D36" s="18">
        <v>16.650234615969602</v>
      </c>
      <c r="E36" s="26">
        <v>17.117763625658501</v>
      </c>
      <c r="F36" s="26">
        <v>17.7630609453551</v>
      </c>
      <c r="G36" s="26">
        <v>17.837507865109998</v>
      </c>
      <c r="H36" s="43"/>
      <c r="I36" s="17">
        <f t="shared" si="6"/>
        <v>17.342141763023299</v>
      </c>
      <c r="J36" s="17">
        <f t="shared" si="0"/>
        <v>0.34214176302329946</v>
      </c>
      <c r="K36" s="19">
        <f t="shared" si="1"/>
        <v>0.78886932066186799</v>
      </c>
      <c r="L36" s="18"/>
      <c r="M36" s="26">
        <v>21.4613103143713</v>
      </c>
      <c r="N36" s="43">
        <v>27.1290430829029</v>
      </c>
      <c r="O36" s="17">
        <f t="shared" si="7"/>
        <v>24.2951766986371</v>
      </c>
      <c r="P36" s="17">
        <f t="shared" si="3"/>
        <v>7.2951766986370998</v>
      </c>
      <c r="Q36" s="19">
        <f t="shared" si="4"/>
        <v>6.3669727340197029E-3</v>
      </c>
      <c r="R36" s="30">
        <f t="shared" si="8"/>
        <v>0.80710107076768545</v>
      </c>
      <c r="T36" s="18"/>
      <c r="X36" s="18"/>
      <c r="AC36" s="18"/>
    </row>
    <row r="37" spans="2:29" ht="15" customHeight="1">
      <c r="B37" s="6" t="s">
        <v>34</v>
      </c>
      <c r="D37" s="18">
        <v>15.4358780708084</v>
      </c>
      <c r="E37" s="26">
        <v>16.740222345912699</v>
      </c>
      <c r="F37" s="26">
        <v>17.034428571953399</v>
      </c>
      <c r="G37" s="26">
        <v>17.266555917423201</v>
      </c>
      <c r="H37" s="43"/>
      <c r="I37" s="17">
        <f t="shared" si="6"/>
        <v>16.619271226524425</v>
      </c>
      <c r="J37" s="17">
        <f t="shared" si="0"/>
        <v>-0.38072877347557466</v>
      </c>
      <c r="K37" s="19">
        <f t="shared" si="1"/>
        <v>1.3019993908024972</v>
      </c>
      <c r="L37" s="18">
        <v>23.615546128102402</v>
      </c>
      <c r="M37" s="26">
        <v>21.7964920132803</v>
      </c>
      <c r="N37" s="43">
        <v>26.759918090010601</v>
      </c>
      <c r="O37" s="17">
        <f t="shared" si="7"/>
        <v>24.057318743797765</v>
      </c>
      <c r="P37" s="17">
        <f t="shared" si="3"/>
        <v>7.0573187437977651</v>
      </c>
      <c r="Q37" s="19">
        <f t="shared" si="4"/>
        <v>7.5081919871320566E-3</v>
      </c>
      <c r="R37" s="30">
        <f t="shared" si="8"/>
        <v>0.57666632105751792</v>
      </c>
      <c r="T37" s="18"/>
      <c r="X37" s="18"/>
      <c r="AC37" s="18"/>
    </row>
    <row r="38" spans="2:29" ht="15" customHeight="1">
      <c r="B38" s="6" t="s">
        <v>35</v>
      </c>
      <c r="C38" s="6" t="s">
        <v>64</v>
      </c>
      <c r="D38" s="18">
        <v>12.6555582504285</v>
      </c>
      <c r="E38" s="26">
        <v>14.3627446722382</v>
      </c>
      <c r="F38" s="26">
        <v>15.7169485166485</v>
      </c>
      <c r="G38" s="26">
        <v>15.845172417463299</v>
      </c>
      <c r="H38" s="43"/>
      <c r="I38" s="17">
        <f t="shared" si="6"/>
        <v>14.645105964194624</v>
      </c>
      <c r="J38" s="17">
        <f t="shared" si="0"/>
        <v>-2.3548940358053763</v>
      </c>
      <c r="K38" s="19">
        <f t="shared" si="1"/>
        <v>5.1155665791725582</v>
      </c>
      <c r="L38" s="18">
        <v>24.2631992775949</v>
      </c>
      <c r="M38" s="26">
        <v>22.5340122864894</v>
      </c>
      <c r="N38" s="43">
        <v>27.442712393652499</v>
      </c>
      <c r="O38" s="17">
        <f t="shared" si="7"/>
        <v>24.746641319245601</v>
      </c>
      <c r="P38" s="17">
        <f t="shared" si="3"/>
        <v>7.746641319245601</v>
      </c>
      <c r="Q38" s="19">
        <f t="shared" si="4"/>
        <v>4.6561675226751368E-3</v>
      </c>
      <c r="R38" s="30">
        <f t="shared" si="8"/>
        <v>9.1019586014815801E-2</v>
      </c>
      <c r="S38" s="17">
        <f>AVERAGE(R38:R42)</f>
        <v>0.28563651009198793</v>
      </c>
      <c r="T38" s="18">
        <f>STDEV(R38:R42)/2.25</f>
        <v>8.5986428677850904E-2</v>
      </c>
      <c r="U38" s="9"/>
      <c r="V38" s="10"/>
      <c r="W38" s="1"/>
      <c r="X38" s="18"/>
      <c r="Y38" s="1"/>
      <c r="Z38" s="1"/>
      <c r="AA38" s="1"/>
    </row>
    <row r="39" spans="2:29" ht="15" customHeight="1">
      <c r="B39" s="6" t="s">
        <v>36</v>
      </c>
      <c r="D39" s="18">
        <v>14.4285812461438</v>
      </c>
      <c r="E39" s="26">
        <v>15.001770786474999</v>
      </c>
      <c r="F39" s="26">
        <v>16.176417711708702</v>
      </c>
      <c r="G39" s="26">
        <v>16.156843518054501</v>
      </c>
      <c r="H39" s="43"/>
      <c r="I39" s="17">
        <f t="shared" si="6"/>
        <v>15.4409033155955</v>
      </c>
      <c r="J39" s="17">
        <f t="shared" si="0"/>
        <v>-1.5590966844044996</v>
      </c>
      <c r="K39" s="19">
        <f t="shared" si="1"/>
        <v>2.9466928421228036</v>
      </c>
      <c r="L39" s="18">
        <v>24.068974569121501</v>
      </c>
      <c r="M39" s="26">
        <v>22.188920298330601</v>
      </c>
      <c r="N39" s="43">
        <v>27.116716959469802</v>
      </c>
      <c r="O39" s="17">
        <f t="shared" si="7"/>
        <v>24.458203942307303</v>
      </c>
      <c r="P39" s="17">
        <f t="shared" si="3"/>
        <v>7.4582039423073034</v>
      </c>
      <c r="Q39" s="19">
        <f t="shared" si="4"/>
        <v>5.6866552417970968E-3</v>
      </c>
      <c r="R39" s="30">
        <f t="shared" si="8"/>
        <v>0.19298432332364912</v>
      </c>
      <c r="T39" s="18"/>
      <c r="U39" s="10"/>
      <c r="V39" s="1"/>
      <c r="W39" s="18"/>
      <c r="X39" s="1"/>
      <c r="Y39" s="1"/>
      <c r="Z39" s="1"/>
      <c r="AA39" s="1"/>
    </row>
    <row r="40" spans="2:29" ht="15" customHeight="1">
      <c r="B40" s="6" t="s">
        <v>37</v>
      </c>
      <c r="D40" s="18">
        <v>15.8575862095066</v>
      </c>
      <c r="E40" s="26">
        <v>15.8369477999524</v>
      </c>
      <c r="F40" s="26">
        <v>16.524699006584701</v>
      </c>
      <c r="G40" s="26">
        <v>16.511052514943401</v>
      </c>
      <c r="H40" s="43"/>
      <c r="I40" s="17">
        <f t="shared" si="6"/>
        <v>16.182571382746776</v>
      </c>
      <c r="J40" s="17">
        <f t="shared" si="0"/>
        <v>-0.81742861725322413</v>
      </c>
      <c r="K40" s="19">
        <f t="shared" si="1"/>
        <v>1.7622622295045092</v>
      </c>
      <c r="L40" s="18">
        <v>23.567107542209001</v>
      </c>
      <c r="M40" s="26">
        <v>22.127374244098799</v>
      </c>
      <c r="N40" s="43">
        <v>28.039354099263399</v>
      </c>
      <c r="O40" s="17">
        <f t="shared" si="7"/>
        <v>24.577945295190403</v>
      </c>
      <c r="P40" s="17">
        <f t="shared" si="3"/>
        <v>7.5779452951904034</v>
      </c>
      <c r="Q40" s="19">
        <f t="shared" si="4"/>
        <v>5.2337281482610935E-3</v>
      </c>
      <c r="R40" s="30">
        <f t="shared" si="8"/>
        <v>0.29698918019327053</v>
      </c>
      <c r="T40" s="18"/>
      <c r="U40" s="10"/>
      <c r="V40" s="1"/>
      <c r="W40" s="18"/>
      <c r="X40" s="1"/>
      <c r="Y40" s="1"/>
      <c r="Z40" s="1"/>
      <c r="AA40" s="1"/>
    </row>
    <row r="41" spans="2:29" ht="15" customHeight="1">
      <c r="B41" s="6" t="s">
        <v>38</v>
      </c>
      <c r="D41" s="18">
        <v>14.935714963760301</v>
      </c>
      <c r="E41" s="26">
        <v>15.477575276549</v>
      </c>
      <c r="F41" s="26">
        <v>15.7809259529981</v>
      </c>
      <c r="G41" s="26">
        <v>16.2277038836523</v>
      </c>
      <c r="H41" s="43"/>
      <c r="I41" s="17">
        <f t="shared" si="6"/>
        <v>15.605480019239923</v>
      </c>
      <c r="J41" s="17">
        <f t="shared" si="0"/>
        <v>-1.3945199807600765</v>
      </c>
      <c r="K41" s="19">
        <f t="shared" si="1"/>
        <v>2.62901063998049</v>
      </c>
      <c r="L41" s="18">
        <v>23.517091115707</v>
      </c>
      <c r="M41" s="26">
        <v>22.0925049279398</v>
      </c>
      <c r="N41" s="43">
        <v>27.257353281716998</v>
      </c>
      <c r="O41" s="17">
        <f t="shared" si="7"/>
        <v>24.288983108454602</v>
      </c>
      <c r="P41" s="17">
        <f t="shared" si="3"/>
        <v>7.2889831084546017</v>
      </c>
      <c r="Q41" s="19">
        <f t="shared" si="4"/>
        <v>6.3943653480607642E-3</v>
      </c>
      <c r="R41" s="30">
        <f t="shared" si="8"/>
        <v>0.24322325862128186</v>
      </c>
      <c r="T41" s="17"/>
      <c r="U41" s="10"/>
      <c r="V41" s="1"/>
      <c r="W41" s="18"/>
      <c r="X41" s="1"/>
      <c r="Y41" s="1"/>
      <c r="Z41" s="1"/>
      <c r="AA41" s="1"/>
    </row>
    <row r="42" spans="2:29" ht="15" customHeight="1">
      <c r="B42" s="6" t="s">
        <v>39</v>
      </c>
      <c r="D42" s="18">
        <v>15.924303067277901</v>
      </c>
      <c r="E42" s="26">
        <v>16.868854738794202</v>
      </c>
      <c r="F42" s="26">
        <v>17.304319723388399</v>
      </c>
      <c r="G42" s="26">
        <v>17.648102723505499</v>
      </c>
      <c r="H42" s="43"/>
      <c r="I42" s="17">
        <f t="shared" si="6"/>
        <v>16.936395063241502</v>
      </c>
      <c r="J42" s="17">
        <f t="shared" si="0"/>
        <v>-6.3604936758498098E-2</v>
      </c>
      <c r="K42" s="19">
        <f t="shared" si="1"/>
        <v>1.0450738811511537</v>
      </c>
      <c r="L42" s="18">
        <v>23.678913497349601</v>
      </c>
      <c r="M42" s="26">
        <v>22.0697673187892</v>
      </c>
      <c r="N42" s="43">
        <v>27.174453769956301</v>
      </c>
      <c r="O42" s="17">
        <f t="shared" si="7"/>
        <v>24.307711528698366</v>
      </c>
      <c r="P42" s="17">
        <f t="shared" si="3"/>
        <v>7.3077115286983663</v>
      </c>
      <c r="Q42" s="19">
        <f t="shared" si="4"/>
        <v>6.3118930312901821E-3</v>
      </c>
      <c r="R42" s="30">
        <f t="shared" si="8"/>
        <v>0.60396620230692233</v>
      </c>
      <c r="T42" s="18"/>
      <c r="U42" s="10"/>
      <c r="V42" s="1"/>
      <c r="W42" s="18"/>
      <c r="X42" s="1"/>
      <c r="Y42" s="1"/>
      <c r="Z42" s="1"/>
      <c r="AA42" s="1"/>
    </row>
    <row r="43" spans="2:29" ht="15" customHeight="1">
      <c r="B43" s="6" t="s">
        <v>40</v>
      </c>
      <c r="C43" s="20" t="s">
        <v>68</v>
      </c>
      <c r="D43" s="18">
        <v>14.2470846557346</v>
      </c>
      <c r="E43" s="26">
        <v>15.5424583888518</v>
      </c>
      <c r="F43" s="26">
        <v>15.7326151964325</v>
      </c>
      <c r="G43" s="26">
        <v>15.6721101575927</v>
      </c>
      <c r="H43" s="43"/>
      <c r="I43" s="17">
        <f t="shared" si="6"/>
        <v>15.2985670996529</v>
      </c>
      <c r="J43" s="17">
        <f t="shared" si="0"/>
        <v>-1.7014329003471005</v>
      </c>
      <c r="K43" s="19">
        <f t="shared" si="1"/>
        <v>3.252238140002496</v>
      </c>
      <c r="L43" s="18">
        <v>25.475745553678301</v>
      </c>
      <c r="M43" s="26">
        <v>23.173256100881801</v>
      </c>
      <c r="N43" s="43">
        <v>28.620720971348401</v>
      </c>
      <c r="O43" s="17">
        <f t="shared" si="7"/>
        <v>25.756574208636167</v>
      </c>
      <c r="P43" s="17">
        <f t="shared" si="3"/>
        <v>8.7565742086361666</v>
      </c>
      <c r="Q43" s="19">
        <f t="shared" si="4"/>
        <v>2.3121100632802131E-3</v>
      </c>
      <c r="R43" s="30">
        <f t="shared" si="8"/>
        <v>7.1092889381047561E-2</v>
      </c>
      <c r="S43" s="17">
        <f>AVERAGE(R43:R47)</f>
        <v>0.12407488939101555</v>
      </c>
      <c r="T43" s="18">
        <f>STDEV(R43:R47)/2.25</f>
        <v>2.7135248226295226E-2</v>
      </c>
      <c r="U43" s="10"/>
      <c r="V43" s="1"/>
      <c r="W43" s="18"/>
      <c r="X43" s="1"/>
      <c r="Y43" s="1"/>
      <c r="Z43" s="1"/>
      <c r="AA43" s="1"/>
    </row>
    <row r="44" spans="2:29" ht="15" customHeight="1">
      <c r="B44" s="6" t="s">
        <v>41</v>
      </c>
      <c r="D44" s="18">
        <v>14.8581607717522</v>
      </c>
      <c r="E44" s="26">
        <v>16.636833159858899</v>
      </c>
      <c r="F44" s="26">
        <v>17.0716457176853</v>
      </c>
      <c r="G44" s="26">
        <v>17.131734633647</v>
      </c>
      <c r="H44" s="43"/>
      <c r="I44" s="17">
        <f t="shared" si="6"/>
        <v>16.424593570735851</v>
      </c>
      <c r="J44" s="17">
        <f t="shared" si="0"/>
        <v>-0.57540642926414876</v>
      </c>
      <c r="K44" s="19">
        <f t="shared" si="1"/>
        <v>1.4900971871725239</v>
      </c>
      <c r="L44" s="17">
        <v>26.352999895384201</v>
      </c>
      <c r="M44" s="26">
        <v>23.435711877571801</v>
      </c>
      <c r="N44" s="43">
        <v>29.495636888523599</v>
      </c>
      <c r="O44" s="17">
        <f t="shared" si="7"/>
        <v>26.428116220493205</v>
      </c>
      <c r="P44" s="17">
        <f t="shared" si="3"/>
        <v>9.4281162204932052</v>
      </c>
      <c r="Q44" s="19">
        <f t="shared" si="4"/>
        <v>1.4516242512113715E-3</v>
      </c>
      <c r="R44" s="30">
        <f t="shared" si="8"/>
        <v>9.7418092169266141E-2</v>
      </c>
      <c r="T44" s="18"/>
      <c r="U44" s="10"/>
      <c r="V44" s="1"/>
      <c r="W44" s="17"/>
      <c r="X44" s="1"/>
      <c r="Y44" s="1"/>
      <c r="Z44" s="1"/>
      <c r="AA44" s="1"/>
    </row>
    <row r="45" spans="2:29" ht="15" customHeight="1">
      <c r="B45" s="6" t="s">
        <v>42</v>
      </c>
      <c r="D45" s="18">
        <v>15.8783001411014</v>
      </c>
      <c r="E45" s="26">
        <v>17.177008243027199</v>
      </c>
      <c r="F45" s="26">
        <v>17.764998685249601</v>
      </c>
      <c r="G45" s="26">
        <v>17.7285010026233</v>
      </c>
      <c r="H45" s="43"/>
      <c r="I45" s="17">
        <f t="shared" si="6"/>
        <v>17.137202018000377</v>
      </c>
      <c r="J45" s="17">
        <f t="shared" si="0"/>
        <v>0.13720201800037657</v>
      </c>
      <c r="K45" s="19">
        <f t="shared" si="1"/>
        <v>0.90928091790883014</v>
      </c>
      <c r="L45" s="18">
        <v>26.0777357417115</v>
      </c>
      <c r="M45" s="26">
        <v>23.2126100735954</v>
      </c>
      <c r="N45" s="43">
        <v>29.424514450259199</v>
      </c>
      <c r="O45" s="17">
        <f t="shared" si="7"/>
        <v>26.2382867551887</v>
      </c>
      <c r="P45" s="17">
        <f t="shared" si="3"/>
        <v>9.2382867551886996</v>
      </c>
      <c r="Q45" s="19">
        <f t="shared" si="4"/>
        <v>1.6557645425754773E-3</v>
      </c>
      <c r="R45" s="30">
        <f t="shared" si="8"/>
        <v>0.18209603984469561</v>
      </c>
      <c r="T45" s="18"/>
      <c r="U45" s="10"/>
      <c r="V45" s="1"/>
      <c r="W45" s="18"/>
      <c r="X45" s="1"/>
      <c r="Y45" s="1"/>
      <c r="Z45" s="1"/>
      <c r="AA45" s="1"/>
    </row>
    <row r="46" spans="2:29" ht="15" customHeight="1">
      <c r="B46" s="6" t="s">
        <v>43</v>
      </c>
      <c r="D46" s="18">
        <v>14.319041725641499</v>
      </c>
      <c r="E46" s="26">
        <v>16.8029193061158</v>
      </c>
      <c r="F46" s="26">
        <v>17.480835738382201</v>
      </c>
      <c r="G46" s="26">
        <v>17.570447252425801</v>
      </c>
      <c r="H46" s="43"/>
      <c r="I46" s="17">
        <f t="shared" si="6"/>
        <v>16.543311005641328</v>
      </c>
      <c r="J46" s="17">
        <f t="shared" ref="J46:J62" si="9">I46-17</f>
        <v>-0.45668899435867161</v>
      </c>
      <c r="K46" s="19">
        <f t="shared" ref="K46:K62" si="10">2^(-J46)</f>
        <v>1.3723885498816859</v>
      </c>
      <c r="L46" s="18">
        <v>23.696818540147898</v>
      </c>
      <c r="M46" s="26">
        <v>23.407439664949401</v>
      </c>
      <c r="N46" s="43">
        <v>29.481754976636498</v>
      </c>
      <c r="O46" s="17">
        <f t="shared" si="7"/>
        <v>25.528671060577931</v>
      </c>
      <c r="P46" s="17">
        <f t="shared" ref="P46:P62" si="11">O46-17</f>
        <v>8.5286710605779312</v>
      </c>
      <c r="Q46" s="19">
        <f t="shared" ref="Q46:Q62" si="12">2^(-P46)</f>
        <v>2.7077850593227502E-3</v>
      </c>
      <c r="R46" s="30">
        <f t="shared" si="8"/>
        <v>0.19730455049017928</v>
      </c>
      <c r="T46" s="18"/>
      <c r="U46" s="10"/>
      <c r="V46" s="1"/>
      <c r="W46" s="18"/>
      <c r="X46" s="1"/>
      <c r="Y46" s="1"/>
      <c r="Z46" s="1"/>
      <c r="AA46" s="1"/>
    </row>
    <row r="47" spans="2:29" ht="15" customHeight="1">
      <c r="B47" s="6" t="s">
        <v>44</v>
      </c>
      <c r="D47" s="18">
        <v>15.3956875186533</v>
      </c>
      <c r="E47" s="26">
        <v>16.619080744922002</v>
      </c>
      <c r="F47" s="26">
        <v>17.704672594554602</v>
      </c>
      <c r="G47" s="26">
        <v>17.441757715364101</v>
      </c>
      <c r="H47" s="43"/>
      <c r="I47" s="17">
        <f t="shared" si="6"/>
        <v>16.790299643373501</v>
      </c>
      <c r="J47" s="17">
        <f t="shared" si="9"/>
        <v>-0.20970035662649877</v>
      </c>
      <c r="K47" s="19">
        <f t="shared" si="10"/>
        <v>1.1564479682332782</v>
      </c>
      <c r="L47" s="18">
        <v>28.5548797493915</v>
      </c>
      <c r="M47" s="26">
        <v>23.760345909514601</v>
      </c>
      <c r="N47" s="43">
        <v>29.347084266014502</v>
      </c>
      <c r="O47" s="17">
        <f t="shared" si="7"/>
        <v>27.220769974973535</v>
      </c>
      <c r="P47" s="17">
        <f t="shared" si="11"/>
        <v>10.220769974973535</v>
      </c>
      <c r="Q47" s="19">
        <f t="shared" si="12"/>
        <v>8.3799544646915214E-4</v>
      </c>
      <c r="R47" s="30">
        <f t="shared" si="8"/>
        <v>7.2462875069889174E-2</v>
      </c>
      <c r="T47" s="18"/>
      <c r="U47" s="10"/>
      <c r="V47" s="1"/>
      <c r="W47" s="18"/>
      <c r="X47" s="1"/>
      <c r="Y47" s="1"/>
      <c r="Z47" s="1"/>
      <c r="AA47" s="1"/>
    </row>
    <row r="48" spans="2:29" ht="15" customHeight="1">
      <c r="B48" s="6" t="s">
        <v>45</v>
      </c>
      <c r="C48" s="6" t="s">
        <v>64</v>
      </c>
      <c r="D48" s="18">
        <v>16.1860932851942</v>
      </c>
      <c r="E48" s="26">
        <v>16.047602707909501</v>
      </c>
      <c r="F48" s="26">
        <v>16.317293362729298</v>
      </c>
      <c r="G48" s="26">
        <v>16.390628918457701</v>
      </c>
      <c r="H48" s="43"/>
      <c r="I48" s="17">
        <f t="shared" si="6"/>
        <v>16.235404568572676</v>
      </c>
      <c r="J48" s="17">
        <f t="shared" si="9"/>
        <v>-0.764595431427324</v>
      </c>
      <c r="K48" s="19">
        <f t="shared" si="10"/>
        <v>1.6988935182962572</v>
      </c>
      <c r="L48" s="18">
        <v>27.103685908295802</v>
      </c>
      <c r="M48" s="26">
        <v>23.489042718720899</v>
      </c>
      <c r="N48" s="43">
        <v>29.927683216415002</v>
      </c>
      <c r="O48" s="17">
        <f t="shared" si="7"/>
        <v>26.8401372811439</v>
      </c>
      <c r="P48" s="17">
        <f t="shared" si="11"/>
        <v>9.8401372811438996</v>
      </c>
      <c r="Q48" s="19">
        <f t="shared" si="12"/>
        <v>1.0909969008918042E-3</v>
      </c>
      <c r="R48" s="30">
        <f t="shared" si="8"/>
        <v>6.421808601553293E-2</v>
      </c>
      <c r="S48" s="17">
        <f>AVERAGE(R48:R52)</f>
        <v>9.6522164288927126E-2</v>
      </c>
      <c r="T48" s="18">
        <f>STDEV(R48:R52)/2.25</f>
        <v>1.6286340902693888E-2</v>
      </c>
      <c r="U48" s="9"/>
      <c r="V48" s="10"/>
      <c r="W48" s="1"/>
      <c r="X48" s="18"/>
      <c r="Y48" s="1"/>
      <c r="Z48" s="1"/>
      <c r="AA48" s="1"/>
    </row>
    <row r="49" spans="1:29" s="11" customFormat="1" ht="15" customHeight="1">
      <c r="A49" s="4"/>
      <c r="B49" s="12" t="s">
        <v>46</v>
      </c>
      <c r="C49" s="12"/>
      <c r="D49" s="18">
        <v>16.137861821505499</v>
      </c>
      <c r="E49" s="26">
        <v>16.349503172623699</v>
      </c>
      <c r="F49" s="26">
        <v>17.752458802375202</v>
      </c>
      <c r="G49" s="26">
        <v>17.610428369514</v>
      </c>
      <c r="H49" s="43"/>
      <c r="I49" s="17">
        <f t="shared" si="6"/>
        <v>16.962563041504598</v>
      </c>
      <c r="J49" s="17">
        <f t="shared" si="9"/>
        <v>-3.743695849540174E-2</v>
      </c>
      <c r="K49" s="19">
        <f t="shared" si="10"/>
        <v>1.0262889371206574</v>
      </c>
      <c r="L49" s="18">
        <v>27.388789565009699</v>
      </c>
      <c r="M49" s="26">
        <v>23.498633004281999</v>
      </c>
      <c r="N49" s="43">
        <v>29.135412355992401</v>
      </c>
      <c r="O49" s="17">
        <f t="shared" si="7"/>
        <v>26.674278308428033</v>
      </c>
      <c r="P49" s="17">
        <f t="shared" si="11"/>
        <v>9.6742783084280326</v>
      </c>
      <c r="Q49" s="19">
        <f t="shared" si="12"/>
        <v>1.2239172132181401E-3</v>
      </c>
      <c r="R49" s="30">
        <f t="shared" si="8"/>
        <v>0.11925659226649622</v>
      </c>
      <c r="S49" s="13"/>
      <c r="T49" s="18"/>
      <c r="U49" s="14"/>
      <c r="V49" s="15"/>
      <c r="X49" s="18"/>
    </row>
    <row r="50" spans="1:29" s="11" customFormat="1" ht="15" customHeight="1">
      <c r="A50" s="4"/>
      <c r="B50" s="12" t="s">
        <v>47</v>
      </c>
      <c r="C50" s="6"/>
      <c r="D50" s="18">
        <v>17.0440704044724</v>
      </c>
      <c r="E50" s="26">
        <v>17.308525449674001</v>
      </c>
      <c r="F50" s="26">
        <v>18.081447300018301</v>
      </c>
      <c r="G50" s="26">
        <v>17.7819136509411</v>
      </c>
      <c r="H50" s="43"/>
      <c r="I50" s="25">
        <v>17</v>
      </c>
      <c r="J50" s="17">
        <f t="shared" si="9"/>
        <v>0</v>
      </c>
      <c r="K50" s="19">
        <f t="shared" si="10"/>
        <v>1</v>
      </c>
      <c r="L50" s="18">
        <v>26.756966095945799</v>
      </c>
      <c r="M50" s="26">
        <v>23.539711544341099</v>
      </c>
      <c r="N50" s="43">
        <v>29.104888706705701</v>
      </c>
      <c r="O50" s="17">
        <f t="shared" si="7"/>
        <v>26.467188782330869</v>
      </c>
      <c r="P50" s="25">
        <f t="shared" si="11"/>
        <v>9.4671887823308687</v>
      </c>
      <c r="Q50" s="32">
        <f t="shared" si="12"/>
        <v>1.4128374620375483E-3</v>
      </c>
      <c r="R50" s="33">
        <f t="shared" si="8"/>
        <v>0.14128374620375483</v>
      </c>
      <c r="S50" s="13"/>
      <c r="T50" s="18"/>
      <c r="U50" s="14"/>
      <c r="V50" s="15"/>
      <c r="X50" s="18"/>
    </row>
    <row r="51" spans="1:29" s="11" customFormat="1" ht="15" customHeight="1">
      <c r="A51" s="4"/>
      <c r="B51" s="12" t="s">
        <v>48</v>
      </c>
      <c r="C51" s="12"/>
      <c r="D51" s="18">
        <v>15.8891826990259</v>
      </c>
      <c r="E51" s="26">
        <v>15.6996053908794</v>
      </c>
      <c r="F51" s="26">
        <v>15.996479936167001</v>
      </c>
      <c r="G51" s="26">
        <v>15.9629169431192</v>
      </c>
      <c r="H51" s="43"/>
      <c r="I51" s="17">
        <f t="shared" si="6"/>
        <v>15.887046242297874</v>
      </c>
      <c r="J51" s="17">
        <f t="shared" si="9"/>
        <v>-1.112953757702126</v>
      </c>
      <c r="K51" s="19">
        <f t="shared" si="10"/>
        <v>2.1628801996662177</v>
      </c>
      <c r="L51" s="18">
        <v>27.1883786077853</v>
      </c>
      <c r="M51" s="26">
        <v>23.6825323300137</v>
      </c>
      <c r="N51" s="43">
        <v>29.310275948542699</v>
      </c>
      <c r="O51" s="17">
        <f t="shared" si="7"/>
        <v>26.727062295447229</v>
      </c>
      <c r="P51" s="17">
        <f t="shared" si="11"/>
        <v>9.7270622954472294</v>
      </c>
      <c r="Q51" s="19">
        <f t="shared" si="12"/>
        <v>1.179946942828412E-3</v>
      </c>
      <c r="R51" s="30">
        <f t="shared" si="8"/>
        <v>5.4554428997524003E-2</v>
      </c>
      <c r="S51" s="13"/>
      <c r="T51" s="18"/>
      <c r="U51" s="14"/>
      <c r="V51" s="15"/>
      <c r="X51" s="17"/>
    </row>
    <row r="52" spans="1:29" s="11" customFormat="1" ht="15" customHeight="1">
      <c r="A52" s="4"/>
      <c r="B52" s="12" t="s">
        <v>49</v>
      </c>
      <c r="C52" s="12"/>
      <c r="D52" s="18">
        <v>16.098844189456099</v>
      </c>
      <c r="E52" s="26">
        <v>16.8703541918082</v>
      </c>
      <c r="F52" s="26">
        <v>16.403105533988899</v>
      </c>
      <c r="G52" s="26">
        <v>17.4243719238242</v>
      </c>
      <c r="H52" s="43"/>
      <c r="I52" s="17">
        <f t="shared" si="6"/>
        <v>16.699168959769349</v>
      </c>
      <c r="J52" s="17">
        <f t="shared" si="9"/>
        <v>-0.30083104023065133</v>
      </c>
      <c r="K52" s="19">
        <f t="shared" si="10"/>
        <v>1.2318537976869914</v>
      </c>
      <c r="L52" s="17">
        <v>26.480259016497499</v>
      </c>
      <c r="M52" s="26">
        <v>23.615620170483201</v>
      </c>
      <c r="N52" s="43">
        <v>29.758544923325701</v>
      </c>
      <c r="O52" s="17">
        <f t="shared" si="7"/>
        <v>26.618141370102133</v>
      </c>
      <c r="P52" s="17">
        <f t="shared" si="11"/>
        <v>9.6181413701021334</v>
      </c>
      <c r="Q52" s="19">
        <f t="shared" si="12"/>
        <v>1.2724799412651064E-3</v>
      </c>
      <c r="R52" s="30">
        <f t="shared" si="8"/>
        <v>0.10329796796132765</v>
      </c>
      <c r="S52" s="13"/>
      <c r="T52" s="18"/>
      <c r="U52" s="14"/>
      <c r="V52" s="15"/>
      <c r="X52" s="18"/>
    </row>
    <row r="53" spans="1:29" s="11" customFormat="1" ht="15" customHeight="1">
      <c r="A53" s="4"/>
      <c r="B53" s="12" t="s">
        <v>50</v>
      </c>
      <c r="C53" s="20" t="s">
        <v>71</v>
      </c>
      <c r="D53" s="18">
        <v>16.9715087556493</v>
      </c>
      <c r="E53" s="26">
        <v>17.031393704264701</v>
      </c>
      <c r="F53" s="26">
        <v>17.749271915068402</v>
      </c>
      <c r="G53" s="26">
        <v>18.078991645606099</v>
      </c>
      <c r="H53" s="43"/>
      <c r="I53" s="17">
        <f t="shared" si="6"/>
        <v>17.457791505147124</v>
      </c>
      <c r="J53" s="17">
        <f t="shared" si="9"/>
        <v>0.45779150514712441</v>
      </c>
      <c r="K53" s="19">
        <f t="shared" si="10"/>
        <v>0.72809999017388916</v>
      </c>
      <c r="L53" s="18">
        <v>27.957505826092699</v>
      </c>
      <c r="M53" s="26">
        <v>23.692783068450399</v>
      </c>
      <c r="N53" s="42">
        <v>29.971533929097699</v>
      </c>
      <c r="O53" s="17">
        <f t="shared" si="7"/>
        <v>27.207274274546933</v>
      </c>
      <c r="P53" s="17">
        <f t="shared" si="11"/>
        <v>10.207274274546933</v>
      </c>
      <c r="Q53" s="19">
        <f t="shared" si="12"/>
        <v>8.4587126023216025E-4</v>
      </c>
      <c r="R53" s="30">
        <f t="shared" si="8"/>
        <v>0.1161751506177255</v>
      </c>
      <c r="S53" s="17">
        <f>AVERAGE(R53:R57)</f>
        <v>0.13464166288231563</v>
      </c>
      <c r="T53" s="18">
        <f>STDEV(R53:R57)/2.25</f>
        <v>2.577453609943094E-2</v>
      </c>
      <c r="U53" s="13"/>
      <c r="V53" s="13"/>
      <c r="W53" s="13"/>
      <c r="X53" s="18"/>
      <c r="Y53" s="13"/>
      <c r="Z53" s="14"/>
      <c r="AA53" s="15"/>
      <c r="AC53" s="18"/>
    </row>
    <row r="54" spans="1:29" s="11" customFormat="1" ht="15" customHeight="1">
      <c r="A54" s="4"/>
      <c r="B54" s="12" t="s">
        <v>51</v>
      </c>
      <c r="C54" s="6"/>
      <c r="D54" s="18">
        <v>17.635841226254801</v>
      </c>
      <c r="E54" s="25">
        <v>17.4460223246952</v>
      </c>
      <c r="F54" s="26">
        <v>18.281921201396099</v>
      </c>
      <c r="G54" s="26">
        <v>18.509457121424798</v>
      </c>
      <c r="H54" s="43"/>
      <c r="I54" s="17">
        <f t="shared" si="6"/>
        <v>17.968310468442727</v>
      </c>
      <c r="J54" s="17">
        <f t="shared" si="9"/>
        <v>0.96831046844272706</v>
      </c>
      <c r="K54" s="19">
        <f t="shared" si="10"/>
        <v>0.51110426366516903</v>
      </c>
      <c r="L54" s="18">
        <v>27.4602709365832</v>
      </c>
      <c r="M54" s="26">
        <v>23.1914799024721</v>
      </c>
      <c r="N54" s="42">
        <v>29.863587523033001</v>
      </c>
      <c r="O54" s="17">
        <f t="shared" si="7"/>
        <v>26.838446120696101</v>
      </c>
      <c r="P54" s="17">
        <f t="shared" si="11"/>
        <v>9.8384461206961014</v>
      </c>
      <c r="Q54" s="19">
        <f t="shared" si="12"/>
        <v>1.0922765425231916E-3</v>
      </c>
      <c r="R54" s="30">
        <f t="shared" si="8"/>
        <v>0.21370914315806921</v>
      </c>
      <c r="S54" s="8"/>
      <c r="T54" s="18"/>
      <c r="U54" s="8"/>
      <c r="V54" s="8"/>
      <c r="W54" s="8"/>
      <c r="X54" s="18"/>
      <c r="Y54" s="8"/>
      <c r="Z54" s="14"/>
      <c r="AA54" s="15"/>
      <c r="AC54" s="18"/>
    </row>
    <row r="55" spans="1:29" s="11" customFormat="1" ht="15" customHeight="1">
      <c r="A55" s="4"/>
      <c r="B55" s="12" t="s">
        <v>52</v>
      </c>
      <c r="C55" s="6"/>
      <c r="D55" s="18">
        <v>15.722665621342401</v>
      </c>
      <c r="E55" s="26">
        <v>15.9014801526498</v>
      </c>
      <c r="F55" s="26">
        <v>16.260509674679401</v>
      </c>
      <c r="G55" s="26">
        <v>16.4878316623392</v>
      </c>
      <c r="H55" s="43"/>
      <c r="I55" s="17">
        <f t="shared" si="6"/>
        <v>16.0931217777527</v>
      </c>
      <c r="J55" s="17">
        <f t="shared" si="9"/>
        <v>-0.90687822224730041</v>
      </c>
      <c r="K55" s="19">
        <f t="shared" si="10"/>
        <v>1.8749839190181303</v>
      </c>
      <c r="L55" s="18">
        <v>27.469718447875</v>
      </c>
      <c r="M55" s="26">
        <v>23.706029999340601</v>
      </c>
      <c r="N55" s="43">
        <v>29.662363882790601</v>
      </c>
      <c r="O55" s="17">
        <f t="shared" si="7"/>
        <v>26.946037443335399</v>
      </c>
      <c r="P55" s="17">
        <f t="shared" si="11"/>
        <v>9.9460374433353991</v>
      </c>
      <c r="Q55" s="19">
        <f t="shared" si="12"/>
        <v>1.0137815696225916E-3</v>
      </c>
      <c r="R55" s="30">
        <f t="shared" si="8"/>
        <v>5.4068814102335175E-2</v>
      </c>
      <c r="S55" s="8"/>
      <c r="T55" s="18"/>
      <c r="U55" s="8"/>
      <c r="V55" s="8"/>
      <c r="W55" s="8"/>
      <c r="X55" s="18"/>
      <c r="Y55" s="8"/>
      <c r="Z55" s="14"/>
      <c r="AA55" s="15"/>
      <c r="AC55" s="18"/>
    </row>
    <row r="56" spans="1:29" ht="15" customHeight="1">
      <c r="B56" s="6" t="s">
        <v>53</v>
      </c>
      <c r="D56" s="18">
        <v>17.348202855451799</v>
      </c>
      <c r="E56" s="25">
        <v>17.122727010396599</v>
      </c>
      <c r="F56" s="26">
        <v>17.684843330542499</v>
      </c>
      <c r="G56" s="26">
        <v>18.0766476102173</v>
      </c>
      <c r="H56" s="43"/>
      <c r="I56" s="17">
        <f t="shared" si="6"/>
        <v>17.558105201652047</v>
      </c>
      <c r="J56" s="17">
        <f t="shared" si="9"/>
        <v>0.55810520165204736</v>
      </c>
      <c r="K56" s="19">
        <f t="shared" si="10"/>
        <v>0.67919361351517216</v>
      </c>
      <c r="L56" s="18">
        <v>27.944096868019201</v>
      </c>
      <c r="M56" s="26">
        <v>23.700901479842798</v>
      </c>
      <c r="N56" s="43">
        <v>29.613439944564401</v>
      </c>
      <c r="O56" s="17">
        <f t="shared" si="7"/>
        <v>27.086146097475467</v>
      </c>
      <c r="P56" s="17">
        <f t="shared" si="11"/>
        <v>10.086146097475467</v>
      </c>
      <c r="Q56" s="19">
        <f t="shared" si="12"/>
        <v>9.1995690613045841E-4</v>
      </c>
      <c r="R56" s="30">
        <f t="shared" si="8"/>
        <v>0.13544840349266743</v>
      </c>
      <c r="T56" s="18"/>
      <c r="X56" s="18"/>
      <c r="AC56" s="18"/>
    </row>
    <row r="57" spans="1:29" ht="15" customHeight="1">
      <c r="B57" s="6" t="s">
        <v>54</v>
      </c>
      <c r="D57" s="18">
        <v>17.135887012677099</v>
      </c>
      <c r="E57" s="26">
        <v>17.097570677260801</v>
      </c>
      <c r="F57" s="26">
        <v>17.5599304406086</v>
      </c>
      <c r="G57" s="26">
        <v>17.647157529257299</v>
      </c>
      <c r="H57" s="43"/>
      <c r="I57" s="17">
        <f t="shared" si="6"/>
        <v>17.360136414950951</v>
      </c>
      <c r="J57" s="17">
        <f t="shared" si="9"/>
        <v>0.36013641495095072</v>
      </c>
      <c r="K57" s="19">
        <f t="shared" si="10"/>
        <v>0.77909090873912157</v>
      </c>
      <c r="L57" s="17">
        <v>27.059564905623802</v>
      </c>
      <c r="M57" s="26">
        <v>23.5414153417649</v>
      </c>
      <c r="N57" s="43">
        <v>29.513423901444501</v>
      </c>
      <c r="O57" s="17">
        <f t="shared" si="7"/>
        <v>26.7048013829444</v>
      </c>
      <c r="P57" s="17">
        <f t="shared" si="11"/>
        <v>9.7048013829443995</v>
      </c>
      <c r="Q57" s="19">
        <f t="shared" si="12"/>
        <v>1.198294819513011E-3</v>
      </c>
      <c r="R57" s="30">
        <f t="shared" si="8"/>
        <v>0.15380680304078093</v>
      </c>
      <c r="T57" s="18"/>
      <c r="X57" s="18"/>
      <c r="AC57" s="17"/>
    </row>
    <row r="58" spans="1:29" ht="15" customHeight="1">
      <c r="B58" s="6" t="s">
        <v>55</v>
      </c>
      <c r="C58" s="6" t="s">
        <v>64</v>
      </c>
      <c r="D58" s="18">
        <v>16.925120077527499</v>
      </c>
      <c r="E58" s="26">
        <v>16.709776840120199</v>
      </c>
      <c r="F58" s="26">
        <v>17.139494151722499</v>
      </c>
      <c r="G58" s="25">
        <v>17.385541202544001</v>
      </c>
      <c r="H58" s="43"/>
      <c r="I58" s="17">
        <f t="shared" si="6"/>
        <v>17.03998306797855</v>
      </c>
      <c r="J58" s="17">
        <f t="shared" si="9"/>
        <v>3.9983067978550224E-2</v>
      </c>
      <c r="K58" s="19">
        <f t="shared" si="10"/>
        <v>0.97266636293019459</v>
      </c>
      <c r="L58" s="18">
        <v>28.072628348227099</v>
      </c>
      <c r="M58" s="26">
        <v>23.9006196446351</v>
      </c>
      <c r="N58" s="42">
        <v>29.358739895440799</v>
      </c>
      <c r="O58" s="17">
        <f t="shared" si="7"/>
        <v>27.11066262943433</v>
      </c>
      <c r="P58" s="17">
        <f t="shared" si="11"/>
        <v>10.11066262943433</v>
      </c>
      <c r="Q58" s="19">
        <f t="shared" si="12"/>
        <v>9.0445564254779012E-4</v>
      </c>
      <c r="R58" s="30">
        <f t="shared" si="8"/>
        <v>9.2987243829742702E-2</v>
      </c>
      <c r="S58" s="17">
        <f>AVERAGE(R58:R62)</f>
        <v>8.9952761980417989E-2</v>
      </c>
      <c r="T58" s="18">
        <f>STDEV(R58:R62)/2.25</f>
        <v>1.6326718375968018E-2</v>
      </c>
      <c r="X58" s="18"/>
      <c r="AC58" s="18"/>
    </row>
    <row r="59" spans="1:29" ht="15" customHeight="1">
      <c r="B59" s="6" t="s">
        <v>56</v>
      </c>
      <c r="D59" s="18">
        <v>16.318014446382701</v>
      </c>
      <c r="E59" s="25">
        <v>17.5639890920061</v>
      </c>
      <c r="F59" s="26">
        <v>17.6472091468546</v>
      </c>
      <c r="G59" s="25">
        <v>18.1498494768977</v>
      </c>
      <c r="H59" s="42"/>
      <c r="I59" s="17">
        <f t="shared" si="6"/>
        <v>17.419765540535273</v>
      </c>
      <c r="J59" s="17">
        <f t="shared" si="9"/>
        <v>0.41976554053527337</v>
      </c>
      <c r="K59" s="19">
        <f t="shared" si="10"/>
        <v>0.74754610183888948</v>
      </c>
      <c r="L59" s="17">
        <v>28.7038774254356</v>
      </c>
      <c r="M59" s="26">
        <v>23.667856672830499</v>
      </c>
      <c r="N59" s="42">
        <v>29.650959616535101</v>
      </c>
      <c r="O59" s="17">
        <f t="shared" si="7"/>
        <v>27.340897904933737</v>
      </c>
      <c r="P59" s="17">
        <f t="shared" si="11"/>
        <v>10.340897904933737</v>
      </c>
      <c r="Q59" s="19">
        <f t="shared" si="12"/>
        <v>7.7104468624823665E-4</v>
      </c>
      <c r="R59" s="30">
        <f t="shared" si="8"/>
        <v>0.10314342946228239</v>
      </c>
      <c r="T59" s="18"/>
      <c r="AC59" s="17"/>
    </row>
    <row r="60" spans="1:29" ht="15" customHeight="1">
      <c r="B60" s="6" t="s">
        <v>57</v>
      </c>
      <c r="D60" s="18">
        <v>15.747394411278</v>
      </c>
      <c r="E60" s="26">
        <v>15.6495012474204</v>
      </c>
      <c r="F60" s="26">
        <v>15.6495012474204</v>
      </c>
      <c r="G60" s="25">
        <v>16.041811984538501</v>
      </c>
      <c r="H60" s="42"/>
      <c r="I60" s="17">
        <f t="shared" si="6"/>
        <v>15.772052222664325</v>
      </c>
      <c r="J60" s="17">
        <f t="shared" si="9"/>
        <v>-1.2279477773356753</v>
      </c>
      <c r="K60" s="19">
        <f t="shared" si="10"/>
        <v>2.3423355730574311</v>
      </c>
      <c r="L60" s="17">
        <v>29.502040077178201</v>
      </c>
      <c r="M60" s="26">
        <v>23.820551182254999</v>
      </c>
      <c r="N60" s="42">
        <v>29.2332403235052</v>
      </c>
      <c r="O60" s="17">
        <f t="shared" si="7"/>
        <v>27.518610527646132</v>
      </c>
      <c r="P60" s="17">
        <f t="shared" si="11"/>
        <v>10.518610527646132</v>
      </c>
      <c r="Q60" s="19">
        <f t="shared" si="12"/>
        <v>6.8168340009096035E-4</v>
      </c>
      <c r="R60" s="30">
        <f t="shared" si="8"/>
        <v>2.910272157123775E-2</v>
      </c>
      <c r="T60" s="18"/>
      <c r="AC60" s="18"/>
    </row>
    <row r="61" spans="1:29" ht="15" customHeight="1">
      <c r="B61" s="6" t="s">
        <v>69</v>
      </c>
      <c r="D61" s="18">
        <v>16.455738510217898</v>
      </c>
      <c r="E61" s="25">
        <v>16.684108552182</v>
      </c>
      <c r="F61" s="26">
        <v>16.753947067129399</v>
      </c>
      <c r="G61" s="25">
        <v>16.840931891664798</v>
      </c>
      <c r="H61" s="42"/>
      <c r="I61" s="17">
        <f t="shared" si="6"/>
        <v>16.683681505298523</v>
      </c>
      <c r="J61" s="17">
        <f t="shared" si="9"/>
        <v>-0.31631849470147699</v>
      </c>
      <c r="K61" s="19">
        <f t="shared" si="10"/>
        <v>1.2451490887675352</v>
      </c>
      <c r="L61" s="17">
        <v>27.446216476918501</v>
      </c>
      <c r="M61" s="26">
        <v>23.6225485983291</v>
      </c>
      <c r="N61" s="42">
        <v>29.047357458541001</v>
      </c>
      <c r="O61" s="17">
        <f t="shared" si="7"/>
        <v>26.705374177929531</v>
      </c>
      <c r="P61" s="17">
        <f t="shared" si="11"/>
        <v>9.7053741779295315</v>
      </c>
      <c r="Q61" s="19">
        <f t="shared" si="12"/>
        <v>1.197819153481518E-3</v>
      </c>
      <c r="R61" s="30">
        <f t="shared" si="8"/>
        <v>9.6198853959499342E-2</v>
      </c>
      <c r="T61" s="18"/>
    </row>
    <row r="62" spans="1:29" ht="15" customHeight="1">
      <c r="B62" s="6" t="s">
        <v>70</v>
      </c>
      <c r="D62" s="18">
        <v>16.940018226681001</v>
      </c>
      <c r="E62" s="25">
        <v>16.600928572152799</v>
      </c>
      <c r="F62" s="25">
        <v>17.067340190542101</v>
      </c>
      <c r="G62" s="25">
        <v>17.7513739991576</v>
      </c>
      <c r="H62" s="42"/>
      <c r="I62" s="17">
        <f t="shared" si="6"/>
        <v>17.089915247133376</v>
      </c>
      <c r="J62" s="17">
        <f t="shared" si="9"/>
        <v>8.9915247133376397E-2</v>
      </c>
      <c r="K62" s="19">
        <f t="shared" si="10"/>
        <v>0.93957794423648189</v>
      </c>
      <c r="L62" s="18">
        <v>27.163832905252502</v>
      </c>
      <c r="M62" s="25">
        <v>23.532577331192801</v>
      </c>
      <c r="N62" s="42">
        <v>29.3910602939611</v>
      </c>
      <c r="O62" s="17">
        <f t="shared" si="7"/>
        <v>26.695823510135469</v>
      </c>
      <c r="P62" s="17">
        <f t="shared" si="11"/>
        <v>9.6958235101354688</v>
      </c>
      <c r="Q62" s="19">
        <f t="shared" si="12"/>
        <v>1.2057750433957324E-3</v>
      </c>
      <c r="R62" s="30">
        <f t="shared" si="8"/>
        <v>0.12833156107932769</v>
      </c>
      <c r="T62" s="18"/>
    </row>
    <row r="63" spans="1:29" ht="15" customHeight="1">
      <c r="H63" s="42"/>
      <c r="N63" s="41"/>
    </row>
    <row r="64" spans="1:29" ht="15" customHeight="1">
      <c r="N64" s="41"/>
    </row>
    <row r="65" spans="14:14" ht="15" customHeight="1">
      <c r="N65" s="41"/>
    </row>
    <row r="66" spans="14:14" ht="15" customHeight="1">
      <c r="N66" s="41"/>
    </row>
    <row r="67" spans="14:14" ht="15" customHeight="1">
      <c r="N67" s="41"/>
    </row>
    <row r="68" spans="14:14" ht="15" customHeight="1">
      <c r="N68" s="41"/>
    </row>
    <row r="69" spans="14:14" ht="15" customHeight="1">
      <c r="N69" s="41"/>
    </row>
    <row r="70" spans="14:14" ht="15" customHeight="1">
      <c r="N70" s="41"/>
    </row>
    <row r="71" spans="14:14" ht="15" customHeight="1">
      <c r="N71" s="41"/>
    </row>
    <row r="72" spans="14:14" ht="15" customHeight="1">
      <c r="N72" s="41"/>
    </row>
    <row r="73" spans="14:14" ht="15" customHeight="1">
      <c r="N73" s="41"/>
    </row>
    <row r="74" spans="14:14" ht="15" customHeight="1">
      <c r="N74" s="41"/>
    </row>
    <row r="75" spans="14:14" ht="15" customHeight="1">
      <c r="N75" s="41"/>
    </row>
    <row r="76" spans="14:14" ht="15" customHeight="1">
      <c r="N76" s="41"/>
    </row>
    <row r="77" spans="14:14" ht="15" customHeight="1">
      <c r="N77" s="41"/>
    </row>
    <row r="78" spans="14:14" ht="15" customHeight="1">
      <c r="N78" s="41"/>
    </row>
    <row r="79" spans="14:14" ht="15" customHeight="1">
      <c r="N79" s="41"/>
    </row>
    <row r="80" spans="14:14" ht="15" customHeight="1">
      <c r="N80" s="41"/>
    </row>
    <row r="81" spans="14:14" ht="15" customHeight="1">
      <c r="N81" s="41"/>
    </row>
    <row r="82" spans="14:14" ht="15" customHeight="1">
      <c r="N82" s="41"/>
    </row>
    <row r="83" spans="14:14" ht="15" customHeight="1">
      <c r="N83" s="41"/>
    </row>
    <row r="84" spans="14:14" ht="15" customHeight="1">
      <c r="N84" s="41"/>
    </row>
    <row r="85" spans="14:14" ht="15" customHeight="1">
      <c r="N85" s="41"/>
    </row>
    <row r="86" spans="14:14" ht="15" customHeight="1">
      <c r="N86" s="41"/>
    </row>
    <row r="87" spans="14:14" ht="15" customHeight="1">
      <c r="N87" s="41"/>
    </row>
    <row r="88" spans="14:14" ht="15" customHeight="1">
      <c r="N88" s="40"/>
    </row>
    <row r="89" spans="14:14" ht="15" customHeight="1">
      <c r="N89" s="40"/>
    </row>
    <row r="90" spans="14:14" ht="15" customHeight="1">
      <c r="N90" s="40"/>
    </row>
    <row r="91" spans="14:14" ht="15" customHeight="1">
      <c r="N91" s="40"/>
    </row>
    <row r="92" spans="14:14" ht="15" customHeight="1">
      <c r="N92" s="40"/>
    </row>
  </sheetData>
  <phoneticPr fontId="17" type="noConversion"/>
  <printOptions headings="1" gridLines="1"/>
  <pageMargins left="0" right="0.28000000000000003" top="0.39" bottom="0" header="0" footer="0"/>
  <pageSetup paperSize="9" scale="50" pageOrder="overThenDown" orientation="portrait" blackAndWhite="1" useFirstPageNumber="1" r:id="rId1"/>
  <headerFooter>
    <oddHeader>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workbookViewId="0">
      <selection sqref="A1:C65536"/>
    </sheetView>
  </sheetViews>
  <sheetFormatPr defaultColWidth="10" defaultRowHeight="15" customHeight="1"/>
  <cols>
    <col min="1" max="1" width="9.83203125" style="6" customWidth="1"/>
    <col min="2" max="2" width="14.5" style="7" customWidth="1"/>
    <col min="3" max="3" width="14.5" style="23" customWidth="1"/>
    <col min="4" max="4" width="10" style="16" customWidth="1"/>
    <col min="5" max="16384" width="10" style="16"/>
  </cols>
  <sheetData>
    <row r="1" spans="1:5" ht="15" customHeight="1">
      <c r="A1" s="56"/>
      <c r="B1" s="56"/>
      <c r="C1" s="57"/>
      <c r="E1" s="55" t="s">
        <v>83</v>
      </c>
    </row>
    <row r="2" spans="1:5" ht="15" customHeight="1">
      <c r="A2" s="56" t="s">
        <v>62</v>
      </c>
      <c r="B2" s="56" t="s">
        <v>58</v>
      </c>
      <c r="C2" s="56" t="s">
        <v>58</v>
      </c>
    </row>
    <row r="3" spans="1:5" ht="15" customHeight="1">
      <c r="A3" s="6" t="s">
        <v>63</v>
      </c>
      <c r="B3" s="58">
        <v>18.861700093769176</v>
      </c>
      <c r="C3" s="58">
        <v>28.393100301650033</v>
      </c>
      <c r="E3" s="55"/>
    </row>
    <row r="4" spans="1:5" ht="15" customHeight="1">
      <c r="B4" s="58">
        <v>18.054397531044977</v>
      </c>
      <c r="C4" s="58">
        <v>27.515166090588934</v>
      </c>
    </row>
    <row r="5" spans="1:5" ht="15" customHeight="1">
      <c r="B5" s="58">
        <v>18.182112483767625</v>
      </c>
      <c r="C5" s="58">
        <v>27.994242510591334</v>
      </c>
    </row>
    <row r="6" spans="1:5" ht="15" customHeight="1">
      <c r="B6" s="58">
        <v>18.384876485286977</v>
      </c>
      <c r="C6" s="58">
        <v>28.470661944427004</v>
      </c>
    </row>
    <row r="7" spans="1:5" ht="15" customHeight="1">
      <c r="B7" s="58">
        <v>17.118380035960527</v>
      </c>
      <c r="C7" s="58">
        <v>28.180693559180735</v>
      </c>
    </row>
    <row r="8" spans="1:5" ht="15" customHeight="1">
      <c r="A8" s="6" t="s">
        <v>64</v>
      </c>
      <c r="B8" s="58">
        <v>16.31038924291715</v>
      </c>
      <c r="C8" s="58">
        <v>27.0905178797891</v>
      </c>
    </row>
    <row r="9" spans="1:5" ht="15" customHeight="1">
      <c r="B9" s="58">
        <v>16.244127924238075</v>
      </c>
      <c r="C9" s="58">
        <v>27.961498954170036</v>
      </c>
    </row>
    <row r="10" spans="1:5" ht="15" customHeight="1">
      <c r="B10" s="58">
        <v>13.786414220149076</v>
      </c>
      <c r="C10" s="58">
        <v>27.165375998471067</v>
      </c>
    </row>
    <row r="11" spans="1:5" ht="15" customHeight="1">
      <c r="B11" s="58">
        <v>13.231713720522501</v>
      </c>
      <c r="C11" s="58">
        <v>27.587952945511763</v>
      </c>
    </row>
    <row r="12" spans="1:5" ht="15" customHeight="1">
      <c r="B12" s="58">
        <v>14.618812353107201</v>
      </c>
      <c r="C12" s="58">
        <v>27.630507855665233</v>
      </c>
    </row>
    <row r="13" spans="1:5" ht="15" customHeight="1">
      <c r="A13" s="6" t="s">
        <v>65</v>
      </c>
      <c r="B13" s="58">
        <v>13.838834091233601</v>
      </c>
      <c r="C13" s="58">
        <v>24.066616861040568</v>
      </c>
    </row>
    <row r="14" spans="1:5" ht="15" customHeight="1">
      <c r="B14" s="58">
        <v>16.349583959459601</v>
      </c>
      <c r="C14" s="58">
        <v>24.3259473600408</v>
      </c>
    </row>
    <row r="15" spans="1:5" ht="15" customHeight="1">
      <c r="B15" s="58">
        <v>16.552904736496249</v>
      </c>
      <c r="C15" s="58">
        <v>23.3466751770179</v>
      </c>
    </row>
    <row r="16" spans="1:5" ht="15" customHeight="1">
      <c r="B16" s="58">
        <v>13.23202148335475</v>
      </c>
      <c r="C16" s="58">
        <v>25.125630301458568</v>
      </c>
    </row>
    <row r="17" spans="1:3" ht="15" customHeight="1">
      <c r="B17" s="58">
        <v>15.841294079010002</v>
      </c>
      <c r="C17" s="58">
        <v>24.275455745572767</v>
      </c>
    </row>
    <row r="18" spans="1:3" ht="15" customHeight="1">
      <c r="A18" s="6" t="s">
        <v>64</v>
      </c>
      <c r="B18" s="58">
        <v>15.169063742048799</v>
      </c>
      <c r="C18" s="58">
        <v>25.916271886947431</v>
      </c>
    </row>
    <row r="19" spans="1:3" ht="15" customHeight="1">
      <c r="B19" s="58">
        <v>15.695517722405199</v>
      </c>
      <c r="C19" s="58">
        <v>23.806562473559936</v>
      </c>
    </row>
    <row r="20" spans="1:3" ht="15" customHeight="1">
      <c r="B20" s="58">
        <v>16.032378576740776</v>
      </c>
      <c r="C20" s="58">
        <v>25.362093285152302</v>
      </c>
    </row>
    <row r="21" spans="1:3" ht="15" customHeight="1">
      <c r="B21" s="58">
        <v>14.7179985804393</v>
      </c>
      <c r="C21" s="58">
        <v>24.030086714624332</v>
      </c>
    </row>
    <row r="22" spans="1:3" ht="15" customHeight="1">
      <c r="B22" s="58">
        <v>15.861540109705675</v>
      </c>
      <c r="C22" s="58">
        <v>24.432260016752402</v>
      </c>
    </row>
    <row r="23" spans="1:3" ht="15" customHeight="1">
      <c r="A23" s="6" t="s">
        <v>66</v>
      </c>
      <c r="B23" s="58">
        <v>17.477771605973651</v>
      </c>
      <c r="C23" s="58">
        <v>22.397220904279305</v>
      </c>
    </row>
    <row r="24" spans="1:3" ht="15" customHeight="1">
      <c r="B24" s="58">
        <v>16.186096933617875</v>
      </c>
      <c r="C24" s="58">
        <v>22.003608254657067</v>
      </c>
    </row>
    <row r="25" spans="1:3" ht="15" customHeight="1">
      <c r="B25" s="58">
        <v>15.190880562071499</v>
      </c>
      <c r="C25" s="58">
        <v>22.381791644988329</v>
      </c>
    </row>
    <row r="26" spans="1:3" ht="15" customHeight="1">
      <c r="B26" s="58">
        <v>14.282796316927575</v>
      </c>
      <c r="C26" s="58">
        <v>22.354904682185232</v>
      </c>
    </row>
    <row r="27" spans="1:3" ht="15" customHeight="1">
      <c r="B27" s="58">
        <v>14.274060284852276</v>
      </c>
      <c r="C27" s="58">
        <v>22.552918709372403</v>
      </c>
    </row>
    <row r="28" spans="1:3" ht="15" customHeight="1">
      <c r="A28" s="6" t="s">
        <v>64</v>
      </c>
      <c r="B28" s="58">
        <v>16.268151688125251</v>
      </c>
      <c r="C28" s="58">
        <v>22.309964307677035</v>
      </c>
    </row>
    <row r="29" spans="1:3" ht="15" customHeight="1">
      <c r="B29" s="58">
        <v>16.869621364686303</v>
      </c>
      <c r="C29" s="58">
        <v>21.788613908175503</v>
      </c>
    </row>
    <row r="30" spans="1:3" ht="15" customHeight="1">
      <c r="B30" s="58">
        <v>16.967674134358376</v>
      </c>
      <c r="C30" s="58">
        <v>21.554010913888163</v>
      </c>
    </row>
    <row r="31" spans="1:3" ht="15" customHeight="1">
      <c r="B31" s="58">
        <v>17.716059024137852</v>
      </c>
      <c r="C31" s="58">
        <v>22.74638134158495</v>
      </c>
    </row>
    <row r="32" spans="1:3" ht="15" customHeight="1">
      <c r="B32" s="58">
        <v>16.5258088712736</v>
      </c>
      <c r="C32" s="58">
        <v>23.117554297016049</v>
      </c>
    </row>
    <row r="33" spans="1:3" ht="15" customHeight="1">
      <c r="A33" s="20" t="s">
        <v>67</v>
      </c>
      <c r="B33" s="58">
        <v>17.722235313593274</v>
      </c>
      <c r="C33" s="58">
        <v>24.6375346028656</v>
      </c>
    </row>
    <row r="34" spans="1:3" ht="15" customHeight="1">
      <c r="B34" s="58">
        <v>16.405715187186075</v>
      </c>
      <c r="C34" s="58">
        <v>24.525289027836948</v>
      </c>
    </row>
    <row r="35" spans="1:3" ht="15" customHeight="1">
      <c r="B35" s="58">
        <v>16.964136536626551</v>
      </c>
      <c r="C35" s="58">
        <v>25.951506786448547</v>
      </c>
    </row>
    <row r="36" spans="1:3" ht="15" customHeight="1">
      <c r="B36" s="58">
        <v>17.342141763023299</v>
      </c>
      <c r="C36" s="58">
        <v>24.2951766986371</v>
      </c>
    </row>
    <row r="37" spans="1:3" ht="15" customHeight="1">
      <c r="B37" s="58">
        <v>16.619271226524425</v>
      </c>
      <c r="C37" s="58">
        <v>24.057318743797765</v>
      </c>
    </row>
    <row r="38" spans="1:3" ht="15" customHeight="1">
      <c r="A38" s="6" t="s">
        <v>64</v>
      </c>
      <c r="B38" s="58">
        <v>14.645105964194624</v>
      </c>
      <c r="C38" s="58">
        <v>24.746641319245601</v>
      </c>
    </row>
    <row r="39" spans="1:3" ht="15" customHeight="1">
      <c r="B39" s="58">
        <v>15.4409033155955</v>
      </c>
      <c r="C39" s="58">
        <v>24.458203942307303</v>
      </c>
    </row>
    <row r="40" spans="1:3" ht="15" customHeight="1">
      <c r="B40" s="58">
        <v>16.182571382746776</v>
      </c>
      <c r="C40" s="58">
        <v>24.577945295190403</v>
      </c>
    </row>
    <row r="41" spans="1:3" ht="15" customHeight="1">
      <c r="B41" s="58">
        <v>15.605480019239923</v>
      </c>
      <c r="C41" s="58">
        <v>24.288983108454602</v>
      </c>
    </row>
    <row r="42" spans="1:3" ht="15" customHeight="1">
      <c r="B42" s="58">
        <v>16.936395063241502</v>
      </c>
      <c r="C42" s="58">
        <v>24.307711528698366</v>
      </c>
    </row>
    <row r="43" spans="1:3" ht="15" customHeight="1">
      <c r="A43" s="20" t="s">
        <v>68</v>
      </c>
      <c r="B43" s="58">
        <v>15.2985670996529</v>
      </c>
      <c r="C43" s="58">
        <v>25.756574208636167</v>
      </c>
    </row>
    <row r="44" spans="1:3" ht="15" customHeight="1">
      <c r="B44" s="58">
        <v>16.424593570735851</v>
      </c>
      <c r="C44" s="58">
        <v>26.428116220493205</v>
      </c>
    </row>
    <row r="45" spans="1:3" ht="15" customHeight="1">
      <c r="B45" s="58">
        <v>17.137202018000377</v>
      </c>
      <c r="C45" s="58">
        <v>26.2382867551887</v>
      </c>
    </row>
    <row r="46" spans="1:3" ht="15" customHeight="1">
      <c r="B46" s="58">
        <v>16.543311005641328</v>
      </c>
      <c r="C46" s="58">
        <v>25.528671060577931</v>
      </c>
    </row>
    <row r="47" spans="1:3" ht="15" customHeight="1">
      <c r="B47" s="58">
        <v>16.790299643373501</v>
      </c>
      <c r="C47" s="58">
        <v>27.220769974973535</v>
      </c>
    </row>
    <row r="48" spans="1:3" ht="15" customHeight="1">
      <c r="A48" s="6" t="s">
        <v>64</v>
      </c>
      <c r="B48" s="58">
        <v>16.235404568572676</v>
      </c>
      <c r="C48" s="58">
        <v>26.8401372811439</v>
      </c>
    </row>
    <row r="49" spans="1:3" ht="15" customHeight="1">
      <c r="A49" s="12"/>
      <c r="B49" s="58">
        <v>16.962563041504598</v>
      </c>
      <c r="C49" s="58">
        <v>26.674278308428033</v>
      </c>
    </row>
    <row r="50" spans="1:3" ht="15" customHeight="1">
      <c r="B50" s="59">
        <v>17</v>
      </c>
      <c r="C50" s="58">
        <v>26.467188782330869</v>
      </c>
    </row>
    <row r="51" spans="1:3" ht="15" customHeight="1">
      <c r="A51" s="12"/>
      <c r="B51" s="58">
        <v>15.887046242297874</v>
      </c>
      <c r="C51" s="58">
        <v>26.727062295447229</v>
      </c>
    </row>
    <row r="52" spans="1:3" ht="15" customHeight="1">
      <c r="A52" s="12"/>
      <c r="B52" s="58">
        <v>16.699168959769349</v>
      </c>
      <c r="C52" s="58">
        <v>26.618141370102133</v>
      </c>
    </row>
    <row r="53" spans="1:3" ht="15" customHeight="1">
      <c r="A53" s="20" t="s">
        <v>71</v>
      </c>
      <c r="B53" s="58">
        <v>17.457791505147124</v>
      </c>
      <c r="C53" s="58">
        <v>27.207274274546933</v>
      </c>
    </row>
    <row r="54" spans="1:3" ht="15" customHeight="1">
      <c r="B54" s="58">
        <v>17.968310468442727</v>
      </c>
      <c r="C54" s="58">
        <v>26.838446120696101</v>
      </c>
    </row>
    <row r="55" spans="1:3" ht="15" customHeight="1">
      <c r="B55" s="58">
        <v>16.0931217777527</v>
      </c>
      <c r="C55" s="58">
        <v>26.946037443335399</v>
      </c>
    </row>
    <row r="56" spans="1:3" ht="15" customHeight="1">
      <c r="B56" s="58">
        <v>17.558105201652047</v>
      </c>
      <c r="C56" s="58">
        <v>27.086146097475467</v>
      </c>
    </row>
    <row r="57" spans="1:3" ht="15" customHeight="1">
      <c r="B57" s="58">
        <v>17.360136414950951</v>
      </c>
      <c r="C57" s="58">
        <v>26.7048013829444</v>
      </c>
    </row>
    <row r="58" spans="1:3" ht="15" customHeight="1">
      <c r="A58" s="6" t="s">
        <v>64</v>
      </c>
      <c r="B58" s="58">
        <v>17.03998306797855</v>
      </c>
      <c r="C58" s="58">
        <v>27.11066262943433</v>
      </c>
    </row>
    <row r="59" spans="1:3" ht="15" customHeight="1">
      <c r="B59" s="58">
        <v>17.419765540535273</v>
      </c>
      <c r="C59" s="58">
        <v>27.340897904933737</v>
      </c>
    </row>
    <row r="60" spans="1:3" ht="15" customHeight="1">
      <c r="B60" s="58">
        <v>15.772052222664325</v>
      </c>
      <c r="C60" s="58">
        <v>27.518610527646132</v>
      </c>
    </row>
    <row r="61" spans="1:3" ht="15" customHeight="1">
      <c r="B61" s="58">
        <v>16.683681505298523</v>
      </c>
      <c r="C61" s="58">
        <v>26.705374177929531</v>
      </c>
    </row>
    <row r="62" spans="1:3" ht="15" customHeight="1">
      <c r="B62" s="58">
        <v>17.089915247133376</v>
      </c>
      <c r="C62" s="58">
        <v>26.695823510135469</v>
      </c>
    </row>
  </sheetData>
  <phoneticPr fontId="17" type="noConversion"/>
  <printOptions headings="1" gridLines="1"/>
  <pageMargins left="0" right="0" top="0" bottom="0" header="0" footer="0"/>
  <pageSetup paperSize="0" pageOrder="overThenDown" orientation="portrait" blackAndWhite="1" useFirstPageNumber="1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workbookViewId="0">
      <selection activeCell="G11" sqref="G11"/>
    </sheetView>
  </sheetViews>
  <sheetFormatPr defaultRowHeight="10.5"/>
  <cols>
    <col min="1" max="1" width="17.1640625" style="6" customWidth="1"/>
    <col min="2" max="2" width="14.5" style="7" customWidth="1"/>
    <col min="3" max="3" width="14.5" style="23" customWidth="1"/>
    <col min="4" max="4" width="13.5" bestFit="1" customWidth="1"/>
  </cols>
  <sheetData>
    <row r="1" spans="1:4">
      <c r="A1" s="56"/>
      <c r="B1" s="56"/>
      <c r="C1" s="57"/>
    </row>
    <row r="2" spans="1:4">
      <c r="A2" s="56" t="s">
        <v>62</v>
      </c>
      <c r="B2" s="56" t="s">
        <v>58</v>
      </c>
      <c r="C2" s="56" t="s">
        <v>58</v>
      </c>
    </row>
    <row r="3" spans="1:4" ht="11.25">
      <c r="A3" s="6" t="s">
        <v>63</v>
      </c>
      <c r="B3" s="58">
        <v>18.861700093769176</v>
      </c>
      <c r="C3" s="58">
        <v>28.393100301650033</v>
      </c>
      <c r="D3" s="60">
        <f>TTEST(B3:B7,C3:C7,2,2)</f>
        <v>1.6421181069923599E-9</v>
      </c>
    </row>
    <row r="4" spans="1:4" ht="11.25">
      <c r="B4" s="58">
        <v>18.054397531044977</v>
      </c>
      <c r="C4" s="58">
        <v>27.515166090588934</v>
      </c>
    </row>
    <row r="5" spans="1:4" ht="11.25">
      <c r="B5" s="58">
        <v>18.182112483767625</v>
      </c>
      <c r="C5" s="58">
        <v>27.994242510591334</v>
      </c>
    </row>
    <row r="6" spans="1:4" ht="11.25">
      <c r="B6" s="58">
        <v>18.384876485286977</v>
      </c>
      <c r="C6" s="58">
        <v>28.470661944427004</v>
      </c>
    </row>
    <row r="7" spans="1:4" ht="11.25">
      <c r="B7" s="58">
        <v>17.118380035960527</v>
      </c>
      <c r="C7" s="58">
        <v>28.180693559180735</v>
      </c>
    </row>
    <row r="8" spans="1:4" ht="11.25">
      <c r="A8" s="6" t="s">
        <v>64</v>
      </c>
      <c r="B8" s="58">
        <v>16.31038924291715</v>
      </c>
      <c r="C8" s="58">
        <v>27.0905178797891</v>
      </c>
      <c r="D8" s="60">
        <f>TTEST(B8:B12,C8:C12,2,2)</f>
        <v>4.9253013667232448E-8</v>
      </c>
    </row>
    <row r="9" spans="1:4" ht="11.25">
      <c r="B9" s="58">
        <v>16.244127924238075</v>
      </c>
      <c r="C9" s="58">
        <v>27.961498954170036</v>
      </c>
    </row>
    <row r="10" spans="1:4" ht="11.25">
      <c r="B10" s="58">
        <v>13.786414220149076</v>
      </c>
      <c r="C10" s="58">
        <v>27.165375998471067</v>
      </c>
    </row>
    <row r="11" spans="1:4" ht="11.25">
      <c r="B11" s="58">
        <v>13.231713720522501</v>
      </c>
      <c r="C11" s="58">
        <v>27.587952945511763</v>
      </c>
    </row>
    <row r="12" spans="1:4" ht="11.25">
      <c r="B12" s="58">
        <v>14.618812353107201</v>
      </c>
      <c r="C12" s="58">
        <v>27.630507855665233</v>
      </c>
    </row>
    <row r="13" spans="1:4" ht="11.25">
      <c r="A13" s="6" t="s">
        <v>65</v>
      </c>
      <c r="B13" s="58">
        <v>13.838834091233601</v>
      </c>
      <c r="C13" s="58">
        <v>24.066616861040568</v>
      </c>
      <c r="D13" s="60">
        <f>TTEST(B13:B17,C13:C17,2,2)</f>
        <v>1.8001409941756172E-6</v>
      </c>
    </row>
    <row r="14" spans="1:4" ht="11.25">
      <c r="B14" s="58">
        <v>16.349583959459601</v>
      </c>
      <c r="C14" s="58">
        <v>24.3259473600408</v>
      </c>
    </row>
    <row r="15" spans="1:4" ht="11.25">
      <c r="B15" s="58">
        <v>16.552904736496249</v>
      </c>
      <c r="C15" s="58">
        <v>23.3466751770179</v>
      </c>
    </row>
    <row r="16" spans="1:4" ht="11.25">
      <c r="B16" s="58">
        <v>13.23202148335475</v>
      </c>
      <c r="C16" s="58">
        <v>25.125630301458568</v>
      </c>
    </row>
    <row r="17" spans="1:4" ht="11.25">
      <c r="B17" s="58">
        <v>15.841294079010002</v>
      </c>
      <c r="C17" s="58">
        <v>24.275455745572767</v>
      </c>
    </row>
    <row r="18" spans="1:4" ht="11.25">
      <c r="A18" s="6" t="s">
        <v>64</v>
      </c>
      <c r="B18" s="58">
        <v>15.169063742048799</v>
      </c>
      <c r="C18" s="58">
        <v>25.916271886947431</v>
      </c>
      <c r="D18" s="61">
        <f>TTEST(B18:B22,C18:C22,2,2)</f>
        <v>4.7288562086168013E-8</v>
      </c>
    </row>
    <row r="19" spans="1:4" ht="11.25">
      <c r="B19" s="58">
        <v>15.695517722405199</v>
      </c>
      <c r="C19" s="58">
        <v>23.806562473559936</v>
      </c>
    </row>
    <row r="20" spans="1:4" ht="11.25">
      <c r="B20" s="58">
        <v>16.032378576740776</v>
      </c>
      <c r="C20" s="58">
        <v>25.362093285152302</v>
      </c>
    </row>
    <row r="21" spans="1:4" ht="11.25">
      <c r="B21" s="58">
        <v>14.7179985804393</v>
      </c>
      <c r="C21" s="58">
        <v>24.030086714624332</v>
      </c>
    </row>
    <row r="22" spans="1:4" ht="11.25">
      <c r="B22" s="58">
        <v>15.861540109705675</v>
      </c>
      <c r="C22" s="58">
        <v>24.432260016752402</v>
      </c>
    </row>
    <row r="23" spans="1:4" ht="11.25">
      <c r="A23" s="6" t="s">
        <v>66</v>
      </c>
      <c r="B23" s="58">
        <v>17.477771605973651</v>
      </c>
      <c r="C23" s="58">
        <v>22.397220904279305</v>
      </c>
      <c r="D23" s="60">
        <f>TTEST(B23:B27,C23:C27,2,2)</f>
        <v>3.8650668565036336E-6</v>
      </c>
    </row>
    <row r="24" spans="1:4" ht="11.25">
      <c r="B24" s="58">
        <v>16.186096933617875</v>
      </c>
      <c r="C24" s="58">
        <v>22.003608254657067</v>
      </c>
    </row>
    <row r="25" spans="1:4" ht="11.25">
      <c r="B25" s="58">
        <v>15.190880562071499</v>
      </c>
      <c r="C25" s="58">
        <v>22.381791644988329</v>
      </c>
    </row>
    <row r="26" spans="1:4" ht="11.25">
      <c r="B26" s="58">
        <v>14.282796316927575</v>
      </c>
      <c r="C26" s="58">
        <v>22.354904682185232</v>
      </c>
    </row>
    <row r="27" spans="1:4" ht="11.25">
      <c r="B27" s="58">
        <v>14.274060284852276</v>
      </c>
      <c r="C27" s="58">
        <v>22.552918709372403</v>
      </c>
    </row>
    <row r="28" spans="1:4" ht="11.25">
      <c r="A28" s="6" t="s">
        <v>64</v>
      </c>
      <c r="B28" s="58">
        <v>16.268151688125251</v>
      </c>
      <c r="C28" s="58">
        <v>22.309964307677035</v>
      </c>
    </row>
    <row r="29" spans="1:4" ht="11.25">
      <c r="B29" s="58">
        <v>16.869621364686303</v>
      </c>
      <c r="C29" s="58">
        <v>21.788613908175503</v>
      </c>
    </row>
    <row r="30" spans="1:4" ht="11.25">
      <c r="B30" s="58">
        <v>16.967674134358376</v>
      </c>
      <c r="C30" s="58">
        <v>21.554010913888163</v>
      </c>
    </row>
    <row r="31" spans="1:4" ht="11.25">
      <c r="B31" s="58">
        <v>17.716059024137852</v>
      </c>
      <c r="C31" s="58">
        <v>22.74638134158495</v>
      </c>
    </row>
    <row r="32" spans="1:4" ht="11.25">
      <c r="B32" s="58">
        <v>16.5258088712736</v>
      </c>
      <c r="C32" s="58">
        <v>23.117554297016049</v>
      </c>
    </row>
    <row r="33" spans="1:3" ht="11.25">
      <c r="A33" s="20" t="s">
        <v>67</v>
      </c>
      <c r="B33" s="58">
        <v>17.722235313593274</v>
      </c>
      <c r="C33" s="58">
        <v>24.6375346028656</v>
      </c>
    </row>
    <row r="34" spans="1:3" ht="11.25">
      <c r="B34" s="58">
        <v>16.405715187186075</v>
      </c>
      <c r="C34" s="58">
        <v>24.525289027836948</v>
      </c>
    </row>
    <row r="35" spans="1:3" ht="11.25">
      <c r="B35" s="58">
        <v>16.964136536626551</v>
      </c>
      <c r="C35" s="58">
        <v>25.951506786448547</v>
      </c>
    </row>
    <row r="36" spans="1:3" ht="11.25">
      <c r="B36" s="58">
        <v>17.342141763023299</v>
      </c>
      <c r="C36" s="58">
        <v>24.2951766986371</v>
      </c>
    </row>
    <row r="37" spans="1:3" ht="11.25">
      <c r="B37" s="58">
        <v>16.619271226524425</v>
      </c>
      <c r="C37" s="58">
        <v>24.057318743797765</v>
      </c>
    </row>
    <row r="38" spans="1:3" ht="11.25">
      <c r="A38" s="6" t="s">
        <v>64</v>
      </c>
      <c r="B38" s="58">
        <v>14.645105964194624</v>
      </c>
      <c r="C38" s="58">
        <v>24.746641319245601</v>
      </c>
    </row>
    <row r="39" spans="1:3" ht="11.25">
      <c r="B39" s="58">
        <v>15.4409033155955</v>
      </c>
      <c r="C39" s="58">
        <v>24.458203942307303</v>
      </c>
    </row>
    <row r="40" spans="1:3" ht="11.25">
      <c r="B40" s="58">
        <v>16.182571382746776</v>
      </c>
      <c r="C40" s="58">
        <v>24.577945295190403</v>
      </c>
    </row>
    <row r="41" spans="1:3" ht="11.25">
      <c r="B41" s="58">
        <v>15.605480019239923</v>
      </c>
      <c r="C41" s="58">
        <v>24.288983108454602</v>
      </c>
    </row>
    <row r="42" spans="1:3" ht="11.25">
      <c r="B42" s="58">
        <v>16.936395063241502</v>
      </c>
      <c r="C42" s="58">
        <v>24.307711528698366</v>
      </c>
    </row>
    <row r="43" spans="1:3" ht="11.25">
      <c r="A43" s="20" t="s">
        <v>68</v>
      </c>
      <c r="B43" s="58">
        <v>15.2985670996529</v>
      </c>
      <c r="C43" s="58">
        <v>25.756574208636167</v>
      </c>
    </row>
    <row r="44" spans="1:3" ht="11.25">
      <c r="B44" s="58">
        <v>16.424593570735851</v>
      </c>
      <c r="C44" s="58">
        <v>26.428116220493205</v>
      </c>
    </row>
    <row r="45" spans="1:3" ht="11.25">
      <c r="B45" s="58">
        <v>17.137202018000377</v>
      </c>
      <c r="C45" s="58">
        <v>26.2382867551887</v>
      </c>
    </row>
    <row r="46" spans="1:3" ht="11.25">
      <c r="B46" s="58">
        <v>16.543311005641328</v>
      </c>
      <c r="C46" s="58">
        <v>25.528671060577931</v>
      </c>
    </row>
    <row r="47" spans="1:3" ht="11.25">
      <c r="B47" s="58">
        <v>16.790299643373501</v>
      </c>
      <c r="C47" s="58">
        <v>27.220769974973535</v>
      </c>
    </row>
    <row r="48" spans="1:3" ht="11.25">
      <c r="A48" s="6" t="s">
        <v>64</v>
      </c>
      <c r="B48" s="58">
        <v>16.235404568572676</v>
      </c>
      <c r="C48" s="58">
        <v>26.8401372811439</v>
      </c>
    </row>
    <row r="49" spans="1:3" ht="11.25">
      <c r="A49" s="12"/>
      <c r="B49" s="58">
        <v>16.962563041504598</v>
      </c>
      <c r="C49" s="58">
        <v>26.674278308428033</v>
      </c>
    </row>
    <row r="50" spans="1:3" ht="11.25">
      <c r="B50" s="59">
        <v>17</v>
      </c>
      <c r="C50" s="58">
        <v>26.467188782330869</v>
      </c>
    </row>
    <row r="51" spans="1:3" ht="11.25">
      <c r="A51" s="12"/>
      <c r="B51" s="58">
        <v>15.887046242297874</v>
      </c>
      <c r="C51" s="58">
        <v>26.727062295447229</v>
      </c>
    </row>
    <row r="52" spans="1:3" ht="11.25">
      <c r="A52" s="12"/>
      <c r="B52" s="58">
        <v>16.699168959769349</v>
      </c>
      <c r="C52" s="58">
        <v>26.618141370102133</v>
      </c>
    </row>
    <row r="53" spans="1:3" ht="11.25">
      <c r="A53" s="20" t="s">
        <v>71</v>
      </c>
      <c r="B53" s="58">
        <v>17.457791505147124</v>
      </c>
      <c r="C53" s="58">
        <v>27.207274274546933</v>
      </c>
    </row>
    <row r="54" spans="1:3" ht="11.25">
      <c r="B54" s="58">
        <v>17.968310468442727</v>
      </c>
      <c r="C54" s="58">
        <v>26.838446120696101</v>
      </c>
    </row>
    <row r="55" spans="1:3" ht="11.25">
      <c r="B55" s="58">
        <v>16.0931217777527</v>
      </c>
      <c r="C55" s="58">
        <v>26.946037443335399</v>
      </c>
    </row>
    <row r="56" spans="1:3" ht="11.25">
      <c r="B56" s="58">
        <v>17.558105201652047</v>
      </c>
      <c r="C56" s="58">
        <v>27.086146097475467</v>
      </c>
    </row>
    <row r="57" spans="1:3" ht="11.25">
      <c r="B57" s="58">
        <v>17.360136414950951</v>
      </c>
      <c r="C57" s="58">
        <v>26.7048013829444</v>
      </c>
    </row>
    <row r="58" spans="1:3" ht="11.25">
      <c r="A58" s="6" t="s">
        <v>64</v>
      </c>
      <c r="B58" s="58">
        <v>17.03998306797855</v>
      </c>
      <c r="C58" s="58">
        <v>27.11066262943433</v>
      </c>
    </row>
    <row r="59" spans="1:3" ht="11.25">
      <c r="B59" s="58">
        <v>17.419765540535273</v>
      </c>
      <c r="C59" s="58">
        <v>27.340897904933737</v>
      </c>
    </row>
    <row r="60" spans="1:3" ht="11.25">
      <c r="B60" s="58">
        <v>15.772052222664325</v>
      </c>
      <c r="C60" s="58">
        <v>27.518610527646132</v>
      </c>
    </row>
    <row r="61" spans="1:3" ht="11.25">
      <c r="B61" s="58">
        <v>16.683681505298523</v>
      </c>
      <c r="C61" s="58">
        <v>26.705374177929531</v>
      </c>
    </row>
    <row r="62" spans="1:3" ht="11.25">
      <c r="B62" s="58">
        <v>17.089915247133376</v>
      </c>
      <c r="C62" s="58">
        <v>26.695823510135469</v>
      </c>
    </row>
  </sheetData>
  <phoneticPr fontId="1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0</vt:lpstr>
      <vt:lpstr>Run Information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Jie Liu</dc:creator>
  <cp:lastModifiedBy>Administrator</cp:lastModifiedBy>
  <cp:lastPrinted>2014-11-26T03:38:33Z</cp:lastPrinted>
  <dcterms:created xsi:type="dcterms:W3CDTF">2014-11-12T07:24:13Z</dcterms:created>
  <dcterms:modified xsi:type="dcterms:W3CDTF">2015-11-04T09:05:10Z</dcterms:modified>
</cp:coreProperties>
</file>