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70" windowWidth="7680" windowHeight="4920" tabRatio="500"/>
  </bookViews>
  <sheets>
    <sheet name="0" sheetId="1" r:id="rId1"/>
    <sheet name="Run Information" sheetId="2" r:id="rId2"/>
    <sheet name="Sheet1" sheetId="3" r:id="rId3"/>
    <sheet name="Sheet2" sheetId="4" r:id="rId4"/>
  </sheets>
  <calcPr calcId="114210" iterateCount="1"/>
</workbook>
</file>

<file path=xl/calcChain.xml><?xml version="1.0" encoding="utf-8"?>
<calcChain xmlns="http://schemas.openxmlformats.org/spreadsheetml/2006/main">
  <c r="O10" i="1"/>
  <c r="O9"/>
  <c r="O12"/>
  <c r="O11"/>
  <c r="D23" i="4"/>
  <c r="D18"/>
  <c r="D13"/>
  <c r="D8"/>
  <c r="D3"/>
  <c r="O50" i="1"/>
  <c r="O4"/>
  <c r="O5"/>
  <c r="O6"/>
  <c r="O7"/>
  <c r="O8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1"/>
  <c r="O52"/>
  <c r="O53"/>
  <c r="O54"/>
  <c r="O55"/>
  <c r="O56"/>
  <c r="O57"/>
  <c r="O58"/>
  <c r="O59"/>
  <c r="O60"/>
  <c r="O61"/>
  <c r="O62"/>
  <c r="O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1"/>
  <c r="I52"/>
  <c r="I53"/>
  <c r="I54"/>
  <c r="I55"/>
  <c r="I56"/>
  <c r="I57"/>
  <c r="I58"/>
  <c r="I59"/>
  <c r="I60"/>
  <c r="I61"/>
  <c r="I62"/>
  <c r="I3"/>
  <c r="J4"/>
  <c r="K4"/>
  <c r="J5"/>
  <c r="K5"/>
  <c r="J11"/>
  <c r="K11"/>
  <c r="J13"/>
  <c r="K13"/>
  <c r="J15"/>
  <c r="K15"/>
  <c r="J18"/>
  <c r="K18"/>
  <c r="J22"/>
  <c r="K22"/>
  <c r="J24"/>
  <c r="K24"/>
  <c r="J26"/>
  <c r="K26"/>
  <c r="J29"/>
  <c r="K29"/>
  <c r="J33"/>
  <c r="K33"/>
  <c r="J35"/>
  <c r="K35"/>
  <c r="J37"/>
  <c r="K37"/>
  <c r="J40"/>
  <c r="K40"/>
  <c r="J44"/>
  <c r="K44"/>
  <c r="J48"/>
  <c r="K48"/>
  <c r="J51"/>
  <c r="K51"/>
  <c r="J52"/>
  <c r="K52"/>
  <c r="J55"/>
  <c r="K55"/>
  <c r="J56"/>
  <c r="K56"/>
  <c r="J58"/>
  <c r="K58"/>
  <c r="J59"/>
  <c r="K59"/>
  <c r="J62"/>
  <c r="K62"/>
  <c r="J3"/>
  <c r="K3"/>
  <c r="J6"/>
  <c r="K6"/>
  <c r="J7"/>
  <c r="K7"/>
  <c r="J8"/>
  <c r="K8"/>
  <c r="J9"/>
  <c r="K9"/>
  <c r="J10"/>
  <c r="K10"/>
  <c r="J12"/>
  <c r="K12"/>
  <c r="J14"/>
  <c r="K14"/>
  <c r="J16"/>
  <c r="K16"/>
  <c r="J17"/>
  <c r="K17"/>
  <c r="J19"/>
  <c r="K19"/>
  <c r="J20"/>
  <c r="K20"/>
  <c r="J21"/>
  <c r="K21"/>
  <c r="J23"/>
  <c r="K23"/>
  <c r="J25"/>
  <c r="K25"/>
  <c r="J27"/>
  <c r="K27"/>
  <c r="J28"/>
  <c r="K28"/>
  <c r="J30"/>
  <c r="K30"/>
  <c r="J31"/>
  <c r="K31"/>
  <c r="J32"/>
  <c r="K32"/>
  <c r="J34"/>
  <c r="K34"/>
  <c r="J36"/>
  <c r="K36"/>
  <c r="J38"/>
  <c r="K38"/>
  <c r="J39"/>
  <c r="K39"/>
  <c r="J41"/>
  <c r="K41"/>
  <c r="J42"/>
  <c r="K42"/>
  <c r="J43"/>
  <c r="K43"/>
  <c r="J45"/>
  <c r="K45"/>
  <c r="J46"/>
  <c r="K46"/>
  <c r="J47"/>
  <c r="K47"/>
  <c r="J49"/>
  <c r="K49"/>
  <c r="J50"/>
  <c r="K50"/>
  <c r="J53"/>
  <c r="K53"/>
  <c r="J54"/>
  <c r="K54"/>
  <c r="J57"/>
  <c r="K57"/>
  <c r="J60"/>
  <c r="K60"/>
  <c r="J61"/>
  <c r="K61"/>
  <c r="P4"/>
  <c r="Q4"/>
  <c r="R4"/>
  <c r="P3"/>
  <c r="Q3"/>
  <c r="P5"/>
  <c r="Q5"/>
  <c r="P6"/>
  <c r="Q6"/>
  <c r="P7"/>
  <c r="Q7"/>
  <c r="P14"/>
  <c r="Q14"/>
  <c r="R14"/>
  <c r="P23"/>
  <c r="Q23"/>
  <c r="R23"/>
  <c r="P24"/>
  <c r="Q24"/>
  <c r="R24"/>
  <c r="P26"/>
  <c r="Q26"/>
  <c r="P28"/>
  <c r="Q28"/>
  <c r="R28"/>
  <c r="P29"/>
  <c r="Q29"/>
  <c r="R29"/>
  <c r="P37"/>
  <c r="Q37"/>
  <c r="R37"/>
  <c r="P38"/>
  <c r="Q38"/>
  <c r="P39"/>
  <c r="Q39"/>
  <c r="P40"/>
  <c r="Q40"/>
  <c r="P41"/>
  <c r="Q41"/>
  <c r="R41"/>
  <c r="P42"/>
  <c r="Q42"/>
  <c r="P43"/>
  <c r="Q43"/>
  <c r="P44"/>
  <c r="Q44"/>
  <c r="P45"/>
  <c r="Q45"/>
  <c r="R45"/>
  <c r="P46"/>
  <c r="Q46"/>
  <c r="P47"/>
  <c r="Q47"/>
  <c r="P48"/>
  <c r="Q48"/>
  <c r="R48"/>
  <c r="P49"/>
  <c r="Q49"/>
  <c r="P50"/>
  <c r="Q50"/>
  <c r="R50"/>
  <c r="P51"/>
  <c r="Q51"/>
  <c r="P52"/>
  <c r="Q52"/>
  <c r="R52"/>
  <c r="P53"/>
  <c r="Q53"/>
  <c r="R53"/>
  <c r="P54"/>
  <c r="Q54"/>
  <c r="P55"/>
  <c r="Q55"/>
  <c r="P56"/>
  <c r="Q56"/>
  <c r="P57"/>
  <c r="Q57"/>
  <c r="R57"/>
  <c r="P58"/>
  <c r="Q58"/>
  <c r="P60"/>
  <c r="Q60"/>
  <c r="P61"/>
  <c r="Q61"/>
  <c r="P62"/>
  <c r="Q62"/>
  <c r="P59"/>
  <c r="Q59"/>
  <c r="P33"/>
  <c r="Q33"/>
  <c r="P34"/>
  <c r="Q34"/>
  <c r="R34"/>
  <c r="P35"/>
  <c r="Q35"/>
  <c r="P36"/>
  <c r="Q36"/>
  <c r="P30"/>
  <c r="Q30"/>
  <c r="R30"/>
  <c r="P31"/>
  <c r="Q31"/>
  <c r="R31"/>
  <c r="P32"/>
  <c r="Q32"/>
  <c r="R32"/>
  <c r="P25"/>
  <c r="Q25"/>
  <c r="P27"/>
  <c r="Q27"/>
  <c r="P18"/>
  <c r="Q18"/>
  <c r="P19"/>
  <c r="Q19"/>
  <c r="R19"/>
  <c r="P20"/>
  <c r="Q20"/>
  <c r="P21"/>
  <c r="Q21"/>
  <c r="R21"/>
  <c r="P22"/>
  <c r="Q22"/>
  <c r="P13"/>
  <c r="Q13"/>
  <c r="P15"/>
  <c r="Q15"/>
  <c r="P16"/>
  <c r="Q16"/>
  <c r="R16"/>
  <c r="P17"/>
  <c r="Q17"/>
  <c r="P8"/>
  <c r="Q8"/>
  <c r="R8"/>
  <c r="P9"/>
  <c r="Q9"/>
  <c r="P10"/>
  <c r="Q10"/>
  <c r="R10"/>
  <c r="P11"/>
  <c r="Q11"/>
  <c r="P12"/>
  <c r="Q12"/>
  <c r="R12"/>
  <c r="R26"/>
  <c r="R27"/>
  <c r="T28"/>
  <c r="R9"/>
  <c r="R36"/>
  <c r="R17"/>
  <c r="R15"/>
  <c r="R13"/>
  <c r="R22"/>
  <c r="R20"/>
  <c r="R18"/>
  <c r="S28"/>
  <c r="R11"/>
  <c r="R25"/>
  <c r="R35"/>
  <c r="R39"/>
  <c r="R47"/>
  <c r="R43"/>
  <c r="R55"/>
  <c r="R62"/>
  <c r="R5"/>
  <c r="R33"/>
  <c r="R40"/>
  <c r="R44"/>
  <c r="R51"/>
  <c r="R56"/>
  <c r="R60"/>
  <c r="R58"/>
  <c r="R3"/>
  <c r="R7"/>
  <c r="R42"/>
  <c r="R38"/>
  <c r="R46"/>
  <c r="R49"/>
  <c r="R54"/>
  <c r="R61"/>
  <c r="R59"/>
  <c r="R6"/>
  <c r="S8"/>
  <c r="X5"/>
  <c r="Y8"/>
  <c r="Y13"/>
  <c r="Y7"/>
  <c r="X13"/>
  <c r="X7"/>
  <c r="T8"/>
  <c r="S23"/>
  <c r="T23"/>
  <c r="T3"/>
  <c r="S3"/>
  <c r="T58"/>
  <c r="S58"/>
  <c r="T43"/>
  <c r="S43"/>
  <c r="T13"/>
  <c r="S13"/>
  <c r="T53"/>
  <c r="S53"/>
  <c r="S38"/>
  <c r="T38"/>
  <c r="Y14"/>
  <c r="S33"/>
  <c r="T33"/>
  <c r="T18"/>
  <c r="S18"/>
  <c r="T48"/>
  <c r="S48"/>
  <c r="AB5"/>
  <c r="X11"/>
  <c r="Y9"/>
  <c r="Y15"/>
  <c r="X15"/>
  <c r="X9"/>
  <c r="X12"/>
  <c r="X6"/>
  <c r="W14"/>
  <c r="W8"/>
  <c r="V16"/>
  <c r="V4"/>
  <c r="V10"/>
  <c r="V12"/>
  <c r="V6"/>
  <c r="V15"/>
  <c r="V9"/>
  <c r="X4"/>
  <c r="X16"/>
  <c r="X10"/>
  <c r="V11"/>
  <c r="V5"/>
  <c r="W7"/>
  <c r="W13"/>
  <c r="Y11"/>
  <c r="Y5"/>
  <c r="Y6"/>
  <c r="Y12"/>
  <c r="V14"/>
  <c r="V8"/>
  <c r="X14"/>
  <c r="X8"/>
  <c r="W10"/>
  <c r="W4"/>
  <c r="W12"/>
  <c r="W6"/>
  <c r="W15"/>
  <c r="W9"/>
  <c r="Y16"/>
  <c r="Y10"/>
  <c r="Y4"/>
  <c r="W11"/>
  <c r="W5"/>
  <c r="V13"/>
  <c r="V7"/>
  <c r="AB4"/>
</calcChain>
</file>

<file path=xl/sharedStrings.xml><?xml version="1.0" encoding="utf-8"?>
<sst xmlns="http://schemas.openxmlformats.org/spreadsheetml/2006/main" count="131" uniqueCount="86">
  <si>
    <t>A03</t>
  </si>
  <si>
    <t>A04</t>
  </si>
  <si>
    <t>A05</t>
  </si>
  <si>
    <t>A06</t>
  </si>
  <si>
    <t>A07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</si>
  <si>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</si>
  <si>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</si>
  <si>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</si>
  <si>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</si>
  <si>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</si>
  <si>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</si>
  <si>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</si>
  <si>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</si>
  <si>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</si>
  <si>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</si>
  <si>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</si>
  <si>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</si>
  <si>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</si>
  <si>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</si>
  <si>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</si>
  <si>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</si>
  <si>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</si>
  <si>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</si>
  <si>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</si>
  <si>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</si>
  <si>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</si>
  <si>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</si>
  <si>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</si>
  <si>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</si>
  <si>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</si>
  <si>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</si>
  <si>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</si>
  <si>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</si>
  <si>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</si>
  <si>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</si>
  <si>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</si>
  <si>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</si>
  <si>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</si>
  <si>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</si>
  <si>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</si>
  <si>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</si>
  <si>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</si>
  <si>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</si>
  <si>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</si>
  <si>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</si>
  <si>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</si>
  <si>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</si>
  <si>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</si>
  <si>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</si>
  <si>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</si>
  <si>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</si>
  <si>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</si>
  <si>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</si>
  <si>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</si>
  <si>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</si>
  <si>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H04</t>
  </si>
  <si>
    <t>H05</t>
  </si>
  <si>
    <t>H06</t>
  </si>
  <si>
    <r>
      <t>a</t>
    </r>
    <r>
      <rPr>
        <sz val="8.25"/>
        <rFont val="Microsoft Sans Serif"/>
        <family val="2"/>
      </rPr>
      <t>verage</t>
    </r>
    <phoneticPr fontId="17" type="noConversion"/>
  </si>
  <si>
    <r>
      <t>d</t>
    </r>
    <r>
      <rPr>
        <sz val="8.25"/>
        <rFont val="Microsoft Sans Serif"/>
        <family val="2"/>
      </rPr>
      <t>Ct</t>
    </r>
    <phoneticPr fontId="17" type="noConversion"/>
  </si>
  <si>
    <r>
      <t>2</t>
    </r>
    <r>
      <rPr>
        <sz val="8.25"/>
        <rFont val="Microsoft Sans Serif"/>
        <family val="2"/>
      </rPr>
      <t>^(-dCt)</t>
    </r>
    <phoneticPr fontId="17" type="noConversion"/>
  </si>
  <si>
    <r>
      <t>%</t>
    </r>
    <r>
      <rPr>
        <sz val="8.25"/>
        <rFont val="Microsoft Sans Serif"/>
        <family val="2"/>
      </rPr>
      <t>B-actin</t>
    </r>
    <phoneticPr fontId="17" type="noConversion"/>
  </si>
  <si>
    <r>
      <t>G</t>
    </r>
    <r>
      <rPr>
        <sz val="8.25"/>
        <rFont val="Microsoft Sans Serif"/>
        <family val="2"/>
      </rPr>
      <t>roup</t>
    </r>
    <phoneticPr fontId="17" type="noConversion"/>
  </si>
  <si>
    <r>
      <t>1</t>
    </r>
    <r>
      <rPr>
        <sz val="8.25"/>
        <rFont val="Microsoft Sans Serif"/>
        <family val="2"/>
      </rPr>
      <t>0-Cont</t>
    </r>
    <phoneticPr fontId="17" type="noConversion"/>
  </si>
  <si>
    <r>
      <t>Z</t>
    </r>
    <r>
      <rPr>
        <sz val="8.25"/>
        <rFont val="Microsoft Sans Serif"/>
        <family val="2"/>
      </rPr>
      <t>ouTai</t>
    </r>
    <phoneticPr fontId="17" type="noConversion"/>
  </si>
  <si>
    <r>
      <t>1</t>
    </r>
    <r>
      <rPr>
        <sz val="8.25"/>
        <rFont val="Microsoft Sans Serif"/>
        <family val="2"/>
      </rPr>
      <t>4-Cont</t>
    </r>
    <phoneticPr fontId="17" type="noConversion"/>
  </si>
  <si>
    <r>
      <t>1</t>
    </r>
    <r>
      <rPr>
        <sz val="8.25"/>
        <rFont val="Microsoft Sans Serif"/>
        <family val="2"/>
      </rPr>
      <t>8-Cont</t>
    </r>
    <phoneticPr fontId="17" type="noConversion"/>
  </si>
  <si>
    <t>22-Cont</t>
    <phoneticPr fontId="17" type="noConversion"/>
  </si>
  <si>
    <t>2-Cont</t>
    <phoneticPr fontId="17" type="noConversion"/>
  </si>
  <si>
    <r>
      <t>H</t>
    </r>
    <r>
      <rPr>
        <sz val="8.25"/>
        <rFont val="Microsoft Sans Serif"/>
        <family val="2"/>
      </rPr>
      <t>07</t>
    </r>
    <phoneticPr fontId="17" type="noConversion"/>
  </si>
  <si>
    <r>
      <t>H</t>
    </r>
    <r>
      <rPr>
        <sz val="8.25"/>
        <rFont val="Microsoft Sans Serif"/>
        <family val="2"/>
      </rPr>
      <t>08</t>
    </r>
    <phoneticPr fontId="17" type="noConversion"/>
  </si>
  <si>
    <t>6-Cont</t>
    <phoneticPr fontId="17" type="noConversion"/>
  </si>
  <si>
    <r>
      <t>M</t>
    </r>
    <r>
      <rPr>
        <sz val="8.25"/>
        <rFont val="Microsoft Sans Serif"/>
        <family val="2"/>
      </rPr>
      <t>ean</t>
    </r>
    <phoneticPr fontId="17" type="noConversion"/>
  </si>
  <si>
    <r>
      <t>S</t>
    </r>
    <r>
      <rPr>
        <sz val="8.25"/>
        <rFont val="Microsoft Sans Serif"/>
        <family val="2"/>
      </rPr>
      <t>EM</t>
    </r>
    <phoneticPr fontId="17" type="noConversion"/>
  </si>
  <si>
    <t>Liv-B-actin</t>
    <phoneticPr fontId="11" type="noConversion"/>
  </si>
  <si>
    <t>6</t>
  </si>
  <si>
    <t>10</t>
  </si>
  <si>
    <t>14</t>
  </si>
  <si>
    <t>18</t>
  </si>
  <si>
    <t>22</t>
  </si>
  <si>
    <t>2</t>
  </si>
  <si>
    <r>
      <t>=</t>
    </r>
    <r>
      <rPr>
        <sz val="8.25"/>
        <rFont val="Microsoft Sans Serif"/>
        <family val="2"/>
      </rPr>
      <t>TTEST(B3:B7,C3:C7,2,2)</t>
    </r>
    <phoneticPr fontId="17" type="noConversion"/>
  </si>
  <si>
    <r>
      <t>C</t>
    </r>
    <r>
      <rPr>
        <sz val="8.25"/>
        <rFont val="Microsoft Sans Serif"/>
        <family val="2"/>
      </rPr>
      <t>ont-12</t>
    </r>
    <phoneticPr fontId="17" type="noConversion"/>
  </si>
  <si>
    <t>佐太-116</t>
    <phoneticPr fontId="17" type="noConversion"/>
  </si>
  <si>
    <r>
      <t>n</t>
    </r>
    <r>
      <rPr>
        <sz val="8.25"/>
        <rFont val="Microsoft Sans Serif"/>
        <family val="2"/>
      </rPr>
      <t>asp2</t>
    </r>
    <phoneticPr fontId="11" type="noConversion"/>
  </si>
  <si>
    <r>
      <rPr>
        <sz val="8.25"/>
        <rFont val="Microsoft Sans Serif"/>
        <family val="2"/>
      </rPr>
      <t>nasp2</t>
    </r>
    <r>
      <rPr>
        <sz val="8.25"/>
        <rFont val="宋体"/>
        <charset val="134"/>
      </rPr>
      <t>新逆转</t>
    </r>
    <phoneticPr fontId="11" type="noConversion"/>
  </si>
</sst>
</file>

<file path=xl/styles.xml><?xml version="1.0" encoding="utf-8"?>
<styleSheet xmlns="http://schemas.openxmlformats.org/spreadsheetml/2006/main">
  <numFmts count="10">
    <numFmt numFmtId="176" formatCode="###0.00;\-###0.00"/>
    <numFmt numFmtId="177" formatCode="###0.00000;\-###0.00000"/>
    <numFmt numFmtId="178" formatCode="0.000_ "/>
    <numFmt numFmtId="179" formatCode="0.000"/>
    <numFmt numFmtId="180" formatCode="0.00_);[Red]\(0.00\)"/>
    <numFmt numFmtId="181" formatCode="0.0000_);[Red]\(0.0000\)"/>
    <numFmt numFmtId="182" formatCode="0_);[Red]\(0\)"/>
    <numFmt numFmtId="183" formatCode="0.0000_ "/>
    <numFmt numFmtId="184" formatCode="0.00000_ "/>
    <numFmt numFmtId="187" formatCode="###0.0000;\-###0.0000"/>
  </numFmts>
  <fonts count="26"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8.25"/>
      <name val="Microsoft Sans Serif"/>
      <family val="2"/>
    </font>
    <font>
      <sz val="9"/>
      <name val="宋体"/>
      <charset val="134"/>
    </font>
    <font>
      <sz val="10"/>
      <name val="楷体"/>
      <family val="3"/>
      <charset val="134"/>
    </font>
    <font>
      <sz val="8.25"/>
      <name val="宋体"/>
      <charset val="134"/>
    </font>
    <font>
      <sz val="9"/>
      <color indexed="10"/>
      <name val="宋体"/>
      <charset val="134"/>
    </font>
    <font>
      <sz val="8.25"/>
      <color indexed="10"/>
      <name val="Microsoft Sans Serif"/>
      <family val="2"/>
    </font>
    <font>
      <sz val="10"/>
      <color indexed="10"/>
      <name val="楷体"/>
      <family val="3"/>
      <charset val="134"/>
    </font>
    <font>
      <sz val="11"/>
      <color indexed="17"/>
      <name val="宋体"/>
      <charset val="134"/>
    </font>
    <font>
      <sz val="8.25"/>
      <color indexed="17"/>
      <name val="Microsoft Sans Serif"/>
      <family val="2"/>
    </font>
    <font>
      <sz val="9"/>
      <color indexed="17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4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8" fontId="18" fillId="0" borderId="0" xfId="0" applyNumberFormat="1" applyFont="1" applyFill="1">
      <alignment vertical="top"/>
      <protection locked="0"/>
    </xf>
    <xf numFmtId="49" fontId="0" fillId="0" borderId="0" xfId="0" applyNumberForma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vertical="center"/>
    </xf>
    <xf numFmtId="17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0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>
      <alignment vertical="top"/>
      <protection locked="0"/>
    </xf>
    <xf numFmtId="179" fontId="20" fillId="0" borderId="0" xfId="0" applyNumberFormat="1" applyFont="1" applyFill="1" applyBorder="1" applyAlignment="1" applyProtection="1">
      <alignment vertical="center"/>
    </xf>
    <xf numFmtId="180" fontId="0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24" fillId="0" borderId="0" xfId="0" applyFont="1" applyAlignment="1" applyProtection="1"/>
    <xf numFmtId="176" fontId="25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Fill="1" applyBorder="1" applyAlignment="1" applyProtection="1">
      <alignment vertical="center"/>
    </xf>
    <xf numFmtId="181" fontId="11" fillId="0" borderId="0" xfId="0" applyNumberFormat="1" applyFont="1" applyFill="1" applyBorder="1" applyAlignment="1" applyProtection="1">
      <alignment vertical="center"/>
    </xf>
    <xf numFmtId="181" fontId="1" fillId="0" borderId="0" xfId="0" applyNumberFormat="1" applyFont="1" applyFill="1" applyBorder="1" applyAlignment="1" applyProtection="1">
      <alignment vertical="center"/>
    </xf>
    <xf numFmtId="181" fontId="13" fillId="0" borderId="0" xfId="0" applyNumberFormat="1" applyFont="1" applyFill="1" applyBorder="1" applyAlignment="1" applyProtection="1">
      <alignment vertical="center"/>
    </xf>
    <xf numFmtId="182" fontId="11" fillId="0" borderId="0" xfId="0" applyNumberFormat="1" applyFont="1" applyFill="1" applyBorder="1" applyAlignment="1" applyProtection="1">
      <alignment vertical="center"/>
    </xf>
    <xf numFmtId="182" fontId="13" fillId="0" borderId="0" xfId="0" applyNumberFormat="1" applyFont="1" applyFill="1" applyBorder="1" applyAlignment="1" applyProtection="1">
      <alignment vertical="center"/>
    </xf>
    <xf numFmtId="182" fontId="1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top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183" fontId="0" fillId="0" borderId="0" xfId="0" applyNumberFormat="1" applyFont="1" applyFill="1" applyBorder="1" applyAlignment="1" applyProtection="1">
      <alignment vertical="top"/>
      <protection locked="0"/>
    </xf>
    <xf numFmtId="184" fontId="0" fillId="0" borderId="0" xfId="0" applyNumberFormat="1" applyFont="1" applyFill="1" applyBorder="1" applyAlignment="1" applyProtection="1">
      <alignment vertical="top"/>
      <protection locked="0"/>
    </xf>
    <xf numFmtId="187" fontId="11" fillId="0" borderId="0" xfId="0" applyNumberFormat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horizontal="center" vertical="center"/>
      <protection locked="0"/>
    </xf>
    <xf numFmtId="176" fontId="1" fillId="0" borderId="0" xfId="1" applyNumberFormat="1" applyFont="1" applyFill="1" applyBorder="1" applyAlignment="1" applyProtection="1">
      <alignment vertical="center"/>
    </xf>
    <xf numFmtId="176" fontId="1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/>
              <a:t>Dbp</a:t>
            </a:r>
          </a:p>
        </c:rich>
      </c:tx>
      <c:layout>
        <c:manualLayout>
          <c:xMode val="edge"/>
          <c:yMode val="edge"/>
          <c:x val="0.43283582089552236"/>
          <c:y val="4.017857142857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34328358208955"/>
          <c:y val="0.13839285714285715"/>
          <c:w val="0.84776119402985073"/>
          <c:h val="0.7544642857142857"/>
        </c:manualLayout>
      </c:layout>
      <c:lineChart>
        <c:grouping val="standard"/>
        <c:ser>
          <c:idx val="0"/>
          <c:order val="0"/>
          <c:tx>
            <c:strRef>
              <c:f>'0'!$V$3</c:f>
              <c:strCache>
                <c:ptCount val="1"/>
                <c:pt idx="0">
                  <c:v>Cont-12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'0'!$W$4:$W$16</c:f>
                <c:numCache>
                  <c:formatCode>General</c:formatCode>
                  <c:ptCount val="13"/>
                  <c:pt idx="0">
                    <c:v>1.3192022376100673E-2</c:v>
                  </c:pt>
                  <c:pt idx="1">
                    <c:v>3.2699597971120431E-2</c:v>
                  </c:pt>
                  <c:pt idx="2">
                    <c:v>1.0286455433283454E-2</c:v>
                  </c:pt>
                  <c:pt idx="3">
                    <c:v>1.6654966466691152E-3</c:v>
                  </c:pt>
                  <c:pt idx="4">
                    <c:v>1.0375072449571078E-3</c:v>
                  </c:pt>
                  <c:pt idx="5">
                    <c:v>1.7068035072122375E-3</c:v>
                  </c:pt>
                  <c:pt idx="6">
                    <c:v>1.3192022376100673E-2</c:v>
                  </c:pt>
                  <c:pt idx="7">
                    <c:v>3.2699597971120431E-2</c:v>
                  </c:pt>
                  <c:pt idx="8">
                    <c:v>1.0286455433283454E-2</c:v>
                  </c:pt>
                  <c:pt idx="9">
                    <c:v>1.6654966466691152E-3</c:v>
                  </c:pt>
                  <c:pt idx="10">
                    <c:v>1.0375072449571078E-3</c:v>
                  </c:pt>
                  <c:pt idx="11">
                    <c:v>1.7068035072122375E-3</c:v>
                  </c:pt>
                  <c:pt idx="12">
                    <c:v>5.3256849849781546E-2</c:v>
                  </c:pt>
                </c:numCache>
              </c:numRef>
            </c:pl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'0'!$V$4:$V$16</c:f>
              <c:numCache>
                <c:formatCode>0.0000_);[Red]\(0.0000\)</c:formatCode>
                <c:ptCount val="13"/>
                <c:pt idx="0">
                  <c:v>8.0162135284624833E-2</c:v>
                </c:pt>
                <c:pt idx="1">
                  <c:v>0.14402344665676686</c:v>
                </c:pt>
                <c:pt idx="2">
                  <c:v>3.2544505291858726E-2</c:v>
                </c:pt>
                <c:pt idx="3">
                  <c:v>5.1713512191749727E-3</c:v>
                </c:pt>
                <c:pt idx="4">
                  <c:v>3.4186587499250589E-3</c:v>
                </c:pt>
                <c:pt idx="5">
                  <c:v>4.2356907412767946E-3</c:v>
                </c:pt>
                <c:pt idx="6">
                  <c:v>8.0162135284624833E-2</c:v>
                </c:pt>
                <c:pt idx="7">
                  <c:v>0.14402344665676686</c:v>
                </c:pt>
                <c:pt idx="8">
                  <c:v>3.2544505291858726E-2</c:v>
                </c:pt>
                <c:pt idx="9">
                  <c:v>5.1713512191749727E-3</c:v>
                </c:pt>
                <c:pt idx="10">
                  <c:v>3.4186587499250589E-3</c:v>
                </c:pt>
                <c:pt idx="11">
                  <c:v>4.2356907412767946E-3</c:v>
                </c:pt>
                <c:pt idx="12">
                  <c:v>8.0162135284624833E-2</c:v>
                </c:pt>
              </c:numCache>
            </c:numRef>
          </c:val>
        </c:ser>
        <c:ser>
          <c:idx val="1"/>
          <c:order val="1"/>
          <c:tx>
            <c:strRef>
              <c:f>'0'!$X$3</c:f>
              <c:strCache>
                <c:ptCount val="1"/>
                <c:pt idx="0">
                  <c:v>佐太-116</c:v>
                </c:pt>
              </c:strCache>
            </c:strRef>
          </c:tx>
          <c:spPr>
            <a:ln w="19050" cap="rnd">
              <a:solidFill>
                <a:srgbClr val="FF0000"/>
              </a:solidFill>
            </a:ln>
          </c:spPr>
          <c:marker>
            <c:symbol val="square"/>
            <c:size val="4"/>
            <c:spPr>
              <a:solidFill>
                <a:srgbClr val="FF0000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'0'!$Y$4:$Y$16</c:f>
                <c:numCache>
                  <c:formatCode>General</c:formatCode>
                  <c:ptCount val="13"/>
                  <c:pt idx="0">
                    <c:v>2.0958542581084968E-2</c:v>
                  </c:pt>
                  <c:pt idx="1">
                    <c:v>9.9202758565068352E-3</c:v>
                  </c:pt>
                  <c:pt idx="2">
                    <c:v>5.8413349761835074E-3</c:v>
                  </c:pt>
                  <c:pt idx="3">
                    <c:v>1.4003545122645972E-3</c:v>
                  </c:pt>
                  <c:pt idx="4">
                    <c:v>1.4003545122645972E-3</c:v>
                  </c:pt>
                  <c:pt idx="5">
                    <c:v>7.7670106107402721E-3</c:v>
                  </c:pt>
                  <c:pt idx="6">
                    <c:v>2.0958542581084968E-2</c:v>
                  </c:pt>
                  <c:pt idx="7">
                    <c:v>9.9202758565068352E-3</c:v>
                  </c:pt>
                  <c:pt idx="8">
                    <c:v>5.8413349761835074E-3</c:v>
                  </c:pt>
                  <c:pt idx="9">
                    <c:v>1.4003545122645972E-3</c:v>
                  </c:pt>
                  <c:pt idx="10">
                    <c:v>5.3806847108325904E-4</c:v>
                  </c:pt>
                  <c:pt idx="11">
                    <c:v>7.7670106107402721E-3</c:v>
                  </c:pt>
                  <c:pt idx="12">
                    <c:v>2.0958542581084968E-2</c:v>
                  </c:pt>
                </c:numCache>
              </c:numRef>
            </c:pl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'0'!$X$4:$X$16</c:f>
              <c:numCache>
                <c:formatCode>0.0000_);[Red]\(0.0000\)</c:formatCode>
                <c:ptCount val="13"/>
                <c:pt idx="0">
                  <c:v>5.6697585771346745E-2</c:v>
                </c:pt>
                <c:pt idx="1">
                  <c:v>2.5019433365193799E-2</c:v>
                </c:pt>
                <c:pt idx="2">
                  <c:v>1.6481670875773999E-2</c:v>
                </c:pt>
                <c:pt idx="3">
                  <c:v>8.1255816542441447E-3</c:v>
                </c:pt>
                <c:pt idx="4">
                  <c:v>2.0463197949289846E-3</c:v>
                </c:pt>
                <c:pt idx="5">
                  <c:v>1.3610861323558982E-2</c:v>
                </c:pt>
                <c:pt idx="6">
                  <c:v>5.6697585771346745E-2</c:v>
                </c:pt>
                <c:pt idx="7">
                  <c:v>2.5019433365193799E-2</c:v>
                </c:pt>
                <c:pt idx="8">
                  <c:v>1.6481670875773999E-2</c:v>
                </c:pt>
                <c:pt idx="9">
                  <c:v>8.1255816542441447E-3</c:v>
                </c:pt>
                <c:pt idx="10">
                  <c:v>2.0463197949289846E-3</c:v>
                </c:pt>
                <c:pt idx="11">
                  <c:v>1.3610861323558982E-2</c:v>
                </c:pt>
                <c:pt idx="12">
                  <c:v>5.6697585771346745E-2</c:v>
                </c:pt>
              </c:numCache>
            </c:numRef>
          </c:val>
        </c:ser>
        <c:marker val="1"/>
        <c:axId val="39310080"/>
        <c:axId val="39312384"/>
      </c:lineChart>
      <c:catAx>
        <c:axId val="3931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baseline="0"/>
                </a:pPr>
                <a:r>
                  <a:rPr lang="en-US" sz="800" b="0" i="0" baseline="0"/>
                  <a:t>Time of the Day</a:t>
                </a:r>
              </a:p>
            </c:rich>
          </c:tx>
          <c:layout>
            <c:manualLayout>
              <c:xMode val="edge"/>
              <c:yMode val="edge"/>
              <c:x val="0.3671116495053503"/>
              <c:y val="0.900950650399469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800" baseline="0"/>
            </a:pPr>
            <a:endParaRPr lang="zh-CN"/>
          </a:p>
        </c:txPr>
        <c:crossAx val="39312384"/>
        <c:crosses val="autoZero"/>
        <c:auto val="1"/>
        <c:lblAlgn val="ctr"/>
        <c:lblOffset val="100"/>
      </c:catAx>
      <c:valAx>
        <c:axId val="393123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0" i="0" baseline="0"/>
                  <a:t> Relative mRNA Expression</a:t>
                </a:r>
              </a:p>
            </c:rich>
          </c:tx>
          <c:layout>
            <c:manualLayout>
              <c:xMode val="edge"/>
              <c:yMode val="edge"/>
              <c:x val="5.1399152029073291E-3"/>
              <c:y val="0.14845432782440657"/>
            </c:manualLayout>
          </c:layout>
          <c:spPr>
            <a:noFill/>
            <a:ln w="25400">
              <a:noFill/>
            </a:ln>
          </c:spPr>
        </c:title>
        <c:numFmt formatCode="#,##0.0_);[Red]\(#,##0.0\)" sourceLinked="0"/>
        <c:tickLblPos val="nextTo"/>
        <c:txPr>
          <a:bodyPr/>
          <a:lstStyle/>
          <a:p>
            <a:pPr>
              <a:defRPr sz="800"/>
            </a:pPr>
            <a:endParaRPr lang="zh-CN"/>
          </a:p>
        </c:txPr>
        <c:crossAx val="3931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56716417910446"/>
          <c:y val="7.5892857142857137E-2"/>
          <c:w val="0.2537313432835821"/>
          <c:h val="0.13392857142857142"/>
        </c:manualLayout>
      </c:layout>
      <c:txPr>
        <a:bodyPr/>
        <a:lstStyle/>
        <a:p>
          <a:pPr>
            <a:defRPr sz="800"/>
          </a:pPr>
          <a:endParaRPr lang="zh-CN"/>
        </a:p>
      </c:txPr>
    </c:legend>
    <c:plotVisOnly val="1"/>
    <c:dispBlanksAs val="gap"/>
  </c:chart>
  <c:spPr>
    <a:solidFill>
      <a:schemeClr val="bg1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419100</xdr:colOff>
      <xdr:row>18</xdr:row>
      <xdr:rowOff>76200</xdr:rowOff>
    </xdr:from>
    <xdr:to>
      <xdr:col>25</xdr:col>
      <xdr:colOff>190500</xdr:colOff>
      <xdr:row>29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86" zoomScaleNormal="86" workbookViewId="0">
      <pane xSplit="1" ySplit="1" topLeftCell="E2" activePane="bottomRight" state="frozen"/>
      <selection activeCell="B2" sqref="B2"/>
      <selection pane="topRight" activeCell="B2" sqref="B2"/>
      <selection pane="bottomLeft" activeCell="B2" sqref="B2"/>
      <selection pane="bottomRight" activeCell="L1" sqref="L1:M65536"/>
    </sheetView>
  </sheetViews>
  <sheetFormatPr defaultColWidth="10" defaultRowHeight="15" customHeight="1"/>
  <cols>
    <col min="1" max="1" width="1.5" style="4" customWidth="1"/>
    <col min="2" max="2" width="8.33203125" style="6" customWidth="1"/>
    <col min="3" max="3" width="9.83203125" style="6" customWidth="1"/>
    <col min="4" max="4" width="11.6640625" style="23" customWidth="1"/>
    <col min="5" max="8" width="11.6640625" style="28" customWidth="1"/>
    <col min="9" max="10" width="10" style="7" customWidth="1"/>
    <col min="11" max="11" width="10" style="8" customWidth="1"/>
    <col min="12" max="13" width="10" style="60"/>
    <col min="14" max="14" width="10" style="38"/>
    <col min="15" max="15" width="10" style="23" customWidth="1"/>
    <col min="16" max="16" width="10" style="7" customWidth="1"/>
    <col min="17" max="17" width="10" style="8" customWidth="1"/>
    <col min="18" max="18" width="11.6640625" style="31" customWidth="1"/>
    <col min="19" max="21" width="11.6640625" style="8" customWidth="1"/>
    <col min="22" max="22" width="13.1640625" style="8" customWidth="1"/>
    <col min="23" max="25" width="11.6640625" style="8" customWidth="1"/>
    <col min="26" max="26" width="8.33203125" style="9" customWidth="1"/>
    <col min="27" max="27" width="15" style="10" hidden="1" customWidth="1"/>
    <col min="28" max="28" width="10" style="1" customWidth="1"/>
    <col min="29" max="16384" width="10" style="1"/>
  </cols>
  <sheetData>
    <row r="1" spans="1:29" s="2" customFormat="1" ht="15" customHeight="1">
      <c r="A1" s="5"/>
      <c r="B1" s="3"/>
      <c r="C1" s="3"/>
      <c r="D1" s="24" t="s">
        <v>74</v>
      </c>
      <c r="E1" s="27"/>
      <c r="F1" s="27"/>
      <c r="G1" s="27"/>
      <c r="H1" s="27"/>
      <c r="I1" s="3"/>
      <c r="J1" s="3"/>
      <c r="K1" s="3"/>
      <c r="L1" s="57" t="s">
        <v>84</v>
      </c>
      <c r="M1" s="57" t="s">
        <v>85</v>
      </c>
      <c r="N1" s="37"/>
      <c r="O1" s="22"/>
      <c r="P1" s="3"/>
      <c r="Q1" s="3"/>
      <c r="R1" s="29"/>
      <c r="S1" s="3"/>
      <c r="T1" s="3"/>
      <c r="U1" s="3"/>
      <c r="V1" s="3"/>
      <c r="W1" s="3"/>
      <c r="X1" s="3"/>
      <c r="Y1" s="3"/>
      <c r="Z1" s="3"/>
      <c r="AA1" s="3"/>
    </row>
    <row r="2" spans="1:29" s="2" customFormat="1" ht="15" customHeight="1">
      <c r="A2" s="5"/>
      <c r="B2" s="3"/>
      <c r="C2" s="3" t="s">
        <v>62</v>
      </c>
      <c r="D2" s="22"/>
      <c r="E2" s="27"/>
      <c r="F2" s="27"/>
      <c r="G2" s="27"/>
      <c r="H2" s="27"/>
      <c r="I2" s="3" t="s">
        <v>58</v>
      </c>
      <c r="J2" s="3" t="s">
        <v>59</v>
      </c>
      <c r="K2" s="3" t="s">
        <v>60</v>
      </c>
      <c r="L2" s="17">
        <v>25.009939482918099</v>
      </c>
      <c r="M2" s="58">
        <v>28.269365721592301</v>
      </c>
      <c r="N2" s="38"/>
      <c r="O2" s="3" t="s">
        <v>58</v>
      </c>
      <c r="P2" s="3" t="s">
        <v>59</v>
      </c>
      <c r="Q2" s="3" t="s">
        <v>60</v>
      </c>
      <c r="R2" s="29" t="s">
        <v>61</v>
      </c>
      <c r="S2" s="3" t="s">
        <v>72</v>
      </c>
      <c r="T2" s="3" t="s">
        <v>73</v>
      </c>
      <c r="U2" s="3"/>
      <c r="V2" s="3"/>
      <c r="W2" s="3"/>
      <c r="X2" s="3"/>
      <c r="Y2" s="3"/>
      <c r="Z2" s="3"/>
      <c r="AA2" s="3"/>
    </row>
    <row r="3" spans="1:29" ht="15" customHeight="1">
      <c r="B3" s="6" t="s">
        <v>0</v>
      </c>
      <c r="C3" s="6" t="s">
        <v>63</v>
      </c>
      <c r="D3" s="17">
        <v>18.235694825756401</v>
      </c>
      <c r="E3" s="25">
        <v>18.8894525979319</v>
      </c>
      <c r="F3" s="25">
        <v>19.014138252990101</v>
      </c>
      <c r="G3" s="25">
        <v>19.3075146983983</v>
      </c>
      <c r="H3" s="41"/>
      <c r="I3" s="17">
        <f>AVERAGE(D3:H3)</f>
        <v>18.861700093769176</v>
      </c>
      <c r="J3" s="17">
        <f t="shared" ref="J3:J45" si="0">I3-17</f>
        <v>1.8617000937691763</v>
      </c>
      <c r="K3" s="19">
        <f t="shared" ref="K3:K45" si="1">2^(-J3)</f>
        <v>0.27515184473067045</v>
      </c>
      <c r="L3" s="17">
        <v>24.857352493105001</v>
      </c>
      <c r="M3" s="58">
        <v>27.392681529982099</v>
      </c>
      <c r="N3" s="41">
        <v>30.099865245269701</v>
      </c>
      <c r="O3" s="17">
        <f t="shared" ref="O3:O34" si="2">AVERAGE(L3:N3)</f>
        <v>27.449966422785597</v>
      </c>
      <c r="P3" s="17">
        <f t="shared" ref="P3:P45" si="3">O3-17</f>
        <v>10.449966422785597</v>
      </c>
      <c r="Q3" s="19">
        <f t="shared" ref="Q3:Q45" si="4">2^(-P3)</f>
        <v>7.1490223212970294E-4</v>
      </c>
      <c r="R3" s="30">
        <f t="shared" ref="R3:R34" si="5">Q3/K3*100</f>
        <v>0.25982098460196679</v>
      </c>
      <c r="S3" s="17">
        <f>AVERAGE(R3:R7)</f>
        <v>0.14402344665676686</v>
      </c>
      <c r="T3" s="18">
        <f>STDEV(R3:R7)/2.25</f>
        <v>3.2699597971120431E-2</v>
      </c>
      <c r="V3" s="20" t="s">
        <v>82</v>
      </c>
      <c r="X3" s="21" t="s">
        <v>83</v>
      </c>
      <c r="Y3" s="1"/>
      <c r="AC3" s="18"/>
    </row>
    <row r="4" spans="1:29" ht="15" customHeight="1">
      <c r="B4" s="6" t="s">
        <v>1</v>
      </c>
      <c r="D4" s="17">
        <v>17.740208155845099</v>
      </c>
      <c r="E4" s="25">
        <v>17.9786082961703</v>
      </c>
      <c r="F4" s="26">
        <v>18.121735810822699</v>
      </c>
      <c r="G4" s="25">
        <v>18.377037861341801</v>
      </c>
      <c r="H4" s="41"/>
      <c r="I4" s="17">
        <f t="shared" ref="I4:I62" si="6">AVERAGE(D4:H4)</f>
        <v>18.054397531044977</v>
      </c>
      <c r="J4" s="17">
        <f t="shared" si="0"/>
        <v>1.0543975310449767</v>
      </c>
      <c r="K4" s="19">
        <f t="shared" si="1"/>
        <v>0.48149825307820171</v>
      </c>
      <c r="L4" s="18">
        <v>24.992931343846099</v>
      </c>
      <c r="M4" s="58">
        <v>27.464400223705301</v>
      </c>
      <c r="N4" s="41">
        <v>30.180640848746101</v>
      </c>
      <c r="O4" s="17">
        <f t="shared" si="2"/>
        <v>27.545990805432499</v>
      </c>
      <c r="P4" s="17">
        <f t="shared" si="3"/>
        <v>10.545990805432499</v>
      </c>
      <c r="Q4" s="19">
        <f t="shared" si="4"/>
        <v>6.6886802255724392E-4</v>
      </c>
      <c r="R4" s="30">
        <f t="shared" si="5"/>
        <v>0.1389139043145419</v>
      </c>
      <c r="T4" s="18"/>
      <c r="U4" s="34" t="s">
        <v>75</v>
      </c>
      <c r="V4" s="43">
        <f>S53</f>
        <v>8.0162135284624833E-2</v>
      </c>
      <c r="W4" s="46">
        <f>T53</f>
        <v>1.3192022376100673E-2</v>
      </c>
      <c r="X4" s="43">
        <f>S58</f>
        <v>5.6697585771346745E-2</v>
      </c>
      <c r="Y4" s="48">
        <f>T58</f>
        <v>2.0958542581084968E-2</v>
      </c>
      <c r="AB4" s="1">
        <f>V7/V5</f>
        <v>3.5906314834272854E-2</v>
      </c>
      <c r="AC4" s="17"/>
    </row>
    <row r="5" spans="1:29" ht="15" customHeight="1">
      <c r="B5" s="6" t="s">
        <v>2</v>
      </c>
      <c r="D5" s="17">
        <v>17.393714824713399</v>
      </c>
      <c r="E5" s="25">
        <v>18.2099546471023</v>
      </c>
      <c r="F5" s="26">
        <v>18.304373637655999</v>
      </c>
      <c r="G5" s="25">
        <v>18.820406825598798</v>
      </c>
      <c r="H5" s="41"/>
      <c r="I5" s="17">
        <f t="shared" si="6"/>
        <v>18.182112483767625</v>
      </c>
      <c r="J5" s="17">
        <f t="shared" si="0"/>
        <v>1.1821124837676251</v>
      </c>
      <c r="K5" s="19">
        <f t="shared" si="1"/>
        <v>0.44070571675603171</v>
      </c>
      <c r="L5" s="18">
        <v>25.3635353379699</v>
      </c>
      <c r="M5" s="58">
        <v>26.913935152291799</v>
      </c>
      <c r="N5" s="42">
        <v>30.444539389244898</v>
      </c>
      <c r="O5" s="17">
        <f t="shared" si="2"/>
        <v>27.574003293168868</v>
      </c>
      <c r="P5" s="17">
        <f t="shared" si="3"/>
        <v>10.574003293168868</v>
      </c>
      <c r="Q5" s="19">
        <f t="shared" si="4"/>
        <v>6.5600603465612313E-4</v>
      </c>
      <c r="R5" s="30">
        <f t="shared" si="5"/>
        <v>0.14885353416444982</v>
      </c>
      <c r="T5" s="18"/>
      <c r="U5" s="34" t="s">
        <v>76</v>
      </c>
      <c r="V5" s="43">
        <f>S3</f>
        <v>0.14402344665676686</v>
      </c>
      <c r="W5" s="46">
        <f>T3</f>
        <v>3.2699597971120431E-2</v>
      </c>
      <c r="X5" s="43">
        <f>S8</f>
        <v>2.5019433365193799E-2</v>
      </c>
      <c r="Y5" s="48">
        <f>T8</f>
        <v>9.9202758565068352E-3</v>
      </c>
      <c r="AB5" s="1">
        <f>X7/X5</f>
        <v>0.324770810579115</v>
      </c>
      <c r="AC5" s="17"/>
    </row>
    <row r="6" spans="1:29" ht="15" customHeight="1">
      <c r="B6" s="6" t="s">
        <v>3</v>
      </c>
      <c r="D6" s="17">
        <v>18.1556867459195</v>
      </c>
      <c r="E6" s="25">
        <v>17.852706398204301</v>
      </c>
      <c r="F6" s="26">
        <v>18.5130389996669</v>
      </c>
      <c r="G6" s="25">
        <v>19.0180737973572</v>
      </c>
      <c r="H6" s="42"/>
      <c r="I6" s="17">
        <f t="shared" si="6"/>
        <v>18.384876485286977</v>
      </c>
      <c r="J6" s="17">
        <f t="shared" si="0"/>
        <v>1.384876485286977</v>
      </c>
      <c r="K6" s="19">
        <f t="shared" si="1"/>
        <v>0.38292228133063905</v>
      </c>
      <c r="L6" s="18">
        <v>25.1274423607031</v>
      </c>
      <c r="M6" s="58">
        <v>28.829218042100599</v>
      </c>
      <c r="N6" s="42">
        <v>30.533939959559401</v>
      </c>
      <c r="O6" s="17">
        <f t="shared" si="2"/>
        <v>28.163533454121033</v>
      </c>
      <c r="P6" s="17">
        <f t="shared" si="3"/>
        <v>11.163533454121033</v>
      </c>
      <c r="Q6" s="19">
        <f t="shared" si="4"/>
        <v>4.3595490938258422E-4</v>
      </c>
      <c r="R6" s="30">
        <f t="shared" si="5"/>
        <v>0.1138494495195367</v>
      </c>
      <c r="T6" s="18"/>
      <c r="U6" s="34" t="s">
        <v>77</v>
      </c>
      <c r="V6" s="43">
        <f>S13</f>
        <v>3.2544505291858726E-2</v>
      </c>
      <c r="W6" s="46">
        <f>T13</f>
        <v>1.0286455433283454E-2</v>
      </c>
      <c r="X6" s="43">
        <f>S18</f>
        <v>1.6481670875773999E-2</v>
      </c>
      <c r="Y6" s="48">
        <f>T18</f>
        <v>5.8413349761835074E-3</v>
      </c>
      <c r="AC6" s="17"/>
    </row>
    <row r="7" spans="1:29" ht="15" customHeight="1">
      <c r="B7" s="6" t="s">
        <v>4</v>
      </c>
      <c r="D7" s="17">
        <v>16.2077026810258</v>
      </c>
      <c r="E7" s="25">
        <v>17.182971084058799</v>
      </c>
      <c r="F7" s="26">
        <v>17.3213016529625</v>
      </c>
      <c r="G7" s="25">
        <v>17.761544725795002</v>
      </c>
      <c r="H7" s="42"/>
      <c r="I7" s="17">
        <f t="shared" si="6"/>
        <v>17.118380035960527</v>
      </c>
      <c r="J7" s="17">
        <f t="shared" si="0"/>
        <v>0.11838003596052715</v>
      </c>
      <c r="K7" s="19">
        <f t="shared" si="1"/>
        <v>0.9212214852829822</v>
      </c>
      <c r="L7" s="18">
        <v>25.678897739201901</v>
      </c>
      <c r="M7" s="58">
        <v>27.843247309151099</v>
      </c>
      <c r="N7" s="42">
        <v>30.037572739744299</v>
      </c>
      <c r="O7" s="17">
        <f t="shared" si="2"/>
        <v>27.853239262699095</v>
      </c>
      <c r="P7" s="17">
        <f t="shared" si="3"/>
        <v>10.853239262699095</v>
      </c>
      <c r="Q7" s="19">
        <f t="shared" si="4"/>
        <v>5.4056687804161503E-4</v>
      </c>
      <c r="R7" s="30">
        <f t="shared" si="5"/>
        <v>5.8679360683339135E-2</v>
      </c>
      <c r="T7" s="18"/>
      <c r="U7" s="34" t="s">
        <v>78</v>
      </c>
      <c r="V7" s="43">
        <f>S23</f>
        <v>5.1713512191749727E-3</v>
      </c>
      <c r="W7" s="46">
        <f>T23</f>
        <v>1.6654966466691152E-3</v>
      </c>
      <c r="X7" s="43">
        <f>S28</f>
        <v>8.1255816542441447E-3</v>
      </c>
      <c r="Y7" s="48">
        <f>T28</f>
        <v>1.4003545122645972E-3</v>
      </c>
      <c r="AC7" s="18"/>
    </row>
    <row r="8" spans="1:29" ht="15" customHeight="1">
      <c r="B8" s="6" t="s">
        <v>5</v>
      </c>
      <c r="C8" s="6" t="s">
        <v>64</v>
      </c>
      <c r="D8" s="18">
        <v>15.6296144850054</v>
      </c>
      <c r="E8" s="26">
        <v>16.508116048473202</v>
      </c>
      <c r="F8" s="26">
        <v>16.078470095387299</v>
      </c>
      <c r="G8" s="25">
        <v>17.025356342802699</v>
      </c>
      <c r="H8" s="42"/>
      <c r="I8" s="17">
        <f t="shared" si="6"/>
        <v>16.31038924291715</v>
      </c>
      <c r="J8" s="17">
        <f t="shared" si="0"/>
        <v>-0.6896107570828498</v>
      </c>
      <c r="K8" s="19">
        <f t="shared" si="1"/>
        <v>1.6128483090200758</v>
      </c>
      <c r="L8" s="18">
        <v>25.277441664182501</v>
      </c>
      <c r="M8" s="58">
        <v>27.034439781044501</v>
      </c>
      <c r="N8" s="42">
        <v>30.643605075526001</v>
      </c>
      <c r="O8" s="17">
        <f t="shared" si="2"/>
        <v>27.651828840251</v>
      </c>
      <c r="P8" s="17">
        <f t="shared" si="3"/>
        <v>10.651828840251</v>
      </c>
      <c r="Q8" s="19">
        <f t="shared" si="4"/>
        <v>6.2155563829175114E-4</v>
      </c>
      <c r="R8" s="30">
        <f t="shared" si="5"/>
        <v>3.8537761723505912E-2</v>
      </c>
      <c r="S8" s="56">
        <f>AVERAGE(R8:R12)</f>
        <v>2.5019433365193799E-2</v>
      </c>
      <c r="T8" s="18">
        <f>STDEV(R8:R12)/2.25</f>
        <v>9.9202758565068352E-3</v>
      </c>
      <c r="U8" s="34" t="s">
        <v>79</v>
      </c>
      <c r="V8" s="43">
        <f>S33</f>
        <v>3.4186587499250589E-3</v>
      </c>
      <c r="W8" s="46">
        <f>T33</f>
        <v>1.0375072449571078E-3</v>
      </c>
      <c r="X8" s="43">
        <f>S38</f>
        <v>2.0463197949289846E-3</v>
      </c>
      <c r="Y8" s="48">
        <f>T28</f>
        <v>1.4003545122645972E-3</v>
      </c>
      <c r="AC8" s="18"/>
    </row>
    <row r="9" spans="1:29" ht="15" customHeight="1">
      <c r="B9" s="6" t="s">
        <v>6</v>
      </c>
      <c r="D9" s="18">
        <v>15.2468172611554</v>
      </c>
      <c r="E9" s="26">
        <v>16.134619046556502</v>
      </c>
      <c r="F9" s="26">
        <v>16.6930635267206</v>
      </c>
      <c r="G9" s="26">
        <v>16.902011862519799</v>
      </c>
      <c r="H9" s="42"/>
      <c r="I9" s="17">
        <f t="shared" si="6"/>
        <v>16.244127924238075</v>
      </c>
      <c r="J9" s="17">
        <f t="shared" si="0"/>
        <v>-0.75587207576192483</v>
      </c>
      <c r="K9" s="19">
        <f t="shared" si="1"/>
        <v>1.6886520348842604</v>
      </c>
      <c r="L9" s="18">
        <v>26.473010012218399</v>
      </c>
      <c r="M9" s="58">
        <v>27.558337806418798</v>
      </c>
      <c r="N9" s="42">
        <v>31.214541079427601</v>
      </c>
      <c r="O9" s="17">
        <f>AVERAGE(L9:M9)</f>
        <v>27.0156739093186</v>
      </c>
      <c r="P9" s="17">
        <f t="shared" si="3"/>
        <v>10.0156739093186</v>
      </c>
      <c r="Q9" s="19">
        <f t="shared" si="4"/>
        <v>9.6601023202256002E-4</v>
      </c>
      <c r="R9" s="30">
        <f t="shared" si="5"/>
        <v>5.7205996976681467E-2</v>
      </c>
      <c r="T9" s="18"/>
      <c r="U9" s="34" t="s">
        <v>80</v>
      </c>
      <c r="V9" s="43">
        <f>S43</f>
        <v>4.2356907412767946E-3</v>
      </c>
      <c r="W9" s="46">
        <f>T43</f>
        <v>1.7068035072122375E-3</v>
      </c>
      <c r="X9" s="43">
        <f>S48</f>
        <v>1.3610861323558982E-2</v>
      </c>
      <c r="Y9" s="48">
        <f>T48</f>
        <v>7.7670106107402721E-3</v>
      </c>
      <c r="AC9" s="17"/>
    </row>
    <row r="10" spans="1:29" ht="15" customHeight="1">
      <c r="B10" s="6" t="s">
        <v>7</v>
      </c>
      <c r="D10" s="18">
        <v>12.7732105238456</v>
      </c>
      <c r="E10" s="26">
        <v>13.9297809751739</v>
      </c>
      <c r="F10" s="26">
        <v>14.1454714773012</v>
      </c>
      <c r="G10" s="26">
        <v>14.2971939042756</v>
      </c>
      <c r="H10" s="42"/>
      <c r="I10" s="17">
        <f t="shared" si="6"/>
        <v>13.786414220149076</v>
      </c>
      <c r="J10" s="17">
        <f t="shared" si="0"/>
        <v>-3.2135857798509235</v>
      </c>
      <c r="K10" s="19">
        <f t="shared" si="1"/>
        <v>9.2765334168555587</v>
      </c>
      <c r="L10" s="18">
        <v>25.506240968260201</v>
      </c>
      <c r="M10" s="58">
        <v>27.138898602270199</v>
      </c>
      <c r="N10" s="42">
        <v>30.714938153536</v>
      </c>
      <c r="O10" s="17">
        <f>AVERAGE(L10:M10)</f>
        <v>26.322569785265202</v>
      </c>
      <c r="P10" s="17">
        <f t="shared" si="3"/>
        <v>9.3225697852652019</v>
      </c>
      <c r="Q10" s="19">
        <f t="shared" si="4"/>
        <v>1.5618051766037224E-3</v>
      </c>
      <c r="R10" s="30">
        <f t="shared" si="5"/>
        <v>1.6836086352752268E-2</v>
      </c>
      <c r="T10" s="18"/>
      <c r="U10" s="35" t="s">
        <v>75</v>
      </c>
      <c r="V10" s="43">
        <f>S53</f>
        <v>8.0162135284624833E-2</v>
      </c>
      <c r="W10" s="46">
        <f>T53</f>
        <v>1.3192022376100673E-2</v>
      </c>
      <c r="X10" s="43">
        <f>S58</f>
        <v>5.6697585771346745E-2</v>
      </c>
      <c r="Y10" s="48">
        <f>T58</f>
        <v>2.0958542581084968E-2</v>
      </c>
      <c r="AC10" s="18"/>
    </row>
    <row r="11" spans="1:29" ht="15" customHeight="1">
      <c r="B11" s="6" t="s">
        <v>8</v>
      </c>
      <c r="D11" s="18">
        <v>12.326210342401501</v>
      </c>
      <c r="E11" s="26">
        <v>13.2784762663308</v>
      </c>
      <c r="F11" s="26">
        <v>13.617831575566999</v>
      </c>
      <c r="G11" s="26">
        <v>13.7043366977907</v>
      </c>
      <c r="H11" s="42"/>
      <c r="I11" s="17">
        <f t="shared" si="6"/>
        <v>13.231713720522501</v>
      </c>
      <c r="J11" s="17">
        <f t="shared" si="0"/>
        <v>-3.7682862794774987</v>
      </c>
      <c r="K11" s="19">
        <f t="shared" si="1"/>
        <v>13.625962907504235</v>
      </c>
      <c r="L11" s="18">
        <v>26.498609114957599</v>
      </c>
      <c r="M11" s="58">
        <v>27.3597494203484</v>
      </c>
      <c r="N11" s="42">
        <v>30.381696323699501</v>
      </c>
      <c r="O11" s="17">
        <f>AVERAGE(L11:M11)</f>
        <v>26.929179267652998</v>
      </c>
      <c r="P11" s="17">
        <f t="shared" si="3"/>
        <v>9.929179267652998</v>
      </c>
      <c r="Q11" s="19">
        <f t="shared" si="4"/>
        <v>1.0256972901072272E-3</v>
      </c>
      <c r="R11" s="30">
        <f t="shared" si="5"/>
        <v>7.5275215195422587E-3</v>
      </c>
      <c r="T11" s="18"/>
      <c r="U11" s="36" t="s">
        <v>76</v>
      </c>
      <c r="V11" s="43">
        <f>S3</f>
        <v>0.14402344665676686</v>
      </c>
      <c r="W11" s="46">
        <f>T3</f>
        <v>3.2699597971120431E-2</v>
      </c>
      <c r="X11" s="43">
        <f>S8</f>
        <v>2.5019433365193799E-2</v>
      </c>
      <c r="Y11" s="48">
        <f>T8</f>
        <v>9.9202758565068352E-3</v>
      </c>
      <c r="AC11" s="18"/>
    </row>
    <row r="12" spans="1:29" ht="15" customHeight="1">
      <c r="B12" s="6" t="s">
        <v>9</v>
      </c>
      <c r="D12" s="18">
        <v>13.769791614807099</v>
      </c>
      <c r="E12" s="26">
        <v>14.8257306806809</v>
      </c>
      <c r="F12" s="26">
        <v>15.201587500132</v>
      </c>
      <c r="G12" s="26">
        <v>14.678139616808799</v>
      </c>
      <c r="H12" s="42"/>
      <c r="I12" s="17">
        <f t="shared" si="6"/>
        <v>14.618812353107201</v>
      </c>
      <c r="J12" s="17">
        <f t="shared" si="0"/>
        <v>-2.3811876468927995</v>
      </c>
      <c r="K12" s="19">
        <f t="shared" si="1"/>
        <v>5.2096543178748158</v>
      </c>
      <c r="L12" s="18">
        <v>27.542048201742499</v>
      </c>
      <c r="M12" s="58">
        <v>30.276893324854299</v>
      </c>
      <c r="N12" s="42">
        <v>30.442720380905499</v>
      </c>
      <c r="O12" s="17">
        <f>AVERAGE(L12:M12)</f>
        <v>28.909470763298401</v>
      </c>
      <c r="P12" s="17">
        <f t="shared" si="3"/>
        <v>11.909470763298401</v>
      </c>
      <c r="Q12" s="19">
        <f t="shared" si="4"/>
        <v>2.5995134435911893E-4</v>
      </c>
      <c r="R12" s="30">
        <f t="shared" si="5"/>
        <v>4.989800253487095E-3</v>
      </c>
      <c r="T12" s="18"/>
      <c r="U12" s="36" t="s">
        <v>77</v>
      </c>
      <c r="V12" s="43">
        <f>S13</f>
        <v>3.2544505291858726E-2</v>
      </c>
      <c r="W12" s="46">
        <f>T13</f>
        <v>1.0286455433283454E-2</v>
      </c>
      <c r="X12" s="43">
        <f>S18</f>
        <v>1.6481670875773999E-2</v>
      </c>
      <c r="Y12" s="48">
        <f>T18</f>
        <v>5.8413349761835074E-3</v>
      </c>
      <c r="AC12" s="18"/>
    </row>
    <row r="13" spans="1:29" ht="15" customHeight="1">
      <c r="B13" s="6" t="s">
        <v>10</v>
      </c>
      <c r="C13" s="6" t="s">
        <v>65</v>
      </c>
      <c r="D13" s="18">
        <v>14.2094154842764</v>
      </c>
      <c r="E13" s="26">
        <v>13.396526607520601</v>
      </c>
      <c r="F13" s="26">
        <v>13.7906070657386</v>
      </c>
      <c r="G13" s="26">
        <v>13.9587872073988</v>
      </c>
      <c r="H13" s="42"/>
      <c r="I13" s="17">
        <f t="shared" si="6"/>
        <v>13.838834091233601</v>
      </c>
      <c r="J13" s="17">
        <f t="shared" si="0"/>
        <v>-3.1611659087663995</v>
      </c>
      <c r="K13" s="19">
        <f t="shared" si="1"/>
        <v>8.9455234765643858</v>
      </c>
      <c r="L13" s="18">
        <v>25.482040969457898</v>
      </c>
      <c r="M13" s="58">
        <v>28.375367267298401</v>
      </c>
      <c r="N13" s="42">
        <v>27.016977550445301</v>
      </c>
      <c r="O13" s="17">
        <f t="shared" si="2"/>
        <v>26.958128595733868</v>
      </c>
      <c r="P13" s="17">
        <f t="shared" si="3"/>
        <v>9.9581285957338679</v>
      </c>
      <c r="Q13" s="19">
        <f t="shared" si="4"/>
        <v>1.0053206237064095E-3</v>
      </c>
      <c r="R13" s="30">
        <f t="shared" si="5"/>
        <v>1.1238253706897794E-2</v>
      </c>
      <c r="S13" s="17">
        <f>AVERAGE(R13:R17)</f>
        <v>3.2544505291858726E-2</v>
      </c>
      <c r="T13" s="18">
        <f>STDEV(R13:R17)/2.25</f>
        <v>1.0286455433283454E-2</v>
      </c>
      <c r="U13" s="36" t="s">
        <v>78</v>
      </c>
      <c r="V13" s="43">
        <f>S23</f>
        <v>5.1713512191749727E-3</v>
      </c>
      <c r="W13" s="46">
        <f>T23</f>
        <v>1.6654966466691152E-3</v>
      </c>
      <c r="X13" s="43">
        <f>S28</f>
        <v>8.1255816542441447E-3</v>
      </c>
      <c r="Y13" s="48">
        <f>T28</f>
        <v>1.4003545122645972E-3</v>
      </c>
      <c r="AC13" s="18"/>
    </row>
    <row r="14" spans="1:29" ht="15" customHeight="1">
      <c r="B14" s="6" t="s">
        <v>11</v>
      </c>
      <c r="D14" s="18">
        <v>14.265820142112</v>
      </c>
      <c r="E14" s="26">
        <v>16.7906220217534</v>
      </c>
      <c r="F14" s="26">
        <v>17.2349057433802</v>
      </c>
      <c r="G14" s="26">
        <v>17.106987930592801</v>
      </c>
      <c r="H14" s="42"/>
      <c r="I14" s="17">
        <f t="shared" si="6"/>
        <v>16.349583959459601</v>
      </c>
      <c r="J14" s="17">
        <f t="shared" si="0"/>
        <v>-0.65041604054039936</v>
      </c>
      <c r="K14" s="19">
        <f t="shared" si="1"/>
        <v>1.5696207735777719</v>
      </c>
      <c r="L14" s="18">
        <v>26.347187087689601</v>
      </c>
      <c r="M14" s="58">
        <v>29.213130613828898</v>
      </c>
      <c r="N14" s="42">
        <v>27.094232480383301</v>
      </c>
      <c r="O14" s="17">
        <f t="shared" si="2"/>
        <v>27.551516727300598</v>
      </c>
      <c r="P14" s="17">
        <f t="shared" si="3"/>
        <v>10.551516727300598</v>
      </c>
      <c r="Q14" s="19">
        <f t="shared" si="4"/>
        <v>6.6631097287617983E-4</v>
      </c>
      <c r="R14" s="30">
        <f t="shared" si="5"/>
        <v>4.2450443068321519E-2</v>
      </c>
      <c r="T14" s="18"/>
      <c r="U14" s="36" t="s">
        <v>79</v>
      </c>
      <c r="V14" s="43">
        <f>S33</f>
        <v>3.4186587499250589E-3</v>
      </c>
      <c r="W14" s="46">
        <f>T33</f>
        <v>1.0375072449571078E-3</v>
      </c>
      <c r="X14" s="43">
        <f>S38</f>
        <v>2.0463197949289846E-3</v>
      </c>
      <c r="Y14" s="48">
        <f>T38</f>
        <v>5.3806847108325904E-4</v>
      </c>
      <c r="Z14" s="21"/>
      <c r="AC14" s="18"/>
    </row>
    <row r="15" spans="1:29" ht="15" customHeight="1">
      <c r="B15" s="6" t="s">
        <v>12</v>
      </c>
      <c r="D15" s="18">
        <v>16.0132397752459</v>
      </c>
      <c r="E15" s="26">
        <v>16.4661558139627</v>
      </c>
      <c r="F15" s="26">
        <v>16.853198167880699</v>
      </c>
      <c r="G15" s="26">
        <v>16.879025188895699</v>
      </c>
      <c r="H15" s="42"/>
      <c r="I15" s="17">
        <f t="shared" si="6"/>
        <v>16.552904736496249</v>
      </c>
      <c r="J15" s="17">
        <f t="shared" si="0"/>
        <v>-0.44709526350375128</v>
      </c>
      <c r="K15" s="19">
        <f t="shared" si="1"/>
        <v>1.363292624743339</v>
      </c>
      <c r="L15" s="18">
        <v>26.730433147057202</v>
      </c>
      <c r="M15" s="58">
        <v>29.771512339984199</v>
      </c>
      <c r="N15" s="42">
        <v>25.944953191625</v>
      </c>
      <c r="O15" s="17">
        <f t="shared" si="2"/>
        <v>27.482299559555468</v>
      </c>
      <c r="P15" s="17">
        <f t="shared" si="3"/>
        <v>10.482299559555468</v>
      </c>
      <c r="Q15" s="19">
        <f t="shared" si="4"/>
        <v>6.9905832017044399E-4</v>
      </c>
      <c r="R15" s="30">
        <f t="shared" si="5"/>
        <v>5.1277202522976496E-2</v>
      </c>
      <c r="T15" s="18"/>
      <c r="U15" s="36" t="s">
        <v>80</v>
      </c>
      <c r="V15" s="43">
        <f>S43</f>
        <v>4.2356907412767946E-3</v>
      </c>
      <c r="W15" s="46">
        <f>T43</f>
        <v>1.7068035072122375E-3</v>
      </c>
      <c r="X15" s="43">
        <f>S48</f>
        <v>1.3610861323558982E-2</v>
      </c>
      <c r="Y15" s="48">
        <f>T48</f>
        <v>7.7670106107402721E-3</v>
      </c>
      <c r="Z15" s="17"/>
      <c r="AB15" s="18"/>
      <c r="AC15" s="18"/>
    </row>
    <row r="16" spans="1:29" ht="15" customHeight="1">
      <c r="B16" s="6" t="s">
        <v>13</v>
      </c>
      <c r="D16" s="18">
        <v>11.037177004661601</v>
      </c>
      <c r="E16" s="26">
        <v>13.4880538139794</v>
      </c>
      <c r="F16" s="26">
        <v>14.1760268985526</v>
      </c>
      <c r="G16" s="26">
        <v>14.2268282162254</v>
      </c>
      <c r="H16" s="42"/>
      <c r="I16" s="17">
        <f t="shared" si="6"/>
        <v>13.23202148335475</v>
      </c>
      <c r="J16" s="17">
        <f t="shared" si="0"/>
        <v>-3.7679785166452504</v>
      </c>
      <c r="K16" s="19">
        <f t="shared" si="1"/>
        <v>13.623056459811899</v>
      </c>
      <c r="L16" s="18">
        <v>26.746584711089302</v>
      </c>
      <c r="M16" s="58">
        <v>29.612617667026498</v>
      </c>
      <c r="N16" s="42">
        <v>26.900176998295599</v>
      </c>
      <c r="O16" s="17">
        <f t="shared" si="2"/>
        <v>27.753126458803802</v>
      </c>
      <c r="P16" s="17">
        <f t="shared" si="3"/>
        <v>10.753126458803802</v>
      </c>
      <c r="Q16" s="19">
        <f t="shared" si="4"/>
        <v>5.794105367771848E-4</v>
      </c>
      <c r="R16" s="30">
        <f t="shared" si="5"/>
        <v>4.2531610911725245E-3</v>
      </c>
      <c r="T16" s="18"/>
      <c r="U16" s="36" t="s">
        <v>75</v>
      </c>
      <c r="V16" s="45">
        <f>S53</f>
        <v>8.0162135284624833E-2</v>
      </c>
      <c r="W16" s="47">
        <v>5.3256849849781546E-2</v>
      </c>
      <c r="X16" s="44">
        <f>S58</f>
        <v>5.6697585771346745E-2</v>
      </c>
      <c r="Y16" s="47">
        <f>T58</f>
        <v>2.0958542581084968E-2</v>
      </c>
      <c r="Z16" s="17"/>
      <c r="AB16" s="18"/>
      <c r="AC16" s="18"/>
    </row>
    <row r="17" spans="2:29" ht="15" customHeight="1">
      <c r="B17" s="6" t="s">
        <v>14</v>
      </c>
      <c r="D17" s="18">
        <v>14.787229101427901</v>
      </c>
      <c r="E17" s="26">
        <v>15.4711574221201</v>
      </c>
      <c r="F17" s="26">
        <v>16.590082521785199</v>
      </c>
      <c r="G17" s="26">
        <v>16.516707270706799</v>
      </c>
      <c r="H17" s="42"/>
      <c r="I17" s="17">
        <f t="shared" si="6"/>
        <v>15.841294079010002</v>
      </c>
      <c r="J17" s="17">
        <f t="shared" si="0"/>
        <v>-1.1587059209899984</v>
      </c>
      <c r="K17" s="19">
        <f t="shared" si="1"/>
        <v>2.2325707902677863</v>
      </c>
      <c r="L17" s="18">
        <v>26.002216333535099</v>
      </c>
      <c r="M17" s="58">
        <v>27.669202261126902</v>
      </c>
      <c r="N17" s="42">
        <v>26.456703714703899</v>
      </c>
      <c r="O17" s="17">
        <f t="shared" si="2"/>
        <v>26.709374103121963</v>
      </c>
      <c r="P17" s="17">
        <f t="shared" si="3"/>
        <v>9.7093741031219629</v>
      </c>
      <c r="Q17" s="19">
        <f t="shared" si="4"/>
        <v>1.1945027552579888E-3</v>
      </c>
      <c r="R17" s="30">
        <f t="shared" si="5"/>
        <v>5.3503466069925329E-2</v>
      </c>
      <c r="T17" s="18"/>
      <c r="V17" s="17"/>
      <c r="W17" s="17"/>
      <c r="X17" s="17"/>
      <c r="Y17" s="17"/>
      <c r="Z17" s="17"/>
      <c r="AB17" s="18"/>
      <c r="AC17" s="17"/>
    </row>
    <row r="18" spans="2:29" ht="15" customHeight="1">
      <c r="B18" s="6" t="s">
        <v>15</v>
      </c>
      <c r="C18" s="6" t="s">
        <v>64</v>
      </c>
      <c r="D18" s="18">
        <v>12.9566754141795</v>
      </c>
      <c r="E18" s="26">
        <v>15.062994031636601</v>
      </c>
      <c r="F18" s="26">
        <v>16.2706367643144</v>
      </c>
      <c r="G18" s="26">
        <v>16.3859487580647</v>
      </c>
      <c r="H18" s="42"/>
      <c r="I18" s="17">
        <f t="shared" si="6"/>
        <v>15.169063742048799</v>
      </c>
      <c r="J18" s="17">
        <f t="shared" si="0"/>
        <v>-1.8309362579512012</v>
      </c>
      <c r="K18" s="19">
        <f t="shared" si="1"/>
        <v>3.5576787831042949</v>
      </c>
      <c r="L18" s="18">
        <v>27.633918801498801</v>
      </c>
      <c r="M18" s="58">
        <v>29.581832544035599</v>
      </c>
      <c r="N18" s="42">
        <v>29.1692897526809</v>
      </c>
      <c r="O18" s="17">
        <f t="shared" si="2"/>
        <v>28.7950136994051</v>
      </c>
      <c r="P18" s="17">
        <f t="shared" si="3"/>
        <v>11.7950136994051</v>
      </c>
      <c r="Q18" s="19">
        <f t="shared" si="4"/>
        <v>2.8141489289122408E-4</v>
      </c>
      <c r="R18" s="30">
        <f t="shared" si="5"/>
        <v>7.9100703027964823E-3</v>
      </c>
      <c r="S18" s="17">
        <f>AVERAGE(R18:R22)</f>
        <v>1.6481670875773999E-2</v>
      </c>
      <c r="T18" s="18">
        <f>STDEV(R18:R22)/2.25</f>
        <v>5.8413349761835074E-3</v>
      </c>
      <c r="AC18" s="17"/>
    </row>
    <row r="19" spans="2:29" ht="15" customHeight="1">
      <c r="B19" s="6" t="s">
        <v>16</v>
      </c>
      <c r="D19" s="18">
        <v>14.7627328378817</v>
      </c>
      <c r="E19" s="26">
        <v>15.807989472599401</v>
      </c>
      <c r="F19" s="26">
        <v>16.125961140421101</v>
      </c>
      <c r="G19" s="26">
        <v>16.085387438718602</v>
      </c>
      <c r="H19" s="42"/>
      <c r="I19" s="17">
        <f t="shared" si="6"/>
        <v>15.695517722405199</v>
      </c>
      <c r="J19" s="17">
        <f t="shared" si="0"/>
        <v>-1.3044822775948006</v>
      </c>
      <c r="K19" s="19">
        <f t="shared" si="1"/>
        <v>2.4699507540393846</v>
      </c>
      <c r="L19" s="18">
        <v>26.754455100624199</v>
      </c>
      <c r="M19" s="58">
        <v>28.680876814681401</v>
      </c>
      <c r="N19" s="42">
        <v>26.4999365299206</v>
      </c>
      <c r="O19" s="17">
        <f t="shared" si="2"/>
        <v>27.311756148408733</v>
      </c>
      <c r="P19" s="17">
        <f t="shared" si="3"/>
        <v>10.311756148408733</v>
      </c>
      <c r="Q19" s="19">
        <f t="shared" si="4"/>
        <v>7.8677778938867097E-4</v>
      </c>
      <c r="R19" s="30">
        <f t="shared" si="5"/>
        <v>3.1853986890304026E-2</v>
      </c>
      <c r="T19" s="18"/>
      <c r="AC19" s="18"/>
    </row>
    <row r="20" spans="2:29" ht="15" customHeight="1">
      <c r="B20" s="6" t="s">
        <v>17</v>
      </c>
      <c r="D20" s="18">
        <v>15.44409238769</v>
      </c>
      <c r="E20" s="26">
        <v>15.386766965323799</v>
      </c>
      <c r="F20" s="26">
        <v>16.419511066977801</v>
      </c>
      <c r="G20" s="26">
        <v>16.879143886971502</v>
      </c>
      <c r="H20" s="42"/>
      <c r="I20" s="17">
        <f t="shared" si="6"/>
        <v>16.032378576740776</v>
      </c>
      <c r="J20" s="17">
        <f t="shared" si="0"/>
        <v>-0.9676214232592244</v>
      </c>
      <c r="K20" s="19">
        <f t="shared" si="1"/>
        <v>1.9556137081375358</v>
      </c>
      <c r="L20" s="18">
        <v>26.894731639128299</v>
      </c>
      <c r="M20" s="58">
        <v>28.730604164062498</v>
      </c>
      <c r="N20" s="42">
        <v>27.745796180725701</v>
      </c>
      <c r="O20" s="17">
        <f t="shared" si="2"/>
        <v>27.790377327972166</v>
      </c>
      <c r="P20" s="17">
        <f t="shared" si="3"/>
        <v>10.790377327972166</v>
      </c>
      <c r="Q20" s="19">
        <f t="shared" si="4"/>
        <v>5.6464145450065223E-4</v>
      </c>
      <c r="R20" s="30">
        <f t="shared" si="5"/>
        <v>2.8872852146163301E-2</v>
      </c>
      <c r="T20" s="18"/>
      <c r="AC20" s="18"/>
    </row>
    <row r="21" spans="2:29" ht="15" customHeight="1">
      <c r="B21" s="6" t="s">
        <v>18</v>
      </c>
      <c r="D21" s="18">
        <v>13.3340252164442</v>
      </c>
      <c r="E21" s="26">
        <v>14.3755834892634</v>
      </c>
      <c r="F21" s="26">
        <v>15.443961433991101</v>
      </c>
      <c r="G21" s="26">
        <v>15.7184241820585</v>
      </c>
      <c r="H21" s="42"/>
      <c r="I21" s="17">
        <f t="shared" si="6"/>
        <v>14.7179985804393</v>
      </c>
      <c r="J21" s="17">
        <f t="shared" si="0"/>
        <v>-2.2820014195607001</v>
      </c>
      <c r="K21" s="19">
        <f t="shared" si="1"/>
        <v>4.863521918262931</v>
      </c>
      <c r="L21" s="18">
        <v>27.255973001983701</v>
      </c>
      <c r="M21" s="58">
        <v>29.084690910057699</v>
      </c>
      <c r="N21" s="42">
        <v>27.053655230780802</v>
      </c>
      <c r="O21" s="17">
        <f t="shared" si="2"/>
        <v>27.798106380940734</v>
      </c>
      <c r="P21" s="17">
        <f t="shared" si="3"/>
        <v>10.798106380940734</v>
      </c>
      <c r="Q21" s="19">
        <f t="shared" si="4"/>
        <v>5.6162454914926809E-4</v>
      </c>
      <c r="R21" s="30">
        <f t="shared" si="5"/>
        <v>1.1547692363435662E-2</v>
      </c>
      <c r="T21" s="18"/>
      <c r="AC21" s="18"/>
    </row>
    <row r="22" spans="2:29" ht="15" customHeight="1">
      <c r="B22" s="6" t="s">
        <v>19</v>
      </c>
      <c r="D22" s="18">
        <v>13.731235108309599</v>
      </c>
      <c r="E22" s="26">
        <v>16.0038336680865</v>
      </c>
      <c r="F22" s="26">
        <v>16.708022424073</v>
      </c>
      <c r="G22" s="26">
        <v>17.0030692383536</v>
      </c>
      <c r="H22" s="42"/>
      <c r="I22" s="17">
        <f t="shared" si="6"/>
        <v>15.861540109705675</v>
      </c>
      <c r="J22" s="17">
        <f t="shared" si="0"/>
        <v>-1.1384598902943246</v>
      </c>
      <c r="K22" s="19">
        <f t="shared" si="1"/>
        <v>2.2014588695933424</v>
      </c>
      <c r="L22" s="18">
        <v>31.9431767227174</v>
      </c>
      <c r="M22" s="58">
        <v>35.2602937185626</v>
      </c>
      <c r="N22" s="42">
        <v>26.751082286041999</v>
      </c>
      <c r="O22" s="17">
        <f t="shared" si="2"/>
        <v>31.318184242440669</v>
      </c>
      <c r="P22" s="17">
        <f t="shared" si="3"/>
        <v>14.318184242440669</v>
      </c>
      <c r="Q22" s="19">
        <f t="shared" si="4"/>
        <v>4.895500052737523E-5</v>
      </c>
      <c r="R22" s="30">
        <f t="shared" si="5"/>
        <v>2.22375267617052E-3</v>
      </c>
      <c r="T22" s="18"/>
      <c r="AC22" s="18"/>
    </row>
    <row r="23" spans="2:29" ht="15" customHeight="1">
      <c r="B23" s="6" t="s">
        <v>20</v>
      </c>
      <c r="C23" s="6" t="s">
        <v>66</v>
      </c>
      <c r="D23" s="18">
        <v>17.463944618233899</v>
      </c>
      <c r="E23" s="26">
        <v>16.900641340403698</v>
      </c>
      <c r="F23" s="26">
        <v>17.532725724547198</v>
      </c>
      <c r="G23" s="26">
        <v>18.013774740709799</v>
      </c>
      <c r="H23" s="42"/>
      <c r="I23" s="17">
        <f t="shared" si="6"/>
        <v>17.477771605973651</v>
      </c>
      <c r="J23" s="17">
        <f t="shared" si="0"/>
        <v>0.47777160597365054</v>
      </c>
      <c r="K23" s="19">
        <f t="shared" si="1"/>
        <v>0.71808592698187157</v>
      </c>
      <c r="L23" s="18">
        <v>31.850706197313801</v>
      </c>
      <c r="M23" s="58">
        <v>35.0650051966334</v>
      </c>
      <c r="N23" s="42">
        <v>25.055372938062401</v>
      </c>
      <c r="O23" s="17">
        <f t="shared" si="2"/>
        <v>30.65702811066987</v>
      </c>
      <c r="P23" s="17">
        <f t="shared" si="3"/>
        <v>13.65702811066987</v>
      </c>
      <c r="Q23" s="19">
        <f t="shared" si="4"/>
        <v>7.7414958811881712E-5</v>
      </c>
      <c r="R23" s="30">
        <f t="shared" si="5"/>
        <v>1.0780737499933777E-2</v>
      </c>
      <c r="S23" s="17">
        <f>AVERAGE(R23:R27)</f>
        <v>5.1713512191749727E-3</v>
      </c>
      <c r="T23" s="18">
        <f>STDEV(R23:R27)/2.25</f>
        <v>1.6654966466691152E-3</v>
      </c>
      <c r="AC23" s="18"/>
    </row>
    <row r="24" spans="2:29" ht="15" customHeight="1">
      <c r="B24" s="6" t="s">
        <v>21</v>
      </c>
      <c r="D24" s="18">
        <v>15.560083645035499</v>
      </c>
      <c r="E24" s="26">
        <v>16.087433550625601</v>
      </c>
      <c r="F24" s="26">
        <v>16.482615022425499</v>
      </c>
      <c r="G24" s="26">
        <v>16.614255516384901</v>
      </c>
      <c r="H24" s="42"/>
      <c r="I24" s="17">
        <f t="shared" si="6"/>
        <v>16.186096933617875</v>
      </c>
      <c r="J24" s="17">
        <f t="shared" si="0"/>
        <v>-0.81390306638212451</v>
      </c>
      <c r="K24" s="19">
        <f t="shared" si="1"/>
        <v>1.7579610017496894</v>
      </c>
      <c r="L24" s="18">
        <v>32.522797074590002</v>
      </c>
      <c r="M24" s="58">
        <v>32.863778976673501</v>
      </c>
      <c r="N24" s="42">
        <v>24.5233273972467</v>
      </c>
      <c r="O24" s="17">
        <f t="shared" si="2"/>
        <v>29.969967816170069</v>
      </c>
      <c r="P24" s="17">
        <f t="shared" si="3"/>
        <v>12.969967816170069</v>
      </c>
      <c r="Q24" s="19">
        <f t="shared" si="4"/>
        <v>1.2463804966228993E-4</v>
      </c>
      <c r="R24" s="30">
        <f t="shared" si="5"/>
        <v>7.0899211949661187E-3</v>
      </c>
      <c r="T24" s="18"/>
      <c r="AC24" s="18"/>
    </row>
    <row r="25" spans="2:29" ht="15" customHeight="1">
      <c r="B25" s="6" t="s">
        <v>22</v>
      </c>
      <c r="D25" s="18">
        <v>13.2844910352235</v>
      </c>
      <c r="E25" s="26">
        <v>15.404150204882701</v>
      </c>
      <c r="F25" s="26">
        <v>15.940165612285099</v>
      </c>
      <c r="G25" s="26">
        <v>16.134715395894698</v>
      </c>
      <c r="H25" s="42"/>
      <c r="I25" s="17">
        <f t="shared" si="6"/>
        <v>15.190880562071499</v>
      </c>
      <c r="J25" s="17">
        <f t="shared" si="0"/>
        <v>-1.8091194379285014</v>
      </c>
      <c r="K25" s="19">
        <f t="shared" si="1"/>
        <v>3.5042833610929387</v>
      </c>
      <c r="L25" s="18"/>
      <c r="M25" s="58">
        <v>34.722774461271698</v>
      </c>
      <c r="N25" s="42">
        <v>25.155308866633199</v>
      </c>
      <c r="O25" s="17">
        <f t="shared" si="2"/>
        <v>29.939041663952448</v>
      </c>
      <c r="P25" s="17">
        <f t="shared" si="3"/>
        <v>12.939041663952448</v>
      </c>
      <c r="Q25" s="19">
        <f t="shared" si="4"/>
        <v>1.2733868010979726E-4</v>
      </c>
      <c r="R25" s="30">
        <f t="shared" si="5"/>
        <v>3.6338008941743235E-3</v>
      </c>
      <c r="T25" s="18"/>
      <c r="AC25" s="18"/>
    </row>
    <row r="26" spans="2:29" ht="15" customHeight="1">
      <c r="B26" s="6" t="s">
        <v>23</v>
      </c>
      <c r="D26" s="18">
        <v>12.809540543330099</v>
      </c>
      <c r="E26" s="26">
        <v>14.2913236704239</v>
      </c>
      <c r="F26" s="26">
        <v>15.0343073401729</v>
      </c>
      <c r="G26" s="26">
        <v>14.9960137137834</v>
      </c>
      <c r="H26" s="42"/>
      <c r="I26" s="17">
        <f t="shared" si="6"/>
        <v>14.282796316927575</v>
      </c>
      <c r="J26" s="17">
        <f t="shared" si="0"/>
        <v>-2.7172036830724249</v>
      </c>
      <c r="K26" s="19">
        <f t="shared" si="1"/>
        <v>6.5759698436831018</v>
      </c>
      <c r="L26" s="18">
        <v>31.3667547113164</v>
      </c>
      <c r="M26" s="58">
        <v>34.625157894666202</v>
      </c>
      <c r="N26" s="42">
        <v>24.714337927668499</v>
      </c>
      <c r="O26" s="17">
        <f t="shared" si="2"/>
        <v>30.235416844550368</v>
      </c>
      <c r="P26" s="17">
        <f t="shared" si="3"/>
        <v>13.235416844550368</v>
      </c>
      <c r="Q26" s="19">
        <f t="shared" si="4"/>
        <v>1.0369134902173004E-4</v>
      </c>
      <c r="R26" s="30">
        <f t="shared" si="5"/>
        <v>1.576822149227711E-3</v>
      </c>
      <c r="T26" s="18"/>
      <c r="X26" s="18"/>
      <c r="AC26" s="18"/>
    </row>
    <row r="27" spans="2:29" ht="15" customHeight="1">
      <c r="B27" s="6" t="s">
        <v>24</v>
      </c>
      <c r="D27" s="18">
        <v>14.089238898498399</v>
      </c>
      <c r="E27" s="26">
        <v>14.0536413885134</v>
      </c>
      <c r="F27" s="26">
        <v>14.247287269138999</v>
      </c>
      <c r="G27" s="26">
        <v>14.7060735832583</v>
      </c>
      <c r="H27" s="42"/>
      <c r="I27" s="17">
        <f t="shared" si="6"/>
        <v>14.274060284852276</v>
      </c>
      <c r="J27" s="17">
        <f t="shared" si="0"/>
        <v>-2.7259397151477245</v>
      </c>
      <c r="K27" s="19">
        <f t="shared" si="1"/>
        <v>6.6159104875124921</v>
      </c>
      <c r="L27" s="18">
        <v>30.8390533060672</v>
      </c>
      <c r="M27" s="58">
        <v>32.295018435079797</v>
      </c>
      <c r="N27" s="42">
        <v>25.098827444133999</v>
      </c>
      <c r="O27" s="17">
        <f t="shared" si="2"/>
        <v>29.410966395093666</v>
      </c>
      <c r="P27" s="17">
        <f t="shared" si="3"/>
        <v>12.410966395093666</v>
      </c>
      <c r="Q27" s="19">
        <f t="shared" si="4"/>
        <v>1.8362289910088775E-4</v>
      </c>
      <c r="R27" s="30">
        <f t="shared" si="5"/>
        <v>2.7754743575729348E-3</v>
      </c>
      <c r="T27" s="18"/>
      <c r="X27" s="18"/>
      <c r="AC27" s="18"/>
    </row>
    <row r="28" spans="2:29" ht="15" customHeight="1">
      <c r="B28" s="6" t="s">
        <v>25</v>
      </c>
      <c r="C28" s="6" t="s">
        <v>64</v>
      </c>
      <c r="D28" s="18">
        <v>16.109051887065</v>
      </c>
      <c r="E28" s="26">
        <v>16.160896988397599</v>
      </c>
      <c r="F28" s="26">
        <v>16.3113291959299</v>
      </c>
      <c r="G28" s="26">
        <v>16.491328681108499</v>
      </c>
      <c r="H28" s="42"/>
      <c r="I28" s="17">
        <f t="shared" si="6"/>
        <v>16.268151688125251</v>
      </c>
      <c r="J28" s="17">
        <f t="shared" si="0"/>
        <v>-0.73184831187474941</v>
      </c>
      <c r="K28" s="19">
        <f t="shared" si="1"/>
        <v>1.6607654224775561</v>
      </c>
      <c r="L28" s="18">
        <v>31.288899835504601</v>
      </c>
      <c r="M28" s="58">
        <v>32.538278792092399</v>
      </c>
      <c r="N28" s="42">
        <v>25.741473752425801</v>
      </c>
      <c r="O28" s="17">
        <f t="shared" si="2"/>
        <v>29.856217460007599</v>
      </c>
      <c r="P28" s="17">
        <f t="shared" si="3"/>
        <v>12.856217460007599</v>
      </c>
      <c r="Q28" s="19">
        <f t="shared" si="4"/>
        <v>1.3486303028268618E-4</v>
      </c>
      <c r="R28" s="30">
        <f t="shared" si="5"/>
        <v>8.1205345714324521E-3</v>
      </c>
      <c r="S28" s="17">
        <f>AVERAGE(R28:R32)</f>
        <v>8.1255816542441447E-3</v>
      </c>
      <c r="T28" s="18">
        <f>STDEV(R28:R32)/2.25</f>
        <v>1.4003545122645972E-3</v>
      </c>
      <c r="X28" s="18"/>
      <c r="AC28" s="18"/>
    </row>
    <row r="29" spans="2:29" ht="15" customHeight="1">
      <c r="B29" s="6" t="s">
        <v>26</v>
      </c>
      <c r="D29" s="18">
        <v>15.1864105462603</v>
      </c>
      <c r="E29" s="26">
        <v>16.653262871389199</v>
      </c>
      <c r="F29" s="26">
        <v>17.951758808956999</v>
      </c>
      <c r="G29" s="26">
        <v>17.687053232138702</v>
      </c>
      <c r="H29" s="42"/>
      <c r="I29" s="17">
        <f t="shared" si="6"/>
        <v>16.869621364686303</v>
      </c>
      <c r="J29" s="17">
        <f t="shared" si="0"/>
        <v>-0.13037863531369709</v>
      </c>
      <c r="K29" s="19">
        <f t="shared" si="1"/>
        <v>1.0945809363335728</v>
      </c>
      <c r="L29" s="18">
        <v>31.614103933729002</v>
      </c>
      <c r="M29" s="59">
        <v>32.7127339966476</v>
      </c>
      <c r="N29" s="42">
        <v>26.1717152285553</v>
      </c>
      <c r="O29" s="17">
        <f t="shared" si="2"/>
        <v>30.166184386310633</v>
      </c>
      <c r="P29" s="17">
        <f t="shared" si="3"/>
        <v>13.166184386310633</v>
      </c>
      <c r="Q29" s="19">
        <f t="shared" si="4"/>
        <v>1.0878864594582548E-4</v>
      </c>
      <c r="R29" s="30">
        <f t="shared" si="5"/>
        <v>9.9388398184811991E-3</v>
      </c>
      <c r="T29" s="18"/>
      <c r="X29" s="18"/>
      <c r="AC29" s="18"/>
    </row>
    <row r="30" spans="2:29" ht="15" customHeight="1">
      <c r="B30" s="6" t="s">
        <v>27</v>
      </c>
      <c r="D30" s="18">
        <v>16.756675910569701</v>
      </c>
      <c r="E30" s="26">
        <v>16.632436569794798</v>
      </c>
      <c r="F30" s="26">
        <v>17.4170760638236</v>
      </c>
      <c r="G30" s="26">
        <v>17.0645079932454</v>
      </c>
      <c r="H30" s="42"/>
      <c r="I30" s="17">
        <f t="shared" si="6"/>
        <v>16.967674134358376</v>
      </c>
      <c r="J30" s="17">
        <f t="shared" si="0"/>
        <v>-3.2325865641624318E-2</v>
      </c>
      <c r="K30" s="19">
        <f t="shared" si="1"/>
        <v>1.022659495540174</v>
      </c>
      <c r="L30" s="18">
        <v>31.357666089885701</v>
      </c>
      <c r="M30" s="59">
        <v>33.565562989594603</v>
      </c>
      <c r="N30" s="42">
        <v>25.123694823175899</v>
      </c>
      <c r="O30" s="17">
        <f t="shared" si="2"/>
        <v>30.015641300885402</v>
      </c>
      <c r="P30" s="17">
        <f t="shared" si="3"/>
        <v>13.015641300885402</v>
      </c>
      <c r="Q30" s="19">
        <f t="shared" si="4"/>
        <v>1.2075400830762973E-4</v>
      </c>
      <c r="R30" s="30">
        <f t="shared" si="5"/>
        <v>1.1807841107840772E-2</v>
      </c>
      <c r="T30" s="18"/>
      <c r="X30" s="18"/>
      <c r="AC30" s="18"/>
    </row>
    <row r="31" spans="2:29" ht="15" customHeight="1">
      <c r="B31" s="6" t="s">
        <v>28</v>
      </c>
      <c r="D31" s="18">
        <v>17.315540073768201</v>
      </c>
      <c r="E31" s="26">
        <v>17.477394605976102</v>
      </c>
      <c r="F31" s="26">
        <v>18.133802278952899</v>
      </c>
      <c r="G31" s="26">
        <v>17.9374991378542</v>
      </c>
      <c r="H31" s="42"/>
      <c r="I31" s="17">
        <f t="shared" si="6"/>
        <v>17.716059024137852</v>
      </c>
      <c r="J31" s="17">
        <f t="shared" si="0"/>
        <v>0.71605902413785216</v>
      </c>
      <c r="K31" s="19">
        <f t="shared" si="1"/>
        <v>0.6087581030580218</v>
      </c>
      <c r="L31" s="18">
        <v>35.319735983897303</v>
      </c>
      <c r="M31" s="59">
        <v>33.757477338755201</v>
      </c>
      <c r="N31" s="42">
        <v>25.264306026861401</v>
      </c>
      <c r="O31" s="17">
        <f t="shared" si="2"/>
        <v>31.44717311650464</v>
      </c>
      <c r="P31" s="17">
        <f t="shared" si="3"/>
        <v>14.44717311650464</v>
      </c>
      <c r="Q31" s="19">
        <f t="shared" si="4"/>
        <v>4.4767984184120845E-5</v>
      </c>
      <c r="R31" s="30">
        <f t="shared" si="5"/>
        <v>7.3539857554641751E-3</v>
      </c>
      <c r="T31" s="18"/>
      <c r="X31" s="18"/>
      <c r="AC31" s="18"/>
    </row>
    <row r="32" spans="2:29" ht="15" customHeight="1">
      <c r="B32" s="6" t="s">
        <v>29</v>
      </c>
      <c r="D32" s="18">
        <v>16.358478168095701</v>
      </c>
      <c r="E32" s="26">
        <v>16.250946696130399</v>
      </c>
      <c r="F32" s="26">
        <v>16.6929736344654</v>
      </c>
      <c r="G32" s="26">
        <v>16.800836986402899</v>
      </c>
      <c r="H32" s="42"/>
      <c r="I32" s="17">
        <f t="shared" si="6"/>
        <v>16.5258088712736</v>
      </c>
      <c r="J32" s="17">
        <f t="shared" si="0"/>
        <v>-0.47419112872639957</v>
      </c>
      <c r="K32" s="19">
        <f t="shared" si="1"/>
        <v>1.3891391572000662</v>
      </c>
      <c r="L32" s="18">
        <v>34.4357102917497</v>
      </c>
      <c r="M32" s="59">
        <v>34.175190594890701</v>
      </c>
      <c r="N32" s="42">
        <v>25.490313514102901</v>
      </c>
      <c r="O32" s="17">
        <f t="shared" si="2"/>
        <v>31.367071466914428</v>
      </c>
      <c r="P32" s="17">
        <f t="shared" si="3"/>
        <v>14.367071466914428</v>
      </c>
      <c r="Q32" s="19">
        <f t="shared" si="4"/>
        <v>4.7323901158150218E-5</v>
      </c>
      <c r="R32" s="30">
        <f t="shared" si="5"/>
        <v>3.4067070180021242E-3</v>
      </c>
      <c r="T32" s="18"/>
      <c r="X32" s="18"/>
      <c r="AC32" s="18"/>
    </row>
    <row r="33" spans="2:29" ht="15" customHeight="1">
      <c r="B33" s="6" t="s">
        <v>30</v>
      </c>
      <c r="C33" s="20" t="s">
        <v>67</v>
      </c>
      <c r="D33" s="18">
        <v>17.019624396167899</v>
      </c>
      <c r="E33" s="26">
        <v>17.757524253072098</v>
      </c>
      <c r="F33" s="26">
        <v>18.019383393904501</v>
      </c>
      <c r="G33" s="26">
        <v>18.092409211228599</v>
      </c>
      <c r="H33" s="42"/>
      <c r="I33" s="17">
        <f t="shared" si="6"/>
        <v>17.722235313593274</v>
      </c>
      <c r="J33" s="17">
        <f t="shared" si="0"/>
        <v>0.72223531359327353</v>
      </c>
      <c r="K33" s="19">
        <f t="shared" si="1"/>
        <v>0.60615753295868124</v>
      </c>
      <c r="L33" s="18">
        <v>33.4707157011674</v>
      </c>
      <c r="M33" s="59">
        <v>34.515776901232201</v>
      </c>
      <c r="N33" s="42">
        <v>27.084411797147698</v>
      </c>
      <c r="O33" s="17">
        <f t="shared" si="2"/>
        <v>31.690301466515766</v>
      </c>
      <c r="P33" s="17">
        <f t="shared" si="3"/>
        <v>14.690301466515766</v>
      </c>
      <c r="Q33" s="19">
        <f t="shared" si="4"/>
        <v>3.7824971827905892E-5</v>
      </c>
      <c r="R33" s="30">
        <f t="shared" si="5"/>
        <v>6.2401223726909014E-3</v>
      </c>
      <c r="S33" s="17">
        <f>AVERAGE(R33:R37)</f>
        <v>3.4186587499250589E-3</v>
      </c>
      <c r="T33" s="18">
        <f>STDEV(R33:R37)/2.25</f>
        <v>1.0375072449571078E-3</v>
      </c>
      <c r="X33" s="18"/>
      <c r="AC33" s="18"/>
    </row>
    <row r="34" spans="2:29" ht="15" customHeight="1">
      <c r="B34" s="6" t="s">
        <v>31</v>
      </c>
      <c r="D34" s="18">
        <v>14.926687637439899</v>
      </c>
      <c r="E34" s="26">
        <v>16.5472055408537</v>
      </c>
      <c r="F34" s="26">
        <v>17.0029205813732</v>
      </c>
      <c r="G34" s="26">
        <v>17.146046989077501</v>
      </c>
      <c r="H34" s="42"/>
      <c r="I34" s="17">
        <f t="shared" si="6"/>
        <v>16.405715187186075</v>
      </c>
      <c r="J34" s="17">
        <f t="shared" si="0"/>
        <v>-0.59428481281392465</v>
      </c>
      <c r="K34" s="19">
        <f t="shared" si="1"/>
        <v>1.5097239845830817</v>
      </c>
      <c r="L34" s="18">
        <v>34.003895441631798</v>
      </c>
      <c r="M34" s="59"/>
      <c r="N34" s="42">
        <v>27.035111462954699</v>
      </c>
      <c r="O34" s="17">
        <f t="shared" si="2"/>
        <v>30.51950345229325</v>
      </c>
      <c r="P34" s="17">
        <f t="shared" si="3"/>
        <v>13.51950345229325</v>
      </c>
      <c r="Q34" s="19">
        <f t="shared" si="4"/>
        <v>8.5157702193762309E-5</v>
      </c>
      <c r="R34" s="30">
        <f t="shared" si="5"/>
        <v>5.6406139839713194E-3</v>
      </c>
      <c r="T34" s="18"/>
      <c r="X34" s="18"/>
      <c r="AC34" s="18"/>
    </row>
    <row r="35" spans="2:29" ht="15" customHeight="1">
      <c r="B35" s="6" t="s">
        <v>32</v>
      </c>
      <c r="D35" s="18">
        <v>15.8259073387313</v>
      </c>
      <c r="E35" s="26">
        <v>17.0784842127721</v>
      </c>
      <c r="F35" s="26">
        <v>17.5054404108838</v>
      </c>
      <c r="G35" s="26">
        <v>17.446714184118999</v>
      </c>
      <c r="H35" s="42"/>
      <c r="I35" s="17">
        <f t="shared" si="6"/>
        <v>16.964136536626551</v>
      </c>
      <c r="J35" s="17">
        <f t="shared" si="0"/>
        <v>-3.5863463373448923E-2</v>
      </c>
      <c r="K35" s="19">
        <f t="shared" si="1"/>
        <v>1.0251702112113992</v>
      </c>
      <c r="L35" s="18">
        <v>33.447495618141197</v>
      </c>
      <c r="M35" s="59">
        <v>36.440304362584001</v>
      </c>
      <c r="N35" s="42">
        <v>29.9840302124849</v>
      </c>
      <c r="O35" s="17">
        <f t="shared" ref="O35:O62" si="7">AVERAGE(L35:N35)</f>
        <v>33.29061006440336</v>
      </c>
      <c r="P35" s="17">
        <f t="shared" si="3"/>
        <v>16.29061006440336</v>
      </c>
      <c r="Q35" s="19">
        <f t="shared" si="4"/>
        <v>1.2474918670550947E-5</v>
      </c>
      <c r="R35" s="30">
        <f t="shared" ref="R35:R62" si="8">Q35/K35*100</f>
        <v>1.2168631641968875E-3</v>
      </c>
      <c r="T35" s="18"/>
      <c r="X35" s="18"/>
      <c r="AC35" s="18"/>
    </row>
    <row r="36" spans="2:29" ht="15" customHeight="1">
      <c r="B36" s="6" t="s">
        <v>33</v>
      </c>
      <c r="D36" s="18">
        <v>16.650234615969602</v>
      </c>
      <c r="E36" s="26">
        <v>17.117763625658501</v>
      </c>
      <c r="F36" s="26">
        <v>17.7630609453551</v>
      </c>
      <c r="G36" s="26">
        <v>17.837507865109998</v>
      </c>
      <c r="H36" s="42"/>
      <c r="I36" s="17">
        <f t="shared" si="6"/>
        <v>17.342141763023299</v>
      </c>
      <c r="J36" s="17">
        <f t="shared" si="0"/>
        <v>0.34214176302329946</v>
      </c>
      <c r="K36" s="19">
        <f t="shared" si="1"/>
        <v>0.78886932066186799</v>
      </c>
      <c r="L36" s="18">
        <v>34.369320527321896</v>
      </c>
      <c r="M36" s="59">
        <v>37.181167221122699</v>
      </c>
      <c r="N36" s="42">
        <v>27.1290430829029</v>
      </c>
      <c r="O36" s="17">
        <f t="shared" si="7"/>
        <v>32.8931769437825</v>
      </c>
      <c r="P36" s="17">
        <f t="shared" si="3"/>
        <v>15.8931769437825</v>
      </c>
      <c r="Q36" s="19">
        <f t="shared" si="4"/>
        <v>1.6431492522850675E-5</v>
      </c>
      <c r="R36" s="30">
        <f t="shared" si="8"/>
        <v>2.0829169157021489E-3</v>
      </c>
      <c r="T36" s="18"/>
      <c r="X36" s="18"/>
      <c r="AC36" s="18"/>
    </row>
    <row r="37" spans="2:29" ht="15" customHeight="1">
      <c r="B37" s="6" t="s">
        <v>34</v>
      </c>
      <c r="D37" s="18">
        <v>15.4358780708084</v>
      </c>
      <c r="E37" s="26">
        <v>16.740222345912699</v>
      </c>
      <c r="F37" s="26">
        <v>17.034428571953399</v>
      </c>
      <c r="G37" s="26">
        <v>17.266555917423201</v>
      </c>
      <c r="H37" s="42"/>
      <c r="I37" s="17">
        <f t="shared" si="6"/>
        <v>16.619271226524425</v>
      </c>
      <c r="J37" s="17">
        <f t="shared" si="0"/>
        <v>-0.38072877347557466</v>
      </c>
      <c r="K37" s="19">
        <f t="shared" si="1"/>
        <v>1.3019993908024972</v>
      </c>
      <c r="L37" s="18">
        <v>35.001488358951597</v>
      </c>
      <c r="M37" s="59">
        <v>35.118321882381203</v>
      </c>
      <c r="N37" s="42">
        <v>26.759918090010601</v>
      </c>
      <c r="O37" s="17">
        <f t="shared" si="7"/>
        <v>32.293242777114465</v>
      </c>
      <c r="P37" s="17">
        <f t="shared" si="3"/>
        <v>15.293242777114465</v>
      </c>
      <c r="Q37" s="19">
        <f t="shared" si="4"/>
        <v>2.4904348963502145E-5</v>
      </c>
      <c r="R37" s="30">
        <f t="shared" si="8"/>
        <v>1.9127773130640379E-3</v>
      </c>
      <c r="T37" s="18"/>
      <c r="X37" s="18"/>
      <c r="AC37" s="18"/>
    </row>
    <row r="38" spans="2:29" ht="15" customHeight="1">
      <c r="B38" s="6" t="s">
        <v>35</v>
      </c>
      <c r="C38" s="6" t="s">
        <v>64</v>
      </c>
      <c r="D38" s="18">
        <v>12.6555582504285</v>
      </c>
      <c r="E38" s="26">
        <v>14.3627446722382</v>
      </c>
      <c r="F38" s="26">
        <v>15.7169485166485</v>
      </c>
      <c r="G38" s="26">
        <v>15.845172417463299</v>
      </c>
      <c r="H38" s="42"/>
      <c r="I38" s="17">
        <f t="shared" si="6"/>
        <v>14.645105964194624</v>
      </c>
      <c r="J38" s="17">
        <f t="shared" si="0"/>
        <v>-2.3548940358053763</v>
      </c>
      <c r="K38" s="19">
        <f t="shared" si="1"/>
        <v>5.1155665791725582</v>
      </c>
      <c r="L38" s="18">
        <v>35.230557606369402</v>
      </c>
      <c r="M38" s="59">
        <v>33.6215843655105</v>
      </c>
      <c r="N38" s="42">
        <v>27.442712393652499</v>
      </c>
      <c r="O38" s="17">
        <f t="shared" si="7"/>
        <v>32.098284788510803</v>
      </c>
      <c r="P38" s="17">
        <f t="shared" si="3"/>
        <v>15.098284788510803</v>
      </c>
      <c r="Q38" s="19">
        <f t="shared" si="4"/>
        <v>2.8507779801559839E-5</v>
      </c>
      <c r="R38" s="30">
        <f t="shared" si="8"/>
        <v>5.5727512017194713E-4</v>
      </c>
      <c r="S38" s="17">
        <f>AVERAGE(R38:R42)</f>
        <v>2.0463197949289846E-3</v>
      </c>
      <c r="T38" s="18">
        <f>STDEV(R38:R42)/2.25</f>
        <v>5.3806847108325904E-4</v>
      </c>
      <c r="U38" s="9"/>
      <c r="V38" s="10"/>
      <c r="W38" s="1"/>
      <c r="X38" s="18"/>
      <c r="Y38" s="1"/>
      <c r="Z38" s="1"/>
      <c r="AA38" s="1"/>
    </row>
    <row r="39" spans="2:29" ht="15" customHeight="1">
      <c r="B39" s="6" t="s">
        <v>36</v>
      </c>
      <c r="D39" s="18">
        <v>14.4285812461438</v>
      </c>
      <c r="E39" s="26">
        <v>15.001770786474999</v>
      </c>
      <c r="F39" s="26">
        <v>16.176417711708702</v>
      </c>
      <c r="G39" s="26">
        <v>16.156843518054501</v>
      </c>
      <c r="H39" s="42"/>
      <c r="I39" s="17">
        <f t="shared" si="6"/>
        <v>15.4409033155955</v>
      </c>
      <c r="J39" s="17">
        <f t="shared" si="0"/>
        <v>-1.5590966844044996</v>
      </c>
      <c r="K39" s="19">
        <f t="shared" si="1"/>
        <v>2.9466928421228036</v>
      </c>
      <c r="L39" s="26"/>
      <c r="M39" s="59">
        <v>36.722595479849097</v>
      </c>
      <c r="N39" s="42">
        <v>27.116716959469802</v>
      </c>
      <c r="O39" s="17">
        <f t="shared" si="7"/>
        <v>31.919656219659451</v>
      </c>
      <c r="P39" s="17">
        <f t="shared" si="3"/>
        <v>14.919656219659451</v>
      </c>
      <c r="Q39" s="19">
        <f t="shared" si="4"/>
        <v>3.2265318231131134E-5</v>
      </c>
      <c r="R39" s="30">
        <f t="shared" si="8"/>
        <v>1.0949671363740488E-3</v>
      </c>
      <c r="T39" s="18"/>
      <c r="U39" s="10"/>
      <c r="V39" s="1"/>
      <c r="W39" s="18"/>
      <c r="X39" s="1"/>
      <c r="Y39" s="1"/>
      <c r="Z39" s="1"/>
      <c r="AA39" s="1"/>
    </row>
    <row r="40" spans="2:29" ht="15" customHeight="1">
      <c r="B40" s="6" t="s">
        <v>37</v>
      </c>
      <c r="D40" s="18">
        <v>15.8575862095066</v>
      </c>
      <c r="E40" s="26">
        <v>15.8369477999524</v>
      </c>
      <c r="F40" s="26">
        <v>16.524699006584701</v>
      </c>
      <c r="G40" s="26">
        <v>16.511052514943401</v>
      </c>
      <c r="H40" s="42"/>
      <c r="I40" s="17">
        <f t="shared" si="6"/>
        <v>16.182571382746776</v>
      </c>
      <c r="J40" s="17">
        <f t="shared" si="0"/>
        <v>-0.81742861725322413</v>
      </c>
      <c r="K40" s="19">
        <f t="shared" si="1"/>
        <v>1.7622622295045092</v>
      </c>
      <c r="L40" s="18">
        <v>34.8646857976101</v>
      </c>
      <c r="M40" s="59">
        <v>30.265924823686699</v>
      </c>
      <c r="N40" s="42">
        <v>28.039354099263399</v>
      </c>
      <c r="O40" s="17">
        <f t="shared" si="7"/>
        <v>31.056654906853396</v>
      </c>
      <c r="P40" s="17">
        <f t="shared" si="3"/>
        <v>14.056654906853396</v>
      </c>
      <c r="Q40" s="19">
        <f t="shared" si="4"/>
        <v>5.8684746693940981E-5</v>
      </c>
      <c r="R40" s="30">
        <f t="shared" si="8"/>
        <v>3.330080263391971E-3</v>
      </c>
      <c r="T40" s="18"/>
      <c r="U40" s="10"/>
      <c r="V40" s="1"/>
      <c r="W40" s="18"/>
      <c r="X40" s="1"/>
      <c r="Y40" s="1"/>
      <c r="Z40" s="1"/>
      <c r="AA40" s="1"/>
    </row>
    <row r="41" spans="2:29" ht="15" customHeight="1">
      <c r="B41" s="6" t="s">
        <v>38</v>
      </c>
      <c r="D41" s="18">
        <v>14.935714963760301</v>
      </c>
      <c r="E41" s="26">
        <v>15.477575276549</v>
      </c>
      <c r="F41" s="26">
        <v>15.7809259529981</v>
      </c>
      <c r="G41" s="26">
        <v>16.2277038836523</v>
      </c>
      <c r="H41" s="42"/>
      <c r="I41" s="17">
        <f t="shared" si="6"/>
        <v>15.605480019239923</v>
      </c>
      <c r="J41" s="17">
        <f t="shared" si="0"/>
        <v>-1.3945199807600765</v>
      </c>
      <c r="K41" s="19">
        <f t="shared" si="1"/>
        <v>2.62901063998049</v>
      </c>
      <c r="L41" s="18">
        <v>33.908331512897703</v>
      </c>
      <c r="M41" s="59">
        <v>32.137583271423701</v>
      </c>
      <c r="N41" s="42">
        <v>27.257353281716998</v>
      </c>
      <c r="O41" s="17">
        <f t="shared" si="7"/>
        <v>31.101089355346137</v>
      </c>
      <c r="P41" s="17">
        <f t="shared" si="3"/>
        <v>14.101089355346137</v>
      </c>
      <c r="Q41" s="19">
        <f t="shared" si="4"/>
        <v>5.6904830295225216E-5</v>
      </c>
      <c r="R41" s="30">
        <f t="shared" si="8"/>
        <v>2.1644960058300679E-3</v>
      </c>
      <c r="T41" s="17"/>
      <c r="U41" s="10"/>
      <c r="V41" s="1"/>
      <c r="W41" s="18"/>
      <c r="X41" s="1"/>
      <c r="Y41" s="1"/>
      <c r="Z41" s="1"/>
      <c r="AA41" s="1"/>
    </row>
    <row r="42" spans="2:29" ht="15" customHeight="1">
      <c r="B42" s="6" t="s">
        <v>39</v>
      </c>
      <c r="D42" s="18">
        <v>15.924303067277901</v>
      </c>
      <c r="E42" s="26">
        <v>16.868854738794202</v>
      </c>
      <c r="F42" s="26">
        <v>17.304319723388399</v>
      </c>
      <c r="G42" s="26">
        <v>17.648102723505499</v>
      </c>
      <c r="H42" s="42"/>
      <c r="I42" s="17">
        <f t="shared" si="6"/>
        <v>16.936395063241502</v>
      </c>
      <c r="J42" s="17">
        <f t="shared" si="0"/>
        <v>-6.3604936758498098E-2</v>
      </c>
      <c r="K42" s="19">
        <f t="shared" si="1"/>
        <v>1.0450738811511537</v>
      </c>
      <c r="L42" s="18">
        <v>34.343024408394399</v>
      </c>
      <c r="M42" s="59">
        <v>34.2451249956571</v>
      </c>
      <c r="N42" s="42">
        <v>27.174453769956301</v>
      </c>
      <c r="O42" s="17">
        <f t="shared" si="7"/>
        <v>31.920867724669268</v>
      </c>
      <c r="P42" s="17">
        <f t="shared" si="3"/>
        <v>14.920867724669268</v>
      </c>
      <c r="Q42" s="19">
        <f t="shared" si="4"/>
        <v>3.223823476206968E-5</v>
      </c>
      <c r="R42" s="30">
        <f t="shared" si="8"/>
        <v>3.0847804488768889E-3</v>
      </c>
      <c r="T42" s="18"/>
      <c r="U42" s="10"/>
      <c r="V42" s="1"/>
      <c r="W42" s="18"/>
      <c r="X42" s="1"/>
      <c r="Y42" s="1"/>
      <c r="Z42" s="1"/>
      <c r="AA42" s="1"/>
    </row>
    <row r="43" spans="2:29" ht="15" customHeight="1">
      <c r="B43" s="6" t="s">
        <v>40</v>
      </c>
      <c r="C43" s="20" t="s">
        <v>68</v>
      </c>
      <c r="D43" s="18">
        <v>14.2470846557346</v>
      </c>
      <c r="E43" s="26">
        <v>15.5424583888518</v>
      </c>
      <c r="F43" s="26">
        <v>15.7326151964325</v>
      </c>
      <c r="G43" s="26">
        <v>15.6721101575927</v>
      </c>
      <c r="H43" s="42"/>
      <c r="I43" s="17">
        <f t="shared" si="6"/>
        <v>15.2985670996529</v>
      </c>
      <c r="J43" s="17">
        <f t="shared" si="0"/>
        <v>-1.7014329003471005</v>
      </c>
      <c r="K43" s="19">
        <f t="shared" si="1"/>
        <v>3.252238140002496</v>
      </c>
      <c r="L43" s="18">
        <v>32.5454455927906</v>
      </c>
      <c r="M43" s="59">
        <v>34.2451249956571</v>
      </c>
      <c r="N43" s="42">
        <v>28.620720971348401</v>
      </c>
      <c r="O43" s="17">
        <f t="shared" si="7"/>
        <v>31.803763853265369</v>
      </c>
      <c r="P43" s="17">
        <f t="shared" si="3"/>
        <v>14.803763853265369</v>
      </c>
      <c r="Q43" s="19">
        <f t="shared" si="4"/>
        <v>3.4964154564993995E-5</v>
      </c>
      <c r="R43" s="30">
        <f t="shared" si="8"/>
        <v>1.0750797776748035E-3</v>
      </c>
      <c r="S43" s="17">
        <f>AVERAGE(R43:R47)</f>
        <v>4.2356907412767946E-3</v>
      </c>
      <c r="T43" s="18">
        <f>STDEV(R43:R47)/2.25</f>
        <v>1.7068035072122375E-3</v>
      </c>
      <c r="U43" s="10"/>
      <c r="V43" s="1"/>
      <c r="W43" s="18"/>
      <c r="X43" s="1"/>
      <c r="Y43" s="1"/>
      <c r="Z43" s="1"/>
      <c r="AA43" s="1"/>
    </row>
    <row r="44" spans="2:29" ht="15" customHeight="1">
      <c r="B44" s="6" t="s">
        <v>41</v>
      </c>
      <c r="D44" s="18">
        <v>14.8581607717522</v>
      </c>
      <c r="E44" s="26">
        <v>16.636833159858899</v>
      </c>
      <c r="F44" s="26">
        <v>17.0716457176853</v>
      </c>
      <c r="G44" s="26">
        <v>17.131734633647</v>
      </c>
      <c r="H44" s="42"/>
      <c r="I44" s="17">
        <f t="shared" si="6"/>
        <v>16.424593570735851</v>
      </c>
      <c r="J44" s="17">
        <f t="shared" si="0"/>
        <v>-0.57540642926414876</v>
      </c>
      <c r="K44" s="19">
        <f t="shared" si="1"/>
        <v>1.4900971871725239</v>
      </c>
      <c r="L44" s="18">
        <v>32.369666541547801</v>
      </c>
      <c r="M44" s="59">
        <v>34.660119229876898</v>
      </c>
      <c r="N44" s="42">
        <v>29.495636888523599</v>
      </c>
      <c r="O44" s="17">
        <f t="shared" si="7"/>
        <v>32.175140886649437</v>
      </c>
      <c r="P44" s="17">
        <f t="shared" si="3"/>
        <v>15.175140886649437</v>
      </c>
      <c r="Q44" s="19">
        <f t="shared" si="4"/>
        <v>2.7028839829586384E-5</v>
      </c>
      <c r="R44" s="30">
        <f t="shared" si="8"/>
        <v>1.8138977821221117E-3</v>
      </c>
      <c r="T44" s="18"/>
      <c r="U44" s="10"/>
      <c r="V44" s="1"/>
      <c r="W44" s="17"/>
      <c r="X44" s="1"/>
      <c r="Y44" s="1"/>
      <c r="Z44" s="1"/>
      <c r="AA44" s="1"/>
    </row>
    <row r="45" spans="2:29" ht="15" customHeight="1">
      <c r="B45" s="6" t="s">
        <v>42</v>
      </c>
      <c r="D45" s="18">
        <v>15.8783001411014</v>
      </c>
      <c r="E45" s="26">
        <v>17.177008243027199</v>
      </c>
      <c r="F45" s="26">
        <v>17.764998685249601</v>
      </c>
      <c r="G45" s="26">
        <v>17.7285010026233</v>
      </c>
      <c r="H45" s="42"/>
      <c r="I45" s="17">
        <f t="shared" si="6"/>
        <v>17.137202018000377</v>
      </c>
      <c r="J45" s="17">
        <f t="shared" si="0"/>
        <v>0.13720201800037657</v>
      </c>
      <c r="K45" s="19">
        <f t="shared" si="1"/>
        <v>0.90928091790883014</v>
      </c>
      <c r="L45" s="18"/>
      <c r="M45" s="59">
        <v>33.717252279604999</v>
      </c>
      <c r="N45" s="42">
        <v>29.424514450259199</v>
      </c>
      <c r="O45" s="17">
        <f t="shared" si="7"/>
        <v>31.570883364932101</v>
      </c>
      <c r="P45" s="17">
        <f t="shared" si="3"/>
        <v>14.570883364932101</v>
      </c>
      <c r="Q45" s="19">
        <f t="shared" si="4"/>
        <v>4.1089139272067883E-5</v>
      </c>
      <c r="R45" s="30">
        <f t="shared" si="8"/>
        <v>4.51886083418147E-3</v>
      </c>
      <c r="T45" s="18"/>
      <c r="U45" s="10"/>
      <c r="V45" s="1"/>
      <c r="W45" s="18"/>
      <c r="X45" s="1"/>
      <c r="Y45" s="1"/>
      <c r="Z45" s="1"/>
      <c r="AA45" s="1"/>
    </row>
    <row r="46" spans="2:29" ht="15" customHeight="1">
      <c r="B46" s="6" t="s">
        <v>43</v>
      </c>
      <c r="D46" s="18">
        <v>14.319041725641499</v>
      </c>
      <c r="E46" s="26">
        <v>16.8029193061158</v>
      </c>
      <c r="F46" s="26">
        <v>17.480835738382201</v>
      </c>
      <c r="G46" s="26">
        <v>17.570447252425801</v>
      </c>
      <c r="H46" s="42"/>
      <c r="I46" s="17">
        <f t="shared" si="6"/>
        <v>16.543311005641328</v>
      </c>
      <c r="J46" s="17">
        <f t="shared" ref="J46:J62" si="9">I46-17</f>
        <v>-0.45668899435867161</v>
      </c>
      <c r="K46" s="19">
        <f t="shared" ref="K46:K62" si="10">2^(-J46)</f>
        <v>1.3723885498816859</v>
      </c>
      <c r="L46" s="18">
        <v>31.396176622892</v>
      </c>
      <c r="M46" s="59">
        <v>33.717252279604999</v>
      </c>
      <c r="N46" s="42">
        <v>29.481754976636498</v>
      </c>
      <c r="O46" s="17">
        <f t="shared" si="7"/>
        <v>31.531727959711162</v>
      </c>
      <c r="P46" s="17">
        <f t="shared" ref="P46:P62" si="11">O46-17</f>
        <v>14.531727959711162</v>
      </c>
      <c r="Q46" s="19">
        <f t="shared" ref="Q46:Q62" si="12">2^(-P46)</f>
        <v>4.221958842481908E-5</v>
      </c>
      <c r="R46" s="30">
        <f t="shared" si="8"/>
        <v>3.0763582535324159E-3</v>
      </c>
      <c r="T46" s="18"/>
      <c r="U46" s="10"/>
      <c r="V46" s="1"/>
      <c r="W46" s="18"/>
      <c r="X46" s="1"/>
      <c r="Y46" s="1"/>
      <c r="Z46" s="1"/>
      <c r="AA46" s="1"/>
    </row>
    <row r="47" spans="2:29" ht="15" customHeight="1">
      <c r="B47" s="6" t="s">
        <v>44</v>
      </c>
      <c r="D47" s="18">
        <v>15.3956875186533</v>
      </c>
      <c r="E47" s="26">
        <v>16.619080744922002</v>
      </c>
      <c r="F47" s="26">
        <v>17.704672594554602</v>
      </c>
      <c r="G47" s="26">
        <v>17.441757715364101</v>
      </c>
      <c r="H47" s="42"/>
      <c r="I47" s="17">
        <f t="shared" si="6"/>
        <v>16.790299643373501</v>
      </c>
      <c r="J47" s="17">
        <f t="shared" si="9"/>
        <v>-0.20970035662649877</v>
      </c>
      <c r="K47" s="19">
        <f t="shared" si="10"/>
        <v>1.1564479682332782</v>
      </c>
      <c r="L47" s="18">
        <v>31.754822473496802</v>
      </c>
      <c r="M47" s="59">
        <v>28.841620547866299</v>
      </c>
      <c r="N47" s="42">
        <v>29.347084266014502</v>
      </c>
      <c r="O47" s="17">
        <f t="shared" si="7"/>
        <v>29.981175762459202</v>
      </c>
      <c r="P47" s="17">
        <f t="shared" si="11"/>
        <v>12.981175762459202</v>
      </c>
      <c r="Q47" s="19">
        <f t="shared" si="12"/>
        <v>1.2367351847498271E-4</v>
      </c>
      <c r="R47" s="30">
        <f t="shared" si="8"/>
        <v>1.0694257058873169E-2</v>
      </c>
      <c r="T47" s="18"/>
      <c r="U47" s="10"/>
      <c r="V47" s="1"/>
      <c r="W47" s="18"/>
      <c r="X47" s="1"/>
      <c r="Y47" s="1"/>
      <c r="Z47" s="1"/>
      <c r="AA47" s="1"/>
    </row>
    <row r="48" spans="2:29" ht="15" customHeight="1">
      <c r="B48" s="6" t="s">
        <v>45</v>
      </c>
      <c r="C48" s="6" t="s">
        <v>64</v>
      </c>
      <c r="D48" s="18">
        <v>16.1860932851942</v>
      </c>
      <c r="E48" s="26">
        <v>16.047602707909501</v>
      </c>
      <c r="F48" s="26">
        <v>16.317293362729298</v>
      </c>
      <c r="G48" s="26">
        <v>16.390628918457701</v>
      </c>
      <c r="H48" s="42"/>
      <c r="I48" s="17">
        <f t="shared" si="6"/>
        <v>16.235404568572676</v>
      </c>
      <c r="J48" s="17">
        <f t="shared" si="9"/>
        <v>-0.764595431427324</v>
      </c>
      <c r="K48" s="19">
        <f t="shared" si="10"/>
        <v>1.6988935182962572</v>
      </c>
      <c r="L48" s="18">
        <v>31.2061915286274</v>
      </c>
      <c r="M48" s="59">
        <v>33.5252580068097</v>
      </c>
      <c r="N48" s="42">
        <v>29.927683216415002</v>
      </c>
      <c r="O48" s="17">
        <f t="shared" si="7"/>
        <v>31.553044250617365</v>
      </c>
      <c r="P48" s="17">
        <f t="shared" si="11"/>
        <v>14.553044250617365</v>
      </c>
      <c r="Q48" s="19">
        <f t="shared" si="12"/>
        <v>4.1600366074019047E-5</v>
      </c>
      <c r="R48" s="30">
        <f t="shared" si="8"/>
        <v>2.4486741297205109E-3</v>
      </c>
      <c r="S48" s="17">
        <f>AVERAGE(R48:R52)</f>
        <v>1.3610861323558982E-2</v>
      </c>
      <c r="T48" s="18">
        <f>STDEV(R48:R52)/2.25</f>
        <v>7.7670106107402721E-3</v>
      </c>
      <c r="U48" s="9"/>
      <c r="V48" s="10"/>
      <c r="W48" s="1"/>
      <c r="X48" s="18"/>
      <c r="Y48" s="1"/>
      <c r="Z48" s="1"/>
      <c r="AA48" s="1"/>
    </row>
    <row r="49" spans="1:29" s="11" customFormat="1" ht="15" customHeight="1">
      <c r="A49" s="4"/>
      <c r="B49" s="12" t="s">
        <v>46</v>
      </c>
      <c r="C49" s="12"/>
      <c r="D49" s="18">
        <v>16.137861821505499</v>
      </c>
      <c r="E49" s="26">
        <v>16.349503172623699</v>
      </c>
      <c r="F49" s="26">
        <v>17.752458802375202</v>
      </c>
      <c r="G49" s="26">
        <v>17.610428369514</v>
      </c>
      <c r="H49" s="42"/>
      <c r="I49" s="17">
        <f t="shared" si="6"/>
        <v>16.962563041504598</v>
      </c>
      <c r="J49" s="17">
        <f t="shared" si="9"/>
        <v>-3.743695849540174E-2</v>
      </c>
      <c r="K49" s="19">
        <f t="shared" si="10"/>
        <v>1.0262889371206574</v>
      </c>
      <c r="L49" s="18">
        <v>32.553293353626501</v>
      </c>
      <c r="M49" s="59">
        <v>33.553920520447399</v>
      </c>
      <c r="N49" s="42">
        <v>29.135412355992401</v>
      </c>
      <c r="O49" s="17">
        <f t="shared" si="7"/>
        <v>31.747542076688763</v>
      </c>
      <c r="P49" s="17">
        <f t="shared" si="11"/>
        <v>14.747542076688763</v>
      </c>
      <c r="Q49" s="19">
        <f t="shared" si="12"/>
        <v>3.6353604039019563E-5</v>
      </c>
      <c r="R49" s="30">
        <f t="shared" si="8"/>
        <v>3.5422387131067352E-3</v>
      </c>
      <c r="S49" s="13"/>
      <c r="T49" s="18"/>
      <c r="U49" s="14"/>
      <c r="V49" s="15"/>
      <c r="X49" s="18"/>
    </row>
    <row r="50" spans="1:29" s="11" customFormat="1" ht="15" customHeight="1">
      <c r="A50" s="4"/>
      <c r="B50" s="12" t="s">
        <v>47</v>
      </c>
      <c r="C50" s="6"/>
      <c r="D50" s="18">
        <v>17.0440704044724</v>
      </c>
      <c r="E50" s="26">
        <v>17.308525449674001</v>
      </c>
      <c r="F50" s="26">
        <v>18.081447300018301</v>
      </c>
      <c r="G50" s="26">
        <v>17.7819136509411</v>
      </c>
      <c r="H50" s="42"/>
      <c r="I50" s="25">
        <v>17</v>
      </c>
      <c r="J50" s="17">
        <f t="shared" si="9"/>
        <v>0</v>
      </c>
      <c r="K50" s="19">
        <f t="shared" si="10"/>
        <v>1</v>
      </c>
      <c r="L50" s="18">
        <v>29.6599633626398</v>
      </c>
      <c r="M50" s="59">
        <v>31.303622320902999</v>
      </c>
      <c r="N50" s="42">
        <v>29.104888706705701</v>
      </c>
      <c r="O50" s="17">
        <f t="shared" si="7"/>
        <v>30.0228247967495</v>
      </c>
      <c r="P50" s="25">
        <f t="shared" si="11"/>
        <v>13.0228247967495</v>
      </c>
      <c r="Q50" s="32">
        <f t="shared" si="12"/>
        <v>1.2015424196927776E-4</v>
      </c>
      <c r="R50" s="33">
        <f t="shared" si="8"/>
        <v>1.2015424196927776E-2</v>
      </c>
      <c r="S50" s="13"/>
      <c r="T50" s="18"/>
      <c r="U50" s="14"/>
      <c r="V50" s="15"/>
      <c r="X50" s="18"/>
    </row>
    <row r="51" spans="1:29" s="11" customFormat="1" ht="15" customHeight="1">
      <c r="A51" s="4"/>
      <c r="B51" s="12" t="s">
        <v>48</v>
      </c>
      <c r="C51" s="12"/>
      <c r="D51" s="18">
        <v>15.8891826990259</v>
      </c>
      <c r="E51" s="26">
        <v>15.6996053908794</v>
      </c>
      <c r="F51" s="26">
        <v>15.996479936167001</v>
      </c>
      <c r="G51" s="26">
        <v>15.9629169431192</v>
      </c>
      <c r="H51" s="42"/>
      <c r="I51" s="17">
        <f t="shared" si="6"/>
        <v>15.887046242297874</v>
      </c>
      <c r="J51" s="17">
        <f t="shared" si="9"/>
        <v>-1.112953757702126</v>
      </c>
      <c r="K51" s="19">
        <f t="shared" si="10"/>
        <v>2.1628801996662177</v>
      </c>
      <c r="L51" s="18">
        <v>30.157755130809399</v>
      </c>
      <c r="M51" s="58">
        <v>30.350646622563399</v>
      </c>
      <c r="N51" s="42">
        <v>29.310275948542699</v>
      </c>
      <c r="O51" s="17">
        <f t="shared" si="7"/>
        <v>29.939559233971831</v>
      </c>
      <c r="P51" s="17">
        <f t="shared" si="11"/>
        <v>12.939559233971831</v>
      </c>
      <c r="Q51" s="19">
        <f t="shared" si="12"/>
        <v>1.2729300527166809E-4</v>
      </c>
      <c r="R51" s="30">
        <f t="shared" si="8"/>
        <v>5.8853470151195766E-3</v>
      </c>
      <c r="S51" s="13"/>
      <c r="T51" s="18"/>
      <c r="U51" s="14"/>
      <c r="V51" s="15"/>
      <c r="X51" s="17"/>
    </row>
    <row r="52" spans="1:29" s="11" customFormat="1" ht="15" customHeight="1">
      <c r="A52" s="4"/>
      <c r="B52" s="12" t="s">
        <v>49</v>
      </c>
      <c r="C52" s="12"/>
      <c r="D52" s="18">
        <v>16.098844189456099</v>
      </c>
      <c r="E52" s="26">
        <v>16.8703541918082</v>
      </c>
      <c r="F52" s="26">
        <v>16.403105533988899</v>
      </c>
      <c r="G52" s="26">
        <v>17.4243719238242</v>
      </c>
      <c r="H52" s="42"/>
      <c r="I52" s="17">
        <f t="shared" si="6"/>
        <v>16.699168959769349</v>
      </c>
      <c r="J52" s="17">
        <f t="shared" si="9"/>
        <v>-0.30083104023065133</v>
      </c>
      <c r="K52" s="19">
        <f t="shared" si="10"/>
        <v>1.2318537976869914</v>
      </c>
      <c r="L52" s="18">
        <v>26.166405918914101</v>
      </c>
      <c r="M52" s="58">
        <v>27.607215631774899</v>
      </c>
      <c r="N52" s="42">
        <v>29.758544923325701</v>
      </c>
      <c r="O52" s="17">
        <f t="shared" si="7"/>
        <v>27.844055491338235</v>
      </c>
      <c r="P52" s="17">
        <f t="shared" si="11"/>
        <v>10.844055491338235</v>
      </c>
      <c r="Q52" s="19">
        <f t="shared" si="12"/>
        <v>5.4401894319950587E-4</v>
      </c>
      <c r="R52" s="30">
        <f t="shared" si="8"/>
        <v>4.4162622562920299E-2</v>
      </c>
      <c r="S52" s="13"/>
      <c r="T52" s="18"/>
      <c r="U52" s="14"/>
      <c r="V52" s="15"/>
      <c r="X52" s="18"/>
    </row>
    <row r="53" spans="1:29" s="11" customFormat="1" ht="15" customHeight="1">
      <c r="A53" s="4"/>
      <c r="B53" s="12" t="s">
        <v>50</v>
      </c>
      <c r="C53" s="20" t="s">
        <v>71</v>
      </c>
      <c r="D53" s="18">
        <v>16.9715087556493</v>
      </c>
      <c r="E53" s="26">
        <v>17.031393704264701</v>
      </c>
      <c r="F53" s="26">
        <v>17.749271915068402</v>
      </c>
      <c r="G53" s="26">
        <v>18.078991645606099</v>
      </c>
      <c r="H53" s="42"/>
      <c r="I53" s="17">
        <f t="shared" si="6"/>
        <v>17.457791505147124</v>
      </c>
      <c r="J53" s="17">
        <f t="shared" si="9"/>
        <v>0.45779150514712441</v>
      </c>
      <c r="K53" s="19">
        <f t="shared" si="10"/>
        <v>0.72809999017388916</v>
      </c>
      <c r="L53" s="18">
        <v>26.242363993227801</v>
      </c>
      <c r="M53" s="58">
        <v>26.171673154647099</v>
      </c>
      <c r="N53" s="41">
        <v>29.971533929097699</v>
      </c>
      <c r="O53" s="17">
        <f t="shared" si="7"/>
        <v>27.461857025657533</v>
      </c>
      <c r="P53" s="17">
        <f t="shared" si="11"/>
        <v>10.461857025657533</v>
      </c>
      <c r="Q53" s="19">
        <f t="shared" si="12"/>
        <v>7.090342672776219E-4</v>
      </c>
      <c r="R53" s="30">
        <f t="shared" si="8"/>
        <v>9.7381441676477165E-2</v>
      </c>
      <c r="S53" s="17">
        <f>AVERAGE(R53:R57)</f>
        <v>8.0162135284624833E-2</v>
      </c>
      <c r="T53" s="18">
        <f>STDEV(R53:R57)/2.25</f>
        <v>1.3192022376100673E-2</v>
      </c>
      <c r="U53" s="13"/>
      <c r="V53" s="13"/>
      <c r="W53" s="13"/>
      <c r="X53" s="18"/>
      <c r="Y53" s="13"/>
      <c r="Z53" s="14"/>
      <c r="AA53" s="15"/>
      <c r="AC53" s="18"/>
    </row>
    <row r="54" spans="1:29" s="11" customFormat="1" ht="15" customHeight="1">
      <c r="A54" s="4"/>
      <c r="B54" s="12" t="s">
        <v>51</v>
      </c>
      <c r="C54" s="6"/>
      <c r="D54" s="18">
        <v>17.635841226254801</v>
      </c>
      <c r="E54" s="25">
        <v>17.4460223246952</v>
      </c>
      <c r="F54" s="26">
        <v>18.281921201396099</v>
      </c>
      <c r="G54" s="26">
        <v>18.509457121424798</v>
      </c>
      <c r="H54" s="42"/>
      <c r="I54" s="17">
        <f t="shared" si="6"/>
        <v>17.968310468442727</v>
      </c>
      <c r="J54" s="17">
        <f t="shared" si="9"/>
        <v>0.96831046844272706</v>
      </c>
      <c r="K54" s="19">
        <f t="shared" si="10"/>
        <v>0.51110426366516903</v>
      </c>
      <c r="L54" s="18">
        <v>26.262967934684099</v>
      </c>
      <c r="M54" s="58">
        <v>27.180410302344999</v>
      </c>
      <c r="N54" s="41">
        <v>29.863587523033001</v>
      </c>
      <c r="O54" s="17">
        <f t="shared" si="7"/>
        <v>27.768988586687367</v>
      </c>
      <c r="P54" s="17">
        <f t="shared" si="11"/>
        <v>10.768988586687367</v>
      </c>
      <c r="Q54" s="19">
        <f t="shared" si="12"/>
        <v>5.7307493318974859E-4</v>
      </c>
      <c r="R54" s="30">
        <f t="shared" si="8"/>
        <v>0.11212485865020631</v>
      </c>
      <c r="S54" s="8"/>
      <c r="T54" s="18"/>
      <c r="U54" s="8"/>
      <c r="V54" s="8"/>
      <c r="W54" s="8"/>
      <c r="X54" s="18"/>
      <c r="Y54" s="8"/>
      <c r="Z54" s="14"/>
      <c r="AA54" s="15"/>
      <c r="AC54" s="18"/>
    </row>
    <row r="55" spans="1:29" s="11" customFormat="1" ht="15" customHeight="1">
      <c r="A55" s="4"/>
      <c r="B55" s="12" t="s">
        <v>52</v>
      </c>
      <c r="C55" s="6"/>
      <c r="D55" s="18">
        <v>15.722665621342401</v>
      </c>
      <c r="E55" s="26">
        <v>15.9014801526498</v>
      </c>
      <c r="F55" s="26">
        <v>16.260509674679401</v>
      </c>
      <c r="G55" s="26">
        <v>16.4878316623392</v>
      </c>
      <c r="H55" s="42"/>
      <c r="I55" s="17">
        <f t="shared" si="6"/>
        <v>16.0931217777527</v>
      </c>
      <c r="J55" s="17">
        <f t="shared" si="9"/>
        <v>-0.90687822224730041</v>
      </c>
      <c r="K55" s="19">
        <f t="shared" si="10"/>
        <v>1.8749839190181303</v>
      </c>
      <c r="L55" s="18">
        <v>26.4132783941571</v>
      </c>
      <c r="M55" s="58">
        <v>26.519547668385499</v>
      </c>
      <c r="N55" s="42">
        <v>29.662363882790601</v>
      </c>
      <c r="O55" s="17">
        <f t="shared" si="7"/>
        <v>27.531729981777733</v>
      </c>
      <c r="P55" s="17">
        <f t="shared" si="11"/>
        <v>10.531729981777733</v>
      </c>
      <c r="Q55" s="19">
        <f t="shared" si="12"/>
        <v>6.7551246800509558E-4</v>
      </c>
      <c r="R55" s="30">
        <f t="shared" si="8"/>
        <v>3.6027640618850748E-2</v>
      </c>
      <c r="S55" s="8"/>
      <c r="T55" s="18"/>
      <c r="U55" s="8"/>
      <c r="V55" s="8"/>
      <c r="W55" s="8"/>
      <c r="X55" s="18"/>
      <c r="Y55" s="8"/>
      <c r="Z55" s="14"/>
      <c r="AA55" s="15"/>
      <c r="AC55" s="18"/>
    </row>
    <row r="56" spans="1:29" ht="15" customHeight="1">
      <c r="B56" s="6" t="s">
        <v>53</v>
      </c>
      <c r="D56" s="18">
        <v>17.348202855451799</v>
      </c>
      <c r="E56" s="25">
        <v>17.122727010396599</v>
      </c>
      <c r="F56" s="26">
        <v>17.684843330542499</v>
      </c>
      <c r="G56" s="26">
        <v>18.0766476102173</v>
      </c>
      <c r="H56" s="42"/>
      <c r="I56" s="17">
        <f t="shared" si="6"/>
        <v>17.558105201652047</v>
      </c>
      <c r="J56" s="17">
        <f t="shared" si="9"/>
        <v>0.55810520165204736</v>
      </c>
      <c r="K56" s="19">
        <f t="shared" si="10"/>
        <v>0.67919361351517216</v>
      </c>
      <c r="L56" s="18"/>
      <c r="M56" s="58">
        <v>26.6088093771376</v>
      </c>
      <c r="N56" s="42">
        <v>29.613439944564401</v>
      </c>
      <c r="O56" s="17">
        <f t="shared" si="7"/>
        <v>28.111124660851001</v>
      </c>
      <c r="P56" s="17">
        <f t="shared" si="11"/>
        <v>11.111124660851001</v>
      </c>
      <c r="Q56" s="19">
        <f t="shared" si="12"/>
        <v>4.5208301589167864E-4</v>
      </c>
      <c r="R56" s="30">
        <f t="shared" si="8"/>
        <v>6.6561729512137083E-2</v>
      </c>
      <c r="T56" s="18"/>
      <c r="X56" s="18"/>
      <c r="AC56" s="18"/>
    </row>
    <row r="57" spans="1:29" ht="15" customHeight="1">
      <c r="B57" s="6" t="s">
        <v>54</v>
      </c>
      <c r="D57" s="18">
        <v>17.135887012677099</v>
      </c>
      <c r="E57" s="26">
        <v>17.097570677260801</v>
      </c>
      <c r="F57" s="26">
        <v>17.5599304406086</v>
      </c>
      <c r="G57" s="26">
        <v>17.647157529257299</v>
      </c>
      <c r="H57" s="42"/>
      <c r="I57" s="17">
        <f t="shared" si="6"/>
        <v>17.360136414950951</v>
      </c>
      <c r="J57" s="17">
        <f t="shared" si="9"/>
        <v>0.36013641495095072</v>
      </c>
      <c r="K57" s="19">
        <f t="shared" si="10"/>
        <v>0.77909090873912157</v>
      </c>
      <c r="L57" s="18">
        <v>26.593106750372101</v>
      </c>
      <c r="M57" s="58">
        <v>26.3894812692591</v>
      </c>
      <c r="N57" s="42">
        <v>29.513423901444501</v>
      </c>
      <c r="O57" s="17">
        <f t="shared" si="7"/>
        <v>27.498670640358569</v>
      </c>
      <c r="P57" s="17">
        <f t="shared" si="11"/>
        <v>10.498670640358569</v>
      </c>
      <c r="Q57" s="19">
        <f t="shared" si="12"/>
        <v>6.9117054616421266E-4</v>
      </c>
      <c r="R57" s="30">
        <f t="shared" si="8"/>
        <v>8.871500596545287E-2</v>
      </c>
      <c r="T57" s="18"/>
      <c r="X57" s="18"/>
      <c r="AC57" s="17"/>
    </row>
    <row r="58" spans="1:29" ht="15" customHeight="1">
      <c r="B58" s="6" t="s">
        <v>55</v>
      </c>
      <c r="C58" s="6" t="s">
        <v>64</v>
      </c>
      <c r="D58" s="18">
        <v>16.925120077527499</v>
      </c>
      <c r="E58" s="26">
        <v>16.709776840120199</v>
      </c>
      <c r="F58" s="26">
        <v>17.139494151722499</v>
      </c>
      <c r="G58" s="25">
        <v>17.385541202544001</v>
      </c>
      <c r="H58" s="42"/>
      <c r="I58" s="17">
        <f t="shared" si="6"/>
        <v>17.03998306797855</v>
      </c>
      <c r="J58" s="17">
        <f t="shared" si="9"/>
        <v>3.9983067978550224E-2</v>
      </c>
      <c r="K58" s="19">
        <f t="shared" si="10"/>
        <v>0.97266636293019459</v>
      </c>
      <c r="L58" s="18">
        <v>26.4031678481109</v>
      </c>
      <c r="M58" s="58">
        <v>26.451746307778102</v>
      </c>
      <c r="N58" s="41">
        <v>29.358739895440799</v>
      </c>
      <c r="O58" s="17">
        <f t="shared" si="7"/>
        <v>27.404551350443267</v>
      </c>
      <c r="P58" s="17">
        <f t="shared" si="11"/>
        <v>10.404551350443267</v>
      </c>
      <c r="Q58" s="19">
        <f t="shared" si="12"/>
        <v>7.3776483673718357E-4</v>
      </c>
      <c r="R58" s="30">
        <f t="shared" si="8"/>
        <v>7.5849732740282991E-2</v>
      </c>
      <c r="S58" s="17">
        <f>AVERAGE(R58:R62)</f>
        <v>5.6697585771346745E-2</v>
      </c>
      <c r="T58" s="18">
        <f>STDEV(R58:R62)/2.25</f>
        <v>2.0958542581084968E-2</v>
      </c>
      <c r="X58" s="18"/>
      <c r="AC58" s="18"/>
    </row>
    <row r="59" spans="1:29" ht="15" customHeight="1">
      <c r="B59" s="6" t="s">
        <v>56</v>
      </c>
      <c r="D59" s="18">
        <v>16.318014446382701</v>
      </c>
      <c r="E59" s="25">
        <v>17.5639890920061</v>
      </c>
      <c r="F59" s="26">
        <v>17.6472091468546</v>
      </c>
      <c r="G59" s="25">
        <v>18.1498494768977</v>
      </c>
      <c r="H59" s="41"/>
      <c r="I59" s="17">
        <f t="shared" si="6"/>
        <v>17.419765540535273</v>
      </c>
      <c r="J59" s="17">
        <f t="shared" si="9"/>
        <v>0.41976554053527337</v>
      </c>
      <c r="K59" s="19">
        <f t="shared" si="10"/>
        <v>0.74754610183888948</v>
      </c>
      <c r="L59" s="18">
        <v>25.5582985590557</v>
      </c>
      <c r="M59" s="58">
        <v>25.887512113419699</v>
      </c>
      <c r="N59" s="41">
        <v>29.650959616535101</v>
      </c>
      <c r="O59" s="17">
        <f t="shared" si="7"/>
        <v>27.032256763003502</v>
      </c>
      <c r="P59" s="17">
        <f t="shared" si="11"/>
        <v>10.032256763003502</v>
      </c>
      <c r="Q59" s="19">
        <f t="shared" si="12"/>
        <v>9.5497013528125666E-4</v>
      </c>
      <c r="R59" s="30">
        <f t="shared" si="8"/>
        <v>0.12774732326636773</v>
      </c>
      <c r="T59" s="18"/>
      <c r="AC59" s="17"/>
    </row>
    <row r="60" spans="1:29" ht="15" customHeight="1">
      <c r="B60" s="6" t="s">
        <v>57</v>
      </c>
      <c r="D60" s="18">
        <v>15.747394411278</v>
      </c>
      <c r="E60" s="26">
        <v>15.6495012474204</v>
      </c>
      <c r="F60" s="26">
        <v>15.6495012474204</v>
      </c>
      <c r="G60" s="25">
        <v>16.041811984538501</v>
      </c>
      <c r="H60" s="41"/>
      <c r="I60" s="17">
        <f t="shared" si="6"/>
        <v>15.772052222664325</v>
      </c>
      <c r="J60" s="17">
        <f t="shared" si="9"/>
        <v>-1.2279477773356753</v>
      </c>
      <c r="K60" s="19">
        <f t="shared" si="10"/>
        <v>2.3423355730574311</v>
      </c>
      <c r="L60" s="18">
        <v>30.065209858125002</v>
      </c>
      <c r="M60" s="58">
        <v>27.3320429132093</v>
      </c>
      <c r="N60" s="41">
        <v>29.2332403235052</v>
      </c>
      <c r="O60" s="17">
        <f t="shared" si="7"/>
        <v>28.876831031613165</v>
      </c>
      <c r="P60" s="17">
        <f t="shared" si="11"/>
        <v>11.876831031613165</v>
      </c>
      <c r="Q60" s="19">
        <f t="shared" si="12"/>
        <v>2.6589955226885472E-4</v>
      </c>
      <c r="R60" s="30">
        <f t="shared" si="8"/>
        <v>1.1351898307285588E-2</v>
      </c>
      <c r="T60" s="18"/>
      <c r="AC60" s="18"/>
    </row>
    <row r="61" spans="1:29" ht="15" customHeight="1">
      <c r="B61" s="6" t="s">
        <v>69</v>
      </c>
      <c r="D61" s="18">
        <v>16.455738510217898</v>
      </c>
      <c r="E61" s="25">
        <v>16.684108552182</v>
      </c>
      <c r="F61" s="26">
        <v>16.753947067129399</v>
      </c>
      <c r="G61" s="25">
        <v>16.840931891664798</v>
      </c>
      <c r="H61" s="41"/>
      <c r="I61" s="17">
        <f t="shared" si="6"/>
        <v>16.683681505298523</v>
      </c>
      <c r="J61" s="17">
        <f t="shared" si="9"/>
        <v>-0.31631849470147699</v>
      </c>
      <c r="K61" s="19">
        <f t="shared" si="10"/>
        <v>1.2451490887675352</v>
      </c>
      <c r="L61" s="18">
        <v>26.120604574514299</v>
      </c>
      <c r="M61" s="58">
        <v>27.8922928793415</v>
      </c>
      <c r="N61" s="41">
        <v>29.047357458541001</v>
      </c>
      <c r="O61" s="17">
        <f t="shared" si="7"/>
        <v>27.686751637465601</v>
      </c>
      <c r="P61" s="17">
        <f t="shared" si="11"/>
        <v>10.686751637465601</v>
      </c>
      <c r="Q61" s="19">
        <f t="shared" si="12"/>
        <v>6.066905089579434E-4</v>
      </c>
      <c r="R61" s="30">
        <f t="shared" si="8"/>
        <v>4.8724326623284415E-2</v>
      </c>
      <c r="T61" s="18"/>
    </row>
    <row r="62" spans="1:29" ht="15" customHeight="1">
      <c r="B62" s="6" t="s">
        <v>70</v>
      </c>
      <c r="D62" s="18">
        <v>16.940018226681001</v>
      </c>
      <c r="E62" s="25">
        <v>16.600928572152799</v>
      </c>
      <c r="F62" s="25">
        <v>17.067340190542101</v>
      </c>
      <c r="G62" s="25">
        <v>17.7513739991576</v>
      </c>
      <c r="H62" s="41"/>
      <c r="I62" s="17">
        <f t="shared" si="6"/>
        <v>17.089915247133376</v>
      </c>
      <c r="J62" s="17">
        <f t="shared" si="9"/>
        <v>8.9915247133376397E-2</v>
      </c>
      <c r="K62" s="19">
        <f t="shared" si="10"/>
        <v>0.93957794423648189</v>
      </c>
      <c r="N62" s="41">
        <v>29.3910602939611</v>
      </c>
      <c r="O62" s="17">
        <f t="shared" si="7"/>
        <v>29.3910602939611</v>
      </c>
      <c r="P62" s="17">
        <f t="shared" si="11"/>
        <v>12.3910602939611</v>
      </c>
      <c r="Q62" s="19">
        <f t="shared" si="12"/>
        <v>1.8617406157985682E-4</v>
      </c>
      <c r="R62" s="30">
        <f t="shared" si="8"/>
        <v>1.9814647919512974E-2</v>
      </c>
      <c r="T62" s="18"/>
    </row>
    <row r="63" spans="1:29" ht="15" customHeight="1">
      <c r="H63" s="41"/>
      <c r="N63" s="40"/>
    </row>
    <row r="64" spans="1:29" ht="15" customHeight="1">
      <c r="N64" s="40"/>
    </row>
    <row r="65" spans="14:14" ht="15" customHeight="1">
      <c r="N65" s="40"/>
    </row>
    <row r="66" spans="14:14" ht="15" customHeight="1">
      <c r="N66" s="40"/>
    </row>
    <row r="67" spans="14:14" ht="15" customHeight="1">
      <c r="N67" s="40"/>
    </row>
    <row r="68" spans="14:14" ht="15" customHeight="1">
      <c r="N68" s="40"/>
    </row>
    <row r="69" spans="14:14" ht="15" customHeight="1">
      <c r="N69" s="40"/>
    </row>
    <row r="70" spans="14:14" ht="15" customHeight="1">
      <c r="N70" s="40"/>
    </row>
    <row r="71" spans="14:14" ht="15" customHeight="1">
      <c r="N71" s="40"/>
    </row>
    <row r="72" spans="14:14" ht="15" customHeight="1">
      <c r="N72" s="40"/>
    </row>
    <row r="73" spans="14:14" ht="15" customHeight="1">
      <c r="N73" s="40"/>
    </row>
    <row r="74" spans="14:14" ht="15" customHeight="1">
      <c r="N74" s="40"/>
    </row>
    <row r="75" spans="14:14" ht="15" customHeight="1">
      <c r="N75" s="40"/>
    </row>
    <row r="76" spans="14:14" ht="15" customHeight="1">
      <c r="N76" s="40"/>
    </row>
    <row r="77" spans="14:14" ht="15" customHeight="1">
      <c r="N77" s="40"/>
    </row>
    <row r="78" spans="14:14" ht="15" customHeight="1">
      <c r="N78" s="40"/>
    </row>
    <row r="79" spans="14:14" ht="15" customHeight="1">
      <c r="N79" s="40"/>
    </row>
    <row r="80" spans="14:14" ht="15" customHeight="1">
      <c r="N80" s="40"/>
    </row>
    <row r="81" spans="12:14" ht="15" customHeight="1">
      <c r="N81" s="40"/>
    </row>
    <row r="82" spans="12:14" ht="15" customHeight="1">
      <c r="N82" s="40"/>
    </row>
    <row r="83" spans="12:14" ht="15" customHeight="1">
      <c r="N83" s="40"/>
    </row>
    <row r="84" spans="12:14" ht="15" customHeight="1">
      <c r="N84" s="40"/>
    </row>
    <row r="85" spans="12:14" ht="15" customHeight="1">
      <c r="N85" s="40"/>
    </row>
    <row r="86" spans="12:14" ht="15" customHeight="1">
      <c r="N86" s="40"/>
    </row>
    <row r="87" spans="12:14" ht="15" customHeight="1">
      <c r="N87" s="40"/>
    </row>
    <row r="88" spans="12:14" ht="15" customHeight="1">
      <c r="N88" s="39"/>
    </row>
    <row r="89" spans="12:14" ht="15" customHeight="1">
      <c r="N89" s="39"/>
    </row>
    <row r="90" spans="12:14" ht="15" customHeight="1">
      <c r="N90" s="39"/>
    </row>
    <row r="91" spans="12:14" ht="15" customHeight="1">
      <c r="N91" s="39"/>
    </row>
    <row r="92" spans="12:14" ht="15" customHeight="1">
      <c r="N92" s="39"/>
    </row>
    <row r="96" spans="12:14" ht="15" customHeight="1">
      <c r="L96" s="61"/>
      <c r="M96" s="61"/>
    </row>
    <row r="97" spans="12:13" ht="15" customHeight="1">
      <c r="L97" s="61"/>
      <c r="M97" s="61"/>
    </row>
    <row r="98" spans="12:13" ht="15" customHeight="1">
      <c r="L98" s="61"/>
      <c r="M98" s="61"/>
    </row>
  </sheetData>
  <phoneticPr fontId="17" type="noConversion"/>
  <printOptions headings="1" gridLines="1"/>
  <pageMargins left="0" right="0.28000000000000003" top="0.39" bottom="0" header="0" footer="0"/>
  <pageSetup paperSize="9" scale="50" pageOrder="overThenDown" orientation="portrait" blackAndWhite="1" useFirstPageNumber="1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C65536"/>
    </sheetView>
  </sheetViews>
  <sheetFormatPr defaultColWidth="10" defaultRowHeight="15" customHeight="1"/>
  <cols>
    <col min="1" max="1" width="9.83203125" style="6" customWidth="1"/>
    <col min="2" max="2" width="14.5" style="7" customWidth="1"/>
    <col min="3" max="3" width="14.5" style="23" customWidth="1"/>
    <col min="4" max="4" width="10" style="16" customWidth="1"/>
    <col min="5" max="16384" width="10" style="16"/>
  </cols>
  <sheetData>
    <row r="1" spans="1:5" ht="15" customHeight="1">
      <c r="A1" s="50"/>
      <c r="B1" s="50"/>
      <c r="C1" s="51"/>
      <c r="E1" s="49" t="s">
        <v>81</v>
      </c>
    </row>
    <row r="2" spans="1:5" ht="15" customHeight="1">
      <c r="A2" s="50" t="s">
        <v>62</v>
      </c>
      <c r="B2" s="50" t="s">
        <v>58</v>
      </c>
      <c r="C2" s="50" t="s">
        <v>58</v>
      </c>
    </row>
    <row r="3" spans="1:5" ht="15" customHeight="1">
      <c r="A3" s="6" t="s">
        <v>63</v>
      </c>
      <c r="B3" s="52">
        <v>18.861700093769176</v>
      </c>
      <c r="C3" s="52">
        <v>28.393100301650033</v>
      </c>
      <c r="E3" s="49"/>
    </row>
    <row r="4" spans="1:5" ht="15" customHeight="1">
      <c r="B4" s="52">
        <v>18.054397531044977</v>
      </c>
      <c r="C4" s="52">
        <v>27.515166090588934</v>
      </c>
    </row>
    <row r="5" spans="1:5" ht="15" customHeight="1">
      <c r="B5" s="52">
        <v>18.182112483767625</v>
      </c>
      <c r="C5" s="52">
        <v>27.994242510591334</v>
      </c>
    </row>
    <row r="6" spans="1:5" ht="15" customHeight="1">
      <c r="B6" s="52">
        <v>18.384876485286977</v>
      </c>
      <c r="C6" s="52">
        <v>28.470661944427004</v>
      </c>
    </row>
    <row r="7" spans="1:5" ht="15" customHeight="1">
      <c r="B7" s="52">
        <v>17.118380035960527</v>
      </c>
      <c r="C7" s="52">
        <v>28.180693559180735</v>
      </c>
    </row>
    <row r="8" spans="1:5" ht="15" customHeight="1">
      <c r="A8" s="6" t="s">
        <v>64</v>
      </c>
      <c r="B8" s="52">
        <v>16.31038924291715</v>
      </c>
      <c r="C8" s="52">
        <v>27.0905178797891</v>
      </c>
    </row>
    <row r="9" spans="1:5" ht="15" customHeight="1">
      <c r="B9" s="52">
        <v>16.244127924238075</v>
      </c>
      <c r="C9" s="52">
        <v>27.961498954170036</v>
      </c>
    </row>
    <row r="10" spans="1:5" ht="15" customHeight="1">
      <c r="B10" s="52">
        <v>13.786414220149076</v>
      </c>
      <c r="C10" s="52">
        <v>27.165375998471067</v>
      </c>
    </row>
    <row r="11" spans="1:5" ht="15" customHeight="1">
      <c r="B11" s="52">
        <v>13.231713720522501</v>
      </c>
      <c r="C11" s="52">
        <v>27.587952945511763</v>
      </c>
    </row>
    <row r="12" spans="1:5" ht="15" customHeight="1">
      <c r="B12" s="52">
        <v>14.618812353107201</v>
      </c>
      <c r="C12" s="52">
        <v>27.630507855665233</v>
      </c>
    </row>
    <row r="13" spans="1:5" ht="15" customHeight="1">
      <c r="A13" s="6" t="s">
        <v>65</v>
      </c>
      <c r="B13" s="52">
        <v>13.838834091233601</v>
      </c>
      <c r="C13" s="52">
        <v>24.066616861040568</v>
      </c>
    </row>
    <row r="14" spans="1:5" ht="15" customHeight="1">
      <c r="B14" s="52">
        <v>16.349583959459601</v>
      </c>
      <c r="C14" s="52">
        <v>24.3259473600408</v>
      </c>
    </row>
    <row r="15" spans="1:5" ht="15" customHeight="1">
      <c r="B15" s="52">
        <v>16.552904736496249</v>
      </c>
      <c r="C15" s="52">
        <v>23.3466751770179</v>
      </c>
    </row>
    <row r="16" spans="1:5" ht="15" customHeight="1">
      <c r="B16" s="52">
        <v>13.23202148335475</v>
      </c>
      <c r="C16" s="52">
        <v>25.125630301458568</v>
      </c>
    </row>
    <row r="17" spans="1:3" ht="15" customHeight="1">
      <c r="B17" s="52">
        <v>15.841294079010002</v>
      </c>
      <c r="C17" s="52">
        <v>24.275455745572767</v>
      </c>
    </row>
    <row r="18" spans="1:3" ht="15" customHeight="1">
      <c r="A18" s="6" t="s">
        <v>64</v>
      </c>
      <c r="B18" s="52">
        <v>15.169063742048799</v>
      </c>
      <c r="C18" s="52">
        <v>25.916271886947431</v>
      </c>
    </row>
    <row r="19" spans="1:3" ht="15" customHeight="1">
      <c r="B19" s="52">
        <v>15.695517722405199</v>
      </c>
      <c r="C19" s="52">
        <v>23.806562473559936</v>
      </c>
    </row>
    <row r="20" spans="1:3" ht="15" customHeight="1">
      <c r="B20" s="52">
        <v>16.032378576740776</v>
      </c>
      <c r="C20" s="52">
        <v>25.362093285152302</v>
      </c>
    </row>
    <row r="21" spans="1:3" ht="15" customHeight="1">
      <c r="B21" s="52">
        <v>14.7179985804393</v>
      </c>
      <c r="C21" s="52">
        <v>24.030086714624332</v>
      </c>
    </row>
    <row r="22" spans="1:3" ht="15" customHeight="1">
      <c r="B22" s="52">
        <v>15.861540109705675</v>
      </c>
      <c r="C22" s="52">
        <v>24.432260016752402</v>
      </c>
    </row>
    <row r="23" spans="1:3" ht="15" customHeight="1">
      <c r="A23" s="6" t="s">
        <v>66</v>
      </c>
      <c r="B23" s="52">
        <v>17.477771605973651</v>
      </c>
      <c r="C23" s="52">
        <v>22.397220904279305</v>
      </c>
    </row>
    <row r="24" spans="1:3" ht="15" customHeight="1">
      <c r="B24" s="52">
        <v>16.186096933617875</v>
      </c>
      <c r="C24" s="52">
        <v>22.003608254657067</v>
      </c>
    </row>
    <row r="25" spans="1:3" ht="15" customHeight="1">
      <c r="B25" s="52">
        <v>15.190880562071499</v>
      </c>
      <c r="C25" s="52">
        <v>22.381791644988329</v>
      </c>
    </row>
    <row r="26" spans="1:3" ht="15" customHeight="1">
      <c r="B26" s="52">
        <v>14.282796316927575</v>
      </c>
      <c r="C26" s="52">
        <v>22.354904682185232</v>
      </c>
    </row>
    <row r="27" spans="1:3" ht="15" customHeight="1">
      <c r="B27" s="52">
        <v>14.274060284852276</v>
      </c>
      <c r="C27" s="52">
        <v>22.552918709372403</v>
      </c>
    </row>
    <row r="28" spans="1:3" ht="15" customHeight="1">
      <c r="A28" s="6" t="s">
        <v>64</v>
      </c>
      <c r="B28" s="52">
        <v>16.268151688125251</v>
      </c>
      <c r="C28" s="52">
        <v>22.309964307677035</v>
      </c>
    </row>
    <row r="29" spans="1:3" ht="15" customHeight="1">
      <c r="B29" s="52">
        <v>16.869621364686303</v>
      </c>
      <c r="C29" s="52">
        <v>21.788613908175503</v>
      </c>
    </row>
    <row r="30" spans="1:3" ht="15" customHeight="1">
      <c r="B30" s="52">
        <v>16.967674134358376</v>
      </c>
      <c r="C30" s="52">
        <v>21.554010913888163</v>
      </c>
    </row>
    <row r="31" spans="1:3" ht="15" customHeight="1">
      <c r="B31" s="52">
        <v>17.716059024137852</v>
      </c>
      <c r="C31" s="52">
        <v>22.74638134158495</v>
      </c>
    </row>
    <row r="32" spans="1:3" ht="15" customHeight="1">
      <c r="B32" s="52">
        <v>16.5258088712736</v>
      </c>
      <c r="C32" s="52">
        <v>23.117554297016049</v>
      </c>
    </row>
    <row r="33" spans="1:3" ht="15" customHeight="1">
      <c r="A33" s="20" t="s">
        <v>67</v>
      </c>
      <c r="B33" s="52">
        <v>17.722235313593274</v>
      </c>
      <c r="C33" s="52">
        <v>24.6375346028656</v>
      </c>
    </row>
    <row r="34" spans="1:3" ht="15" customHeight="1">
      <c r="B34" s="52">
        <v>16.405715187186075</v>
      </c>
      <c r="C34" s="52">
        <v>24.525289027836948</v>
      </c>
    </row>
    <row r="35" spans="1:3" ht="15" customHeight="1">
      <c r="B35" s="52">
        <v>16.964136536626551</v>
      </c>
      <c r="C35" s="52">
        <v>25.951506786448547</v>
      </c>
    </row>
    <row r="36" spans="1:3" ht="15" customHeight="1">
      <c r="B36" s="52">
        <v>17.342141763023299</v>
      </c>
      <c r="C36" s="52">
        <v>24.2951766986371</v>
      </c>
    </row>
    <row r="37" spans="1:3" ht="15" customHeight="1">
      <c r="B37" s="52">
        <v>16.619271226524425</v>
      </c>
      <c r="C37" s="52">
        <v>24.057318743797765</v>
      </c>
    </row>
    <row r="38" spans="1:3" ht="15" customHeight="1">
      <c r="A38" s="6" t="s">
        <v>64</v>
      </c>
      <c r="B38" s="52">
        <v>14.645105964194624</v>
      </c>
      <c r="C38" s="52">
        <v>24.746641319245601</v>
      </c>
    </row>
    <row r="39" spans="1:3" ht="15" customHeight="1">
      <c r="B39" s="52">
        <v>15.4409033155955</v>
      </c>
      <c r="C39" s="52">
        <v>24.458203942307303</v>
      </c>
    </row>
    <row r="40" spans="1:3" ht="15" customHeight="1">
      <c r="B40" s="52">
        <v>16.182571382746776</v>
      </c>
      <c r="C40" s="52">
        <v>24.577945295190403</v>
      </c>
    </row>
    <row r="41" spans="1:3" ht="15" customHeight="1">
      <c r="B41" s="52">
        <v>15.605480019239923</v>
      </c>
      <c r="C41" s="52">
        <v>24.288983108454602</v>
      </c>
    </row>
    <row r="42" spans="1:3" ht="15" customHeight="1">
      <c r="B42" s="52">
        <v>16.936395063241502</v>
      </c>
      <c r="C42" s="52">
        <v>24.307711528698366</v>
      </c>
    </row>
    <row r="43" spans="1:3" ht="15" customHeight="1">
      <c r="A43" s="20" t="s">
        <v>68</v>
      </c>
      <c r="B43" s="52">
        <v>15.2985670996529</v>
      </c>
      <c r="C43" s="52">
        <v>25.756574208636167</v>
      </c>
    </row>
    <row r="44" spans="1:3" ht="15" customHeight="1">
      <c r="B44" s="52">
        <v>16.424593570735851</v>
      </c>
      <c r="C44" s="52">
        <v>26.428116220493205</v>
      </c>
    </row>
    <row r="45" spans="1:3" ht="15" customHeight="1">
      <c r="B45" s="52">
        <v>17.137202018000377</v>
      </c>
      <c r="C45" s="52">
        <v>26.2382867551887</v>
      </c>
    </row>
    <row r="46" spans="1:3" ht="15" customHeight="1">
      <c r="B46" s="52">
        <v>16.543311005641328</v>
      </c>
      <c r="C46" s="52">
        <v>25.528671060577931</v>
      </c>
    </row>
    <row r="47" spans="1:3" ht="15" customHeight="1">
      <c r="B47" s="52">
        <v>16.790299643373501</v>
      </c>
      <c r="C47" s="52">
        <v>27.220769974973535</v>
      </c>
    </row>
    <row r="48" spans="1:3" ht="15" customHeight="1">
      <c r="A48" s="6" t="s">
        <v>64</v>
      </c>
      <c r="B48" s="52">
        <v>16.235404568572676</v>
      </c>
      <c r="C48" s="52">
        <v>26.8401372811439</v>
      </c>
    </row>
    <row r="49" spans="1:3" ht="15" customHeight="1">
      <c r="A49" s="12"/>
      <c r="B49" s="52">
        <v>16.962563041504598</v>
      </c>
      <c r="C49" s="52">
        <v>26.674278308428033</v>
      </c>
    </row>
    <row r="50" spans="1:3" ht="15" customHeight="1">
      <c r="B50" s="53">
        <v>17</v>
      </c>
      <c r="C50" s="52">
        <v>26.467188782330869</v>
      </c>
    </row>
    <row r="51" spans="1:3" ht="15" customHeight="1">
      <c r="A51" s="12"/>
      <c r="B51" s="52">
        <v>15.887046242297874</v>
      </c>
      <c r="C51" s="52">
        <v>26.727062295447229</v>
      </c>
    </row>
    <row r="52" spans="1:3" ht="15" customHeight="1">
      <c r="A52" s="12"/>
      <c r="B52" s="52">
        <v>16.699168959769349</v>
      </c>
      <c r="C52" s="52">
        <v>26.618141370102133</v>
      </c>
    </row>
    <row r="53" spans="1:3" ht="15" customHeight="1">
      <c r="A53" s="20" t="s">
        <v>71</v>
      </c>
      <c r="B53" s="52">
        <v>17.457791505147124</v>
      </c>
      <c r="C53" s="52">
        <v>27.207274274546933</v>
      </c>
    </row>
    <row r="54" spans="1:3" ht="15" customHeight="1">
      <c r="B54" s="52">
        <v>17.968310468442727</v>
      </c>
      <c r="C54" s="52">
        <v>26.838446120696101</v>
      </c>
    </row>
    <row r="55" spans="1:3" ht="15" customHeight="1">
      <c r="B55" s="52">
        <v>16.0931217777527</v>
      </c>
      <c r="C55" s="52">
        <v>26.946037443335399</v>
      </c>
    </row>
    <row r="56" spans="1:3" ht="15" customHeight="1">
      <c r="B56" s="52">
        <v>17.558105201652047</v>
      </c>
      <c r="C56" s="52">
        <v>27.086146097475467</v>
      </c>
    </row>
    <row r="57" spans="1:3" ht="15" customHeight="1">
      <c r="B57" s="52">
        <v>17.360136414950951</v>
      </c>
      <c r="C57" s="52">
        <v>26.7048013829444</v>
      </c>
    </row>
    <row r="58" spans="1:3" ht="15" customHeight="1">
      <c r="A58" s="6" t="s">
        <v>64</v>
      </c>
      <c r="B58" s="52">
        <v>17.03998306797855</v>
      </c>
      <c r="C58" s="52">
        <v>27.11066262943433</v>
      </c>
    </row>
    <row r="59" spans="1:3" ht="15" customHeight="1">
      <c r="B59" s="52">
        <v>17.419765540535273</v>
      </c>
      <c r="C59" s="52">
        <v>27.340897904933737</v>
      </c>
    </row>
    <row r="60" spans="1:3" ht="15" customHeight="1">
      <c r="B60" s="52">
        <v>15.772052222664325</v>
      </c>
      <c r="C60" s="52">
        <v>27.518610527646132</v>
      </c>
    </row>
    <row r="61" spans="1:3" ht="15" customHeight="1">
      <c r="B61" s="52">
        <v>16.683681505298523</v>
      </c>
      <c r="C61" s="52">
        <v>26.705374177929531</v>
      </c>
    </row>
    <row r="62" spans="1:3" ht="15" customHeight="1">
      <c r="B62" s="52">
        <v>17.089915247133376</v>
      </c>
      <c r="C62" s="52">
        <v>26.695823510135469</v>
      </c>
    </row>
  </sheetData>
  <phoneticPr fontId="17" type="noConversion"/>
  <printOptions headings="1" gridLines="1"/>
  <pageMargins left="0" right="0" top="0" bottom="0" header="0" footer="0"/>
  <pageSetup paperSize="0" pageOrder="overThenDown" orientation="portrait" blackAndWhite="1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workbookViewId="0">
      <selection activeCell="G11" sqref="G11"/>
    </sheetView>
  </sheetViews>
  <sheetFormatPr defaultRowHeight="10.5"/>
  <cols>
    <col min="1" max="1" width="17.1640625" style="6" customWidth="1"/>
    <col min="2" max="2" width="14.5" style="7" customWidth="1"/>
    <col min="3" max="3" width="14.5" style="23" customWidth="1"/>
    <col min="4" max="4" width="13.5" bestFit="1" customWidth="1"/>
  </cols>
  <sheetData>
    <row r="1" spans="1:4">
      <c r="A1" s="50"/>
      <c r="B1" s="50"/>
      <c r="C1" s="51"/>
    </row>
    <row r="2" spans="1:4">
      <c r="A2" s="50" t="s">
        <v>62</v>
      </c>
      <c r="B2" s="50" t="s">
        <v>58</v>
      </c>
      <c r="C2" s="50" t="s">
        <v>58</v>
      </c>
    </row>
    <row r="3" spans="1:4" ht="11.25">
      <c r="A3" s="6" t="s">
        <v>63</v>
      </c>
      <c r="B3" s="52">
        <v>18.861700093769176</v>
      </c>
      <c r="C3" s="52">
        <v>28.393100301650033</v>
      </c>
      <c r="D3" s="54">
        <f>TTEST(B3:B7,C3:C7,2,2)</f>
        <v>1.6421181069923599E-9</v>
      </c>
    </row>
    <row r="4" spans="1:4" ht="11.25">
      <c r="B4" s="52">
        <v>18.054397531044977</v>
      </c>
      <c r="C4" s="52">
        <v>27.515166090588934</v>
      </c>
    </row>
    <row r="5" spans="1:4" ht="11.25">
      <c r="B5" s="52">
        <v>18.182112483767625</v>
      </c>
      <c r="C5" s="52">
        <v>27.994242510591334</v>
      </c>
    </row>
    <row r="6" spans="1:4" ht="11.25">
      <c r="B6" s="52">
        <v>18.384876485286977</v>
      </c>
      <c r="C6" s="52">
        <v>28.470661944427004</v>
      </c>
    </row>
    <row r="7" spans="1:4" ht="11.25">
      <c r="B7" s="52">
        <v>17.118380035960527</v>
      </c>
      <c r="C7" s="52">
        <v>28.180693559180735</v>
      </c>
    </row>
    <row r="8" spans="1:4" ht="11.25">
      <c r="A8" s="6" t="s">
        <v>64</v>
      </c>
      <c r="B8" s="52">
        <v>16.31038924291715</v>
      </c>
      <c r="C8" s="52">
        <v>27.0905178797891</v>
      </c>
      <c r="D8" s="54">
        <f>TTEST(B8:B12,C8:C12,2,2)</f>
        <v>4.9253013667232448E-8</v>
      </c>
    </row>
    <row r="9" spans="1:4" ht="11.25">
      <c r="B9" s="52">
        <v>16.244127924238075</v>
      </c>
      <c r="C9" s="52">
        <v>27.961498954170036</v>
      </c>
    </row>
    <row r="10" spans="1:4" ht="11.25">
      <c r="B10" s="52">
        <v>13.786414220149076</v>
      </c>
      <c r="C10" s="52">
        <v>27.165375998471067</v>
      </c>
    </row>
    <row r="11" spans="1:4" ht="11.25">
      <c r="B11" s="52">
        <v>13.231713720522501</v>
      </c>
      <c r="C11" s="52">
        <v>27.587952945511763</v>
      </c>
    </row>
    <row r="12" spans="1:4" ht="11.25">
      <c r="B12" s="52">
        <v>14.618812353107201</v>
      </c>
      <c r="C12" s="52">
        <v>27.630507855665233</v>
      </c>
    </row>
    <row r="13" spans="1:4" ht="11.25">
      <c r="A13" s="6" t="s">
        <v>65</v>
      </c>
      <c r="B13" s="52">
        <v>13.838834091233601</v>
      </c>
      <c r="C13" s="52">
        <v>24.066616861040568</v>
      </c>
      <c r="D13" s="54">
        <f>TTEST(B13:B17,C13:C17,2,2)</f>
        <v>1.8001409941756172E-6</v>
      </c>
    </row>
    <row r="14" spans="1:4" ht="11.25">
      <c r="B14" s="52">
        <v>16.349583959459601</v>
      </c>
      <c r="C14" s="52">
        <v>24.3259473600408</v>
      </c>
    </row>
    <row r="15" spans="1:4" ht="11.25">
      <c r="B15" s="52">
        <v>16.552904736496249</v>
      </c>
      <c r="C15" s="52">
        <v>23.3466751770179</v>
      </c>
    </row>
    <row r="16" spans="1:4" ht="11.25">
      <c r="B16" s="52">
        <v>13.23202148335475</v>
      </c>
      <c r="C16" s="52">
        <v>25.125630301458568</v>
      </c>
    </row>
    <row r="17" spans="1:4" ht="11.25">
      <c r="B17" s="52">
        <v>15.841294079010002</v>
      </c>
      <c r="C17" s="52">
        <v>24.275455745572767</v>
      </c>
    </row>
    <row r="18" spans="1:4" ht="11.25">
      <c r="A18" s="6" t="s">
        <v>64</v>
      </c>
      <c r="B18" s="52">
        <v>15.169063742048799</v>
      </c>
      <c r="C18" s="52">
        <v>25.916271886947431</v>
      </c>
      <c r="D18" s="55">
        <f>TTEST(B18:B22,C18:C22,2,2)</f>
        <v>4.7288562086168013E-8</v>
      </c>
    </row>
    <row r="19" spans="1:4" ht="11.25">
      <c r="B19" s="52">
        <v>15.695517722405199</v>
      </c>
      <c r="C19" s="52">
        <v>23.806562473559936</v>
      </c>
    </row>
    <row r="20" spans="1:4" ht="11.25">
      <c r="B20" s="52">
        <v>16.032378576740776</v>
      </c>
      <c r="C20" s="52">
        <v>25.362093285152302</v>
      </c>
    </row>
    <row r="21" spans="1:4" ht="11.25">
      <c r="B21" s="52">
        <v>14.7179985804393</v>
      </c>
      <c r="C21" s="52">
        <v>24.030086714624332</v>
      </c>
    </row>
    <row r="22" spans="1:4" ht="11.25">
      <c r="B22" s="52">
        <v>15.861540109705675</v>
      </c>
      <c r="C22" s="52">
        <v>24.432260016752402</v>
      </c>
    </row>
    <row r="23" spans="1:4" ht="11.25">
      <c r="A23" s="6" t="s">
        <v>66</v>
      </c>
      <c r="B23" s="52">
        <v>17.477771605973651</v>
      </c>
      <c r="C23" s="52">
        <v>22.397220904279305</v>
      </c>
      <c r="D23" s="54">
        <f>TTEST(B23:B27,C23:C27,2,2)</f>
        <v>3.8650668565036336E-6</v>
      </c>
    </row>
    <row r="24" spans="1:4" ht="11.25">
      <c r="B24" s="52">
        <v>16.186096933617875</v>
      </c>
      <c r="C24" s="52">
        <v>22.003608254657067</v>
      </c>
    </row>
    <row r="25" spans="1:4" ht="11.25">
      <c r="B25" s="52">
        <v>15.190880562071499</v>
      </c>
      <c r="C25" s="52">
        <v>22.381791644988329</v>
      </c>
    </row>
    <row r="26" spans="1:4" ht="11.25">
      <c r="B26" s="52">
        <v>14.282796316927575</v>
      </c>
      <c r="C26" s="52">
        <v>22.354904682185232</v>
      </c>
    </row>
    <row r="27" spans="1:4" ht="11.25">
      <c r="B27" s="52">
        <v>14.274060284852276</v>
      </c>
      <c r="C27" s="52">
        <v>22.552918709372403</v>
      </c>
    </row>
    <row r="28" spans="1:4" ht="11.25">
      <c r="A28" s="6" t="s">
        <v>64</v>
      </c>
      <c r="B28" s="52">
        <v>16.268151688125251</v>
      </c>
      <c r="C28" s="52">
        <v>22.309964307677035</v>
      </c>
    </row>
    <row r="29" spans="1:4" ht="11.25">
      <c r="B29" s="52">
        <v>16.869621364686303</v>
      </c>
      <c r="C29" s="52">
        <v>21.788613908175503</v>
      </c>
    </row>
    <row r="30" spans="1:4" ht="11.25">
      <c r="B30" s="52">
        <v>16.967674134358376</v>
      </c>
      <c r="C30" s="52">
        <v>21.554010913888163</v>
      </c>
    </row>
    <row r="31" spans="1:4" ht="11.25">
      <c r="B31" s="52">
        <v>17.716059024137852</v>
      </c>
      <c r="C31" s="52">
        <v>22.74638134158495</v>
      </c>
    </row>
    <row r="32" spans="1:4" ht="11.25">
      <c r="B32" s="52">
        <v>16.5258088712736</v>
      </c>
      <c r="C32" s="52">
        <v>23.117554297016049</v>
      </c>
    </row>
    <row r="33" spans="1:3" ht="11.25">
      <c r="A33" s="20" t="s">
        <v>67</v>
      </c>
      <c r="B33" s="52">
        <v>17.722235313593274</v>
      </c>
      <c r="C33" s="52">
        <v>24.6375346028656</v>
      </c>
    </row>
    <row r="34" spans="1:3" ht="11.25">
      <c r="B34" s="52">
        <v>16.405715187186075</v>
      </c>
      <c r="C34" s="52">
        <v>24.525289027836948</v>
      </c>
    </row>
    <row r="35" spans="1:3" ht="11.25">
      <c r="B35" s="52">
        <v>16.964136536626551</v>
      </c>
      <c r="C35" s="52">
        <v>25.951506786448547</v>
      </c>
    </row>
    <row r="36" spans="1:3" ht="11.25">
      <c r="B36" s="52">
        <v>17.342141763023299</v>
      </c>
      <c r="C36" s="52">
        <v>24.2951766986371</v>
      </c>
    </row>
    <row r="37" spans="1:3" ht="11.25">
      <c r="B37" s="52">
        <v>16.619271226524425</v>
      </c>
      <c r="C37" s="52">
        <v>24.057318743797765</v>
      </c>
    </row>
    <row r="38" spans="1:3" ht="11.25">
      <c r="A38" s="6" t="s">
        <v>64</v>
      </c>
      <c r="B38" s="52">
        <v>14.645105964194624</v>
      </c>
      <c r="C38" s="52">
        <v>24.746641319245601</v>
      </c>
    </row>
    <row r="39" spans="1:3" ht="11.25">
      <c r="B39" s="52">
        <v>15.4409033155955</v>
      </c>
      <c r="C39" s="52">
        <v>24.458203942307303</v>
      </c>
    </row>
    <row r="40" spans="1:3" ht="11.25">
      <c r="B40" s="52">
        <v>16.182571382746776</v>
      </c>
      <c r="C40" s="52">
        <v>24.577945295190403</v>
      </c>
    </row>
    <row r="41" spans="1:3" ht="11.25">
      <c r="B41" s="52">
        <v>15.605480019239923</v>
      </c>
      <c r="C41" s="52">
        <v>24.288983108454602</v>
      </c>
    </row>
    <row r="42" spans="1:3" ht="11.25">
      <c r="B42" s="52">
        <v>16.936395063241502</v>
      </c>
      <c r="C42" s="52">
        <v>24.307711528698366</v>
      </c>
    </row>
    <row r="43" spans="1:3" ht="11.25">
      <c r="A43" s="20" t="s">
        <v>68</v>
      </c>
      <c r="B43" s="52">
        <v>15.2985670996529</v>
      </c>
      <c r="C43" s="52">
        <v>25.756574208636167</v>
      </c>
    </row>
    <row r="44" spans="1:3" ht="11.25">
      <c r="B44" s="52">
        <v>16.424593570735851</v>
      </c>
      <c r="C44" s="52">
        <v>26.428116220493205</v>
      </c>
    </row>
    <row r="45" spans="1:3" ht="11.25">
      <c r="B45" s="52">
        <v>17.137202018000377</v>
      </c>
      <c r="C45" s="52">
        <v>26.2382867551887</v>
      </c>
    </row>
    <row r="46" spans="1:3" ht="11.25">
      <c r="B46" s="52">
        <v>16.543311005641328</v>
      </c>
      <c r="C46" s="52">
        <v>25.528671060577931</v>
      </c>
    </row>
    <row r="47" spans="1:3" ht="11.25">
      <c r="B47" s="52">
        <v>16.790299643373501</v>
      </c>
      <c r="C47" s="52">
        <v>27.220769974973535</v>
      </c>
    </row>
    <row r="48" spans="1:3" ht="11.25">
      <c r="A48" s="6" t="s">
        <v>64</v>
      </c>
      <c r="B48" s="52">
        <v>16.235404568572676</v>
      </c>
      <c r="C48" s="52">
        <v>26.8401372811439</v>
      </c>
    </row>
    <row r="49" spans="1:3" ht="11.25">
      <c r="A49" s="12"/>
      <c r="B49" s="52">
        <v>16.962563041504598</v>
      </c>
      <c r="C49" s="52">
        <v>26.674278308428033</v>
      </c>
    </row>
    <row r="50" spans="1:3" ht="11.25">
      <c r="B50" s="53">
        <v>17</v>
      </c>
      <c r="C50" s="52">
        <v>26.467188782330869</v>
      </c>
    </row>
    <row r="51" spans="1:3" ht="11.25">
      <c r="A51" s="12"/>
      <c r="B51" s="52">
        <v>15.887046242297874</v>
      </c>
      <c r="C51" s="52">
        <v>26.727062295447229</v>
      </c>
    </row>
    <row r="52" spans="1:3" ht="11.25">
      <c r="A52" s="12"/>
      <c r="B52" s="52">
        <v>16.699168959769349</v>
      </c>
      <c r="C52" s="52">
        <v>26.618141370102133</v>
      </c>
    </row>
    <row r="53" spans="1:3" ht="11.25">
      <c r="A53" s="20" t="s">
        <v>71</v>
      </c>
      <c r="B53" s="52">
        <v>17.457791505147124</v>
      </c>
      <c r="C53" s="52">
        <v>27.207274274546933</v>
      </c>
    </row>
    <row r="54" spans="1:3" ht="11.25">
      <c r="B54" s="52">
        <v>17.968310468442727</v>
      </c>
      <c r="C54" s="52">
        <v>26.838446120696101</v>
      </c>
    </row>
    <row r="55" spans="1:3" ht="11.25">
      <c r="B55" s="52">
        <v>16.0931217777527</v>
      </c>
      <c r="C55" s="52">
        <v>26.946037443335399</v>
      </c>
    </row>
    <row r="56" spans="1:3" ht="11.25">
      <c r="B56" s="52">
        <v>17.558105201652047</v>
      </c>
      <c r="C56" s="52">
        <v>27.086146097475467</v>
      </c>
    </row>
    <row r="57" spans="1:3" ht="11.25">
      <c r="B57" s="52">
        <v>17.360136414950951</v>
      </c>
      <c r="C57" s="52">
        <v>26.7048013829444</v>
      </c>
    </row>
    <row r="58" spans="1:3" ht="11.25">
      <c r="A58" s="6" t="s">
        <v>64</v>
      </c>
      <c r="B58" s="52">
        <v>17.03998306797855</v>
      </c>
      <c r="C58" s="52">
        <v>27.11066262943433</v>
      </c>
    </row>
    <row r="59" spans="1:3" ht="11.25">
      <c r="B59" s="52">
        <v>17.419765540535273</v>
      </c>
      <c r="C59" s="52">
        <v>27.340897904933737</v>
      </c>
    </row>
    <row r="60" spans="1:3" ht="11.25">
      <c r="B60" s="52">
        <v>15.772052222664325</v>
      </c>
      <c r="C60" s="52">
        <v>27.518610527646132</v>
      </c>
    </row>
    <row r="61" spans="1:3" ht="11.25">
      <c r="B61" s="52">
        <v>16.683681505298523</v>
      </c>
      <c r="C61" s="52">
        <v>26.705374177929531</v>
      </c>
    </row>
    <row r="62" spans="1:3" ht="11.25">
      <c r="B62" s="52">
        <v>17.089915247133376</v>
      </c>
      <c r="C62" s="52">
        <v>26.695823510135469</v>
      </c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</vt:lpstr>
      <vt:lpstr>Run Information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Liu</dc:creator>
  <cp:lastModifiedBy>Administrator</cp:lastModifiedBy>
  <cp:lastPrinted>2014-11-26T03:38:33Z</cp:lastPrinted>
  <dcterms:created xsi:type="dcterms:W3CDTF">2014-11-12T07:24:13Z</dcterms:created>
  <dcterms:modified xsi:type="dcterms:W3CDTF">2015-11-04T09:16:32Z</dcterms:modified>
</cp:coreProperties>
</file>