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4112" windowHeight="8220"/>
  </bookViews>
  <sheets>
    <sheet name="LC50 Nauplii 25 AF" sheetId="1" r:id="rId1"/>
    <sheet name="LC50 Nauplii 25 APCG" sheetId="2" r:id="rId2"/>
    <sheet name="LC50 Nauplii 25 APOD" sheetId="3" r:id="rId3"/>
    <sheet name="LC50 Nauplii 29 AF" sheetId="5" r:id="rId4"/>
    <sheet name="LC50 Nauplii 29 APCG" sheetId="6" r:id="rId5"/>
    <sheet name="LC50 Nauplii 29 APOD" sheetId="7" r:id="rId6"/>
    <sheet name="LC50 Juvenile AP 25" sheetId="11" r:id="rId7"/>
    <sheet name="LC50 Juvenile 25 AF" sheetId="8" r:id="rId8"/>
    <sheet name="LC50 Juvenile 29 AF" sheetId="9" r:id="rId9"/>
    <sheet name="LC50 Adulte 25 AF" sheetId="10" r:id="rId10"/>
    <sheet name="Cysts" sheetId="16" r:id="rId11"/>
    <sheet name="test survival chronic" sheetId="12" r:id="rId12"/>
    <sheet name="test growth chronic" sheetId="13" r:id="rId13"/>
    <sheet name="test final size chronic" sheetId="14" r:id="rId14"/>
    <sheet name="test final survival chronic" sheetId="15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I2" i="15" l="1"/>
  <c r="F326" i="14"/>
  <c r="F312" i="14"/>
  <c r="F298" i="14"/>
  <c r="F297" i="14"/>
  <c r="F296" i="14"/>
  <c r="F295" i="14"/>
  <c r="F280" i="14"/>
  <c r="F250" i="14"/>
  <c r="F243" i="14"/>
  <c r="F240" i="14"/>
  <c r="F234" i="14"/>
  <c r="F233" i="14"/>
  <c r="F232" i="14"/>
  <c r="F231" i="14"/>
  <c r="F226" i="14"/>
  <c r="F223" i="14"/>
  <c r="F219" i="14"/>
  <c r="F214" i="14"/>
  <c r="F203" i="14"/>
  <c r="F190" i="14"/>
  <c r="F186" i="14"/>
  <c r="F184" i="14"/>
  <c r="F183" i="14"/>
  <c r="F181" i="14"/>
  <c r="F180" i="14"/>
  <c r="F172" i="14"/>
  <c r="F168" i="14"/>
  <c r="F166" i="14"/>
  <c r="F165" i="14"/>
  <c r="F164" i="14"/>
  <c r="F161" i="14"/>
  <c r="F155" i="14"/>
  <c r="F150" i="14"/>
  <c r="F149" i="14"/>
  <c r="F148" i="14"/>
  <c r="F140" i="14"/>
  <c r="F139" i="14"/>
  <c r="F138" i="14"/>
  <c r="F134" i="14"/>
  <c r="F127" i="14"/>
  <c r="F124" i="14"/>
  <c r="F120" i="14"/>
  <c r="F118" i="14"/>
  <c r="F107" i="14"/>
  <c r="F104" i="14"/>
  <c r="F103" i="14"/>
  <c r="F102" i="14"/>
  <c r="F100" i="14"/>
  <c r="F98" i="14"/>
  <c r="F97" i="14"/>
  <c r="F94" i="14"/>
  <c r="F93" i="14"/>
  <c r="F88" i="14"/>
  <c r="F81" i="14"/>
  <c r="F80" i="14"/>
  <c r="F78" i="14"/>
  <c r="F75" i="14"/>
  <c r="F72" i="14"/>
  <c r="F70" i="14"/>
  <c r="F69" i="14"/>
  <c r="F68" i="14"/>
  <c r="G292" i="13"/>
  <c r="G283" i="13"/>
  <c r="G277" i="13"/>
  <c r="G276" i="13"/>
  <c r="G275" i="13"/>
  <c r="G274" i="13"/>
  <c r="G263" i="13"/>
  <c r="G239" i="13"/>
  <c r="G233" i="13"/>
  <c r="G231" i="13"/>
  <c r="G225" i="13"/>
  <c r="G224" i="13"/>
  <c r="G223" i="13"/>
  <c r="G222" i="13"/>
  <c r="G217" i="13"/>
  <c r="G214" i="13"/>
  <c r="G210" i="13"/>
  <c r="G205" i="13"/>
  <c r="G194" i="13"/>
  <c r="G181" i="13"/>
  <c r="G178" i="13"/>
  <c r="G176" i="13"/>
  <c r="G175" i="13"/>
  <c r="G173" i="13"/>
  <c r="G165" i="13"/>
  <c r="G161" i="13"/>
  <c r="G160" i="13"/>
  <c r="G159" i="13"/>
  <c r="G158" i="13"/>
  <c r="G157" i="13"/>
  <c r="G154" i="13"/>
  <c r="G148" i="13"/>
  <c r="G144" i="13"/>
  <c r="G143" i="13"/>
  <c r="G142" i="13"/>
  <c r="G135" i="13"/>
  <c r="G134" i="13"/>
  <c r="G133" i="13"/>
  <c r="G130" i="13"/>
  <c r="G123" i="13"/>
  <c r="G119" i="13"/>
  <c r="G114" i="13"/>
  <c r="G107" i="13"/>
  <c r="G102" i="13"/>
  <c r="G99" i="13"/>
  <c r="G98" i="13"/>
  <c r="G97" i="13"/>
  <c r="G95" i="13"/>
  <c r="G93" i="13"/>
  <c r="G92" i="13"/>
  <c r="G89" i="13"/>
  <c r="G88" i="13"/>
  <c r="G83" i="13"/>
  <c r="G76" i="13"/>
  <c r="G75" i="13"/>
  <c r="G73" i="13"/>
  <c r="G70" i="13"/>
  <c r="G67" i="13"/>
  <c r="G65" i="13"/>
  <c r="G64" i="13"/>
  <c r="G63" i="13"/>
  <c r="F63" i="13"/>
</calcChain>
</file>

<file path=xl/sharedStrings.xml><?xml version="1.0" encoding="utf-8"?>
<sst xmlns="http://schemas.openxmlformats.org/spreadsheetml/2006/main" count="5250" uniqueCount="214">
  <si>
    <t>REPLICAT</t>
  </si>
  <si>
    <t>Concentration</t>
  </si>
  <si>
    <t>TOT</t>
  </si>
  <si>
    <t>Nbx mort</t>
  </si>
  <si>
    <t>% mort</t>
  </si>
  <si>
    <t>Correction ?</t>
  </si>
  <si>
    <t>n</t>
  </si>
  <si>
    <t>réplicats</t>
  </si>
  <si>
    <t xml:space="preserve">Correction </t>
  </si>
  <si>
    <t>concentration</t>
  </si>
  <si>
    <t>Replicat</t>
  </si>
  <si>
    <t>tot</t>
  </si>
  <si>
    <t>réplicat</t>
  </si>
  <si>
    <t>días superv</t>
  </si>
  <si>
    <t>Especie</t>
  </si>
  <si>
    <t>Grupo</t>
  </si>
  <si>
    <t>temperatura</t>
  </si>
  <si>
    <t>pourcentage survie finale</t>
  </si>
  <si>
    <t>AF</t>
  </si>
  <si>
    <t>CONTROL</t>
  </si>
  <si>
    <t>Controle</t>
  </si>
  <si>
    <t>AP</t>
  </si>
  <si>
    <t>AS</t>
  </si>
  <si>
    <t>Treatment</t>
  </si>
  <si>
    <t>Treatment0</t>
  </si>
  <si>
    <t>Treatment1</t>
  </si>
  <si>
    <t>Treatment2</t>
  </si>
  <si>
    <t>Treatment3</t>
  </si>
  <si>
    <t>Treatment4</t>
  </si>
  <si>
    <t>Treatment5</t>
  </si>
  <si>
    <t>Treatment6</t>
  </si>
  <si>
    <t>Treatment7</t>
  </si>
  <si>
    <t>Treatment8</t>
  </si>
  <si>
    <t>Treatment9</t>
  </si>
  <si>
    <t>Treatment10</t>
  </si>
  <si>
    <t>Treatment11</t>
  </si>
  <si>
    <t>Treatment12</t>
  </si>
  <si>
    <t>Treatment13</t>
  </si>
  <si>
    <t>Treatment14</t>
  </si>
  <si>
    <t>Treatment15</t>
  </si>
  <si>
    <t>Treatment16</t>
  </si>
  <si>
    <t>Treatment17</t>
  </si>
  <si>
    <t>Treatment18</t>
  </si>
  <si>
    <t>Treatment19</t>
  </si>
  <si>
    <t>Treatment20</t>
  </si>
  <si>
    <t>Treatment21</t>
  </si>
  <si>
    <t>Treatment22</t>
  </si>
  <si>
    <t>Treatment23</t>
  </si>
  <si>
    <t>Treatment25</t>
  </si>
  <si>
    <t>Treatment26</t>
  </si>
  <si>
    <t>Treatment27</t>
  </si>
  <si>
    <t>Treatment28</t>
  </si>
  <si>
    <t>Treatment29</t>
  </si>
  <si>
    <t>Treatment30</t>
  </si>
  <si>
    <t>Treatment31</t>
  </si>
  <si>
    <t>Treatment32</t>
  </si>
  <si>
    <t>Treatment33</t>
  </si>
  <si>
    <t>Treatment34</t>
  </si>
  <si>
    <t>Treatment35</t>
  </si>
  <si>
    <t>Treatment36</t>
  </si>
  <si>
    <t>Treatment37</t>
  </si>
  <si>
    <t>Treatment38</t>
  </si>
  <si>
    <t>Treatment39</t>
  </si>
  <si>
    <t>Treatment40</t>
  </si>
  <si>
    <t>Treatment41</t>
  </si>
  <si>
    <t>Treatment42</t>
  </si>
  <si>
    <t>Treatment43</t>
  </si>
  <si>
    <t>Treatment44</t>
  </si>
  <si>
    <t>Treatment45</t>
  </si>
  <si>
    <t>Treatment46</t>
  </si>
  <si>
    <t>Treatment47</t>
  </si>
  <si>
    <t>Treatment48</t>
  </si>
  <si>
    <t>Treatment49</t>
  </si>
  <si>
    <t>Treatment50</t>
  </si>
  <si>
    <t>Treatment51</t>
  </si>
  <si>
    <t>Treatment52</t>
  </si>
  <si>
    <t>Treatment53</t>
  </si>
  <si>
    <t>Treatment54</t>
  </si>
  <si>
    <t>Treatment55</t>
  </si>
  <si>
    <t>Treatment56</t>
  </si>
  <si>
    <t>Treatment57</t>
  </si>
  <si>
    <t>Treatment58</t>
  </si>
  <si>
    <t>Treatment59</t>
  </si>
  <si>
    <t>Treatment60</t>
  </si>
  <si>
    <t>Treatment61</t>
  </si>
  <si>
    <t>Treatment62</t>
  </si>
  <si>
    <t>Treatment63</t>
  </si>
  <si>
    <t>Treatment64</t>
  </si>
  <si>
    <t>Treatment65</t>
  </si>
  <si>
    <t>Treatment66</t>
  </si>
  <si>
    <t>Treatment67</t>
  </si>
  <si>
    <t>Treatment68</t>
  </si>
  <si>
    <t>Treatment69</t>
  </si>
  <si>
    <t>Treatment70</t>
  </si>
  <si>
    <t>Treatment71</t>
  </si>
  <si>
    <t>Treatment72</t>
  </si>
  <si>
    <t>Treatment73</t>
  </si>
  <si>
    <t>Treatment74</t>
  </si>
  <si>
    <t>Treatment75</t>
  </si>
  <si>
    <t>Treatment76</t>
  </si>
  <si>
    <t>Treatment77</t>
  </si>
  <si>
    <t>Treatment78</t>
  </si>
  <si>
    <t>Treatment79</t>
  </si>
  <si>
    <t>Treatment80</t>
  </si>
  <si>
    <t>Treatment81</t>
  </si>
  <si>
    <t>Treatment82</t>
  </si>
  <si>
    <t>Treatment83</t>
  </si>
  <si>
    <t>Treatment84</t>
  </si>
  <si>
    <t>Treatment85</t>
  </si>
  <si>
    <t>Treatment86</t>
  </si>
  <si>
    <t>Treatment87</t>
  </si>
  <si>
    <t>Treatment88</t>
  </si>
  <si>
    <t>Treatment89</t>
  </si>
  <si>
    <t>Treatment90</t>
  </si>
  <si>
    <t>Treatment91</t>
  </si>
  <si>
    <t>Treatment92</t>
  </si>
  <si>
    <t>Treatment93</t>
  </si>
  <si>
    <t>Treatment94</t>
  </si>
  <si>
    <t>Treatment95</t>
  </si>
  <si>
    <t>Treatment96</t>
  </si>
  <si>
    <t>Treatment97</t>
  </si>
  <si>
    <t>Treatment98</t>
  </si>
  <si>
    <t>Treatment99</t>
  </si>
  <si>
    <t>Treatment100</t>
  </si>
  <si>
    <t>Treatment101</t>
  </si>
  <si>
    <t>Treatment102</t>
  </si>
  <si>
    <t>Treatment103</t>
  </si>
  <si>
    <t>Treatment104</t>
  </si>
  <si>
    <t>Treatment105</t>
  </si>
  <si>
    <t>Treatment106</t>
  </si>
  <si>
    <t>Treatment107</t>
  </si>
  <si>
    <t>Treatment108</t>
  </si>
  <si>
    <t>Treatment109</t>
  </si>
  <si>
    <t>Treatment110</t>
  </si>
  <si>
    <t>Treatment111</t>
  </si>
  <si>
    <t>Treatment112</t>
  </si>
  <si>
    <t>Treatment113</t>
  </si>
  <si>
    <t>Treatment114</t>
  </si>
  <si>
    <t>Treatment115</t>
  </si>
  <si>
    <t>Treatment116</t>
  </si>
  <si>
    <t>Treatment117</t>
  </si>
  <si>
    <t>Treatment118</t>
  </si>
  <si>
    <t>Treatment119</t>
  </si>
  <si>
    <t>Treatment120</t>
  </si>
  <si>
    <t>Treatment121</t>
  </si>
  <si>
    <t>Treatment122</t>
  </si>
  <si>
    <t>Treatment123</t>
  </si>
  <si>
    <t>Treatment125</t>
  </si>
  <si>
    <t>Treatment126</t>
  </si>
  <si>
    <t>Treatment127</t>
  </si>
  <si>
    <t>Treatment128</t>
  </si>
  <si>
    <t>Treatment129</t>
  </si>
  <si>
    <t>Treatment130</t>
  </si>
  <si>
    <t>Treatment131</t>
  </si>
  <si>
    <t>Treatment132</t>
  </si>
  <si>
    <t>Treatment133</t>
  </si>
  <si>
    <t>Treatment134</t>
  </si>
  <si>
    <t>Treatment135</t>
  </si>
  <si>
    <t>Treatment136</t>
  </si>
  <si>
    <t>Treatment137</t>
  </si>
  <si>
    <t>Treatment138</t>
  </si>
  <si>
    <t>Treatment139</t>
  </si>
  <si>
    <t>Treatment140</t>
  </si>
  <si>
    <t>Treatment141</t>
  </si>
  <si>
    <t>Treatment142</t>
  </si>
  <si>
    <t>Treatment143</t>
  </si>
  <si>
    <t>Treatment144</t>
  </si>
  <si>
    <t>Treatment145</t>
  </si>
  <si>
    <t>Treatment146</t>
  </si>
  <si>
    <t>Treatment147</t>
  </si>
  <si>
    <t>Treatment148</t>
  </si>
  <si>
    <t>Treatment149</t>
  </si>
  <si>
    <t>Treatment150</t>
  </si>
  <si>
    <t>Treatment151</t>
  </si>
  <si>
    <t>Treatment152</t>
  </si>
  <si>
    <t>Treatment153</t>
  </si>
  <si>
    <t>Treatment154</t>
  </si>
  <si>
    <t>Treatment155</t>
  </si>
  <si>
    <t>Treatment156</t>
  </si>
  <si>
    <t>Treatment157</t>
  </si>
  <si>
    <t>Treatment158</t>
  </si>
  <si>
    <t>Treatment159</t>
  </si>
  <si>
    <t>Treatment160</t>
  </si>
  <si>
    <t>Treatment161</t>
  </si>
  <si>
    <t>Treatment162</t>
  </si>
  <si>
    <t>Treatment163</t>
  </si>
  <si>
    <t>Treatment164</t>
  </si>
  <si>
    <t>Treatment165</t>
  </si>
  <si>
    <t>Treatment166</t>
  </si>
  <si>
    <t>Treatment167</t>
  </si>
  <si>
    <t>Treatment168</t>
  </si>
  <si>
    <t>Treatment169</t>
  </si>
  <si>
    <t>Treatment170</t>
  </si>
  <si>
    <t>Treatment171</t>
  </si>
  <si>
    <t>Treatment172</t>
  </si>
  <si>
    <t>N° individuo</t>
  </si>
  <si>
    <t>censored</t>
  </si>
  <si>
    <t>completed</t>
  </si>
  <si>
    <t>Treatment24</t>
  </si>
  <si>
    <t>Treatment124</t>
  </si>
  <si>
    <t>groupo</t>
  </si>
  <si>
    <t>Size</t>
  </si>
  <si>
    <t>AF C 25</t>
  </si>
  <si>
    <t>AP C 25</t>
  </si>
  <si>
    <t>AF As 25</t>
  </si>
  <si>
    <t>AP As 25</t>
  </si>
  <si>
    <t>AF C 29</t>
  </si>
  <si>
    <t>AP C 29</t>
  </si>
  <si>
    <t>AF As 29</t>
  </si>
  <si>
    <t>AP As 29</t>
  </si>
  <si>
    <t>Correction</t>
  </si>
  <si>
    <t>% eclosión</t>
  </si>
  <si>
    <t>temperature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</si>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</sst>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2" fillId="0" borderId="2" xfId="3" applyNumberFormat="1" applyFill="1" applyBorder="1" applyAlignment="1">
      <alignment horizontal="center"/>
    </xf>
    <xf numFmtId="1" fontId="1" fillId="0" borderId="3" xfId="1" applyNumberFormat="1" applyBorder="1"/>
    <xf numFmtId="1" fontId="2" fillId="0" borderId="1" xfId="3" applyNumberFormat="1" applyFill="1" applyBorder="1" applyAlignment="1">
      <alignment horizontal="center"/>
    </xf>
    <xf numFmtId="1" fontId="2" fillId="0" borderId="0" xfId="3" applyNumberFormat="1" applyFill="1" applyAlignment="1">
      <alignment horizontal="center"/>
    </xf>
    <xf numFmtId="1" fontId="1" fillId="0" borderId="0" xfId="1" applyNumberFormat="1"/>
    <xf numFmtId="1" fontId="1" fillId="0" borderId="0" xfId="1" applyNumberFormat="1" applyFill="1"/>
    <xf numFmtId="2" fontId="1" fillId="0" borderId="0" xfId="1" applyNumberFormat="1" applyFill="1"/>
    <xf numFmtId="2" fontId="1" fillId="0" borderId="0" xfId="1" applyNumberFormat="1"/>
    <xf numFmtId="0" fontId="1" fillId="0" borderId="4" xfId="1" applyBorder="1" applyAlignment="1">
      <alignment horizontal="center"/>
    </xf>
    <xf numFmtId="1" fontId="1" fillId="0" borderId="3" xfId="1" applyNumberFormat="1" applyFill="1" applyBorder="1"/>
    <xf numFmtId="0" fontId="1" fillId="0" borderId="6" xfId="1" applyBorder="1" applyAlignment="1">
      <alignment horizontal="center"/>
    </xf>
    <xf numFmtId="1" fontId="1" fillId="0" borderId="4" xfId="1" applyNumberFormat="1" applyFill="1" applyBorder="1"/>
    <xf numFmtId="1" fontId="2" fillId="0" borderId="0" xfId="3" applyNumberFormat="1" applyFill="1" applyAlignment="1">
      <alignment horizontal="center"/>
    </xf>
    <xf numFmtId="1" fontId="1" fillId="0" borderId="0" xfId="1" applyNumberFormat="1"/>
    <xf numFmtId="1" fontId="1" fillId="0" borderId="0" xfId="1" applyNumberFormat="1" applyFill="1"/>
    <xf numFmtId="2" fontId="1" fillId="0" borderId="0" xfId="1" applyNumberFormat="1" applyFill="1"/>
    <xf numFmtId="2" fontId="1" fillId="0" borderId="0" xfId="1" applyNumberFormat="1"/>
    <xf numFmtId="1" fontId="1" fillId="0" borderId="6" xfId="1" applyNumberFormat="1" applyFill="1" applyBorder="1"/>
    <xf numFmtId="2" fontId="1" fillId="0" borderId="0" xfId="2" applyNumberFormat="1" applyFont="1"/>
    <xf numFmtId="0" fontId="1" fillId="0" borderId="0" xfId="1"/>
    <xf numFmtId="1" fontId="2" fillId="0" borderId="0" xfId="3" applyNumberFormat="1" applyFill="1" applyAlignment="1">
      <alignment horizontal="center"/>
    </xf>
    <xf numFmtId="1" fontId="1" fillId="0" borderId="0" xfId="1" applyNumberFormat="1"/>
    <xf numFmtId="1" fontId="1" fillId="0" borderId="0" xfId="1" applyNumberFormat="1" applyFill="1"/>
    <xf numFmtId="2" fontId="1" fillId="0" borderId="0" xfId="1" applyNumberFormat="1" applyFill="1"/>
    <xf numFmtId="2" fontId="1" fillId="0" borderId="0" xfId="1" applyNumberFormat="1"/>
    <xf numFmtId="43" fontId="1" fillId="0" borderId="0" xfId="2" applyFont="1"/>
    <xf numFmtId="43" fontId="2" fillId="0" borderId="0" xfId="2" applyFont="1" applyFill="1" applyAlignment="1">
      <alignment horizontal="center"/>
    </xf>
    <xf numFmtId="43" fontId="1" fillId="0" borderId="0" xfId="2" applyFont="1" applyFill="1"/>
    <xf numFmtId="43" fontId="2" fillId="0" borderId="1" xfId="2" applyFont="1" applyFill="1" applyBorder="1" applyAlignment="1">
      <alignment horizontal="center"/>
    </xf>
    <xf numFmtId="43" fontId="2" fillId="0" borderId="2" xfId="2" applyFont="1" applyFill="1" applyBorder="1" applyAlignment="1">
      <alignment horizontal="center"/>
    </xf>
    <xf numFmtId="2" fontId="1" fillId="0" borderId="3" xfId="2" applyNumberFormat="1" applyFont="1" applyBorder="1" applyAlignment="1">
      <alignment horizontal="center"/>
    </xf>
    <xf numFmtId="2" fontId="1" fillId="0" borderId="5" xfId="2" applyNumberFormat="1" applyFont="1" applyBorder="1" applyAlignment="1">
      <alignment horizontal="center"/>
    </xf>
    <xf numFmtId="1" fontId="2" fillId="0" borderId="0" xfId="3" applyNumberFormat="1" applyFill="1" applyAlignment="1">
      <alignment horizontal="center"/>
    </xf>
    <xf numFmtId="1" fontId="1" fillId="0" borderId="0" xfId="1" applyNumberFormat="1"/>
    <xf numFmtId="1" fontId="1" fillId="0" borderId="0" xfId="1" applyNumberFormat="1" applyFill="1"/>
    <xf numFmtId="2" fontId="1" fillId="0" borderId="0" xfId="1" applyNumberFormat="1" applyFill="1"/>
    <xf numFmtId="2" fontId="1" fillId="0" borderId="0" xfId="1" applyNumberFormat="1"/>
    <xf numFmtId="0" fontId="1" fillId="0" borderId="0" xfId="1"/>
    <xf numFmtId="1" fontId="2" fillId="0" borderId="0" xfId="3" applyNumberFormat="1" applyFill="1" applyAlignment="1">
      <alignment horizontal="center"/>
    </xf>
    <xf numFmtId="1" fontId="1" fillId="0" borderId="0" xfId="1" applyNumberFormat="1"/>
    <xf numFmtId="1" fontId="1" fillId="0" borderId="0" xfId="1" applyNumberFormat="1" applyFill="1"/>
    <xf numFmtId="2" fontId="1" fillId="0" borderId="0" xfId="1" applyNumberFormat="1" applyFill="1"/>
    <xf numFmtId="2" fontId="1" fillId="0" borderId="0" xfId="1" applyNumberFormat="1"/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Fill="1"/>
    <xf numFmtId="0" fontId="6" fillId="0" borderId="0" xfId="0" applyFont="1"/>
    <xf numFmtId="0" fontId="1" fillId="0" borderId="0" xfId="1" applyFill="1"/>
    <xf numFmtId="2" fontId="5" fillId="0" borderId="0" xfId="1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NumberFormat="1" applyFill="1"/>
    <xf numFmtId="0" fontId="3" fillId="0" borderId="0" xfId="0" applyFont="1" applyFill="1"/>
    <xf numFmtId="1" fontId="1" fillId="0" borderId="0" xfId="1" applyNumberFormat="1" applyFont="1" applyFill="1"/>
    <xf numFmtId="1" fontId="4" fillId="0" borderId="5" xfId="1" applyNumberFormat="1" applyFont="1" applyBorder="1"/>
    <xf numFmtId="1" fontId="7" fillId="0" borderId="1" xfId="3" applyNumberFormat="1" applyFont="1" applyFill="1" applyBorder="1" applyAlignment="1">
      <alignment horizontal="center"/>
    </xf>
    <xf numFmtId="1" fontId="4" fillId="0" borderId="3" xfId="1" applyNumberFormat="1" applyFont="1" applyBorder="1"/>
    <xf numFmtId="1" fontId="4" fillId="0" borderId="3" xfId="1" applyNumberFormat="1" applyFont="1" applyFill="1" applyBorder="1"/>
    <xf numFmtId="1" fontId="7" fillId="0" borderId="0" xfId="3" applyNumberFormat="1" applyFont="1" applyFill="1" applyAlignment="1">
      <alignment horizontal="center"/>
    </xf>
    <xf numFmtId="1" fontId="4" fillId="0" borderId="0" xfId="1" applyNumberFormat="1" applyFont="1"/>
    <xf numFmtId="1" fontId="4" fillId="0" borderId="0" xfId="1" applyNumberFormat="1" applyFont="1" applyFill="1"/>
    <xf numFmtId="0" fontId="4" fillId="0" borderId="0" xfId="1" applyFont="1"/>
    <xf numFmtId="0" fontId="8" fillId="0" borderId="0" xfId="0" applyFont="1"/>
    <xf numFmtId="0" fontId="4" fillId="0" borderId="5" xfId="1" applyFont="1" applyBorder="1"/>
    <xf numFmtId="49" fontId="0" fillId="0" borderId="0" xfId="0" applyNumberFormat="1" applyFill="1"/>
  </cellXfs>
  <cellStyles count="4">
    <cellStyle name="Millier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a/Documents/Datos%2001_05_11/ms%20Ars&#233;nico%20Invasion/exptos%20con%20Cathleen%20Petit/Copia%20de%20datos%20de%20supervivencia%20chromique%20pro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Xp chronique"/>
      <sheetName val="Test survicance (2)"/>
      <sheetName val="Test survicancetraitement 0,3as"/>
      <sheetName val="Croissance 29 (2)"/>
      <sheetName val="Hoja3"/>
      <sheetName val="test Croissance "/>
      <sheetName val="Size max (fin)"/>
      <sheetName val="Surive finale test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25" sqref="C25"/>
    </sheetView>
  </sheetViews>
  <sheetFormatPr baseColWidth="10" defaultRowHeight="14.4" x14ac:dyDescent="0.3"/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8</v>
      </c>
      <c r="G1" s="2" t="s">
        <v>6</v>
      </c>
    </row>
    <row r="2" spans="1:7" x14ac:dyDescent="0.3">
      <c r="A2">
        <v>0</v>
      </c>
      <c r="B2">
        <v>0</v>
      </c>
      <c r="C2">
        <v>66</v>
      </c>
      <c r="D2">
        <v>10</v>
      </c>
      <c r="E2">
        <v>15</v>
      </c>
      <c r="F2" s="3">
        <v>0</v>
      </c>
      <c r="G2" s="4">
        <v>100</v>
      </c>
    </row>
    <row r="3" spans="1:7" x14ac:dyDescent="0.3">
      <c r="A3">
        <v>1</v>
      </c>
      <c r="B3">
        <v>0.12</v>
      </c>
      <c r="C3">
        <v>59</v>
      </c>
      <c r="D3">
        <v>23</v>
      </c>
      <c r="E3">
        <v>39</v>
      </c>
      <c r="F3" s="3">
        <v>28</v>
      </c>
      <c r="G3" s="4">
        <v>100</v>
      </c>
    </row>
    <row r="4" spans="1:7" x14ac:dyDescent="0.3">
      <c r="A4">
        <v>2</v>
      </c>
      <c r="B4">
        <v>0.23</v>
      </c>
      <c r="C4">
        <v>60</v>
      </c>
      <c r="D4">
        <v>20</v>
      </c>
      <c r="E4">
        <v>33</v>
      </c>
      <c r="F4" s="3">
        <v>21</v>
      </c>
      <c r="G4" s="4">
        <v>100</v>
      </c>
    </row>
    <row r="5" spans="1:7" x14ac:dyDescent="0.3">
      <c r="A5">
        <v>3</v>
      </c>
      <c r="B5">
        <v>0.47</v>
      </c>
      <c r="C5">
        <v>64</v>
      </c>
      <c r="D5">
        <v>23</v>
      </c>
      <c r="E5">
        <v>36</v>
      </c>
      <c r="F5" s="3">
        <v>24</v>
      </c>
      <c r="G5" s="4">
        <v>100</v>
      </c>
    </row>
    <row r="6" spans="1:7" x14ac:dyDescent="0.3">
      <c r="A6">
        <v>4</v>
      </c>
      <c r="B6">
        <v>0.94</v>
      </c>
      <c r="C6">
        <v>73</v>
      </c>
      <c r="D6">
        <v>15</v>
      </c>
      <c r="E6">
        <v>21</v>
      </c>
      <c r="F6" s="3">
        <v>6</v>
      </c>
      <c r="G6" s="4">
        <v>100</v>
      </c>
    </row>
    <row r="7" spans="1:7" x14ac:dyDescent="0.3">
      <c r="A7">
        <v>5</v>
      </c>
      <c r="B7">
        <v>1.88</v>
      </c>
      <c r="C7">
        <v>65</v>
      </c>
      <c r="D7">
        <v>10</v>
      </c>
      <c r="E7">
        <v>15</v>
      </c>
      <c r="F7" s="3">
        <v>0</v>
      </c>
      <c r="G7" s="4">
        <v>100</v>
      </c>
    </row>
    <row r="8" spans="1:7" x14ac:dyDescent="0.3">
      <c r="A8">
        <v>6</v>
      </c>
      <c r="B8">
        <v>3.75</v>
      </c>
      <c r="C8">
        <v>57</v>
      </c>
      <c r="D8">
        <v>10</v>
      </c>
      <c r="E8">
        <v>18</v>
      </c>
      <c r="F8" s="3">
        <v>3</v>
      </c>
      <c r="G8" s="4">
        <v>100</v>
      </c>
    </row>
    <row r="9" spans="1:7" x14ac:dyDescent="0.3">
      <c r="A9">
        <v>7</v>
      </c>
      <c r="B9">
        <v>7.5</v>
      </c>
      <c r="C9">
        <v>49</v>
      </c>
      <c r="D9">
        <v>17</v>
      </c>
      <c r="E9">
        <v>35</v>
      </c>
      <c r="F9" s="3">
        <v>23</v>
      </c>
      <c r="G9" s="4">
        <v>100</v>
      </c>
    </row>
    <row r="10" spans="1:7" x14ac:dyDescent="0.3">
      <c r="A10">
        <v>8</v>
      </c>
      <c r="B10">
        <v>15</v>
      </c>
      <c r="C10">
        <v>58</v>
      </c>
      <c r="D10">
        <v>23</v>
      </c>
      <c r="E10">
        <v>40</v>
      </c>
      <c r="F10" s="3">
        <v>28.8793103</v>
      </c>
      <c r="G10" s="4"/>
    </row>
    <row r="11" spans="1:7" x14ac:dyDescent="0.3">
      <c r="A11">
        <v>9</v>
      </c>
      <c r="B11">
        <v>30</v>
      </c>
      <c r="C11">
        <v>51</v>
      </c>
      <c r="D11">
        <v>34</v>
      </c>
      <c r="E11">
        <v>67</v>
      </c>
      <c r="F11" s="5">
        <v>60.714285699999998</v>
      </c>
      <c r="G11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3" sqref="E13"/>
    </sheetView>
  </sheetViews>
  <sheetFormatPr baseColWidth="10" defaultRowHeight="14.4" x14ac:dyDescent="0.3"/>
  <cols>
    <col min="6" max="6" width="11.5546875" style="68"/>
  </cols>
  <sheetData>
    <row r="1" spans="1:7" x14ac:dyDescent="0.3">
      <c r="A1" s="45" t="s">
        <v>10</v>
      </c>
      <c r="B1" s="45" t="s">
        <v>1</v>
      </c>
      <c r="C1" s="45" t="s">
        <v>2</v>
      </c>
      <c r="D1" s="45" t="s">
        <v>3</v>
      </c>
      <c r="E1" s="45" t="s">
        <v>4</v>
      </c>
      <c r="F1" s="61" t="s">
        <v>210</v>
      </c>
      <c r="G1" s="7" t="s">
        <v>6</v>
      </c>
    </row>
    <row r="2" spans="1:7" x14ac:dyDescent="0.3">
      <c r="A2" s="46">
        <v>0</v>
      </c>
      <c r="B2" s="49">
        <v>0</v>
      </c>
      <c r="C2" s="46">
        <v>30</v>
      </c>
      <c r="D2" s="46">
        <v>6</v>
      </c>
      <c r="E2" s="47">
        <v>20</v>
      </c>
      <c r="F2" s="62">
        <v>0</v>
      </c>
      <c r="G2" s="18">
        <v>100</v>
      </c>
    </row>
    <row r="3" spans="1:7" x14ac:dyDescent="0.3">
      <c r="A3" s="47">
        <v>1</v>
      </c>
      <c r="B3" s="48">
        <v>4.6900000000000004</v>
      </c>
      <c r="C3" s="46">
        <v>29</v>
      </c>
      <c r="D3" s="46">
        <v>2</v>
      </c>
      <c r="E3" s="47">
        <v>6.8965517241379306</v>
      </c>
      <c r="F3" s="63">
        <v>-16.379310344827587</v>
      </c>
      <c r="G3" s="18">
        <v>100</v>
      </c>
    </row>
    <row r="4" spans="1:7" x14ac:dyDescent="0.3">
      <c r="A4" s="47">
        <v>2</v>
      </c>
      <c r="B4" s="48">
        <v>9.3800000000000008</v>
      </c>
      <c r="C4" s="46">
        <v>27</v>
      </c>
      <c r="D4" s="46">
        <v>7</v>
      </c>
      <c r="E4" s="47">
        <v>25.925925925925927</v>
      </c>
      <c r="F4" s="63">
        <v>7.4074074074074092</v>
      </c>
      <c r="G4" s="18">
        <v>100</v>
      </c>
    </row>
    <row r="5" spans="1:7" x14ac:dyDescent="0.3">
      <c r="A5" s="47">
        <v>3</v>
      </c>
      <c r="B5" s="48">
        <v>18.75</v>
      </c>
      <c r="C5" s="46">
        <v>43</v>
      </c>
      <c r="D5" s="46">
        <v>8</v>
      </c>
      <c r="E5" s="47">
        <v>18.604651162790699</v>
      </c>
      <c r="F5" s="63">
        <v>-1.7441860465116263</v>
      </c>
      <c r="G5" s="18">
        <v>100</v>
      </c>
    </row>
    <row r="6" spans="1:7" x14ac:dyDescent="0.3">
      <c r="A6" s="46">
        <v>4</v>
      </c>
      <c r="B6" s="49">
        <v>37.5</v>
      </c>
      <c r="C6" s="46">
        <v>30</v>
      </c>
      <c r="D6" s="46">
        <v>12</v>
      </c>
      <c r="E6" s="47">
        <v>40</v>
      </c>
      <c r="F6" s="62">
        <v>25</v>
      </c>
      <c r="G6" s="18">
        <v>100</v>
      </c>
    </row>
    <row r="7" spans="1:7" x14ac:dyDescent="0.3">
      <c r="A7" s="46">
        <v>5</v>
      </c>
      <c r="B7" s="49">
        <v>75</v>
      </c>
      <c r="C7" s="46">
        <v>33</v>
      </c>
      <c r="D7" s="46">
        <v>10</v>
      </c>
      <c r="E7" s="47">
        <v>30.303030303030305</v>
      </c>
      <c r="F7" s="62">
        <v>12.878787878787881</v>
      </c>
      <c r="G7" s="18">
        <v>100</v>
      </c>
    </row>
    <row r="8" spans="1:7" x14ac:dyDescent="0.3">
      <c r="A8" s="46">
        <v>6</v>
      </c>
      <c r="B8" s="49">
        <v>150</v>
      </c>
      <c r="C8" s="46">
        <v>34</v>
      </c>
      <c r="D8" s="46">
        <v>20</v>
      </c>
      <c r="E8" s="47">
        <v>58.823529411764703</v>
      </c>
      <c r="F8" s="62">
        <v>48.529411764705877</v>
      </c>
      <c r="G8" s="18">
        <v>100</v>
      </c>
    </row>
    <row r="9" spans="1:7" x14ac:dyDescent="0.3">
      <c r="A9" s="46">
        <v>7</v>
      </c>
      <c r="B9" s="49">
        <v>300</v>
      </c>
      <c r="C9" s="46">
        <v>25</v>
      </c>
      <c r="D9" s="46">
        <v>17</v>
      </c>
      <c r="E9" s="47">
        <v>68</v>
      </c>
      <c r="F9" s="62">
        <v>60</v>
      </c>
      <c r="G9" s="18">
        <v>100</v>
      </c>
    </row>
    <row r="10" spans="1:7" x14ac:dyDescent="0.3">
      <c r="A10" s="46">
        <v>8</v>
      </c>
      <c r="B10" s="49">
        <v>600</v>
      </c>
      <c r="C10" s="44">
        <v>26</v>
      </c>
      <c r="D10" s="44">
        <v>24</v>
      </c>
      <c r="E10" s="47">
        <v>92.307692307692307</v>
      </c>
      <c r="F10" s="69">
        <v>90.384615384615387</v>
      </c>
      <c r="G10" s="24">
        <v>100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>
      <selection activeCell="E15" sqref="E15"/>
    </sheetView>
  </sheetViews>
  <sheetFormatPr baseColWidth="10" defaultRowHeight="14.4" x14ac:dyDescent="0.3"/>
  <sheetData>
    <row r="1" spans="1:4" x14ac:dyDescent="0.3">
      <c r="A1" s="52" t="s">
        <v>211</v>
      </c>
      <c r="B1" s="52" t="s">
        <v>9</v>
      </c>
      <c r="C1" s="52" t="s">
        <v>212</v>
      </c>
      <c r="D1" s="52" t="s">
        <v>213</v>
      </c>
    </row>
    <row r="2" spans="1:4" x14ac:dyDescent="0.3">
      <c r="A2" s="56">
        <v>24.561403508771932</v>
      </c>
      <c r="B2" s="70">
        <v>0</v>
      </c>
      <c r="C2" s="70">
        <v>25</v>
      </c>
      <c r="D2" s="70" t="s">
        <v>21</v>
      </c>
    </row>
    <row r="3" spans="1:4" x14ac:dyDescent="0.3">
      <c r="A3" s="56">
        <v>40</v>
      </c>
      <c r="B3" s="70">
        <v>0</v>
      </c>
      <c r="C3" s="70">
        <v>25</v>
      </c>
      <c r="D3" s="70" t="s">
        <v>21</v>
      </c>
    </row>
    <row r="4" spans="1:4" x14ac:dyDescent="0.3">
      <c r="A4" s="56">
        <v>28.333333333333332</v>
      </c>
      <c r="B4" s="70">
        <v>0</v>
      </c>
      <c r="C4" s="70">
        <v>25</v>
      </c>
      <c r="D4" s="70" t="s">
        <v>21</v>
      </c>
    </row>
    <row r="5" spans="1:4" x14ac:dyDescent="0.3">
      <c r="A5" s="56">
        <v>37.777777777777779</v>
      </c>
      <c r="B5" s="70">
        <v>0</v>
      </c>
      <c r="C5" s="70">
        <v>25</v>
      </c>
      <c r="D5" s="70" t="s">
        <v>21</v>
      </c>
    </row>
    <row r="6" spans="1:4" x14ac:dyDescent="0.3">
      <c r="A6" s="56">
        <v>60</v>
      </c>
      <c r="B6" s="70">
        <v>0</v>
      </c>
      <c r="C6" s="70">
        <v>25</v>
      </c>
      <c r="D6" s="70" t="s">
        <v>21</v>
      </c>
    </row>
    <row r="7" spans="1:4" x14ac:dyDescent="0.3">
      <c r="A7" s="56">
        <v>36.363636363636367</v>
      </c>
      <c r="B7" s="70">
        <v>0</v>
      </c>
      <c r="C7" s="70">
        <v>25</v>
      </c>
      <c r="D7" s="70" t="s">
        <v>21</v>
      </c>
    </row>
    <row r="8" spans="1:4" x14ac:dyDescent="0.3">
      <c r="A8" s="56">
        <v>65.78947368421052</v>
      </c>
      <c r="B8" s="70">
        <v>0</v>
      </c>
      <c r="C8" s="70">
        <v>25</v>
      </c>
      <c r="D8" s="70" t="s">
        <v>21</v>
      </c>
    </row>
    <row r="9" spans="1:4" x14ac:dyDescent="0.3">
      <c r="A9" s="56">
        <v>64.285714285714292</v>
      </c>
      <c r="B9" s="70">
        <v>0</v>
      </c>
      <c r="C9" s="70">
        <v>25</v>
      </c>
      <c r="D9" s="70" t="s">
        <v>21</v>
      </c>
    </row>
    <row r="10" spans="1:4" x14ac:dyDescent="0.3">
      <c r="A10" s="56">
        <v>50.684931506849317</v>
      </c>
      <c r="B10" s="70">
        <v>50</v>
      </c>
      <c r="C10" s="70">
        <v>25</v>
      </c>
      <c r="D10" s="70" t="s">
        <v>21</v>
      </c>
    </row>
    <row r="11" spans="1:4" x14ac:dyDescent="0.3">
      <c r="A11" s="56">
        <v>66.666666666666671</v>
      </c>
      <c r="B11" s="70">
        <v>50</v>
      </c>
      <c r="C11" s="70">
        <v>25</v>
      </c>
      <c r="D11" s="70" t="s">
        <v>21</v>
      </c>
    </row>
    <row r="12" spans="1:4" x14ac:dyDescent="0.3">
      <c r="A12" s="56">
        <v>61.111111111111114</v>
      </c>
      <c r="B12" s="70">
        <v>50</v>
      </c>
      <c r="C12" s="70">
        <v>25</v>
      </c>
      <c r="D12" s="70" t="s">
        <v>21</v>
      </c>
    </row>
    <row r="13" spans="1:4" x14ac:dyDescent="0.3">
      <c r="A13" s="56">
        <v>51.785714285714285</v>
      </c>
      <c r="B13" s="70">
        <v>50</v>
      </c>
      <c r="C13" s="70">
        <v>25</v>
      </c>
      <c r="D13" s="70" t="s">
        <v>21</v>
      </c>
    </row>
    <row r="14" spans="1:4" x14ac:dyDescent="0.3">
      <c r="A14" s="56">
        <v>45.901639344262293</v>
      </c>
      <c r="B14" s="70">
        <v>100</v>
      </c>
      <c r="C14" s="70">
        <v>25</v>
      </c>
      <c r="D14" s="70" t="s">
        <v>21</v>
      </c>
    </row>
    <row r="15" spans="1:4" x14ac:dyDescent="0.3">
      <c r="A15" s="56">
        <v>54.444444444444443</v>
      </c>
      <c r="B15" s="70">
        <v>100</v>
      </c>
      <c r="C15" s="70">
        <v>25</v>
      </c>
      <c r="D15" s="70" t="s">
        <v>21</v>
      </c>
    </row>
    <row r="16" spans="1:4" x14ac:dyDescent="0.3">
      <c r="A16" s="56">
        <v>64.583333333333329</v>
      </c>
      <c r="B16" s="70">
        <v>100</v>
      </c>
      <c r="C16" s="70">
        <v>25</v>
      </c>
      <c r="D16" s="70" t="s">
        <v>21</v>
      </c>
    </row>
    <row r="17" spans="1:4" x14ac:dyDescent="0.3">
      <c r="A17" s="56">
        <v>51.612903225806448</v>
      </c>
      <c r="B17" s="70">
        <v>100</v>
      </c>
      <c r="C17" s="70">
        <v>25</v>
      </c>
      <c r="D17" s="70" t="s">
        <v>21</v>
      </c>
    </row>
    <row r="18" spans="1:4" x14ac:dyDescent="0.3">
      <c r="A18" s="56">
        <v>61.016949152542374</v>
      </c>
      <c r="B18" s="70">
        <v>200</v>
      </c>
      <c r="C18" s="70">
        <v>25</v>
      </c>
      <c r="D18" s="70" t="s">
        <v>21</v>
      </c>
    </row>
    <row r="19" spans="1:4" x14ac:dyDescent="0.3">
      <c r="A19" s="56">
        <v>57.777777777777779</v>
      </c>
      <c r="B19" s="70">
        <v>200</v>
      </c>
      <c r="C19" s="70">
        <v>25</v>
      </c>
      <c r="D19" s="70" t="s">
        <v>21</v>
      </c>
    </row>
    <row r="20" spans="1:4" x14ac:dyDescent="0.3">
      <c r="A20" s="56">
        <v>64.935064935064929</v>
      </c>
      <c r="B20" s="70">
        <v>200</v>
      </c>
      <c r="C20" s="70">
        <v>25</v>
      </c>
      <c r="D20" s="70" t="s">
        <v>21</v>
      </c>
    </row>
    <row r="21" spans="1:4" x14ac:dyDescent="0.3">
      <c r="A21" s="56">
        <v>53.012048192771083</v>
      </c>
      <c r="B21" s="70">
        <v>200</v>
      </c>
      <c r="C21" s="70">
        <v>25</v>
      </c>
      <c r="D21" s="70" t="s">
        <v>21</v>
      </c>
    </row>
    <row r="22" spans="1:4" x14ac:dyDescent="0.3">
      <c r="A22" s="56">
        <v>80.701754385964918</v>
      </c>
      <c r="B22" s="70">
        <v>400</v>
      </c>
      <c r="C22" s="70">
        <v>25</v>
      </c>
      <c r="D22" s="70" t="s">
        <v>21</v>
      </c>
    </row>
    <row r="23" spans="1:4" x14ac:dyDescent="0.3">
      <c r="A23" s="56">
        <v>43.589743589743591</v>
      </c>
      <c r="B23" s="70">
        <v>400</v>
      </c>
      <c r="C23" s="70">
        <v>25</v>
      </c>
      <c r="D23" s="70" t="s">
        <v>21</v>
      </c>
    </row>
    <row r="24" spans="1:4" x14ac:dyDescent="0.3">
      <c r="A24" s="56">
        <v>61.666666666666664</v>
      </c>
      <c r="B24" s="70">
        <v>400</v>
      </c>
      <c r="C24" s="70">
        <v>25</v>
      </c>
      <c r="D24" s="70" t="s">
        <v>21</v>
      </c>
    </row>
    <row r="25" spans="1:4" x14ac:dyDescent="0.3">
      <c r="A25" s="56">
        <v>63.636363636363633</v>
      </c>
      <c r="B25" s="70">
        <v>400</v>
      </c>
      <c r="C25" s="70">
        <v>25</v>
      </c>
      <c r="D25" s="70" t="s">
        <v>21</v>
      </c>
    </row>
    <row r="26" spans="1:4" x14ac:dyDescent="0.3">
      <c r="A26" s="56">
        <v>78.333333333333329</v>
      </c>
      <c r="B26" s="70">
        <v>800</v>
      </c>
      <c r="C26" s="70">
        <v>25</v>
      </c>
      <c r="D26" s="70" t="s">
        <v>21</v>
      </c>
    </row>
    <row r="27" spans="1:4" x14ac:dyDescent="0.3">
      <c r="A27" s="56">
        <v>63.636363636363633</v>
      </c>
      <c r="B27" s="70">
        <v>800</v>
      </c>
      <c r="C27" s="70">
        <v>25</v>
      </c>
      <c r="D27" s="70" t="s">
        <v>21</v>
      </c>
    </row>
    <row r="28" spans="1:4" x14ac:dyDescent="0.3">
      <c r="A28" s="56">
        <v>60.377358490566039</v>
      </c>
      <c r="B28" s="70">
        <v>800</v>
      </c>
      <c r="C28" s="70">
        <v>25</v>
      </c>
      <c r="D28" s="70" t="s">
        <v>21</v>
      </c>
    </row>
    <row r="29" spans="1:4" x14ac:dyDescent="0.3">
      <c r="A29" s="56">
        <v>44.444444444444443</v>
      </c>
      <c r="B29" s="70">
        <v>800</v>
      </c>
      <c r="C29" s="70">
        <v>25</v>
      </c>
      <c r="D29" s="70" t="s">
        <v>21</v>
      </c>
    </row>
    <row r="30" spans="1:4" x14ac:dyDescent="0.3">
      <c r="A30" s="56">
        <v>43.421052631578945</v>
      </c>
      <c r="B30" s="70">
        <v>1600</v>
      </c>
      <c r="C30" s="70">
        <v>25</v>
      </c>
      <c r="D30" s="70" t="s">
        <v>21</v>
      </c>
    </row>
    <row r="31" spans="1:4" x14ac:dyDescent="0.3">
      <c r="A31" s="56">
        <v>69.090909090909093</v>
      </c>
      <c r="B31" s="70">
        <v>1600</v>
      </c>
      <c r="C31" s="70">
        <v>25</v>
      </c>
      <c r="D31" s="70" t="s">
        <v>21</v>
      </c>
    </row>
    <row r="32" spans="1:4" x14ac:dyDescent="0.3">
      <c r="A32" s="56">
        <v>45.454545454545453</v>
      </c>
      <c r="B32" s="70">
        <v>1600</v>
      </c>
      <c r="C32" s="70">
        <v>25</v>
      </c>
      <c r="D32" s="70" t="s">
        <v>21</v>
      </c>
    </row>
    <row r="33" spans="1:4" x14ac:dyDescent="0.3">
      <c r="A33" s="56">
        <v>64</v>
      </c>
      <c r="B33" s="70">
        <v>1600</v>
      </c>
      <c r="C33" s="70">
        <v>25</v>
      </c>
      <c r="D33" s="70" t="s">
        <v>21</v>
      </c>
    </row>
    <row r="34" spans="1:4" x14ac:dyDescent="0.3">
      <c r="A34" s="56">
        <v>55.405405405405403</v>
      </c>
      <c r="B34" s="70">
        <v>3200</v>
      </c>
      <c r="C34" s="70">
        <v>25</v>
      </c>
      <c r="D34" s="70" t="s">
        <v>21</v>
      </c>
    </row>
    <row r="35" spans="1:4" x14ac:dyDescent="0.3">
      <c r="A35" s="56">
        <v>60.24096385542169</v>
      </c>
      <c r="B35" s="70">
        <v>3200</v>
      </c>
      <c r="C35" s="70">
        <v>25</v>
      </c>
      <c r="D35" s="70" t="s">
        <v>21</v>
      </c>
    </row>
    <row r="36" spans="1:4" x14ac:dyDescent="0.3">
      <c r="A36" s="56">
        <v>67.901234567901241</v>
      </c>
      <c r="B36" s="70">
        <v>3200</v>
      </c>
      <c r="C36" s="70">
        <v>25</v>
      </c>
      <c r="D36" s="70" t="s">
        <v>21</v>
      </c>
    </row>
    <row r="37" spans="1:4" x14ac:dyDescent="0.3">
      <c r="A37" s="56">
        <v>55</v>
      </c>
      <c r="B37" s="70">
        <v>3200</v>
      </c>
      <c r="C37" s="70">
        <v>25</v>
      </c>
      <c r="D37" s="70" t="s">
        <v>21</v>
      </c>
    </row>
    <row r="38" spans="1:4" x14ac:dyDescent="0.3">
      <c r="A38" s="56">
        <v>51.515151515151516</v>
      </c>
      <c r="B38" s="70">
        <v>6400</v>
      </c>
      <c r="C38" s="70">
        <v>25</v>
      </c>
      <c r="D38" s="70" t="s">
        <v>21</v>
      </c>
    </row>
    <row r="39" spans="1:4" x14ac:dyDescent="0.3">
      <c r="A39" s="56">
        <v>45.454545454545453</v>
      </c>
      <c r="B39" s="70">
        <v>6400</v>
      </c>
      <c r="C39" s="70">
        <v>25</v>
      </c>
      <c r="D39" s="70" t="s">
        <v>21</v>
      </c>
    </row>
    <row r="40" spans="1:4" x14ac:dyDescent="0.3">
      <c r="A40" s="56">
        <v>23.529411764705884</v>
      </c>
      <c r="B40" s="70">
        <v>6400</v>
      </c>
      <c r="C40" s="70">
        <v>25</v>
      </c>
      <c r="D40" s="70" t="s">
        <v>21</v>
      </c>
    </row>
    <row r="41" spans="1:4" x14ac:dyDescent="0.3">
      <c r="A41" s="56">
        <v>40.476190476190474</v>
      </c>
      <c r="B41" s="70">
        <v>6400</v>
      </c>
      <c r="C41" s="70">
        <v>25</v>
      </c>
      <c r="D41" s="70" t="s">
        <v>21</v>
      </c>
    </row>
    <row r="42" spans="1:4" x14ac:dyDescent="0.3">
      <c r="A42" s="56">
        <v>92.857142857142861</v>
      </c>
      <c r="B42" s="70">
        <v>0</v>
      </c>
      <c r="C42" s="70">
        <v>25</v>
      </c>
      <c r="D42" s="70" t="s">
        <v>18</v>
      </c>
    </row>
    <row r="43" spans="1:4" x14ac:dyDescent="0.3">
      <c r="A43" s="56">
        <v>62.5</v>
      </c>
      <c r="B43" s="70">
        <v>0</v>
      </c>
      <c r="C43" s="70">
        <v>25</v>
      </c>
      <c r="D43" s="70" t="s">
        <v>18</v>
      </c>
    </row>
    <row r="44" spans="1:4" x14ac:dyDescent="0.3">
      <c r="A44" s="56">
        <v>57.5</v>
      </c>
      <c r="B44" s="70">
        <v>0</v>
      </c>
      <c r="C44" s="70">
        <v>25</v>
      </c>
      <c r="D44" s="70" t="s">
        <v>18</v>
      </c>
    </row>
    <row r="45" spans="1:4" x14ac:dyDescent="0.3">
      <c r="A45" s="56">
        <v>69.811320754716988</v>
      </c>
      <c r="B45" s="70">
        <v>0</v>
      </c>
      <c r="C45" s="70">
        <v>25</v>
      </c>
      <c r="D45" s="70" t="s">
        <v>18</v>
      </c>
    </row>
    <row r="46" spans="1:4" x14ac:dyDescent="0.3">
      <c r="A46" s="56">
        <v>33.333333333333336</v>
      </c>
      <c r="B46" s="70">
        <v>0</v>
      </c>
      <c r="C46" s="70">
        <v>25</v>
      </c>
      <c r="D46" s="70" t="s">
        <v>18</v>
      </c>
    </row>
    <row r="47" spans="1:4" x14ac:dyDescent="0.3">
      <c r="A47" s="56">
        <v>71.428571428571431</v>
      </c>
      <c r="B47" s="70">
        <v>0</v>
      </c>
      <c r="C47" s="70">
        <v>25</v>
      </c>
      <c r="D47" s="70" t="s">
        <v>18</v>
      </c>
    </row>
    <row r="48" spans="1:4" x14ac:dyDescent="0.3">
      <c r="A48" s="56">
        <v>23.076923076923077</v>
      </c>
      <c r="B48" s="70">
        <v>0</v>
      </c>
      <c r="C48" s="70">
        <v>25</v>
      </c>
      <c r="D48" s="70" t="s">
        <v>18</v>
      </c>
    </row>
    <row r="49" spans="1:4" x14ac:dyDescent="0.3">
      <c r="A49" s="56">
        <v>29.411764705882351</v>
      </c>
      <c r="B49" s="70">
        <v>0</v>
      </c>
      <c r="C49" s="70">
        <v>25</v>
      </c>
      <c r="D49" s="70" t="s">
        <v>18</v>
      </c>
    </row>
    <row r="50" spans="1:4" x14ac:dyDescent="0.3">
      <c r="A50" s="56">
        <v>76.811594202898547</v>
      </c>
      <c r="B50" s="70">
        <v>50</v>
      </c>
      <c r="C50" s="70">
        <v>25</v>
      </c>
      <c r="D50" s="70" t="s">
        <v>18</v>
      </c>
    </row>
    <row r="51" spans="1:4" x14ac:dyDescent="0.3">
      <c r="A51" s="56">
        <v>71.428571428571431</v>
      </c>
      <c r="B51" s="70">
        <v>50</v>
      </c>
      <c r="C51" s="70">
        <v>25</v>
      </c>
      <c r="D51" s="70" t="s">
        <v>18</v>
      </c>
    </row>
    <row r="52" spans="1:4" x14ac:dyDescent="0.3">
      <c r="A52" s="56">
        <v>77.777777777777771</v>
      </c>
      <c r="B52" s="70">
        <v>50</v>
      </c>
      <c r="C52" s="70">
        <v>25</v>
      </c>
      <c r="D52" s="70" t="s">
        <v>18</v>
      </c>
    </row>
    <row r="53" spans="1:4" x14ac:dyDescent="0.3">
      <c r="A53" s="56">
        <v>85.9375</v>
      </c>
      <c r="B53" s="70">
        <v>50</v>
      </c>
      <c r="C53" s="70">
        <v>25</v>
      </c>
      <c r="D53" s="70" t="s">
        <v>18</v>
      </c>
    </row>
    <row r="54" spans="1:4" x14ac:dyDescent="0.3">
      <c r="A54" s="56">
        <v>68.181818181818187</v>
      </c>
      <c r="B54" s="70">
        <v>100</v>
      </c>
      <c r="C54" s="70">
        <v>25</v>
      </c>
      <c r="D54" s="70" t="s">
        <v>18</v>
      </c>
    </row>
    <row r="55" spans="1:4" x14ac:dyDescent="0.3">
      <c r="A55" s="56">
        <v>82.258064516129039</v>
      </c>
      <c r="B55" s="70">
        <v>100</v>
      </c>
      <c r="C55" s="70">
        <v>25</v>
      </c>
      <c r="D55" s="70" t="s">
        <v>18</v>
      </c>
    </row>
    <row r="56" spans="1:4" x14ac:dyDescent="0.3">
      <c r="A56" s="56">
        <v>93.333333333333329</v>
      </c>
      <c r="B56" s="70">
        <v>100</v>
      </c>
      <c r="C56" s="70">
        <v>25</v>
      </c>
      <c r="D56" s="70" t="s">
        <v>18</v>
      </c>
    </row>
    <row r="57" spans="1:4" x14ac:dyDescent="0.3">
      <c r="A57" s="56">
        <v>73.84615384615384</v>
      </c>
      <c r="B57" s="70">
        <v>100</v>
      </c>
      <c r="C57" s="70">
        <v>25</v>
      </c>
      <c r="D57" s="70" t="s">
        <v>18</v>
      </c>
    </row>
    <row r="58" spans="1:4" x14ac:dyDescent="0.3">
      <c r="A58" s="56">
        <v>93.684210526315795</v>
      </c>
      <c r="B58" s="70">
        <v>200</v>
      </c>
      <c r="C58" s="70">
        <v>25</v>
      </c>
      <c r="D58" s="70" t="s">
        <v>18</v>
      </c>
    </row>
    <row r="59" spans="1:4" x14ac:dyDescent="0.3">
      <c r="A59" s="56">
        <v>94.366197183098592</v>
      </c>
      <c r="B59" s="70">
        <v>200</v>
      </c>
      <c r="C59" s="70">
        <v>25</v>
      </c>
      <c r="D59" s="70" t="s">
        <v>18</v>
      </c>
    </row>
    <row r="60" spans="1:4" x14ac:dyDescent="0.3">
      <c r="A60" s="56">
        <v>81.707317073170728</v>
      </c>
      <c r="B60" s="70">
        <v>200</v>
      </c>
      <c r="C60" s="70">
        <v>25</v>
      </c>
      <c r="D60" s="70" t="s">
        <v>18</v>
      </c>
    </row>
    <row r="61" spans="1:4" x14ac:dyDescent="0.3">
      <c r="A61" s="56">
        <v>77.58620689655173</v>
      </c>
      <c r="B61" s="70">
        <v>200</v>
      </c>
      <c r="C61" s="70">
        <v>25</v>
      </c>
      <c r="D61" s="70" t="s">
        <v>18</v>
      </c>
    </row>
    <row r="62" spans="1:4" x14ac:dyDescent="0.3">
      <c r="A62" s="56">
        <v>53.846153846153847</v>
      </c>
      <c r="B62" s="70">
        <v>400</v>
      </c>
      <c r="C62" s="70">
        <v>25</v>
      </c>
      <c r="D62" s="70" t="s">
        <v>18</v>
      </c>
    </row>
    <row r="63" spans="1:4" x14ac:dyDescent="0.3">
      <c r="A63" s="56">
        <v>69.230769230769226</v>
      </c>
      <c r="B63" s="70">
        <v>400</v>
      </c>
      <c r="C63" s="70">
        <v>25</v>
      </c>
      <c r="D63" s="70" t="s">
        <v>18</v>
      </c>
    </row>
    <row r="64" spans="1:4" x14ac:dyDescent="0.3">
      <c r="A64" s="56">
        <v>75</v>
      </c>
      <c r="B64" s="70">
        <v>400</v>
      </c>
      <c r="C64" s="70">
        <v>25</v>
      </c>
      <c r="D64" s="70" t="s">
        <v>18</v>
      </c>
    </row>
    <row r="65" spans="1:4" x14ac:dyDescent="0.3">
      <c r="A65" s="56">
        <v>78.873239436619713</v>
      </c>
      <c r="B65" s="70">
        <v>400</v>
      </c>
      <c r="C65" s="70">
        <v>25</v>
      </c>
      <c r="D65" s="70" t="s">
        <v>18</v>
      </c>
    </row>
    <row r="66" spans="1:4" x14ac:dyDescent="0.3">
      <c r="A66" s="56">
        <v>86</v>
      </c>
      <c r="B66" s="70">
        <v>800</v>
      </c>
      <c r="C66" s="70">
        <v>25</v>
      </c>
      <c r="D66" s="70" t="s">
        <v>18</v>
      </c>
    </row>
    <row r="67" spans="1:4" x14ac:dyDescent="0.3">
      <c r="A67" s="56">
        <v>63.157894736842103</v>
      </c>
      <c r="B67" s="70">
        <v>800</v>
      </c>
      <c r="C67" s="70">
        <v>25</v>
      </c>
      <c r="D67" s="70" t="s">
        <v>18</v>
      </c>
    </row>
    <row r="68" spans="1:4" x14ac:dyDescent="0.3">
      <c r="A68" s="56">
        <v>70.967741935483872</v>
      </c>
      <c r="B68" s="70">
        <v>800</v>
      </c>
      <c r="C68" s="70">
        <v>25</v>
      </c>
      <c r="D68" s="70" t="s">
        <v>18</v>
      </c>
    </row>
    <row r="69" spans="1:4" x14ac:dyDescent="0.3">
      <c r="A69" s="56">
        <v>40.909090909090907</v>
      </c>
      <c r="B69" s="70">
        <v>800</v>
      </c>
      <c r="C69" s="70">
        <v>25</v>
      </c>
      <c r="D69" s="70" t="s">
        <v>18</v>
      </c>
    </row>
    <row r="70" spans="1:4" x14ac:dyDescent="0.3">
      <c r="A70" s="56">
        <v>64.935064935064929</v>
      </c>
      <c r="B70" s="70">
        <v>1600</v>
      </c>
      <c r="C70" s="70">
        <v>25</v>
      </c>
      <c r="D70" s="70" t="s">
        <v>18</v>
      </c>
    </row>
    <row r="71" spans="1:4" x14ac:dyDescent="0.3">
      <c r="A71" s="56">
        <v>70.666666666666671</v>
      </c>
      <c r="B71" s="70">
        <v>1600</v>
      </c>
      <c r="C71" s="70">
        <v>25</v>
      </c>
      <c r="D71" s="70" t="s">
        <v>18</v>
      </c>
    </row>
    <row r="72" spans="1:4" x14ac:dyDescent="0.3">
      <c r="A72" s="56">
        <v>82.857142857142861</v>
      </c>
      <c r="B72" s="70">
        <v>1600</v>
      </c>
      <c r="C72" s="70">
        <v>25</v>
      </c>
      <c r="D72" s="70" t="s">
        <v>18</v>
      </c>
    </row>
    <row r="73" spans="1:4" x14ac:dyDescent="0.3">
      <c r="A73" s="56">
        <v>72.340425531914889</v>
      </c>
      <c r="B73" s="70">
        <v>1600</v>
      </c>
      <c r="C73" s="70">
        <v>25</v>
      </c>
      <c r="D73" s="70" t="s">
        <v>18</v>
      </c>
    </row>
    <row r="74" spans="1:4" x14ac:dyDescent="0.3">
      <c r="A74" s="56">
        <v>31.147540983606557</v>
      </c>
      <c r="B74" s="70">
        <v>3200</v>
      </c>
      <c r="C74" s="70">
        <v>25</v>
      </c>
      <c r="D74" s="70" t="s">
        <v>18</v>
      </c>
    </row>
    <row r="75" spans="1:4" x14ac:dyDescent="0.3">
      <c r="A75" s="56">
        <v>43.80952380952381</v>
      </c>
      <c r="B75" s="70">
        <v>3200</v>
      </c>
      <c r="C75" s="70">
        <v>25</v>
      </c>
      <c r="D75" s="70" t="s">
        <v>18</v>
      </c>
    </row>
    <row r="76" spans="1:4" x14ac:dyDescent="0.3">
      <c r="A76" s="56">
        <v>60.317460317460316</v>
      </c>
      <c r="B76" s="70">
        <v>3200</v>
      </c>
      <c r="C76" s="70">
        <v>25</v>
      </c>
      <c r="D76" s="70" t="s">
        <v>18</v>
      </c>
    </row>
    <row r="77" spans="1:4" x14ac:dyDescent="0.3">
      <c r="A77" s="56">
        <v>45.348837209302324</v>
      </c>
      <c r="B77" s="70">
        <v>3200</v>
      </c>
      <c r="C77" s="70">
        <v>25</v>
      </c>
      <c r="D77" s="70" t="s">
        <v>18</v>
      </c>
    </row>
    <row r="78" spans="1:4" x14ac:dyDescent="0.3">
      <c r="A78" s="56">
        <v>54.716981132075475</v>
      </c>
      <c r="B78" s="70">
        <v>6400</v>
      </c>
      <c r="C78" s="70">
        <v>25</v>
      </c>
      <c r="D78" s="70" t="s">
        <v>18</v>
      </c>
    </row>
    <row r="79" spans="1:4" x14ac:dyDescent="0.3">
      <c r="A79" s="56">
        <v>43.243243243243242</v>
      </c>
      <c r="B79" s="70">
        <v>6400</v>
      </c>
      <c r="C79" s="70">
        <v>25</v>
      </c>
      <c r="D79" s="70" t="s">
        <v>18</v>
      </c>
    </row>
    <row r="80" spans="1:4" x14ac:dyDescent="0.3">
      <c r="A80" s="56">
        <v>40.816326530612244</v>
      </c>
      <c r="B80" s="70">
        <v>6400</v>
      </c>
      <c r="C80" s="70">
        <v>25</v>
      </c>
      <c r="D80" s="70" t="s">
        <v>18</v>
      </c>
    </row>
    <row r="81" spans="1:4" x14ac:dyDescent="0.3">
      <c r="A81" s="56">
        <v>56.097560975609753</v>
      </c>
      <c r="B81" s="70">
        <v>6400</v>
      </c>
      <c r="C81" s="70">
        <v>25</v>
      </c>
      <c r="D81" s="70" t="s">
        <v>18</v>
      </c>
    </row>
    <row r="82" spans="1:4" x14ac:dyDescent="0.3">
      <c r="A82" s="56">
        <v>35.294117647058826</v>
      </c>
      <c r="B82" s="70">
        <v>0</v>
      </c>
      <c r="C82" s="70">
        <v>29</v>
      </c>
      <c r="D82" s="70" t="s">
        <v>21</v>
      </c>
    </row>
    <row r="83" spans="1:4" x14ac:dyDescent="0.3">
      <c r="A83" s="56">
        <v>15.151515151515152</v>
      </c>
      <c r="B83" s="70">
        <v>0</v>
      </c>
      <c r="C83" s="70">
        <v>29</v>
      </c>
      <c r="D83" s="70" t="s">
        <v>21</v>
      </c>
    </row>
    <row r="84" spans="1:4" x14ac:dyDescent="0.3">
      <c r="A84" s="56">
        <v>37.142857142857146</v>
      </c>
      <c r="B84" s="70">
        <v>0</v>
      </c>
      <c r="C84" s="70">
        <v>29</v>
      </c>
      <c r="D84" s="70" t="s">
        <v>21</v>
      </c>
    </row>
    <row r="85" spans="1:4" x14ac:dyDescent="0.3">
      <c r="A85" s="56">
        <v>33.333333333333336</v>
      </c>
      <c r="B85" s="70">
        <v>0</v>
      </c>
      <c r="C85" s="70">
        <v>29</v>
      </c>
      <c r="D85" s="70" t="s">
        <v>21</v>
      </c>
    </row>
    <row r="86" spans="1:4" x14ac:dyDescent="0.3">
      <c r="A86" s="56">
        <v>31.111111111111111</v>
      </c>
      <c r="B86" s="70">
        <v>50</v>
      </c>
      <c r="C86" s="70">
        <v>29</v>
      </c>
      <c r="D86" s="70" t="s">
        <v>21</v>
      </c>
    </row>
    <row r="87" spans="1:4" x14ac:dyDescent="0.3">
      <c r="A87" s="56">
        <v>28.571428571428573</v>
      </c>
      <c r="B87" s="70">
        <v>50</v>
      </c>
      <c r="C87" s="70">
        <v>29</v>
      </c>
      <c r="D87" s="70" t="s">
        <v>21</v>
      </c>
    </row>
    <row r="88" spans="1:4" x14ac:dyDescent="0.3">
      <c r="A88" s="56">
        <v>48.275862068965516</v>
      </c>
      <c r="B88" s="70">
        <v>50</v>
      </c>
      <c r="C88" s="70">
        <v>29</v>
      </c>
      <c r="D88" s="70" t="s">
        <v>21</v>
      </c>
    </row>
    <row r="89" spans="1:4" x14ac:dyDescent="0.3">
      <c r="A89" s="56">
        <v>51.428571428571431</v>
      </c>
      <c r="B89" s="70">
        <v>50</v>
      </c>
      <c r="C89" s="70">
        <v>29</v>
      </c>
      <c r="D89" s="70" t="s">
        <v>21</v>
      </c>
    </row>
    <row r="90" spans="1:4" x14ac:dyDescent="0.3">
      <c r="A90" s="56">
        <v>31.25</v>
      </c>
      <c r="B90" s="70">
        <v>100</v>
      </c>
      <c r="C90" s="70">
        <v>29</v>
      </c>
      <c r="D90" s="70" t="s">
        <v>21</v>
      </c>
    </row>
    <row r="91" spans="1:4" x14ac:dyDescent="0.3">
      <c r="A91" s="56">
        <v>35.555555555555557</v>
      </c>
      <c r="B91" s="70">
        <v>100</v>
      </c>
      <c r="C91" s="70">
        <v>29</v>
      </c>
      <c r="D91" s="70" t="s">
        <v>21</v>
      </c>
    </row>
    <row r="92" spans="1:4" x14ac:dyDescent="0.3">
      <c r="A92" s="56">
        <v>35.294117647058826</v>
      </c>
      <c r="B92" s="70">
        <v>100</v>
      </c>
      <c r="C92" s="70">
        <v>29</v>
      </c>
      <c r="D92" s="70" t="s">
        <v>21</v>
      </c>
    </row>
    <row r="93" spans="1:4" x14ac:dyDescent="0.3">
      <c r="A93" s="56">
        <v>33.333333333333336</v>
      </c>
      <c r="B93" s="70">
        <v>100</v>
      </c>
      <c r="C93" s="70">
        <v>29</v>
      </c>
      <c r="D93" s="70" t="s">
        <v>21</v>
      </c>
    </row>
    <row r="94" spans="1:4" x14ac:dyDescent="0.3">
      <c r="A94" s="56">
        <v>32.727272727272727</v>
      </c>
      <c r="B94" s="70">
        <v>200</v>
      </c>
      <c r="C94" s="70">
        <v>29</v>
      </c>
      <c r="D94" s="70" t="s">
        <v>21</v>
      </c>
    </row>
    <row r="95" spans="1:4" x14ac:dyDescent="0.3">
      <c r="A95" s="56">
        <v>25.925925925925927</v>
      </c>
      <c r="B95" s="70">
        <v>200</v>
      </c>
      <c r="C95" s="70">
        <v>29</v>
      </c>
      <c r="D95" s="70" t="s">
        <v>21</v>
      </c>
    </row>
    <row r="96" spans="1:4" x14ac:dyDescent="0.3">
      <c r="A96" s="56">
        <v>22.727272727272727</v>
      </c>
      <c r="B96" s="70">
        <v>200</v>
      </c>
      <c r="C96" s="70">
        <v>29</v>
      </c>
      <c r="D96" s="70" t="s">
        <v>21</v>
      </c>
    </row>
    <row r="97" spans="1:4" x14ac:dyDescent="0.3">
      <c r="A97" s="56">
        <v>41.176470588235297</v>
      </c>
      <c r="B97" s="70">
        <v>200</v>
      </c>
      <c r="C97" s="70">
        <v>29</v>
      </c>
      <c r="D97" s="70" t="s">
        <v>21</v>
      </c>
    </row>
    <row r="98" spans="1:4" x14ac:dyDescent="0.3">
      <c r="A98" s="56">
        <v>44.444444444444443</v>
      </c>
      <c r="B98" s="70">
        <v>400</v>
      </c>
      <c r="C98" s="70">
        <v>29</v>
      </c>
      <c r="D98" s="70" t="s">
        <v>21</v>
      </c>
    </row>
    <row r="99" spans="1:4" x14ac:dyDescent="0.3">
      <c r="A99" s="56">
        <v>27.5</v>
      </c>
      <c r="B99" s="70">
        <v>400</v>
      </c>
      <c r="C99" s="70">
        <v>29</v>
      </c>
      <c r="D99" s="70" t="s">
        <v>21</v>
      </c>
    </row>
    <row r="100" spans="1:4" x14ac:dyDescent="0.3">
      <c r="A100" s="56">
        <v>55.555555555555557</v>
      </c>
      <c r="B100" s="70">
        <v>400</v>
      </c>
      <c r="C100" s="70">
        <v>29</v>
      </c>
      <c r="D100" s="70" t="s">
        <v>21</v>
      </c>
    </row>
    <row r="101" spans="1:4" x14ac:dyDescent="0.3">
      <c r="A101" s="56">
        <v>45.098039215686278</v>
      </c>
      <c r="B101" s="70">
        <v>400</v>
      </c>
      <c r="C101" s="70">
        <v>29</v>
      </c>
      <c r="D101" s="70" t="s">
        <v>21</v>
      </c>
    </row>
    <row r="102" spans="1:4" x14ac:dyDescent="0.3">
      <c r="A102" s="56">
        <v>28.8135593220339</v>
      </c>
      <c r="B102" s="70">
        <v>800</v>
      </c>
      <c r="C102" s="70">
        <v>29</v>
      </c>
      <c r="D102" s="70" t="s">
        <v>21</v>
      </c>
    </row>
    <row r="103" spans="1:4" x14ac:dyDescent="0.3">
      <c r="A103" s="56">
        <v>37.837837837837839</v>
      </c>
      <c r="B103" s="70">
        <v>800</v>
      </c>
      <c r="C103" s="70">
        <v>29</v>
      </c>
      <c r="D103" s="70" t="s">
        <v>21</v>
      </c>
    </row>
    <row r="104" spans="1:4" x14ac:dyDescent="0.3">
      <c r="A104" s="56">
        <v>42.222222222222221</v>
      </c>
      <c r="B104" s="70">
        <v>800</v>
      </c>
      <c r="C104" s="70">
        <v>29</v>
      </c>
      <c r="D104" s="70" t="s">
        <v>21</v>
      </c>
    </row>
    <row r="105" spans="1:4" x14ac:dyDescent="0.3">
      <c r="A105" s="56">
        <v>35</v>
      </c>
      <c r="B105" s="70">
        <v>800</v>
      </c>
      <c r="C105" s="70">
        <v>29</v>
      </c>
      <c r="D105" s="70" t="s">
        <v>21</v>
      </c>
    </row>
    <row r="106" spans="1:4" x14ac:dyDescent="0.3">
      <c r="A106" s="56">
        <v>37.096774193548384</v>
      </c>
      <c r="B106" s="70">
        <v>1600</v>
      </c>
      <c r="C106" s="70">
        <v>29</v>
      </c>
      <c r="D106" s="70" t="s">
        <v>21</v>
      </c>
    </row>
    <row r="107" spans="1:4" x14ac:dyDescent="0.3">
      <c r="A107" s="56">
        <v>45.454545454545453</v>
      </c>
      <c r="B107" s="70">
        <v>1600</v>
      </c>
      <c r="C107" s="70">
        <v>29</v>
      </c>
      <c r="D107" s="70" t="s">
        <v>21</v>
      </c>
    </row>
    <row r="108" spans="1:4" x14ac:dyDescent="0.3">
      <c r="A108" s="56">
        <v>43.478260869565219</v>
      </c>
      <c r="B108" s="70">
        <v>1600</v>
      </c>
      <c r="C108" s="70">
        <v>29</v>
      </c>
      <c r="D108" s="70" t="s">
        <v>21</v>
      </c>
    </row>
    <row r="109" spans="1:4" x14ac:dyDescent="0.3">
      <c r="A109" s="56">
        <v>47.222222222222221</v>
      </c>
      <c r="B109" s="70">
        <v>1600</v>
      </c>
      <c r="C109" s="70">
        <v>29</v>
      </c>
      <c r="D109" s="70" t="s">
        <v>21</v>
      </c>
    </row>
    <row r="110" spans="1:4" x14ac:dyDescent="0.3">
      <c r="A110" s="56">
        <v>44.680851063829785</v>
      </c>
      <c r="B110" s="70">
        <v>3200</v>
      </c>
      <c r="C110" s="70">
        <v>29</v>
      </c>
      <c r="D110" s="70" t="s">
        <v>21</v>
      </c>
    </row>
    <row r="111" spans="1:4" x14ac:dyDescent="0.3">
      <c r="A111" s="56">
        <v>45.945945945945944</v>
      </c>
      <c r="B111" s="70">
        <v>3200</v>
      </c>
      <c r="C111" s="70">
        <v>29</v>
      </c>
      <c r="D111" s="70" t="s">
        <v>21</v>
      </c>
    </row>
    <row r="112" spans="1:4" x14ac:dyDescent="0.3">
      <c r="A112" s="56">
        <v>44.444444444444443</v>
      </c>
      <c r="B112" s="70">
        <v>3200</v>
      </c>
      <c r="C112" s="70">
        <v>29</v>
      </c>
      <c r="D112" s="70" t="s">
        <v>21</v>
      </c>
    </row>
    <row r="113" spans="1:4" x14ac:dyDescent="0.3">
      <c r="A113" s="56">
        <v>28.94736842105263</v>
      </c>
      <c r="B113" s="70">
        <v>3200</v>
      </c>
      <c r="C113" s="70">
        <v>29</v>
      </c>
      <c r="D113" s="70" t="s">
        <v>21</v>
      </c>
    </row>
    <row r="114" spans="1:4" x14ac:dyDescent="0.3">
      <c r="A114" s="56">
        <v>52.830188679245282</v>
      </c>
      <c r="B114" s="70">
        <v>6400</v>
      </c>
      <c r="C114" s="70">
        <v>29</v>
      </c>
      <c r="D114" s="70" t="s">
        <v>21</v>
      </c>
    </row>
    <row r="115" spans="1:4" x14ac:dyDescent="0.3">
      <c r="A115" s="56">
        <v>65.454545454545453</v>
      </c>
      <c r="B115" s="70">
        <v>6400</v>
      </c>
      <c r="C115" s="70">
        <v>29</v>
      </c>
      <c r="D115" s="70" t="s">
        <v>21</v>
      </c>
    </row>
    <row r="116" spans="1:4" x14ac:dyDescent="0.3">
      <c r="A116" s="56">
        <v>56.451612903225808</v>
      </c>
      <c r="B116" s="70">
        <v>6400</v>
      </c>
      <c r="C116" s="70">
        <v>29</v>
      </c>
      <c r="D116" s="70" t="s">
        <v>21</v>
      </c>
    </row>
    <row r="117" spans="1:4" x14ac:dyDescent="0.3">
      <c r="A117" s="56">
        <v>50</v>
      </c>
      <c r="B117" s="70">
        <v>6400</v>
      </c>
      <c r="C117" s="70">
        <v>29</v>
      </c>
      <c r="D117" s="70" t="s">
        <v>21</v>
      </c>
    </row>
    <row r="118" spans="1:4" x14ac:dyDescent="0.3">
      <c r="A118" s="56">
        <v>66.666666666666671</v>
      </c>
      <c r="B118" s="70">
        <v>0</v>
      </c>
      <c r="C118" s="70">
        <v>29</v>
      </c>
      <c r="D118" s="70" t="s">
        <v>18</v>
      </c>
    </row>
    <row r="119" spans="1:4" x14ac:dyDescent="0.3">
      <c r="A119" s="56">
        <v>100</v>
      </c>
      <c r="B119" s="70">
        <v>0</v>
      </c>
      <c r="C119" s="70">
        <v>29</v>
      </c>
      <c r="D119" s="70" t="s">
        <v>18</v>
      </c>
    </row>
    <row r="120" spans="1:4" x14ac:dyDescent="0.3">
      <c r="A120" s="56">
        <v>44.897959183673471</v>
      </c>
      <c r="B120" s="70">
        <v>0</v>
      </c>
      <c r="C120" s="70">
        <v>29</v>
      </c>
      <c r="D120" s="70" t="s">
        <v>18</v>
      </c>
    </row>
    <row r="121" spans="1:4" x14ac:dyDescent="0.3">
      <c r="A121" s="56">
        <v>77.142857142857139</v>
      </c>
      <c r="B121" s="70">
        <v>0</v>
      </c>
      <c r="C121" s="70">
        <v>29</v>
      </c>
      <c r="D121" s="70" t="s">
        <v>18</v>
      </c>
    </row>
    <row r="122" spans="1:4" x14ac:dyDescent="0.3">
      <c r="A122" s="56">
        <v>84</v>
      </c>
      <c r="B122" s="70">
        <v>50</v>
      </c>
      <c r="C122" s="70">
        <v>29</v>
      </c>
      <c r="D122" s="70" t="s">
        <v>18</v>
      </c>
    </row>
    <row r="123" spans="1:4" x14ac:dyDescent="0.3">
      <c r="A123" s="56">
        <v>77.142857142857139</v>
      </c>
      <c r="B123" s="70">
        <v>50</v>
      </c>
      <c r="C123" s="70">
        <v>29</v>
      </c>
      <c r="D123" s="70" t="s">
        <v>18</v>
      </c>
    </row>
    <row r="124" spans="1:4" x14ac:dyDescent="0.3">
      <c r="A124" s="56">
        <v>79.487179487179489</v>
      </c>
      <c r="B124" s="70">
        <v>50</v>
      </c>
      <c r="C124" s="70">
        <v>29</v>
      </c>
      <c r="D124" s="70" t="s">
        <v>18</v>
      </c>
    </row>
    <row r="125" spans="1:4" x14ac:dyDescent="0.3">
      <c r="A125" s="56">
        <v>75.757575757575751</v>
      </c>
      <c r="B125" s="70">
        <v>50</v>
      </c>
      <c r="C125" s="70">
        <v>29</v>
      </c>
      <c r="D125" s="70" t="s">
        <v>18</v>
      </c>
    </row>
    <row r="126" spans="1:4" x14ac:dyDescent="0.3">
      <c r="A126" s="56">
        <v>59.25925925925926</v>
      </c>
      <c r="B126" s="70">
        <v>100</v>
      </c>
      <c r="C126" s="70">
        <v>29</v>
      </c>
      <c r="D126" s="70" t="s">
        <v>18</v>
      </c>
    </row>
    <row r="127" spans="1:4" x14ac:dyDescent="0.3">
      <c r="A127" s="56">
        <v>79.411764705882348</v>
      </c>
      <c r="B127" s="70">
        <v>100</v>
      </c>
      <c r="C127" s="70">
        <v>29</v>
      </c>
      <c r="D127" s="70" t="s">
        <v>18</v>
      </c>
    </row>
    <row r="128" spans="1:4" x14ac:dyDescent="0.3">
      <c r="A128" s="56">
        <v>74.285714285714292</v>
      </c>
      <c r="B128" s="70">
        <v>100</v>
      </c>
      <c r="C128" s="70">
        <v>29</v>
      </c>
      <c r="D128" s="70" t="s">
        <v>18</v>
      </c>
    </row>
    <row r="129" spans="1:4" x14ac:dyDescent="0.3">
      <c r="A129" s="56">
        <v>55.555555555555557</v>
      </c>
      <c r="B129" s="70">
        <v>100</v>
      </c>
      <c r="C129" s="70">
        <v>29</v>
      </c>
      <c r="D129" s="70" t="s">
        <v>18</v>
      </c>
    </row>
    <row r="130" spans="1:4" x14ac:dyDescent="0.3">
      <c r="A130" s="56">
        <v>64.285714285714292</v>
      </c>
      <c r="B130" s="70">
        <v>200</v>
      </c>
      <c r="C130" s="70">
        <v>29</v>
      </c>
      <c r="D130" s="70" t="s">
        <v>18</v>
      </c>
    </row>
    <row r="131" spans="1:4" x14ac:dyDescent="0.3">
      <c r="A131" s="56">
        <v>87.931034482758619</v>
      </c>
      <c r="B131" s="70">
        <v>200</v>
      </c>
      <c r="C131" s="70">
        <v>29</v>
      </c>
      <c r="D131" s="70" t="s">
        <v>18</v>
      </c>
    </row>
    <row r="132" spans="1:4" x14ac:dyDescent="0.3">
      <c r="A132" s="56">
        <v>87.179487179487182</v>
      </c>
      <c r="B132" s="70">
        <v>200</v>
      </c>
      <c r="C132" s="70">
        <v>29</v>
      </c>
      <c r="D132" s="70" t="s">
        <v>18</v>
      </c>
    </row>
    <row r="133" spans="1:4" x14ac:dyDescent="0.3">
      <c r="A133" s="56">
        <v>60.416666666666664</v>
      </c>
      <c r="B133" s="70">
        <v>200</v>
      </c>
      <c r="C133" s="70">
        <v>29</v>
      </c>
      <c r="D133" s="70" t="s">
        <v>18</v>
      </c>
    </row>
    <row r="134" spans="1:4" x14ac:dyDescent="0.3">
      <c r="A134" s="56">
        <v>59.574468085106382</v>
      </c>
      <c r="B134" s="70">
        <v>400</v>
      </c>
      <c r="C134" s="70">
        <v>29</v>
      </c>
      <c r="D134" s="70" t="s">
        <v>18</v>
      </c>
    </row>
    <row r="135" spans="1:4" x14ac:dyDescent="0.3">
      <c r="A135" s="56">
        <v>48</v>
      </c>
      <c r="B135" s="70">
        <v>400</v>
      </c>
      <c r="C135" s="70">
        <v>29</v>
      </c>
      <c r="D135" s="70" t="s">
        <v>18</v>
      </c>
    </row>
    <row r="136" spans="1:4" x14ac:dyDescent="0.3">
      <c r="A136" s="56">
        <v>57.89473684210526</v>
      </c>
      <c r="B136" s="70">
        <v>400</v>
      </c>
      <c r="C136" s="70">
        <v>29</v>
      </c>
      <c r="D136" s="70" t="s">
        <v>18</v>
      </c>
    </row>
    <row r="137" spans="1:4" x14ac:dyDescent="0.3">
      <c r="A137" s="56">
        <v>74.074074074074076</v>
      </c>
      <c r="B137" s="70">
        <v>400</v>
      </c>
      <c r="C137" s="70">
        <v>29</v>
      </c>
      <c r="D137" s="70" t="s">
        <v>18</v>
      </c>
    </row>
    <row r="138" spans="1:4" x14ac:dyDescent="0.3">
      <c r="A138" s="56">
        <v>48.648648648648646</v>
      </c>
      <c r="B138" s="70">
        <v>800</v>
      </c>
      <c r="C138" s="70">
        <v>29</v>
      </c>
      <c r="D138" s="70" t="s">
        <v>18</v>
      </c>
    </row>
    <row r="139" spans="1:4" x14ac:dyDescent="0.3">
      <c r="A139" s="56">
        <v>48.837209302325583</v>
      </c>
      <c r="B139" s="70">
        <v>800</v>
      </c>
      <c r="C139" s="70">
        <v>29</v>
      </c>
      <c r="D139" s="70" t="s">
        <v>18</v>
      </c>
    </row>
    <row r="140" spans="1:4" x14ac:dyDescent="0.3">
      <c r="A140" s="56">
        <v>73.684210526315795</v>
      </c>
      <c r="B140" s="70">
        <v>800</v>
      </c>
      <c r="C140" s="70">
        <v>29</v>
      </c>
      <c r="D140" s="70" t="s">
        <v>18</v>
      </c>
    </row>
    <row r="141" spans="1:4" x14ac:dyDescent="0.3">
      <c r="A141" s="56">
        <v>70</v>
      </c>
      <c r="B141" s="70">
        <v>800</v>
      </c>
      <c r="C141" s="70">
        <v>29</v>
      </c>
      <c r="D141" s="70" t="s">
        <v>18</v>
      </c>
    </row>
    <row r="142" spans="1:4" x14ac:dyDescent="0.3">
      <c r="A142" s="56">
        <v>68.181818181818187</v>
      </c>
      <c r="B142" s="70">
        <v>1600</v>
      </c>
      <c r="C142" s="70">
        <v>29</v>
      </c>
      <c r="D142" s="70" t="s">
        <v>18</v>
      </c>
    </row>
    <row r="143" spans="1:4" x14ac:dyDescent="0.3">
      <c r="A143" s="56">
        <v>60</v>
      </c>
      <c r="B143" s="70">
        <v>1600</v>
      </c>
      <c r="C143" s="70">
        <v>29</v>
      </c>
      <c r="D143" s="70" t="s">
        <v>18</v>
      </c>
    </row>
    <row r="144" spans="1:4" x14ac:dyDescent="0.3">
      <c r="A144" s="56">
        <v>74.545454545454547</v>
      </c>
      <c r="B144" s="70">
        <v>1600</v>
      </c>
      <c r="C144" s="70">
        <v>29</v>
      </c>
      <c r="D144" s="70" t="s">
        <v>18</v>
      </c>
    </row>
    <row r="145" spans="1:4" x14ac:dyDescent="0.3">
      <c r="A145" s="56">
        <v>78.688524590163937</v>
      </c>
      <c r="B145" s="70">
        <v>1600</v>
      </c>
      <c r="C145" s="70">
        <v>29</v>
      </c>
      <c r="D145" s="70" t="s">
        <v>18</v>
      </c>
    </row>
    <row r="146" spans="1:4" x14ac:dyDescent="0.3">
      <c r="A146" s="56">
        <v>57.142857142857146</v>
      </c>
      <c r="B146" s="70">
        <v>3200</v>
      </c>
      <c r="C146" s="70">
        <v>29</v>
      </c>
      <c r="D146" s="70" t="s">
        <v>18</v>
      </c>
    </row>
    <row r="147" spans="1:4" x14ac:dyDescent="0.3">
      <c r="A147" s="56">
        <v>96.774193548387103</v>
      </c>
      <c r="B147" s="70">
        <v>3200</v>
      </c>
      <c r="C147" s="70">
        <v>29</v>
      </c>
      <c r="D147" s="70" t="s">
        <v>18</v>
      </c>
    </row>
    <row r="148" spans="1:4" x14ac:dyDescent="0.3">
      <c r="A148" s="56">
        <v>55.882352941176471</v>
      </c>
      <c r="B148" s="70">
        <v>3200</v>
      </c>
      <c r="C148" s="70">
        <v>29</v>
      </c>
      <c r="D148" s="70" t="s">
        <v>18</v>
      </c>
    </row>
    <row r="149" spans="1:4" x14ac:dyDescent="0.3">
      <c r="A149" s="56">
        <v>56.756756756756758</v>
      </c>
      <c r="B149" s="70">
        <v>3200</v>
      </c>
      <c r="C149" s="70">
        <v>29</v>
      </c>
      <c r="D149" s="70" t="s">
        <v>18</v>
      </c>
    </row>
    <row r="150" spans="1:4" x14ac:dyDescent="0.3">
      <c r="A150" s="56">
        <v>68.115942028985501</v>
      </c>
      <c r="B150" s="70">
        <v>6400</v>
      </c>
      <c r="C150" s="70">
        <v>29</v>
      </c>
      <c r="D150" s="70" t="s">
        <v>18</v>
      </c>
    </row>
    <row r="151" spans="1:4" x14ac:dyDescent="0.3">
      <c r="A151" s="56">
        <v>65.957446808510639</v>
      </c>
      <c r="B151" s="70">
        <v>6400</v>
      </c>
      <c r="C151" s="70">
        <v>29</v>
      </c>
      <c r="D151" s="70" t="s">
        <v>18</v>
      </c>
    </row>
    <row r="152" spans="1:4" x14ac:dyDescent="0.3">
      <c r="A152" s="56">
        <v>60.606060606060609</v>
      </c>
      <c r="B152" s="70">
        <v>6400</v>
      </c>
      <c r="C152" s="70">
        <v>29</v>
      </c>
      <c r="D152" s="70" t="s">
        <v>18</v>
      </c>
    </row>
    <row r="153" spans="1:4" x14ac:dyDescent="0.3">
      <c r="A153" s="56">
        <v>54.838709677419352</v>
      </c>
      <c r="B153" s="70">
        <v>6400</v>
      </c>
      <c r="C153" s="70">
        <v>29</v>
      </c>
      <c r="D153" s="70" t="s">
        <v>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7"/>
  <sheetViews>
    <sheetView workbookViewId="0">
      <selection sqref="A1:XFD1048576"/>
    </sheetView>
  </sheetViews>
  <sheetFormatPr baseColWidth="10" defaultRowHeight="14.4" x14ac:dyDescent="0.3"/>
  <cols>
    <col min="4" max="14" width="11.44140625" style="52" customWidth="1"/>
    <col min="260" max="270" width="11.44140625" customWidth="1"/>
    <col min="516" max="526" width="11.44140625" customWidth="1"/>
    <col min="772" max="782" width="11.44140625" customWidth="1"/>
    <col min="1028" max="1038" width="11.44140625" customWidth="1"/>
    <col min="1284" max="1294" width="11.44140625" customWidth="1"/>
    <col min="1540" max="1550" width="11.44140625" customWidth="1"/>
    <col min="1796" max="1806" width="11.44140625" customWidth="1"/>
    <col min="2052" max="2062" width="11.44140625" customWidth="1"/>
    <col min="2308" max="2318" width="11.44140625" customWidth="1"/>
    <col min="2564" max="2574" width="11.44140625" customWidth="1"/>
    <col min="2820" max="2830" width="11.44140625" customWidth="1"/>
    <col min="3076" max="3086" width="11.44140625" customWidth="1"/>
    <col min="3332" max="3342" width="11.44140625" customWidth="1"/>
    <col min="3588" max="3598" width="11.44140625" customWidth="1"/>
    <col min="3844" max="3854" width="11.44140625" customWidth="1"/>
    <col min="4100" max="4110" width="11.44140625" customWidth="1"/>
    <col min="4356" max="4366" width="11.44140625" customWidth="1"/>
    <col min="4612" max="4622" width="11.44140625" customWidth="1"/>
    <col min="4868" max="4878" width="11.44140625" customWidth="1"/>
    <col min="5124" max="5134" width="11.44140625" customWidth="1"/>
    <col min="5380" max="5390" width="11.44140625" customWidth="1"/>
    <col min="5636" max="5646" width="11.44140625" customWidth="1"/>
    <col min="5892" max="5902" width="11.44140625" customWidth="1"/>
    <col min="6148" max="6158" width="11.44140625" customWidth="1"/>
    <col min="6404" max="6414" width="11.44140625" customWidth="1"/>
    <col min="6660" max="6670" width="11.44140625" customWidth="1"/>
    <col min="6916" max="6926" width="11.44140625" customWidth="1"/>
    <col min="7172" max="7182" width="11.44140625" customWidth="1"/>
    <col min="7428" max="7438" width="11.44140625" customWidth="1"/>
    <col min="7684" max="7694" width="11.44140625" customWidth="1"/>
    <col min="7940" max="7950" width="11.44140625" customWidth="1"/>
    <col min="8196" max="8206" width="11.44140625" customWidth="1"/>
    <col min="8452" max="8462" width="11.44140625" customWidth="1"/>
    <col min="8708" max="8718" width="11.44140625" customWidth="1"/>
    <col min="8964" max="8974" width="11.44140625" customWidth="1"/>
    <col min="9220" max="9230" width="11.44140625" customWidth="1"/>
    <col min="9476" max="9486" width="11.44140625" customWidth="1"/>
    <col min="9732" max="9742" width="11.44140625" customWidth="1"/>
    <col min="9988" max="9998" width="11.44140625" customWidth="1"/>
    <col min="10244" max="10254" width="11.44140625" customWidth="1"/>
    <col min="10500" max="10510" width="11.44140625" customWidth="1"/>
    <col min="10756" max="10766" width="11.44140625" customWidth="1"/>
    <col min="11012" max="11022" width="11.44140625" customWidth="1"/>
    <col min="11268" max="11278" width="11.44140625" customWidth="1"/>
    <col min="11524" max="11534" width="11.44140625" customWidth="1"/>
    <col min="11780" max="11790" width="11.44140625" customWidth="1"/>
    <col min="12036" max="12046" width="11.44140625" customWidth="1"/>
    <col min="12292" max="12302" width="11.44140625" customWidth="1"/>
    <col min="12548" max="12558" width="11.44140625" customWidth="1"/>
    <col min="12804" max="12814" width="11.44140625" customWidth="1"/>
    <col min="13060" max="13070" width="11.44140625" customWidth="1"/>
    <col min="13316" max="13326" width="11.44140625" customWidth="1"/>
    <col min="13572" max="13582" width="11.44140625" customWidth="1"/>
    <col min="13828" max="13838" width="11.44140625" customWidth="1"/>
    <col min="14084" max="14094" width="11.44140625" customWidth="1"/>
    <col min="14340" max="14350" width="11.44140625" customWidth="1"/>
    <col min="14596" max="14606" width="11.44140625" customWidth="1"/>
    <col min="14852" max="14862" width="11.44140625" customWidth="1"/>
    <col min="15108" max="15118" width="11.44140625" customWidth="1"/>
    <col min="15364" max="15374" width="11.44140625" customWidth="1"/>
    <col min="15620" max="15630" width="11.44140625" customWidth="1"/>
    <col min="15876" max="15886" width="11.44140625" customWidth="1"/>
    <col min="16132" max="16142" width="11.44140625" customWidth="1"/>
  </cols>
  <sheetData>
    <row r="1" spans="1:34" x14ac:dyDescent="0.3">
      <c r="A1" s="51" t="s">
        <v>195</v>
      </c>
      <c r="B1" s="51" t="s">
        <v>14</v>
      </c>
      <c r="C1" s="51" t="s">
        <v>15</v>
      </c>
      <c r="D1" s="50" t="s">
        <v>16</v>
      </c>
      <c r="E1" s="50">
        <v>10</v>
      </c>
      <c r="F1" s="50">
        <v>13</v>
      </c>
      <c r="G1" s="50">
        <v>14</v>
      </c>
      <c r="H1" s="50">
        <v>15</v>
      </c>
      <c r="I1" s="50">
        <v>20</v>
      </c>
      <c r="J1" s="50">
        <v>21</v>
      </c>
      <c r="K1" s="50">
        <v>25</v>
      </c>
      <c r="L1" s="50">
        <v>26</v>
      </c>
      <c r="M1" s="50" t="s">
        <v>13</v>
      </c>
      <c r="N1" s="50" t="s">
        <v>196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x14ac:dyDescent="0.3">
      <c r="A2">
        <v>1</v>
      </c>
      <c r="B2" t="s">
        <v>18</v>
      </c>
      <c r="C2" s="53" t="s">
        <v>19</v>
      </c>
      <c r="D2" s="52">
        <v>25</v>
      </c>
      <c r="E2" s="52">
        <v>1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10</v>
      </c>
      <c r="N2" s="52" t="s">
        <v>197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x14ac:dyDescent="0.3">
      <c r="A3">
        <v>1</v>
      </c>
      <c r="B3" t="s">
        <v>18</v>
      </c>
      <c r="C3" s="53" t="s">
        <v>19</v>
      </c>
      <c r="D3" s="52">
        <v>25</v>
      </c>
      <c r="E3" s="52">
        <v>1</v>
      </c>
      <c r="F3" s="52">
        <v>1</v>
      </c>
      <c r="G3" s="52">
        <v>1</v>
      </c>
      <c r="H3" s="52">
        <v>1</v>
      </c>
      <c r="I3" s="52">
        <v>1</v>
      </c>
      <c r="J3" s="52">
        <v>1</v>
      </c>
      <c r="K3" s="52">
        <v>1</v>
      </c>
      <c r="L3" s="52">
        <v>1</v>
      </c>
      <c r="M3" s="52">
        <v>26</v>
      </c>
      <c r="N3" s="52" t="s">
        <v>196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x14ac:dyDescent="0.3">
      <c r="A4">
        <v>2</v>
      </c>
      <c r="B4" t="s">
        <v>18</v>
      </c>
      <c r="C4" s="53" t="s">
        <v>19</v>
      </c>
      <c r="D4" s="52">
        <v>25</v>
      </c>
      <c r="E4" s="52">
        <v>1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10</v>
      </c>
      <c r="N4" s="52" t="s">
        <v>197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x14ac:dyDescent="0.3">
      <c r="A5">
        <v>2</v>
      </c>
      <c r="B5" t="s">
        <v>18</v>
      </c>
      <c r="C5" s="53" t="s">
        <v>19</v>
      </c>
      <c r="D5" s="52">
        <v>25</v>
      </c>
      <c r="E5" s="52">
        <v>1</v>
      </c>
      <c r="F5" s="52">
        <v>1</v>
      </c>
      <c r="G5" s="52">
        <v>1</v>
      </c>
      <c r="H5" s="52">
        <v>1</v>
      </c>
      <c r="I5" s="52">
        <v>1</v>
      </c>
      <c r="J5" s="52">
        <v>1</v>
      </c>
      <c r="K5" s="52">
        <v>1</v>
      </c>
      <c r="L5" s="52">
        <v>1</v>
      </c>
      <c r="M5" s="52">
        <v>26</v>
      </c>
      <c r="N5" s="52" t="s">
        <v>196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x14ac:dyDescent="0.3">
      <c r="A6">
        <v>3</v>
      </c>
      <c r="B6" t="s">
        <v>18</v>
      </c>
      <c r="C6" s="53" t="s">
        <v>19</v>
      </c>
      <c r="D6" s="52">
        <v>25</v>
      </c>
      <c r="E6" s="52">
        <v>1</v>
      </c>
      <c r="F6" s="52">
        <v>1</v>
      </c>
      <c r="G6" s="52">
        <v>1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14</v>
      </c>
      <c r="N6" s="52" t="s">
        <v>197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x14ac:dyDescent="0.3">
      <c r="A7">
        <v>3</v>
      </c>
      <c r="B7" t="s">
        <v>18</v>
      </c>
      <c r="C7" s="53" t="s">
        <v>19</v>
      </c>
      <c r="D7" s="52">
        <v>25</v>
      </c>
      <c r="E7" s="52">
        <v>1</v>
      </c>
      <c r="F7" s="52">
        <v>1</v>
      </c>
      <c r="G7" s="52">
        <v>1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14</v>
      </c>
      <c r="N7" s="52" t="s">
        <v>197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x14ac:dyDescent="0.3">
      <c r="A8">
        <v>4</v>
      </c>
      <c r="B8" t="s">
        <v>18</v>
      </c>
      <c r="C8" s="53" t="s">
        <v>19</v>
      </c>
      <c r="D8" s="52">
        <v>25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26</v>
      </c>
      <c r="N8" s="52" t="s">
        <v>196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x14ac:dyDescent="0.3">
      <c r="A9">
        <v>4</v>
      </c>
      <c r="B9" t="s">
        <v>18</v>
      </c>
      <c r="C9" s="53" t="s">
        <v>19</v>
      </c>
      <c r="D9" s="52">
        <v>25</v>
      </c>
      <c r="E9" s="52">
        <v>1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10</v>
      </c>
      <c r="N9" s="52" t="s">
        <v>197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x14ac:dyDescent="0.3">
      <c r="A10">
        <v>5</v>
      </c>
      <c r="B10" t="s">
        <v>18</v>
      </c>
      <c r="C10" s="53" t="s">
        <v>19</v>
      </c>
      <c r="D10" s="52">
        <v>25</v>
      </c>
      <c r="E10" s="52">
        <v>1</v>
      </c>
      <c r="F10" s="52">
        <v>1</v>
      </c>
      <c r="G10" s="52">
        <v>1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14</v>
      </c>
      <c r="N10" s="52" t="s">
        <v>197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x14ac:dyDescent="0.3">
      <c r="A11">
        <v>5</v>
      </c>
      <c r="B11" t="s">
        <v>18</v>
      </c>
      <c r="C11" s="53" t="s">
        <v>19</v>
      </c>
      <c r="D11" s="52">
        <v>25</v>
      </c>
      <c r="E11" s="52">
        <v>1</v>
      </c>
      <c r="F11" s="52">
        <v>1</v>
      </c>
      <c r="G11" s="52">
        <v>1</v>
      </c>
      <c r="H11" s="52">
        <v>1</v>
      </c>
      <c r="I11" s="52">
        <v>1</v>
      </c>
      <c r="J11" s="52">
        <v>1</v>
      </c>
      <c r="K11" s="52">
        <v>1</v>
      </c>
      <c r="L11" s="52">
        <v>1</v>
      </c>
      <c r="M11" s="52">
        <v>26</v>
      </c>
      <c r="N11" s="52" t="s">
        <v>196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34" x14ac:dyDescent="0.3">
      <c r="A12">
        <v>6</v>
      </c>
      <c r="B12" t="s">
        <v>18</v>
      </c>
      <c r="C12" s="53" t="s">
        <v>19</v>
      </c>
      <c r="D12" s="52">
        <v>25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26</v>
      </c>
      <c r="N12" s="52" t="s">
        <v>196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4" x14ac:dyDescent="0.3">
      <c r="A13">
        <v>6</v>
      </c>
      <c r="B13" t="s">
        <v>18</v>
      </c>
      <c r="C13" s="53" t="s">
        <v>19</v>
      </c>
      <c r="D13" s="52">
        <v>25</v>
      </c>
      <c r="E13" s="52">
        <v>1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2">
        <v>1</v>
      </c>
      <c r="M13" s="52">
        <v>26</v>
      </c>
      <c r="N13" s="52" t="s">
        <v>196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4" x14ac:dyDescent="0.3">
      <c r="A14">
        <v>7</v>
      </c>
      <c r="B14" t="s">
        <v>18</v>
      </c>
      <c r="C14" s="53" t="s">
        <v>19</v>
      </c>
      <c r="D14" s="52">
        <v>25</v>
      </c>
      <c r="E14" s="52">
        <v>1</v>
      </c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0</v>
      </c>
      <c r="L14" s="52">
        <v>0</v>
      </c>
      <c r="M14" s="52">
        <v>21</v>
      </c>
      <c r="N14" s="52" t="s">
        <v>197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x14ac:dyDescent="0.3">
      <c r="A15">
        <v>7</v>
      </c>
      <c r="B15" t="s">
        <v>18</v>
      </c>
      <c r="C15" s="53" t="s">
        <v>19</v>
      </c>
      <c r="D15" s="52">
        <v>25</v>
      </c>
      <c r="E15" s="52">
        <v>1</v>
      </c>
      <c r="F15" s="52">
        <v>1</v>
      </c>
      <c r="G15" s="52">
        <v>1</v>
      </c>
      <c r="H15" s="52">
        <v>1</v>
      </c>
      <c r="I15" s="52">
        <v>1</v>
      </c>
      <c r="J15" s="52">
        <v>1</v>
      </c>
      <c r="K15" s="52">
        <v>1</v>
      </c>
      <c r="L15" s="52">
        <v>1</v>
      </c>
      <c r="M15" s="52">
        <v>26</v>
      </c>
      <c r="N15" s="52" t="s">
        <v>196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4" x14ac:dyDescent="0.3">
      <c r="A16">
        <v>8</v>
      </c>
      <c r="B16" t="s">
        <v>18</v>
      </c>
      <c r="C16" s="53" t="s">
        <v>19</v>
      </c>
      <c r="D16" s="52">
        <v>25</v>
      </c>
      <c r="E16" s="52">
        <v>1</v>
      </c>
      <c r="F16" s="52">
        <v>1</v>
      </c>
      <c r="G16" s="52">
        <v>1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14</v>
      </c>
      <c r="N16" s="52" t="s">
        <v>197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14" x14ac:dyDescent="0.3">
      <c r="A17">
        <v>8</v>
      </c>
      <c r="B17" t="s">
        <v>18</v>
      </c>
      <c r="C17" s="53" t="s">
        <v>19</v>
      </c>
      <c r="D17" s="52">
        <v>25</v>
      </c>
      <c r="E17" s="52">
        <v>1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10</v>
      </c>
      <c r="N17" s="52" t="s">
        <v>197</v>
      </c>
    </row>
    <row r="18" spans="1:14" x14ac:dyDescent="0.3">
      <c r="A18">
        <v>9</v>
      </c>
      <c r="B18" t="s">
        <v>18</v>
      </c>
      <c r="C18" s="53" t="s">
        <v>19</v>
      </c>
      <c r="D18" s="52">
        <v>25</v>
      </c>
      <c r="E18" s="52">
        <v>1</v>
      </c>
      <c r="F18" s="52">
        <v>1</v>
      </c>
      <c r="G18" s="52">
        <v>1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14</v>
      </c>
      <c r="N18" s="52" t="s">
        <v>197</v>
      </c>
    </row>
    <row r="19" spans="1:14" x14ac:dyDescent="0.3">
      <c r="A19">
        <v>9</v>
      </c>
      <c r="B19" t="s">
        <v>18</v>
      </c>
      <c r="C19" s="53" t="s">
        <v>19</v>
      </c>
      <c r="D19" s="52">
        <v>25</v>
      </c>
      <c r="E19" s="52">
        <v>1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10</v>
      </c>
      <c r="N19" s="52" t="s">
        <v>197</v>
      </c>
    </row>
    <row r="20" spans="1:14" x14ac:dyDescent="0.3">
      <c r="A20">
        <v>10</v>
      </c>
      <c r="B20" t="s">
        <v>18</v>
      </c>
      <c r="C20" s="53" t="s">
        <v>19</v>
      </c>
      <c r="D20" s="52">
        <v>25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26</v>
      </c>
      <c r="N20" s="52" t="s">
        <v>196</v>
      </c>
    </row>
    <row r="21" spans="1:14" x14ac:dyDescent="0.3">
      <c r="A21">
        <v>10</v>
      </c>
      <c r="B21" t="s">
        <v>18</v>
      </c>
      <c r="C21" s="53" t="s">
        <v>19</v>
      </c>
      <c r="D21" s="52">
        <v>25</v>
      </c>
      <c r="E21" s="52">
        <v>1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10</v>
      </c>
      <c r="N21" s="52" t="s">
        <v>197</v>
      </c>
    </row>
    <row r="22" spans="1:14" x14ac:dyDescent="0.3">
      <c r="A22">
        <v>11</v>
      </c>
      <c r="B22" t="s">
        <v>18</v>
      </c>
      <c r="C22" s="53" t="s">
        <v>19</v>
      </c>
      <c r="D22" s="52">
        <v>25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0</v>
      </c>
      <c r="L22" s="52">
        <v>0</v>
      </c>
      <c r="M22" s="52">
        <v>21</v>
      </c>
      <c r="N22" s="52" t="s">
        <v>197</v>
      </c>
    </row>
    <row r="23" spans="1:14" x14ac:dyDescent="0.3">
      <c r="A23">
        <v>11</v>
      </c>
      <c r="B23" t="s">
        <v>18</v>
      </c>
      <c r="C23" s="53" t="s">
        <v>19</v>
      </c>
      <c r="D23" s="52">
        <v>25</v>
      </c>
      <c r="E23" s="52">
        <v>1</v>
      </c>
      <c r="F23" s="52">
        <v>1</v>
      </c>
      <c r="G23" s="52">
        <v>1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14</v>
      </c>
      <c r="N23" s="52" t="s">
        <v>197</v>
      </c>
    </row>
    <row r="24" spans="1:14" x14ac:dyDescent="0.3">
      <c r="A24">
        <v>12</v>
      </c>
      <c r="B24" t="s">
        <v>18</v>
      </c>
      <c r="C24" s="53" t="s">
        <v>19</v>
      </c>
      <c r="D24" s="52">
        <v>25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0</v>
      </c>
      <c r="L24" s="52">
        <v>0</v>
      </c>
      <c r="M24" s="52">
        <v>21</v>
      </c>
      <c r="N24" s="52" t="s">
        <v>197</v>
      </c>
    </row>
    <row r="25" spans="1:14" x14ac:dyDescent="0.3">
      <c r="A25">
        <v>12</v>
      </c>
      <c r="B25" t="s">
        <v>18</v>
      </c>
      <c r="C25" s="53" t="s">
        <v>19</v>
      </c>
      <c r="D25" s="52">
        <v>25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0</v>
      </c>
      <c r="L25" s="52">
        <v>0</v>
      </c>
      <c r="M25" s="52">
        <v>21</v>
      </c>
      <c r="N25" s="52" t="s">
        <v>197</v>
      </c>
    </row>
    <row r="26" spans="1:14" x14ac:dyDescent="0.3">
      <c r="A26">
        <v>13</v>
      </c>
      <c r="B26" t="s">
        <v>18</v>
      </c>
      <c r="C26" s="53" t="s">
        <v>19</v>
      </c>
      <c r="D26" s="52">
        <v>25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26</v>
      </c>
      <c r="N26" s="52" t="s">
        <v>196</v>
      </c>
    </row>
    <row r="27" spans="1:14" x14ac:dyDescent="0.3">
      <c r="A27">
        <v>13</v>
      </c>
      <c r="B27" t="s">
        <v>18</v>
      </c>
      <c r="C27" s="53" t="s">
        <v>19</v>
      </c>
      <c r="D27" s="52">
        <v>25</v>
      </c>
      <c r="E27" s="52">
        <v>1</v>
      </c>
      <c r="F27" s="52">
        <v>1</v>
      </c>
      <c r="G27" s="52">
        <v>1</v>
      </c>
      <c r="H27" s="52">
        <v>1</v>
      </c>
      <c r="I27" s="52">
        <v>1</v>
      </c>
      <c r="J27" s="52">
        <v>1</v>
      </c>
      <c r="K27" s="52">
        <v>1</v>
      </c>
      <c r="L27" s="52">
        <v>1</v>
      </c>
      <c r="M27" s="52">
        <v>26</v>
      </c>
      <c r="N27" s="52" t="s">
        <v>196</v>
      </c>
    </row>
    <row r="28" spans="1:14" x14ac:dyDescent="0.3">
      <c r="A28">
        <v>14</v>
      </c>
      <c r="B28" t="s">
        <v>18</v>
      </c>
      <c r="C28" s="53" t="s">
        <v>19</v>
      </c>
      <c r="D28" s="52">
        <v>25</v>
      </c>
      <c r="E28" s="52">
        <v>1</v>
      </c>
      <c r="F28" s="52">
        <v>1</v>
      </c>
      <c r="G28" s="52">
        <v>1</v>
      </c>
      <c r="H28" s="52">
        <v>1</v>
      </c>
      <c r="I28" s="52">
        <v>1</v>
      </c>
      <c r="J28" s="52">
        <v>1</v>
      </c>
      <c r="K28" s="52">
        <v>1</v>
      </c>
      <c r="L28" s="52">
        <v>1</v>
      </c>
      <c r="M28" s="52">
        <v>26</v>
      </c>
      <c r="N28" s="52" t="s">
        <v>196</v>
      </c>
    </row>
    <row r="29" spans="1:14" x14ac:dyDescent="0.3">
      <c r="A29">
        <v>14</v>
      </c>
      <c r="B29" t="s">
        <v>18</v>
      </c>
      <c r="C29" s="53" t="s">
        <v>19</v>
      </c>
      <c r="D29" s="52">
        <v>25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26</v>
      </c>
      <c r="N29" s="52" t="s">
        <v>196</v>
      </c>
    </row>
    <row r="30" spans="1:14" x14ac:dyDescent="0.3">
      <c r="A30">
        <v>15</v>
      </c>
      <c r="B30" t="s">
        <v>18</v>
      </c>
      <c r="C30" s="53" t="s">
        <v>19</v>
      </c>
      <c r="D30" s="52">
        <v>25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1</v>
      </c>
      <c r="L30" s="52">
        <v>1</v>
      </c>
      <c r="M30" s="52">
        <v>26</v>
      </c>
      <c r="N30" s="52" t="s">
        <v>196</v>
      </c>
    </row>
    <row r="31" spans="1:14" x14ac:dyDescent="0.3">
      <c r="A31">
        <v>15</v>
      </c>
      <c r="B31" t="s">
        <v>18</v>
      </c>
      <c r="C31" s="53" t="s">
        <v>19</v>
      </c>
      <c r="D31" s="52">
        <v>25</v>
      </c>
      <c r="E31" s="52">
        <v>1</v>
      </c>
      <c r="F31" s="52">
        <v>1</v>
      </c>
      <c r="G31" s="52">
        <v>1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14</v>
      </c>
      <c r="N31" s="52" t="s">
        <v>197</v>
      </c>
    </row>
    <row r="32" spans="1:14" x14ac:dyDescent="0.3">
      <c r="A32">
        <v>16</v>
      </c>
      <c r="B32" t="s">
        <v>18</v>
      </c>
      <c r="C32" s="53" t="s">
        <v>19</v>
      </c>
      <c r="D32" s="52">
        <v>25</v>
      </c>
      <c r="E32" s="52">
        <v>1</v>
      </c>
      <c r="F32" s="52">
        <v>1</v>
      </c>
      <c r="G32" s="52">
        <v>1</v>
      </c>
      <c r="H32" s="52">
        <v>1</v>
      </c>
      <c r="I32" s="52">
        <v>1</v>
      </c>
      <c r="J32" s="52">
        <v>1</v>
      </c>
      <c r="K32" s="52">
        <v>1</v>
      </c>
      <c r="L32" s="52">
        <v>1</v>
      </c>
      <c r="M32" s="52">
        <v>26</v>
      </c>
      <c r="N32" s="52" t="s">
        <v>196</v>
      </c>
    </row>
    <row r="33" spans="1:14" x14ac:dyDescent="0.3">
      <c r="A33">
        <v>16</v>
      </c>
      <c r="B33" t="s">
        <v>18</v>
      </c>
      <c r="C33" s="53" t="s">
        <v>19</v>
      </c>
      <c r="D33" s="52">
        <v>25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26</v>
      </c>
      <c r="N33" s="52" t="s">
        <v>196</v>
      </c>
    </row>
    <row r="34" spans="1:14" x14ac:dyDescent="0.3">
      <c r="A34">
        <v>17</v>
      </c>
      <c r="B34" t="s">
        <v>18</v>
      </c>
      <c r="C34" s="53" t="s">
        <v>19</v>
      </c>
      <c r="D34" s="52">
        <v>25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26</v>
      </c>
      <c r="N34" s="52" t="s">
        <v>196</v>
      </c>
    </row>
    <row r="35" spans="1:14" x14ac:dyDescent="0.3">
      <c r="A35">
        <v>17</v>
      </c>
      <c r="B35" t="s">
        <v>18</v>
      </c>
      <c r="C35" s="53" t="s">
        <v>19</v>
      </c>
      <c r="D35" s="52">
        <v>25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26</v>
      </c>
      <c r="N35" s="52" t="s">
        <v>196</v>
      </c>
    </row>
    <row r="36" spans="1:14" x14ac:dyDescent="0.3">
      <c r="A36">
        <v>18</v>
      </c>
      <c r="B36" t="s">
        <v>18</v>
      </c>
      <c r="C36" s="53" t="s">
        <v>19</v>
      </c>
      <c r="D36" s="52">
        <v>25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26</v>
      </c>
      <c r="N36" s="52" t="s">
        <v>196</v>
      </c>
    </row>
    <row r="37" spans="1:14" x14ac:dyDescent="0.3">
      <c r="A37">
        <v>18</v>
      </c>
      <c r="B37" t="s">
        <v>18</v>
      </c>
      <c r="C37" s="53" t="s">
        <v>19</v>
      </c>
      <c r="D37" s="52">
        <v>25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26</v>
      </c>
      <c r="N37" s="52" t="s">
        <v>196</v>
      </c>
    </row>
    <row r="38" spans="1:14" x14ac:dyDescent="0.3">
      <c r="A38">
        <v>19</v>
      </c>
      <c r="B38" t="s">
        <v>18</v>
      </c>
      <c r="C38" s="53" t="s">
        <v>19</v>
      </c>
      <c r="D38" s="52">
        <v>25</v>
      </c>
      <c r="E38" s="52">
        <v>1</v>
      </c>
      <c r="F38" s="52">
        <v>1</v>
      </c>
      <c r="G38" s="52">
        <v>1</v>
      </c>
      <c r="H38" s="52">
        <v>1</v>
      </c>
      <c r="I38" s="52">
        <v>1</v>
      </c>
      <c r="J38" s="52">
        <v>1</v>
      </c>
      <c r="K38" s="52">
        <v>0</v>
      </c>
      <c r="L38" s="52">
        <v>0</v>
      </c>
      <c r="M38" s="52">
        <v>21</v>
      </c>
      <c r="N38" s="52" t="s">
        <v>197</v>
      </c>
    </row>
    <row r="39" spans="1:14" x14ac:dyDescent="0.3">
      <c r="A39">
        <v>19</v>
      </c>
      <c r="B39" t="s">
        <v>18</v>
      </c>
      <c r="C39" s="53" t="s">
        <v>19</v>
      </c>
      <c r="D39" s="52">
        <v>25</v>
      </c>
      <c r="E39" s="52">
        <v>1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10</v>
      </c>
      <c r="N39" s="52" t="s">
        <v>197</v>
      </c>
    </row>
    <row r="40" spans="1:14" x14ac:dyDescent="0.3">
      <c r="A40">
        <v>20</v>
      </c>
      <c r="B40" t="s">
        <v>18</v>
      </c>
      <c r="C40" s="53" t="s">
        <v>19</v>
      </c>
      <c r="D40" s="52">
        <v>25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0</v>
      </c>
      <c r="L40" s="52">
        <v>0</v>
      </c>
      <c r="M40" s="52">
        <v>21</v>
      </c>
      <c r="N40" s="52" t="s">
        <v>197</v>
      </c>
    </row>
    <row r="41" spans="1:14" x14ac:dyDescent="0.3">
      <c r="A41">
        <v>20</v>
      </c>
      <c r="B41" t="s">
        <v>18</v>
      </c>
      <c r="C41" s="53" t="s">
        <v>19</v>
      </c>
      <c r="D41" s="52">
        <v>25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26</v>
      </c>
      <c r="N41" s="52" t="s">
        <v>196</v>
      </c>
    </row>
    <row r="42" spans="1:14" x14ac:dyDescent="0.3">
      <c r="A42">
        <v>21</v>
      </c>
      <c r="B42" t="s">
        <v>18</v>
      </c>
      <c r="C42" s="53" t="s">
        <v>19</v>
      </c>
      <c r="D42" s="52">
        <v>25</v>
      </c>
      <c r="E42" s="52">
        <v>1</v>
      </c>
      <c r="F42" s="52">
        <v>1</v>
      </c>
      <c r="G42" s="52">
        <v>1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14</v>
      </c>
      <c r="N42" s="52" t="s">
        <v>197</v>
      </c>
    </row>
    <row r="43" spans="1:14" x14ac:dyDescent="0.3">
      <c r="A43">
        <v>21</v>
      </c>
      <c r="B43" t="s">
        <v>18</v>
      </c>
      <c r="C43" s="53" t="s">
        <v>19</v>
      </c>
      <c r="D43" s="52">
        <v>25</v>
      </c>
      <c r="E43" s="52">
        <v>1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10</v>
      </c>
      <c r="N43" s="52" t="s">
        <v>197</v>
      </c>
    </row>
    <row r="44" spans="1:14" x14ac:dyDescent="0.3">
      <c r="A44">
        <v>22</v>
      </c>
      <c r="B44" t="s">
        <v>18</v>
      </c>
      <c r="C44" s="53" t="s">
        <v>19</v>
      </c>
      <c r="D44" s="52">
        <v>25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0</v>
      </c>
      <c r="L44" s="52">
        <v>0</v>
      </c>
      <c r="M44" s="52">
        <v>21</v>
      </c>
      <c r="N44" s="52" t="s">
        <v>197</v>
      </c>
    </row>
    <row r="45" spans="1:14" x14ac:dyDescent="0.3">
      <c r="A45">
        <v>22</v>
      </c>
      <c r="B45" t="s">
        <v>18</v>
      </c>
      <c r="C45" s="53" t="s">
        <v>19</v>
      </c>
      <c r="D45" s="52">
        <v>25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0</v>
      </c>
      <c r="L45" s="52">
        <v>0</v>
      </c>
      <c r="M45" s="52">
        <v>21</v>
      </c>
      <c r="N45" s="52" t="s">
        <v>197</v>
      </c>
    </row>
    <row r="46" spans="1:14" x14ac:dyDescent="0.3">
      <c r="A46">
        <v>23</v>
      </c>
      <c r="B46" t="s">
        <v>18</v>
      </c>
      <c r="C46" s="53" t="s">
        <v>19</v>
      </c>
      <c r="D46" s="52">
        <v>25</v>
      </c>
      <c r="E46" s="52">
        <v>1</v>
      </c>
      <c r="F46" s="52">
        <v>1</v>
      </c>
      <c r="G46" s="52">
        <v>1</v>
      </c>
      <c r="H46" s="52">
        <v>1</v>
      </c>
      <c r="I46" s="52">
        <v>1</v>
      </c>
      <c r="J46" s="52">
        <v>1</v>
      </c>
      <c r="K46" s="52">
        <v>0</v>
      </c>
      <c r="L46" s="52">
        <v>0</v>
      </c>
      <c r="M46" s="52">
        <v>21</v>
      </c>
      <c r="N46" s="52" t="s">
        <v>197</v>
      </c>
    </row>
    <row r="47" spans="1:14" x14ac:dyDescent="0.3">
      <c r="A47">
        <v>23</v>
      </c>
      <c r="B47" t="s">
        <v>18</v>
      </c>
      <c r="C47" s="53" t="s">
        <v>19</v>
      </c>
      <c r="D47" s="52">
        <v>25</v>
      </c>
      <c r="E47" s="52">
        <v>1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10</v>
      </c>
      <c r="N47" s="52" t="s">
        <v>197</v>
      </c>
    </row>
    <row r="48" spans="1:14" x14ac:dyDescent="0.3">
      <c r="A48">
        <v>24</v>
      </c>
      <c r="B48" t="s">
        <v>18</v>
      </c>
      <c r="C48" s="53" t="s">
        <v>19</v>
      </c>
      <c r="D48" s="52">
        <v>25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0</v>
      </c>
      <c r="L48" s="52">
        <v>0</v>
      </c>
      <c r="M48" s="52">
        <v>21</v>
      </c>
      <c r="N48" s="52" t="s">
        <v>197</v>
      </c>
    </row>
    <row r="49" spans="1:14" x14ac:dyDescent="0.3">
      <c r="A49">
        <v>24</v>
      </c>
      <c r="B49" t="s">
        <v>18</v>
      </c>
      <c r="C49" s="53" t="s">
        <v>19</v>
      </c>
      <c r="D49" s="52">
        <v>25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26</v>
      </c>
      <c r="N49" s="52" t="s">
        <v>196</v>
      </c>
    </row>
    <row r="50" spans="1:14" x14ac:dyDescent="0.3">
      <c r="A50">
        <v>25</v>
      </c>
      <c r="B50" t="s">
        <v>18</v>
      </c>
      <c r="C50" s="53" t="s">
        <v>19</v>
      </c>
      <c r="D50" s="52">
        <v>25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0</v>
      </c>
      <c r="L50" s="52">
        <v>0</v>
      </c>
      <c r="M50" s="52">
        <v>21</v>
      </c>
      <c r="N50" s="52" t="s">
        <v>197</v>
      </c>
    </row>
    <row r="51" spans="1:14" x14ac:dyDescent="0.3">
      <c r="A51">
        <v>25</v>
      </c>
      <c r="B51" t="s">
        <v>18</v>
      </c>
      <c r="C51" s="53" t="s">
        <v>19</v>
      </c>
      <c r="D51" s="52">
        <v>25</v>
      </c>
      <c r="E51" s="52">
        <v>1</v>
      </c>
      <c r="F51" s="52">
        <v>1</v>
      </c>
      <c r="G51" s="52">
        <v>1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14</v>
      </c>
      <c r="N51" s="52" t="s">
        <v>197</v>
      </c>
    </row>
    <row r="52" spans="1:14" x14ac:dyDescent="0.3">
      <c r="A52">
        <v>26</v>
      </c>
      <c r="B52" t="s">
        <v>18</v>
      </c>
      <c r="C52" s="53" t="s">
        <v>19</v>
      </c>
      <c r="D52" s="52">
        <v>25</v>
      </c>
      <c r="E52" s="52">
        <v>1</v>
      </c>
      <c r="F52" s="52">
        <v>1</v>
      </c>
      <c r="G52" s="52">
        <v>1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14</v>
      </c>
      <c r="N52" s="52" t="s">
        <v>197</v>
      </c>
    </row>
    <row r="53" spans="1:14" x14ac:dyDescent="0.3">
      <c r="A53">
        <v>26</v>
      </c>
      <c r="B53" t="s">
        <v>18</v>
      </c>
      <c r="C53" s="53" t="s">
        <v>19</v>
      </c>
      <c r="D53" s="52">
        <v>25</v>
      </c>
      <c r="E53" s="52">
        <v>1</v>
      </c>
      <c r="F53" s="52">
        <v>1</v>
      </c>
      <c r="G53" s="52">
        <v>1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14</v>
      </c>
      <c r="N53" s="52" t="s">
        <v>197</v>
      </c>
    </row>
    <row r="54" spans="1:14" x14ac:dyDescent="0.3">
      <c r="A54">
        <v>27</v>
      </c>
      <c r="B54" t="s">
        <v>18</v>
      </c>
      <c r="C54" s="53" t="s">
        <v>19</v>
      </c>
      <c r="D54" s="52">
        <v>25</v>
      </c>
      <c r="E54" s="52">
        <v>1</v>
      </c>
      <c r="F54" s="52">
        <v>1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14</v>
      </c>
      <c r="N54" s="52" t="s">
        <v>197</v>
      </c>
    </row>
    <row r="55" spans="1:14" x14ac:dyDescent="0.3">
      <c r="A55">
        <v>27</v>
      </c>
      <c r="B55" t="s">
        <v>18</v>
      </c>
      <c r="C55" s="53" t="s">
        <v>19</v>
      </c>
      <c r="D55" s="52">
        <v>25</v>
      </c>
      <c r="E55" s="52">
        <v>1</v>
      </c>
      <c r="F55" s="52">
        <v>1</v>
      </c>
      <c r="G55" s="52">
        <v>1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14</v>
      </c>
      <c r="N55" s="52" t="s">
        <v>197</v>
      </c>
    </row>
    <row r="56" spans="1:14" x14ac:dyDescent="0.3">
      <c r="A56">
        <v>28</v>
      </c>
      <c r="B56" t="s">
        <v>18</v>
      </c>
      <c r="C56" s="53" t="s">
        <v>19</v>
      </c>
      <c r="D56" s="52">
        <v>25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26</v>
      </c>
      <c r="N56" s="52" t="s">
        <v>196</v>
      </c>
    </row>
    <row r="57" spans="1:14" x14ac:dyDescent="0.3">
      <c r="A57">
        <v>28</v>
      </c>
      <c r="B57" t="s">
        <v>18</v>
      </c>
      <c r="C57" s="53" t="s">
        <v>19</v>
      </c>
      <c r="D57" s="52">
        <v>25</v>
      </c>
      <c r="E57" s="52">
        <v>1</v>
      </c>
      <c r="F57" s="52">
        <v>1</v>
      </c>
      <c r="G57" s="52">
        <v>1</v>
      </c>
      <c r="H57" s="52">
        <v>1</v>
      </c>
      <c r="I57" s="52">
        <v>1</v>
      </c>
      <c r="J57" s="52">
        <v>1</v>
      </c>
      <c r="K57" s="52">
        <v>1</v>
      </c>
      <c r="L57" s="52">
        <v>1</v>
      </c>
      <c r="M57" s="52">
        <v>26</v>
      </c>
      <c r="N57" s="52" t="s">
        <v>196</v>
      </c>
    </row>
    <row r="58" spans="1:14" x14ac:dyDescent="0.3">
      <c r="A58">
        <v>29</v>
      </c>
      <c r="B58" t="s">
        <v>18</v>
      </c>
      <c r="C58" s="53" t="s">
        <v>19</v>
      </c>
      <c r="D58" s="52">
        <v>25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26</v>
      </c>
      <c r="N58" s="52" t="s">
        <v>196</v>
      </c>
    </row>
    <row r="59" spans="1:14" x14ac:dyDescent="0.3">
      <c r="A59">
        <v>29</v>
      </c>
      <c r="B59" t="s">
        <v>18</v>
      </c>
      <c r="C59" s="53" t="s">
        <v>19</v>
      </c>
      <c r="D59" s="52">
        <v>25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26</v>
      </c>
      <c r="N59" s="52" t="s">
        <v>196</v>
      </c>
    </row>
    <row r="60" spans="1:14" x14ac:dyDescent="0.3">
      <c r="A60">
        <v>29</v>
      </c>
      <c r="B60" t="s">
        <v>18</v>
      </c>
      <c r="C60" s="53" t="s">
        <v>19</v>
      </c>
      <c r="D60" s="52">
        <v>25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 t="s">
        <v>197</v>
      </c>
    </row>
    <row r="61" spans="1:14" x14ac:dyDescent="0.3">
      <c r="A61">
        <v>30</v>
      </c>
      <c r="B61" t="s">
        <v>18</v>
      </c>
      <c r="C61" s="53" t="s">
        <v>19</v>
      </c>
      <c r="D61" s="52">
        <v>25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26</v>
      </c>
      <c r="N61" s="52" t="s">
        <v>196</v>
      </c>
    </row>
    <row r="62" spans="1:14" x14ac:dyDescent="0.3">
      <c r="A62">
        <v>30</v>
      </c>
      <c r="B62" t="s">
        <v>18</v>
      </c>
      <c r="C62" s="53" t="s">
        <v>19</v>
      </c>
      <c r="D62" s="52">
        <v>25</v>
      </c>
      <c r="E62" s="52">
        <v>1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10</v>
      </c>
      <c r="N62" s="52" t="s">
        <v>197</v>
      </c>
    </row>
    <row r="63" spans="1:14" x14ac:dyDescent="0.3">
      <c r="A63">
        <v>31</v>
      </c>
      <c r="B63" t="s">
        <v>18</v>
      </c>
      <c r="C63" s="53" t="s">
        <v>19</v>
      </c>
      <c r="D63" s="52">
        <v>25</v>
      </c>
      <c r="E63" s="52">
        <v>1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10</v>
      </c>
      <c r="N63" s="52" t="s">
        <v>197</v>
      </c>
    </row>
    <row r="64" spans="1:14" x14ac:dyDescent="0.3">
      <c r="A64">
        <v>31</v>
      </c>
      <c r="B64" t="s">
        <v>18</v>
      </c>
      <c r="C64" s="53" t="s">
        <v>19</v>
      </c>
      <c r="D64" s="52">
        <v>25</v>
      </c>
      <c r="E64" s="52">
        <v>1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10</v>
      </c>
      <c r="N64" s="52" t="s">
        <v>197</v>
      </c>
    </row>
    <row r="65" spans="1:14" x14ac:dyDescent="0.3">
      <c r="A65">
        <v>32</v>
      </c>
      <c r="B65" t="s">
        <v>18</v>
      </c>
      <c r="C65" s="53" t="s">
        <v>19</v>
      </c>
      <c r="D65" s="52">
        <v>25</v>
      </c>
      <c r="E65" s="52">
        <v>1</v>
      </c>
      <c r="F65" s="52">
        <v>1</v>
      </c>
      <c r="G65" s="52">
        <v>1</v>
      </c>
      <c r="H65" s="52">
        <v>1</v>
      </c>
      <c r="I65" s="52">
        <v>1</v>
      </c>
      <c r="J65" s="52">
        <v>1</v>
      </c>
      <c r="K65" s="52">
        <v>0</v>
      </c>
      <c r="L65" s="52">
        <v>0</v>
      </c>
      <c r="M65" s="52">
        <v>21</v>
      </c>
      <c r="N65" s="52" t="s">
        <v>197</v>
      </c>
    </row>
    <row r="66" spans="1:14" x14ac:dyDescent="0.3">
      <c r="A66">
        <v>32</v>
      </c>
      <c r="B66" t="s">
        <v>18</v>
      </c>
      <c r="C66" s="53" t="s">
        <v>19</v>
      </c>
      <c r="D66" s="52">
        <v>25</v>
      </c>
      <c r="E66" s="52">
        <v>1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10</v>
      </c>
      <c r="N66" s="52" t="s">
        <v>197</v>
      </c>
    </row>
    <row r="67" spans="1:14" x14ac:dyDescent="0.3">
      <c r="A67">
        <v>33</v>
      </c>
      <c r="B67" t="s">
        <v>18</v>
      </c>
      <c r="C67" s="53" t="s">
        <v>19</v>
      </c>
      <c r="D67" s="52">
        <v>25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26</v>
      </c>
      <c r="N67" s="52" t="s">
        <v>196</v>
      </c>
    </row>
    <row r="68" spans="1:14" x14ac:dyDescent="0.3">
      <c r="A68">
        <v>33</v>
      </c>
      <c r="B68" t="s">
        <v>18</v>
      </c>
      <c r="C68" s="53" t="s">
        <v>19</v>
      </c>
      <c r="D68" s="52">
        <v>25</v>
      </c>
      <c r="E68" s="52">
        <v>1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10</v>
      </c>
      <c r="N68" s="52" t="s">
        <v>197</v>
      </c>
    </row>
    <row r="69" spans="1:14" x14ac:dyDescent="0.3">
      <c r="A69">
        <v>34</v>
      </c>
      <c r="B69" t="s">
        <v>18</v>
      </c>
      <c r="C69" s="53" t="s">
        <v>19</v>
      </c>
      <c r="D69" s="52">
        <v>25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0</v>
      </c>
      <c r="L69" s="52">
        <v>0</v>
      </c>
      <c r="M69" s="52">
        <v>21</v>
      </c>
      <c r="N69" s="52" t="s">
        <v>197</v>
      </c>
    </row>
    <row r="70" spans="1:14" x14ac:dyDescent="0.3">
      <c r="A70">
        <v>34</v>
      </c>
      <c r="B70" t="s">
        <v>18</v>
      </c>
      <c r="C70" s="53" t="s">
        <v>19</v>
      </c>
      <c r="D70" s="52">
        <v>25</v>
      </c>
      <c r="E70" s="52">
        <v>1</v>
      </c>
      <c r="F70" s="52">
        <v>1</v>
      </c>
      <c r="G70" s="52">
        <v>1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14</v>
      </c>
      <c r="N70" s="52" t="s">
        <v>197</v>
      </c>
    </row>
    <row r="71" spans="1:14" x14ac:dyDescent="0.3">
      <c r="A71">
        <v>35</v>
      </c>
      <c r="B71" t="s">
        <v>18</v>
      </c>
      <c r="C71" s="53" t="s">
        <v>19</v>
      </c>
      <c r="D71" s="52">
        <v>25</v>
      </c>
      <c r="E71" s="52">
        <v>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10</v>
      </c>
      <c r="N71" s="52" t="s">
        <v>197</v>
      </c>
    </row>
    <row r="72" spans="1:14" x14ac:dyDescent="0.3">
      <c r="A72">
        <v>35</v>
      </c>
      <c r="B72" t="s">
        <v>18</v>
      </c>
      <c r="C72" s="53" t="s">
        <v>19</v>
      </c>
      <c r="D72" s="52">
        <v>25</v>
      </c>
      <c r="E72" s="52">
        <v>1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10</v>
      </c>
      <c r="N72" s="52" t="s">
        <v>197</v>
      </c>
    </row>
    <row r="73" spans="1:14" x14ac:dyDescent="0.3">
      <c r="A73">
        <v>36</v>
      </c>
      <c r="B73" t="s">
        <v>18</v>
      </c>
      <c r="C73" s="53" t="s">
        <v>19</v>
      </c>
      <c r="D73" s="52">
        <v>25</v>
      </c>
      <c r="E73" s="52">
        <v>1</v>
      </c>
      <c r="F73" s="52">
        <v>1</v>
      </c>
      <c r="G73" s="52">
        <v>1</v>
      </c>
      <c r="H73" s="52">
        <v>1</v>
      </c>
      <c r="I73" s="52">
        <v>1</v>
      </c>
      <c r="J73" s="52">
        <v>1</v>
      </c>
      <c r="K73" s="52">
        <v>1</v>
      </c>
      <c r="L73" s="52">
        <v>1</v>
      </c>
      <c r="M73" s="52">
        <v>26</v>
      </c>
      <c r="N73" s="52" t="s">
        <v>196</v>
      </c>
    </row>
    <row r="74" spans="1:14" x14ac:dyDescent="0.3">
      <c r="A74">
        <v>36</v>
      </c>
      <c r="B74" t="s">
        <v>18</v>
      </c>
      <c r="C74" s="53" t="s">
        <v>19</v>
      </c>
      <c r="D74" s="52">
        <v>25</v>
      </c>
      <c r="E74" s="52">
        <v>1</v>
      </c>
      <c r="F74" s="52">
        <v>1</v>
      </c>
      <c r="G74" s="52">
        <v>1</v>
      </c>
      <c r="H74" s="52">
        <v>1</v>
      </c>
      <c r="I74" s="52">
        <v>1</v>
      </c>
      <c r="J74" s="52">
        <v>1</v>
      </c>
      <c r="K74" s="52">
        <v>1</v>
      </c>
      <c r="L74" s="52">
        <v>1</v>
      </c>
      <c r="M74" s="52">
        <v>26</v>
      </c>
      <c r="N74" s="52" t="s">
        <v>196</v>
      </c>
    </row>
    <row r="75" spans="1:14" x14ac:dyDescent="0.3">
      <c r="A75">
        <v>37</v>
      </c>
      <c r="B75" t="s">
        <v>18</v>
      </c>
      <c r="C75" s="53" t="s">
        <v>19</v>
      </c>
      <c r="D75" s="52">
        <v>25</v>
      </c>
      <c r="E75" s="52">
        <v>1</v>
      </c>
      <c r="F75" s="52">
        <v>1</v>
      </c>
      <c r="G75" s="52">
        <v>1</v>
      </c>
      <c r="H75" s="52">
        <v>1</v>
      </c>
      <c r="I75" s="52">
        <v>1</v>
      </c>
      <c r="J75" s="52">
        <v>1</v>
      </c>
      <c r="K75" s="52">
        <v>0</v>
      </c>
      <c r="L75" s="52">
        <v>0</v>
      </c>
      <c r="M75" s="52">
        <v>21</v>
      </c>
      <c r="N75" s="52" t="s">
        <v>197</v>
      </c>
    </row>
    <row r="76" spans="1:14" x14ac:dyDescent="0.3">
      <c r="A76">
        <v>37</v>
      </c>
      <c r="B76" t="s">
        <v>18</v>
      </c>
      <c r="C76" s="53" t="s">
        <v>19</v>
      </c>
      <c r="D76" s="52">
        <v>25</v>
      </c>
      <c r="E76" s="52">
        <v>1</v>
      </c>
      <c r="F76" s="52">
        <v>1</v>
      </c>
      <c r="G76" s="52">
        <v>1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14</v>
      </c>
      <c r="N76" s="52" t="s">
        <v>197</v>
      </c>
    </row>
    <row r="77" spans="1:14" x14ac:dyDescent="0.3">
      <c r="A77">
        <v>38</v>
      </c>
      <c r="B77" t="s">
        <v>18</v>
      </c>
      <c r="C77" s="53" t="s">
        <v>19</v>
      </c>
      <c r="D77" s="52">
        <v>25</v>
      </c>
      <c r="E77" s="52">
        <v>1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10</v>
      </c>
      <c r="N77" s="52" t="s">
        <v>197</v>
      </c>
    </row>
    <row r="78" spans="1:14" x14ac:dyDescent="0.3">
      <c r="A78">
        <v>38</v>
      </c>
      <c r="B78" t="s">
        <v>18</v>
      </c>
      <c r="C78" s="53" t="s">
        <v>19</v>
      </c>
      <c r="D78" s="52">
        <v>25</v>
      </c>
      <c r="E78" s="52">
        <v>1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10</v>
      </c>
      <c r="N78" s="52" t="s">
        <v>197</v>
      </c>
    </row>
    <row r="79" spans="1:14" x14ac:dyDescent="0.3">
      <c r="A79">
        <v>39</v>
      </c>
      <c r="B79" t="s">
        <v>18</v>
      </c>
      <c r="C79" s="53" t="s">
        <v>19</v>
      </c>
      <c r="D79" s="52">
        <v>25</v>
      </c>
      <c r="E79" s="52">
        <v>1</v>
      </c>
      <c r="F79" s="52">
        <v>1</v>
      </c>
      <c r="G79" s="52">
        <v>1</v>
      </c>
      <c r="H79" s="52">
        <v>1</v>
      </c>
      <c r="I79" s="52">
        <v>1</v>
      </c>
      <c r="J79" s="52">
        <v>1</v>
      </c>
      <c r="K79" s="52">
        <v>0</v>
      </c>
      <c r="L79" s="52">
        <v>0</v>
      </c>
      <c r="M79" s="52">
        <v>21</v>
      </c>
      <c r="N79" s="52" t="s">
        <v>197</v>
      </c>
    </row>
    <row r="80" spans="1:14" x14ac:dyDescent="0.3">
      <c r="A80">
        <v>39</v>
      </c>
      <c r="B80" t="s">
        <v>18</v>
      </c>
      <c r="C80" s="53" t="s">
        <v>19</v>
      </c>
      <c r="D80" s="52">
        <v>25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26</v>
      </c>
      <c r="N80" s="52" t="s">
        <v>196</v>
      </c>
    </row>
    <row r="81" spans="1:14" x14ac:dyDescent="0.3">
      <c r="A81">
        <v>40</v>
      </c>
      <c r="B81" t="s">
        <v>18</v>
      </c>
      <c r="C81" s="53" t="s">
        <v>19</v>
      </c>
      <c r="D81" s="52">
        <v>25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26</v>
      </c>
      <c r="N81" s="52" t="s">
        <v>196</v>
      </c>
    </row>
    <row r="82" spans="1:14" x14ac:dyDescent="0.3">
      <c r="A82">
        <v>40</v>
      </c>
      <c r="B82" t="s">
        <v>18</v>
      </c>
      <c r="C82" s="53" t="s">
        <v>19</v>
      </c>
      <c r="D82" s="52">
        <v>25</v>
      </c>
      <c r="E82" s="52">
        <v>1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10</v>
      </c>
      <c r="N82" s="52" t="s">
        <v>197</v>
      </c>
    </row>
    <row r="83" spans="1:14" x14ac:dyDescent="0.3">
      <c r="A83">
        <v>41</v>
      </c>
      <c r="B83" t="s">
        <v>18</v>
      </c>
      <c r="C83" s="53" t="s">
        <v>19</v>
      </c>
      <c r="D83" s="52">
        <v>25</v>
      </c>
      <c r="E83" s="52">
        <v>1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10</v>
      </c>
      <c r="N83" s="52" t="s">
        <v>197</v>
      </c>
    </row>
    <row r="84" spans="1:14" x14ac:dyDescent="0.3">
      <c r="A84">
        <v>41</v>
      </c>
      <c r="B84" t="s">
        <v>18</v>
      </c>
      <c r="C84" s="53" t="s">
        <v>19</v>
      </c>
      <c r="D84" s="52">
        <v>25</v>
      </c>
      <c r="E84" s="52">
        <v>1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10</v>
      </c>
      <c r="N84" s="52" t="s">
        <v>197</v>
      </c>
    </row>
    <row r="85" spans="1:14" x14ac:dyDescent="0.3">
      <c r="A85">
        <v>42</v>
      </c>
      <c r="B85" t="s">
        <v>18</v>
      </c>
      <c r="C85" s="53" t="s">
        <v>19</v>
      </c>
      <c r="D85" s="52">
        <v>25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26</v>
      </c>
      <c r="N85" s="52" t="s">
        <v>196</v>
      </c>
    </row>
    <row r="86" spans="1:14" x14ac:dyDescent="0.3">
      <c r="A86">
        <v>42</v>
      </c>
      <c r="B86" t="s">
        <v>18</v>
      </c>
      <c r="C86" s="53" t="s">
        <v>19</v>
      </c>
      <c r="D86" s="52">
        <v>25</v>
      </c>
      <c r="E86" s="52">
        <v>1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10</v>
      </c>
      <c r="N86" s="52" t="s">
        <v>197</v>
      </c>
    </row>
    <row r="87" spans="1:14" x14ac:dyDescent="0.3">
      <c r="A87">
        <v>43</v>
      </c>
      <c r="B87" t="s">
        <v>18</v>
      </c>
      <c r="C87" s="53" t="s">
        <v>19</v>
      </c>
      <c r="D87" s="52">
        <v>25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26</v>
      </c>
      <c r="N87" s="52" t="s">
        <v>196</v>
      </c>
    </row>
    <row r="88" spans="1:14" x14ac:dyDescent="0.3">
      <c r="A88">
        <v>43</v>
      </c>
      <c r="B88" t="s">
        <v>18</v>
      </c>
      <c r="C88" s="53" t="s">
        <v>19</v>
      </c>
      <c r="D88" s="52">
        <v>25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26</v>
      </c>
      <c r="N88" s="52" t="s">
        <v>196</v>
      </c>
    </row>
    <row r="89" spans="1:14" x14ac:dyDescent="0.3">
      <c r="A89">
        <v>44</v>
      </c>
      <c r="B89" t="s">
        <v>18</v>
      </c>
      <c r="C89" s="53" t="s">
        <v>19</v>
      </c>
      <c r="D89" s="52">
        <v>25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26</v>
      </c>
      <c r="N89" s="52" t="s">
        <v>196</v>
      </c>
    </row>
    <row r="90" spans="1:14" x14ac:dyDescent="0.3">
      <c r="A90">
        <v>44</v>
      </c>
      <c r="B90" t="s">
        <v>18</v>
      </c>
      <c r="C90" s="53" t="s">
        <v>19</v>
      </c>
      <c r="D90" s="52">
        <v>25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26</v>
      </c>
      <c r="N90" s="52" t="s">
        <v>196</v>
      </c>
    </row>
    <row r="91" spans="1:14" x14ac:dyDescent="0.3">
      <c r="A91">
        <v>44</v>
      </c>
      <c r="B91" t="s">
        <v>18</v>
      </c>
      <c r="C91" s="53" t="s">
        <v>19</v>
      </c>
      <c r="D91" s="52">
        <v>25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 t="s">
        <v>197</v>
      </c>
    </row>
    <row r="92" spans="1:14" x14ac:dyDescent="0.3">
      <c r="A92">
        <v>45</v>
      </c>
      <c r="B92" t="s">
        <v>18</v>
      </c>
      <c r="C92" s="53" t="s">
        <v>19</v>
      </c>
      <c r="D92" s="52">
        <v>25</v>
      </c>
      <c r="E92" s="52">
        <v>1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10</v>
      </c>
      <c r="N92" s="52" t="s">
        <v>197</v>
      </c>
    </row>
    <row r="93" spans="1:14" x14ac:dyDescent="0.3">
      <c r="A93">
        <v>45</v>
      </c>
      <c r="B93" t="s">
        <v>18</v>
      </c>
      <c r="C93" s="53" t="s">
        <v>19</v>
      </c>
      <c r="D93" s="52">
        <v>25</v>
      </c>
      <c r="E93" s="52">
        <v>1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10</v>
      </c>
      <c r="N93" s="52" t="s">
        <v>197</v>
      </c>
    </row>
    <row r="94" spans="1:14" x14ac:dyDescent="0.3">
      <c r="A94">
        <v>46</v>
      </c>
      <c r="B94" t="s">
        <v>18</v>
      </c>
      <c r="C94" s="53" t="s">
        <v>19</v>
      </c>
      <c r="D94" s="52">
        <v>25</v>
      </c>
      <c r="E94" s="52">
        <v>1</v>
      </c>
      <c r="F94" s="52">
        <v>1</v>
      </c>
      <c r="G94" s="52">
        <v>1</v>
      </c>
      <c r="H94" s="52">
        <v>1</v>
      </c>
      <c r="I94" s="52">
        <v>1</v>
      </c>
      <c r="J94" s="52">
        <v>1</v>
      </c>
      <c r="K94" s="52">
        <v>0</v>
      </c>
      <c r="L94" s="52">
        <v>0</v>
      </c>
      <c r="M94" s="52">
        <v>21</v>
      </c>
      <c r="N94" s="52" t="s">
        <v>197</v>
      </c>
    </row>
    <row r="95" spans="1:14" x14ac:dyDescent="0.3">
      <c r="A95">
        <v>46</v>
      </c>
      <c r="B95" t="s">
        <v>18</v>
      </c>
      <c r="C95" s="53" t="s">
        <v>19</v>
      </c>
      <c r="D95" s="52">
        <v>25</v>
      </c>
      <c r="E95" s="52">
        <v>1</v>
      </c>
      <c r="F95" s="52">
        <v>1</v>
      </c>
      <c r="G95" s="52">
        <v>1</v>
      </c>
      <c r="H95" s="52">
        <v>1</v>
      </c>
      <c r="I95" s="52">
        <v>1</v>
      </c>
      <c r="J95" s="52">
        <v>1</v>
      </c>
      <c r="K95" s="52">
        <v>0</v>
      </c>
      <c r="L95" s="52">
        <v>0</v>
      </c>
      <c r="M95" s="52">
        <v>21</v>
      </c>
      <c r="N95" s="52" t="s">
        <v>197</v>
      </c>
    </row>
    <row r="96" spans="1:14" x14ac:dyDescent="0.3">
      <c r="A96">
        <v>47</v>
      </c>
      <c r="B96" t="s">
        <v>18</v>
      </c>
      <c r="C96" s="53" t="s">
        <v>19</v>
      </c>
      <c r="D96" s="52">
        <v>25</v>
      </c>
      <c r="E96" s="52">
        <v>1</v>
      </c>
      <c r="F96" s="52">
        <v>1</v>
      </c>
      <c r="G96" s="52">
        <v>1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14</v>
      </c>
      <c r="N96" s="52" t="s">
        <v>197</v>
      </c>
    </row>
    <row r="97" spans="1:14" x14ac:dyDescent="0.3">
      <c r="A97">
        <v>47</v>
      </c>
      <c r="B97" t="s">
        <v>18</v>
      </c>
      <c r="C97" s="53" t="s">
        <v>19</v>
      </c>
      <c r="D97" s="52">
        <v>25</v>
      </c>
      <c r="E97" s="52">
        <v>1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10</v>
      </c>
      <c r="N97" s="52" t="s">
        <v>197</v>
      </c>
    </row>
    <row r="98" spans="1:14" x14ac:dyDescent="0.3">
      <c r="A98">
        <v>48</v>
      </c>
      <c r="B98" t="s">
        <v>18</v>
      </c>
      <c r="C98" s="53" t="s">
        <v>19</v>
      </c>
      <c r="D98" s="52">
        <v>25</v>
      </c>
      <c r="E98" s="52">
        <v>1</v>
      </c>
      <c r="F98" s="52">
        <v>1</v>
      </c>
      <c r="G98" s="52">
        <v>1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14</v>
      </c>
      <c r="N98" s="52" t="s">
        <v>197</v>
      </c>
    </row>
    <row r="99" spans="1:14" x14ac:dyDescent="0.3">
      <c r="A99">
        <v>48</v>
      </c>
      <c r="B99" t="s">
        <v>18</v>
      </c>
      <c r="C99" s="53" t="s">
        <v>19</v>
      </c>
      <c r="D99" s="52">
        <v>25</v>
      </c>
      <c r="E99" s="52">
        <v>1</v>
      </c>
      <c r="F99" s="52">
        <v>1</v>
      </c>
      <c r="G99" s="52">
        <v>1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14</v>
      </c>
      <c r="N99" s="52" t="s">
        <v>197</v>
      </c>
    </row>
    <row r="100" spans="1:14" x14ac:dyDescent="0.3">
      <c r="A100">
        <v>1</v>
      </c>
      <c r="B100" t="s">
        <v>21</v>
      </c>
      <c r="C100" s="53" t="s">
        <v>19</v>
      </c>
      <c r="D100" s="52">
        <v>25</v>
      </c>
      <c r="E100" s="52">
        <v>1</v>
      </c>
      <c r="F100" s="52">
        <v>1</v>
      </c>
      <c r="G100" s="52">
        <v>1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4">
        <v>14</v>
      </c>
      <c r="N100" s="54" t="s">
        <v>197</v>
      </c>
    </row>
    <row r="101" spans="1:14" x14ac:dyDescent="0.3">
      <c r="A101">
        <v>2</v>
      </c>
      <c r="B101" t="s">
        <v>21</v>
      </c>
      <c r="C101" s="53" t="s">
        <v>19</v>
      </c>
      <c r="D101" s="52">
        <v>25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0</v>
      </c>
      <c r="L101" s="52">
        <v>0</v>
      </c>
      <c r="M101" s="54">
        <v>21</v>
      </c>
      <c r="N101" s="54" t="s">
        <v>197</v>
      </c>
    </row>
    <row r="102" spans="1:14" x14ac:dyDescent="0.3">
      <c r="A102">
        <v>3</v>
      </c>
      <c r="B102" t="s">
        <v>21</v>
      </c>
      <c r="C102" s="53" t="s">
        <v>19</v>
      </c>
      <c r="D102" s="52">
        <v>25</v>
      </c>
      <c r="E102" s="52">
        <v>1</v>
      </c>
      <c r="F102" s="52">
        <v>1</v>
      </c>
      <c r="G102" s="52">
        <v>1</v>
      </c>
      <c r="H102" s="52">
        <v>1</v>
      </c>
      <c r="I102" s="52">
        <v>1</v>
      </c>
      <c r="J102" s="52">
        <v>1</v>
      </c>
      <c r="K102" s="52">
        <v>0</v>
      </c>
      <c r="L102" s="52">
        <v>0</v>
      </c>
      <c r="M102" s="54">
        <v>21</v>
      </c>
      <c r="N102" s="54" t="s">
        <v>197</v>
      </c>
    </row>
    <row r="103" spans="1:14" x14ac:dyDescent="0.3">
      <c r="A103">
        <v>3</v>
      </c>
      <c r="B103" t="s">
        <v>21</v>
      </c>
      <c r="C103" s="53" t="s">
        <v>19</v>
      </c>
      <c r="D103" s="52">
        <v>25</v>
      </c>
      <c r="E103" s="52">
        <v>1</v>
      </c>
      <c r="F103" s="52">
        <v>1</v>
      </c>
      <c r="G103" s="52">
        <v>1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4">
        <v>14</v>
      </c>
      <c r="N103" s="54" t="s">
        <v>197</v>
      </c>
    </row>
    <row r="104" spans="1:14" x14ac:dyDescent="0.3">
      <c r="A104">
        <v>4</v>
      </c>
      <c r="B104" t="s">
        <v>21</v>
      </c>
      <c r="C104" s="53" t="s">
        <v>19</v>
      </c>
      <c r="D104" s="52">
        <v>25</v>
      </c>
      <c r="E104" s="52">
        <v>1</v>
      </c>
      <c r="F104" s="52">
        <v>1</v>
      </c>
      <c r="G104" s="52">
        <v>1</v>
      </c>
      <c r="H104" s="52">
        <v>1</v>
      </c>
      <c r="I104" s="52">
        <v>1</v>
      </c>
      <c r="J104" s="52">
        <v>1</v>
      </c>
      <c r="K104" s="52">
        <v>1</v>
      </c>
      <c r="L104" s="52">
        <v>1</v>
      </c>
      <c r="M104" s="54">
        <v>26</v>
      </c>
      <c r="N104" s="54" t="s">
        <v>196</v>
      </c>
    </row>
    <row r="105" spans="1:14" x14ac:dyDescent="0.3">
      <c r="A105">
        <v>4</v>
      </c>
      <c r="B105" t="s">
        <v>21</v>
      </c>
      <c r="C105" s="53" t="s">
        <v>19</v>
      </c>
      <c r="D105" s="52">
        <v>25</v>
      </c>
      <c r="E105" s="52">
        <v>1</v>
      </c>
      <c r="F105" s="52">
        <v>1</v>
      </c>
      <c r="G105" s="52">
        <v>1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4">
        <v>14</v>
      </c>
      <c r="N105" s="54" t="s">
        <v>197</v>
      </c>
    </row>
    <row r="106" spans="1:14" x14ac:dyDescent="0.3">
      <c r="A106">
        <v>5</v>
      </c>
      <c r="B106" t="s">
        <v>21</v>
      </c>
      <c r="C106" s="53" t="s">
        <v>19</v>
      </c>
      <c r="D106" s="52">
        <v>25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0</v>
      </c>
      <c r="L106" s="52">
        <v>0</v>
      </c>
      <c r="M106" s="54">
        <v>26</v>
      </c>
      <c r="N106" s="54" t="s">
        <v>196</v>
      </c>
    </row>
    <row r="107" spans="1:14" x14ac:dyDescent="0.3">
      <c r="A107">
        <v>5</v>
      </c>
      <c r="B107" t="s">
        <v>21</v>
      </c>
      <c r="C107" s="53" t="s">
        <v>19</v>
      </c>
      <c r="D107" s="52">
        <v>25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0</v>
      </c>
      <c r="M107" s="54">
        <v>21</v>
      </c>
      <c r="N107" s="54" t="s">
        <v>197</v>
      </c>
    </row>
    <row r="108" spans="1:14" x14ac:dyDescent="0.3">
      <c r="A108">
        <v>6</v>
      </c>
      <c r="B108" t="s">
        <v>21</v>
      </c>
      <c r="C108" s="53" t="s">
        <v>19</v>
      </c>
      <c r="D108" s="52">
        <v>25</v>
      </c>
      <c r="E108" s="52">
        <v>1</v>
      </c>
      <c r="F108" s="52">
        <v>1</v>
      </c>
      <c r="G108" s="52">
        <v>1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4">
        <v>14</v>
      </c>
      <c r="N108" s="54" t="s">
        <v>197</v>
      </c>
    </row>
    <row r="109" spans="1:14" x14ac:dyDescent="0.3">
      <c r="A109">
        <v>6</v>
      </c>
      <c r="B109" t="s">
        <v>21</v>
      </c>
      <c r="C109" s="53" t="s">
        <v>19</v>
      </c>
      <c r="D109" s="52">
        <v>25</v>
      </c>
      <c r="E109" s="52">
        <v>1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4">
        <v>10</v>
      </c>
      <c r="N109" s="54" t="s">
        <v>197</v>
      </c>
    </row>
    <row r="110" spans="1:14" x14ac:dyDescent="0.3">
      <c r="A110">
        <v>7</v>
      </c>
      <c r="B110" t="s">
        <v>21</v>
      </c>
      <c r="C110" s="53" t="s">
        <v>19</v>
      </c>
      <c r="D110" s="52">
        <v>25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0</v>
      </c>
      <c r="L110" s="52">
        <v>0</v>
      </c>
      <c r="M110" s="54">
        <v>21</v>
      </c>
      <c r="N110" s="54" t="s">
        <v>197</v>
      </c>
    </row>
    <row r="111" spans="1:14" x14ac:dyDescent="0.3">
      <c r="A111">
        <v>7</v>
      </c>
      <c r="B111" t="s">
        <v>21</v>
      </c>
      <c r="C111" s="53" t="s">
        <v>19</v>
      </c>
      <c r="D111" s="52">
        <v>25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0</v>
      </c>
      <c r="L111" s="52">
        <v>0</v>
      </c>
      <c r="M111" s="54">
        <v>21</v>
      </c>
      <c r="N111" s="54" t="s">
        <v>197</v>
      </c>
    </row>
    <row r="112" spans="1:14" x14ac:dyDescent="0.3">
      <c r="A112">
        <v>8</v>
      </c>
      <c r="B112" t="s">
        <v>21</v>
      </c>
      <c r="C112" s="53" t="s">
        <v>19</v>
      </c>
      <c r="D112" s="52">
        <v>25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4">
        <v>26</v>
      </c>
      <c r="N112" s="54" t="s">
        <v>196</v>
      </c>
    </row>
    <row r="113" spans="1:14" x14ac:dyDescent="0.3">
      <c r="A113">
        <v>8</v>
      </c>
      <c r="B113" t="s">
        <v>21</v>
      </c>
      <c r="C113" s="53" t="s">
        <v>19</v>
      </c>
      <c r="D113" s="52">
        <v>25</v>
      </c>
      <c r="E113" s="52">
        <v>1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4">
        <v>10</v>
      </c>
      <c r="N113" s="54" t="s">
        <v>197</v>
      </c>
    </row>
    <row r="114" spans="1:14" x14ac:dyDescent="0.3">
      <c r="A114">
        <v>9</v>
      </c>
      <c r="B114" t="s">
        <v>21</v>
      </c>
      <c r="C114" s="53" t="s">
        <v>19</v>
      </c>
      <c r="D114" s="52">
        <v>25</v>
      </c>
      <c r="E114" s="52">
        <v>1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4">
        <v>10</v>
      </c>
      <c r="N114" s="54" t="s">
        <v>197</v>
      </c>
    </row>
    <row r="115" spans="1:14" x14ac:dyDescent="0.3">
      <c r="A115">
        <v>9</v>
      </c>
      <c r="B115" t="s">
        <v>21</v>
      </c>
      <c r="C115" s="53" t="s">
        <v>19</v>
      </c>
      <c r="D115" s="52">
        <v>25</v>
      </c>
      <c r="E115" s="52">
        <v>1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4">
        <v>10</v>
      </c>
      <c r="N115" s="54" t="s">
        <v>197</v>
      </c>
    </row>
    <row r="116" spans="1:14" x14ac:dyDescent="0.3">
      <c r="A116">
        <v>10</v>
      </c>
      <c r="B116" t="s">
        <v>21</v>
      </c>
      <c r="C116" s="53" t="s">
        <v>19</v>
      </c>
      <c r="D116" s="52">
        <v>25</v>
      </c>
      <c r="E116" s="52">
        <v>1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4">
        <v>10</v>
      </c>
      <c r="N116" s="54" t="s">
        <v>197</v>
      </c>
    </row>
    <row r="117" spans="1:14" x14ac:dyDescent="0.3">
      <c r="A117">
        <v>11</v>
      </c>
      <c r="B117" t="s">
        <v>21</v>
      </c>
      <c r="C117" s="53" t="s">
        <v>19</v>
      </c>
      <c r="D117" s="52">
        <v>25</v>
      </c>
      <c r="E117" s="52">
        <v>1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4">
        <v>10</v>
      </c>
      <c r="N117" s="54" t="s">
        <v>197</v>
      </c>
    </row>
    <row r="118" spans="1:14" x14ac:dyDescent="0.3">
      <c r="A118">
        <v>11</v>
      </c>
      <c r="B118" t="s">
        <v>21</v>
      </c>
      <c r="C118" s="53" t="s">
        <v>19</v>
      </c>
      <c r="D118" s="52">
        <v>25</v>
      </c>
      <c r="E118" s="52">
        <v>1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4">
        <v>10</v>
      </c>
      <c r="N118" s="54" t="s">
        <v>197</v>
      </c>
    </row>
    <row r="119" spans="1:14" x14ac:dyDescent="0.3">
      <c r="A119">
        <v>12</v>
      </c>
      <c r="B119" t="s">
        <v>21</v>
      </c>
      <c r="C119" s="53" t="s">
        <v>19</v>
      </c>
      <c r="D119" s="52">
        <v>25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4">
        <v>26</v>
      </c>
      <c r="N119" s="54" t="s">
        <v>196</v>
      </c>
    </row>
    <row r="120" spans="1:14" x14ac:dyDescent="0.3">
      <c r="A120">
        <v>12</v>
      </c>
      <c r="B120" t="s">
        <v>21</v>
      </c>
      <c r="C120" s="53" t="s">
        <v>19</v>
      </c>
      <c r="D120" s="52">
        <v>25</v>
      </c>
      <c r="E120" s="52">
        <v>1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4">
        <v>10</v>
      </c>
      <c r="N120" s="54" t="s">
        <v>197</v>
      </c>
    </row>
    <row r="121" spans="1:14" x14ac:dyDescent="0.3">
      <c r="A121">
        <v>13</v>
      </c>
      <c r="B121" t="s">
        <v>21</v>
      </c>
      <c r="C121" s="53" t="s">
        <v>19</v>
      </c>
      <c r="D121" s="52">
        <v>25</v>
      </c>
      <c r="E121" s="52">
        <v>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4">
        <v>10</v>
      </c>
      <c r="N121" s="54" t="s">
        <v>197</v>
      </c>
    </row>
    <row r="122" spans="1:14" x14ac:dyDescent="0.3">
      <c r="A122">
        <v>13</v>
      </c>
      <c r="B122" t="s">
        <v>21</v>
      </c>
      <c r="C122" s="53" t="s">
        <v>19</v>
      </c>
      <c r="D122" s="52">
        <v>25</v>
      </c>
      <c r="E122" s="52">
        <v>1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4">
        <v>10</v>
      </c>
      <c r="N122" s="54" t="s">
        <v>197</v>
      </c>
    </row>
    <row r="123" spans="1:14" x14ac:dyDescent="0.3">
      <c r="A123">
        <v>14</v>
      </c>
      <c r="B123" t="s">
        <v>21</v>
      </c>
      <c r="C123" s="53" t="s">
        <v>19</v>
      </c>
      <c r="D123" s="52">
        <v>25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0</v>
      </c>
      <c r="L123" s="52">
        <v>0</v>
      </c>
      <c r="M123" s="54">
        <v>21</v>
      </c>
      <c r="N123" s="54" t="s">
        <v>197</v>
      </c>
    </row>
    <row r="124" spans="1:14" x14ac:dyDescent="0.3">
      <c r="A124">
        <v>14</v>
      </c>
      <c r="B124" t="s">
        <v>21</v>
      </c>
      <c r="C124" s="53" t="s">
        <v>19</v>
      </c>
      <c r="D124" s="52">
        <v>25</v>
      </c>
      <c r="E124" s="52">
        <v>1</v>
      </c>
      <c r="F124" s="52">
        <v>1</v>
      </c>
      <c r="G124" s="52">
        <v>1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4">
        <v>14</v>
      </c>
      <c r="N124" s="54" t="s">
        <v>197</v>
      </c>
    </row>
    <row r="125" spans="1:14" x14ac:dyDescent="0.3">
      <c r="A125">
        <v>15</v>
      </c>
      <c r="B125" t="s">
        <v>21</v>
      </c>
      <c r="C125" s="53" t="s">
        <v>19</v>
      </c>
      <c r="D125" s="52">
        <v>25</v>
      </c>
      <c r="E125" s="52">
        <v>1</v>
      </c>
      <c r="F125" s="52">
        <v>1</v>
      </c>
      <c r="G125" s="52">
        <v>1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4">
        <v>14</v>
      </c>
      <c r="N125" s="54" t="s">
        <v>197</v>
      </c>
    </row>
    <row r="126" spans="1:14" x14ac:dyDescent="0.3">
      <c r="A126">
        <v>15</v>
      </c>
      <c r="B126" t="s">
        <v>21</v>
      </c>
      <c r="C126" s="53" t="s">
        <v>19</v>
      </c>
      <c r="D126" s="52">
        <v>25</v>
      </c>
      <c r="E126" s="52">
        <v>1</v>
      </c>
      <c r="F126" s="52">
        <v>1</v>
      </c>
      <c r="G126" s="52">
        <v>1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4">
        <v>14</v>
      </c>
      <c r="N126" s="54" t="s">
        <v>197</v>
      </c>
    </row>
    <row r="127" spans="1:14" x14ac:dyDescent="0.3">
      <c r="A127">
        <v>16</v>
      </c>
      <c r="B127" t="s">
        <v>21</v>
      </c>
      <c r="C127" s="53" t="s">
        <v>19</v>
      </c>
      <c r="D127" s="52">
        <v>25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1</v>
      </c>
      <c r="L127" s="52">
        <v>1</v>
      </c>
      <c r="M127" s="54">
        <v>26</v>
      </c>
      <c r="N127" s="54" t="s">
        <v>196</v>
      </c>
    </row>
    <row r="128" spans="1:14" x14ac:dyDescent="0.3">
      <c r="A128">
        <v>16</v>
      </c>
      <c r="B128" t="s">
        <v>21</v>
      </c>
      <c r="C128" s="53" t="s">
        <v>19</v>
      </c>
      <c r="D128" s="52">
        <v>25</v>
      </c>
      <c r="E128" s="52">
        <v>1</v>
      </c>
      <c r="F128" s="52">
        <v>1</v>
      </c>
      <c r="G128" s="52">
        <v>1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4">
        <v>14</v>
      </c>
      <c r="N128" s="54" t="s">
        <v>197</v>
      </c>
    </row>
    <row r="129" spans="1:14" x14ac:dyDescent="0.3">
      <c r="A129">
        <v>17</v>
      </c>
      <c r="B129" t="s">
        <v>21</v>
      </c>
      <c r="C129" s="53" t="s">
        <v>19</v>
      </c>
      <c r="D129" s="52">
        <v>25</v>
      </c>
      <c r="E129" s="52">
        <v>1</v>
      </c>
      <c r="F129" s="52">
        <v>1</v>
      </c>
      <c r="G129" s="52">
        <v>1</v>
      </c>
      <c r="H129" s="52">
        <v>1</v>
      </c>
      <c r="I129" s="52">
        <v>1</v>
      </c>
      <c r="J129" s="52">
        <v>1</v>
      </c>
      <c r="K129" s="52">
        <v>1</v>
      </c>
      <c r="L129" s="52">
        <v>1</v>
      </c>
      <c r="M129" s="54">
        <v>26</v>
      </c>
      <c r="N129" s="54" t="s">
        <v>196</v>
      </c>
    </row>
    <row r="130" spans="1:14" x14ac:dyDescent="0.3">
      <c r="A130">
        <v>17</v>
      </c>
      <c r="B130" t="s">
        <v>21</v>
      </c>
      <c r="C130" s="53" t="s">
        <v>19</v>
      </c>
      <c r="D130" s="52">
        <v>25</v>
      </c>
      <c r="E130" s="52">
        <v>1</v>
      </c>
      <c r="F130" s="52">
        <v>1</v>
      </c>
      <c r="G130" s="52">
        <v>1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4">
        <v>14</v>
      </c>
      <c r="N130" s="54" t="s">
        <v>197</v>
      </c>
    </row>
    <row r="131" spans="1:14" x14ac:dyDescent="0.3">
      <c r="A131">
        <v>18</v>
      </c>
      <c r="B131" t="s">
        <v>21</v>
      </c>
      <c r="C131" s="53" t="s">
        <v>19</v>
      </c>
      <c r="D131" s="52">
        <v>25</v>
      </c>
      <c r="E131" s="52">
        <v>1</v>
      </c>
      <c r="F131" s="52">
        <v>1</v>
      </c>
      <c r="G131" s="52">
        <v>1</v>
      </c>
      <c r="H131" s="52">
        <v>1</v>
      </c>
      <c r="I131" s="52">
        <v>1</v>
      </c>
      <c r="J131" s="52">
        <v>1</v>
      </c>
      <c r="K131" s="52">
        <v>1</v>
      </c>
      <c r="L131" s="52">
        <v>1</v>
      </c>
      <c r="M131" s="54">
        <v>26</v>
      </c>
      <c r="N131" s="54" t="s">
        <v>196</v>
      </c>
    </row>
    <row r="132" spans="1:14" x14ac:dyDescent="0.3">
      <c r="A132">
        <v>18</v>
      </c>
      <c r="B132" t="s">
        <v>21</v>
      </c>
      <c r="C132" s="53" t="s">
        <v>19</v>
      </c>
      <c r="D132" s="52">
        <v>25</v>
      </c>
      <c r="E132" s="52">
        <v>1</v>
      </c>
      <c r="F132" s="52">
        <v>1</v>
      </c>
      <c r="G132" s="52">
        <v>1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4">
        <v>14</v>
      </c>
      <c r="N132" s="54" t="s">
        <v>197</v>
      </c>
    </row>
    <row r="133" spans="1:14" x14ac:dyDescent="0.3">
      <c r="A133">
        <v>19</v>
      </c>
      <c r="B133" t="s">
        <v>21</v>
      </c>
      <c r="C133" s="53" t="s">
        <v>19</v>
      </c>
      <c r="D133" s="52">
        <v>25</v>
      </c>
      <c r="E133" s="52">
        <v>1</v>
      </c>
      <c r="F133" s="52">
        <v>1</v>
      </c>
      <c r="G133" s="52">
        <v>1</v>
      </c>
      <c r="H133" s="52">
        <v>1</v>
      </c>
      <c r="I133" s="52">
        <v>1</v>
      </c>
      <c r="J133" s="52">
        <v>1</v>
      </c>
      <c r="K133" s="52">
        <v>1</v>
      </c>
      <c r="L133" s="52">
        <v>1</v>
      </c>
      <c r="M133" s="54">
        <v>26</v>
      </c>
      <c r="N133" s="54" t="s">
        <v>196</v>
      </c>
    </row>
    <row r="134" spans="1:14" x14ac:dyDescent="0.3">
      <c r="A134">
        <v>19</v>
      </c>
      <c r="B134" t="s">
        <v>21</v>
      </c>
      <c r="C134" s="53" t="s">
        <v>19</v>
      </c>
      <c r="D134" s="52">
        <v>25</v>
      </c>
      <c r="E134" s="52">
        <v>1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4">
        <v>14</v>
      </c>
      <c r="N134" s="54" t="s">
        <v>197</v>
      </c>
    </row>
    <row r="135" spans="1:14" x14ac:dyDescent="0.3">
      <c r="A135">
        <v>20</v>
      </c>
      <c r="B135" t="s">
        <v>21</v>
      </c>
      <c r="C135" s="53" t="s">
        <v>19</v>
      </c>
      <c r="D135" s="52">
        <v>25</v>
      </c>
      <c r="E135" s="52">
        <v>1</v>
      </c>
      <c r="F135" s="52">
        <v>1</v>
      </c>
      <c r="G135" s="52">
        <v>1</v>
      </c>
      <c r="H135" s="52">
        <v>1</v>
      </c>
      <c r="I135" s="52">
        <v>1</v>
      </c>
      <c r="J135" s="52">
        <v>1</v>
      </c>
      <c r="K135" s="52">
        <v>1</v>
      </c>
      <c r="L135" s="52">
        <v>1</v>
      </c>
      <c r="M135" s="54">
        <v>26</v>
      </c>
      <c r="N135" s="54" t="s">
        <v>196</v>
      </c>
    </row>
    <row r="136" spans="1:14" x14ac:dyDescent="0.3">
      <c r="A136">
        <v>20</v>
      </c>
      <c r="B136" t="s">
        <v>21</v>
      </c>
      <c r="C136" s="53" t="s">
        <v>19</v>
      </c>
      <c r="D136" s="52">
        <v>25</v>
      </c>
      <c r="E136" s="52">
        <v>1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4">
        <v>10</v>
      </c>
      <c r="N136" s="54" t="s">
        <v>197</v>
      </c>
    </row>
    <row r="137" spans="1:14" x14ac:dyDescent="0.3">
      <c r="A137">
        <v>21</v>
      </c>
      <c r="B137" t="s">
        <v>21</v>
      </c>
      <c r="C137" s="53" t="s">
        <v>19</v>
      </c>
      <c r="D137" s="52">
        <v>25</v>
      </c>
      <c r="E137" s="52">
        <v>1</v>
      </c>
      <c r="F137" s="52">
        <v>1</v>
      </c>
      <c r="G137" s="52">
        <v>1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4">
        <v>14</v>
      </c>
      <c r="N137" s="54" t="s">
        <v>197</v>
      </c>
    </row>
    <row r="138" spans="1:14" x14ac:dyDescent="0.3">
      <c r="A138">
        <v>22</v>
      </c>
      <c r="B138" t="s">
        <v>21</v>
      </c>
      <c r="C138" s="53" t="s">
        <v>19</v>
      </c>
      <c r="D138" s="52">
        <v>25</v>
      </c>
      <c r="E138" s="52">
        <v>1</v>
      </c>
      <c r="F138" s="52">
        <v>1</v>
      </c>
      <c r="G138" s="52">
        <v>1</v>
      </c>
      <c r="H138" s="52">
        <v>1</v>
      </c>
      <c r="I138" s="52">
        <v>1</v>
      </c>
      <c r="J138" s="52">
        <v>1</v>
      </c>
      <c r="K138" s="52">
        <v>0</v>
      </c>
      <c r="L138" s="52">
        <v>0</v>
      </c>
      <c r="M138" s="54">
        <v>21</v>
      </c>
      <c r="N138" s="54" t="s">
        <v>197</v>
      </c>
    </row>
    <row r="139" spans="1:14" x14ac:dyDescent="0.3">
      <c r="A139">
        <v>22</v>
      </c>
      <c r="B139" t="s">
        <v>21</v>
      </c>
      <c r="C139" s="53" t="s">
        <v>19</v>
      </c>
      <c r="D139" s="52">
        <v>25</v>
      </c>
      <c r="E139" s="52">
        <v>1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4">
        <v>10</v>
      </c>
      <c r="N139" s="54" t="s">
        <v>197</v>
      </c>
    </row>
    <row r="140" spans="1:14" x14ac:dyDescent="0.3">
      <c r="A140">
        <v>23</v>
      </c>
      <c r="B140" t="s">
        <v>21</v>
      </c>
      <c r="C140" s="53" t="s">
        <v>19</v>
      </c>
      <c r="D140" s="52">
        <v>25</v>
      </c>
      <c r="E140" s="52">
        <v>1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4">
        <v>10</v>
      </c>
      <c r="N140" s="54" t="s">
        <v>197</v>
      </c>
    </row>
    <row r="141" spans="1:14" x14ac:dyDescent="0.3">
      <c r="A141">
        <v>24</v>
      </c>
      <c r="B141" t="s">
        <v>21</v>
      </c>
      <c r="C141" s="53" t="s">
        <v>19</v>
      </c>
      <c r="D141" s="52">
        <v>25</v>
      </c>
      <c r="E141" s="52">
        <v>1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4">
        <v>10</v>
      </c>
      <c r="N141" s="54" t="s">
        <v>197</v>
      </c>
    </row>
    <row r="142" spans="1:14" x14ac:dyDescent="0.3">
      <c r="A142">
        <v>25</v>
      </c>
      <c r="B142" t="s">
        <v>21</v>
      </c>
      <c r="C142" s="53" t="s">
        <v>19</v>
      </c>
      <c r="D142" s="52">
        <v>25</v>
      </c>
      <c r="E142" s="52">
        <v>1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4">
        <v>10</v>
      </c>
      <c r="N142" s="54" t="s">
        <v>197</v>
      </c>
    </row>
    <row r="143" spans="1:14" x14ac:dyDescent="0.3">
      <c r="A143">
        <v>25</v>
      </c>
      <c r="B143" t="s">
        <v>21</v>
      </c>
      <c r="C143" s="53" t="s">
        <v>19</v>
      </c>
      <c r="D143" s="52">
        <v>25</v>
      </c>
      <c r="E143" s="52">
        <v>1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4">
        <v>10</v>
      </c>
      <c r="N143" s="54" t="s">
        <v>197</v>
      </c>
    </row>
    <row r="144" spans="1:14" x14ac:dyDescent="0.3">
      <c r="A144">
        <v>26</v>
      </c>
      <c r="B144" t="s">
        <v>21</v>
      </c>
      <c r="C144" s="53" t="s">
        <v>19</v>
      </c>
      <c r="D144" s="52">
        <v>25</v>
      </c>
      <c r="E144" s="52">
        <v>1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4">
        <v>10</v>
      </c>
      <c r="N144" s="54" t="s">
        <v>197</v>
      </c>
    </row>
    <row r="145" spans="1:14" x14ac:dyDescent="0.3">
      <c r="A145">
        <v>26</v>
      </c>
      <c r="B145" t="s">
        <v>21</v>
      </c>
      <c r="C145" s="53" t="s">
        <v>19</v>
      </c>
      <c r="D145" s="52">
        <v>25</v>
      </c>
      <c r="E145" s="52">
        <v>1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4">
        <v>10</v>
      </c>
      <c r="N145" s="54" t="s">
        <v>197</v>
      </c>
    </row>
    <row r="146" spans="1:14" x14ac:dyDescent="0.3">
      <c r="A146">
        <v>27</v>
      </c>
      <c r="B146" t="s">
        <v>21</v>
      </c>
      <c r="C146" s="53" t="s">
        <v>19</v>
      </c>
      <c r="D146" s="52">
        <v>25</v>
      </c>
      <c r="E146" s="52">
        <v>1</v>
      </c>
      <c r="F146" s="52">
        <v>1</v>
      </c>
      <c r="G146" s="52">
        <v>1</v>
      </c>
      <c r="H146" s="52">
        <v>1</v>
      </c>
      <c r="I146" s="52">
        <v>1</v>
      </c>
      <c r="J146" s="52">
        <v>1</v>
      </c>
      <c r="K146" s="52">
        <v>1</v>
      </c>
      <c r="L146" s="52">
        <v>1</v>
      </c>
      <c r="M146" s="54">
        <v>26</v>
      </c>
      <c r="N146" s="54" t="s">
        <v>196</v>
      </c>
    </row>
    <row r="147" spans="1:14" x14ac:dyDescent="0.3">
      <c r="A147">
        <v>27</v>
      </c>
      <c r="B147" t="s">
        <v>21</v>
      </c>
      <c r="C147" s="53" t="s">
        <v>19</v>
      </c>
      <c r="D147" s="52">
        <v>25</v>
      </c>
      <c r="E147" s="52">
        <v>1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4">
        <v>10</v>
      </c>
      <c r="N147" s="54" t="s">
        <v>197</v>
      </c>
    </row>
    <row r="148" spans="1:14" x14ac:dyDescent="0.3">
      <c r="A148">
        <v>28</v>
      </c>
      <c r="B148" t="s">
        <v>21</v>
      </c>
      <c r="C148" s="53" t="s">
        <v>19</v>
      </c>
      <c r="D148" s="52">
        <v>25</v>
      </c>
      <c r="E148" s="52">
        <v>1</v>
      </c>
      <c r="F148" s="52">
        <v>1</v>
      </c>
      <c r="G148" s="52">
        <v>1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4">
        <v>14</v>
      </c>
      <c r="N148" s="54" t="s">
        <v>197</v>
      </c>
    </row>
    <row r="149" spans="1:14" x14ac:dyDescent="0.3">
      <c r="A149">
        <v>28</v>
      </c>
      <c r="B149" t="s">
        <v>21</v>
      </c>
      <c r="C149" s="53" t="s">
        <v>19</v>
      </c>
      <c r="D149" s="52">
        <v>25</v>
      </c>
      <c r="E149" s="52">
        <v>1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4">
        <v>10</v>
      </c>
      <c r="N149" s="54" t="s">
        <v>197</v>
      </c>
    </row>
    <row r="150" spans="1:14" x14ac:dyDescent="0.3">
      <c r="A150">
        <v>29</v>
      </c>
      <c r="B150" t="s">
        <v>21</v>
      </c>
      <c r="C150" s="53" t="s">
        <v>19</v>
      </c>
      <c r="D150" s="52">
        <v>25</v>
      </c>
      <c r="E150" s="52">
        <v>1</v>
      </c>
      <c r="F150" s="52">
        <v>1</v>
      </c>
      <c r="G150" s="52">
        <v>1</v>
      </c>
      <c r="H150" s="52">
        <v>1</v>
      </c>
      <c r="I150" s="52">
        <v>1</v>
      </c>
      <c r="J150" s="52">
        <v>1</v>
      </c>
      <c r="K150" s="52">
        <v>0</v>
      </c>
      <c r="L150" s="52">
        <v>0</v>
      </c>
      <c r="M150" s="54">
        <v>21</v>
      </c>
      <c r="N150" s="54" t="s">
        <v>197</v>
      </c>
    </row>
    <row r="151" spans="1:14" x14ac:dyDescent="0.3">
      <c r="A151">
        <v>29</v>
      </c>
      <c r="B151" t="s">
        <v>21</v>
      </c>
      <c r="C151" s="53" t="s">
        <v>19</v>
      </c>
      <c r="D151" s="52">
        <v>25</v>
      </c>
      <c r="E151" s="52">
        <v>1</v>
      </c>
      <c r="F151" s="52">
        <v>1</v>
      </c>
      <c r="G151" s="52">
        <v>1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4">
        <v>14</v>
      </c>
      <c r="N151" s="54" t="s">
        <v>197</v>
      </c>
    </row>
    <row r="152" spans="1:14" x14ac:dyDescent="0.3">
      <c r="A152">
        <v>30</v>
      </c>
      <c r="B152" t="s">
        <v>21</v>
      </c>
      <c r="C152" s="53" t="s">
        <v>19</v>
      </c>
      <c r="D152" s="52">
        <v>25</v>
      </c>
      <c r="E152" s="52">
        <v>1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4">
        <v>10</v>
      </c>
      <c r="N152" s="54" t="s">
        <v>197</v>
      </c>
    </row>
    <row r="153" spans="1:14" x14ac:dyDescent="0.3">
      <c r="A153">
        <v>31</v>
      </c>
      <c r="B153" t="s">
        <v>21</v>
      </c>
      <c r="C153" s="53" t="s">
        <v>19</v>
      </c>
      <c r="D153" s="52">
        <v>25</v>
      </c>
      <c r="E153" s="52">
        <v>1</v>
      </c>
      <c r="F153" s="52">
        <v>1</v>
      </c>
      <c r="G153" s="52">
        <v>1</v>
      </c>
      <c r="H153" s="52">
        <v>1</v>
      </c>
      <c r="I153" s="52">
        <v>1</v>
      </c>
      <c r="J153" s="52">
        <v>1</v>
      </c>
      <c r="K153" s="52">
        <v>0</v>
      </c>
      <c r="L153" s="52">
        <v>0</v>
      </c>
      <c r="M153" s="54">
        <v>21</v>
      </c>
      <c r="N153" s="54" t="s">
        <v>197</v>
      </c>
    </row>
    <row r="154" spans="1:14" x14ac:dyDescent="0.3">
      <c r="A154">
        <v>32</v>
      </c>
      <c r="B154" t="s">
        <v>21</v>
      </c>
      <c r="C154" s="53" t="s">
        <v>19</v>
      </c>
      <c r="D154" s="52">
        <v>25</v>
      </c>
      <c r="E154" s="52">
        <v>1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4">
        <v>10</v>
      </c>
      <c r="N154" s="54" t="s">
        <v>197</v>
      </c>
    </row>
    <row r="155" spans="1:14" x14ac:dyDescent="0.3">
      <c r="A155">
        <v>33</v>
      </c>
      <c r="B155" t="s">
        <v>21</v>
      </c>
      <c r="C155" s="53" t="s">
        <v>19</v>
      </c>
      <c r="D155" s="52">
        <v>25</v>
      </c>
      <c r="E155" s="52">
        <v>1</v>
      </c>
      <c r="F155" s="52">
        <v>1</v>
      </c>
      <c r="G155" s="52">
        <v>1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4">
        <v>14</v>
      </c>
      <c r="N155" s="54" t="s">
        <v>197</v>
      </c>
    </row>
    <row r="156" spans="1:14" x14ac:dyDescent="0.3">
      <c r="A156">
        <v>33</v>
      </c>
      <c r="B156" t="s">
        <v>21</v>
      </c>
      <c r="C156" s="53" t="s">
        <v>19</v>
      </c>
      <c r="D156" s="52">
        <v>25</v>
      </c>
      <c r="E156" s="52">
        <v>1</v>
      </c>
      <c r="F156" s="52">
        <v>1</v>
      </c>
      <c r="G156" s="52">
        <v>1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4">
        <v>14</v>
      </c>
      <c r="N156" s="54" t="s">
        <v>197</v>
      </c>
    </row>
    <row r="157" spans="1:14" x14ac:dyDescent="0.3">
      <c r="A157">
        <v>34</v>
      </c>
      <c r="B157" t="s">
        <v>21</v>
      </c>
      <c r="C157" s="53" t="s">
        <v>19</v>
      </c>
      <c r="D157" s="52">
        <v>25</v>
      </c>
      <c r="E157" s="52">
        <v>1</v>
      </c>
      <c r="F157" s="52">
        <v>1</v>
      </c>
      <c r="G157" s="52">
        <v>1</v>
      </c>
      <c r="H157" s="52">
        <v>1</v>
      </c>
      <c r="I157" s="52">
        <v>1</v>
      </c>
      <c r="J157" s="52">
        <v>1</v>
      </c>
      <c r="K157" s="52">
        <v>1</v>
      </c>
      <c r="L157" s="52">
        <v>1</v>
      </c>
      <c r="M157" s="54">
        <v>26</v>
      </c>
      <c r="N157" s="54" t="s">
        <v>196</v>
      </c>
    </row>
    <row r="158" spans="1:14" x14ac:dyDescent="0.3">
      <c r="A158">
        <v>34</v>
      </c>
      <c r="B158" t="s">
        <v>21</v>
      </c>
      <c r="C158" s="53" t="s">
        <v>19</v>
      </c>
      <c r="D158" s="52">
        <v>25</v>
      </c>
      <c r="E158" s="52">
        <v>1</v>
      </c>
      <c r="F158" s="52">
        <v>1</v>
      </c>
      <c r="G158" s="52">
        <v>1</v>
      </c>
      <c r="H158" s="52">
        <v>1</v>
      </c>
      <c r="I158" s="52">
        <v>1</v>
      </c>
      <c r="J158" s="52">
        <v>1</v>
      </c>
      <c r="K158" s="52">
        <v>0</v>
      </c>
      <c r="L158" s="52">
        <v>0</v>
      </c>
      <c r="M158" s="54">
        <v>21</v>
      </c>
      <c r="N158" s="54" t="s">
        <v>197</v>
      </c>
    </row>
    <row r="159" spans="1:14" x14ac:dyDescent="0.3">
      <c r="A159">
        <v>35</v>
      </c>
      <c r="B159" t="s">
        <v>21</v>
      </c>
      <c r="C159" s="53" t="s">
        <v>19</v>
      </c>
      <c r="D159" s="52">
        <v>25</v>
      </c>
      <c r="E159" s="52">
        <v>1</v>
      </c>
      <c r="F159" s="52">
        <v>1</v>
      </c>
      <c r="G159" s="52">
        <v>1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4">
        <v>14</v>
      </c>
      <c r="N159" s="54" t="s">
        <v>197</v>
      </c>
    </row>
    <row r="160" spans="1:14" x14ac:dyDescent="0.3">
      <c r="A160">
        <v>35</v>
      </c>
      <c r="B160" t="s">
        <v>21</v>
      </c>
      <c r="C160" s="53" t="s">
        <v>19</v>
      </c>
      <c r="D160" s="52">
        <v>25</v>
      </c>
      <c r="E160" s="52">
        <v>1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4">
        <v>10</v>
      </c>
      <c r="N160" s="54" t="s">
        <v>197</v>
      </c>
    </row>
    <row r="161" spans="1:14" x14ac:dyDescent="0.3">
      <c r="A161">
        <v>36</v>
      </c>
      <c r="B161" t="s">
        <v>21</v>
      </c>
      <c r="C161" s="53" t="s">
        <v>19</v>
      </c>
      <c r="D161" s="52">
        <v>25</v>
      </c>
      <c r="E161" s="52">
        <v>1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4">
        <v>10</v>
      </c>
      <c r="N161" s="54" t="s">
        <v>197</v>
      </c>
    </row>
    <row r="162" spans="1:14" x14ac:dyDescent="0.3">
      <c r="A162">
        <v>37</v>
      </c>
      <c r="B162" t="s">
        <v>21</v>
      </c>
      <c r="C162" s="53" t="s">
        <v>19</v>
      </c>
      <c r="D162" s="52">
        <v>25</v>
      </c>
      <c r="E162" s="52">
        <v>1</v>
      </c>
      <c r="F162" s="52">
        <v>1</v>
      </c>
      <c r="G162" s="52">
        <v>1</v>
      </c>
      <c r="H162" s="52">
        <v>1</v>
      </c>
      <c r="I162" s="52">
        <v>1</v>
      </c>
      <c r="J162" s="52">
        <v>1</v>
      </c>
      <c r="K162" s="52">
        <v>1</v>
      </c>
      <c r="L162" s="52">
        <v>1</v>
      </c>
      <c r="M162" s="54">
        <v>26</v>
      </c>
      <c r="N162" s="54" t="s">
        <v>196</v>
      </c>
    </row>
    <row r="163" spans="1:14" x14ac:dyDescent="0.3">
      <c r="A163">
        <v>37</v>
      </c>
      <c r="B163" t="s">
        <v>21</v>
      </c>
      <c r="C163" s="53" t="s">
        <v>19</v>
      </c>
      <c r="D163" s="52">
        <v>25</v>
      </c>
      <c r="E163" s="52">
        <v>1</v>
      </c>
      <c r="F163" s="52">
        <v>1</v>
      </c>
      <c r="G163" s="52">
        <v>1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4">
        <v>14</v>
      </c>
      <c r="N163" s="54" t="s">
        <v>197</v>
      </c>
    </row>
    <row r="164" spans="1:14" x14ac:dyDescent="0.3">
      <c r="A164">
        <v>38</v>
      </c>
      <c r="B164" t="s">
        <v>21</v>
      </c>
      <c r="C164" s="53" t="s">
        <v>19</v>
      </c>
      <c r="D164" s="52">
        <v>25</v>
      </c>
      <c r="E164" s="52">
        <v>1</v>
      </c>
      <c r="F164" s="52">
        <v>1</v>
      </c>
      <c r="G164" s="52">
        <v>1</v>
      </c>
      <c r="H164" s="52">
        <v>1</v>
      </c>
      <c r="I164" s="52">
        <v>1</v>
      </c>
      <c r="J164" s="52">
        <v>1</v>
      </c>
      <c r="K164" s="52">
        <v>1</v>
      </c>
      <c r="L164" s="52">
        <v>1</v>
      </c>
      <c r="M164" s="54">
        <v>26</v>
      </c>
      <c r="N164" s="54" t="s">
        <v>196</v>
      </c>
    </row>
    <row r="165" spans="1:14" x14ac:dyDescent="0.3">
      <c r="A165">
        <v>39</v>
      </c>
      <c r="B165" t="s">
        <v>21</v>
      </c>
      <c r="C165" s="53" t="s">
        <v>19</v>
      </c>
      <c r="D165" s="52">
        <v>25</v>
      </c>
      <c r="E165" s="52">
        <v>1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4">
        <v>10</v>
      </c>
      <c r="N165" s="54" t="s">
        <v>197</v>
      </c>
    </row>
    <row r="166" spans="1:14" x14ac:dyDescent="0.3">
      <c r="A166">
        <v>39</v>
      </c>
      <c r="B166" t="s">
        <v>21</v>
      </c>
      <c r="C166" s="53" t="s">
        <v>19</v>
      </c>
      <c r="D166" s="52">
        <v>25</v>
      </c>
      <c r="E166" s="52">
        <v>1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4">
        <v>10</v>
      </c>
      <c r="N166" s="54" t="s">
        <v>197</v>
      </c>
    </row>
    <row r="167" spans="1:14" x14ac:dyDescent="0.3">
      <c r="A167">
        <v>40</v>
      </c>
      <c r="B167" t="s">
        <v>21</v>
      </c>
      <c r="C167" s="53" t="s">
        <v>19</v>
      </c>
      <c r="D167" s="52">
        <v>25</v>
      </c>
      <c r="E167" s="52">
        <v>1</v>
      </c>
      <c r="F167" s="52">
        <v>1</v>
      </c>
      <c r="G167" s="52">
        <v>1</v>
      </c>
      <c r="H167" s="52">
        <v>1</v>
      </c>
      <c r="I167" s="52">
        <v>1</v>
      </c>
      <c r="J167" s="52">
        <v>1</v>
      </c>
      <c r="K167" s="52">
        <v>1</v>
      </c>
      <c r="L167" s="52">
        <v>1</v>
      </c>
      <c r="M167" s="54">
        <v>26</v>
      </c>
      <c r="N167" s="54" t="s">
        <v>196</v>
      </c>
    </row>
    <row r="168" spans="1:14" x14ac:dyDescent="0.3">
      <c r="A168">
        <v>40</v>
      </c>
      <c r="B168" t="s">
        <v>21</v>
      </c>
      <c r="C168" s="53" t="s">
        <v>19</v>
      </c>
      <c r="D168" s="52">
        <v>25</v>
      </c>
      <c r="E168" s="52">
        <v>1</v>
      </c>
      <c r="F168" s="52">
        <v>1</v>
      </c>
      <c r="G168" s="52">
        <v>1</v>
      </c>
      <c r="H168" s="52">
        <v>1</v>
      </c>
      <c r="I168" s="52">
        <v>1</v>
      </c>
      <c r="J168" s="52">
        <v>1</v>
      </c>
      <c r="K168" s="52">
        <v>1</v>
      </c>
      <c r="L168" s="52">
        <v>1</v>
      </c>
      <c r="M168" s="54">
        <v>26</v>
      </c>
      <c r="N168" s="54" t="s">
        <v>196</v>
      </c>
    </row>
    <row r="169" spans="1:14" x14ac:dyDescent="0.3">
      <c r="A169">
        <v>41</v>
      </c>
      <c r="B169" t="s">
        <v>21</v>
      </c>
      <c r="C169" s="53" t="s">
        <v>19</v>
      </c>
      <c r="D169" s="52">
        <v>25</v>
      </c>
      <c r="E169" s="52">
        <v>1</v>
      </c>
      <c r="F169" s="52">
        <v>1</v>
      </c>
      <c r="G169" s="52">
        <v>1</v>
      </c>
      <c r="H169" s="52">
        <v>1</v>
      </c>
      <c r="I169" s="52">
        <v>1</v>
      </c>
      <c r="J169" s="52">
        <v>1</v>
      </c>
      <c r="K169" s="52">
        <v>1</v>
      </c>
      <c r="L169" s="52">
        <v>1</v>
      </c>
      <c r="M169" s="54">
        <v>26</v>
      </c>
      <c r="N169" s="54" t="s">
        <v>196</v>
      </c>
    </row>
    <row r="170" spans="1:14" x14ac:dyDescent="0.3">
      <c r="A170">
        <v>41</v>
      </c>
      <c r="B170" t="s">
        <v>21</v>
      </c>
      <c r="C170" s="53" t="s">
        <v>19</v>
      </c>
      <c r="D170" s="52">
        <v>25</v>
      </c>
      <c r="E170" s="52">
        <v>1</v>
      </c>
      <c r="F170" s="52">
        <v>1</v>
      </c>
      <c r="G170" s="52">
        <v>1</v>
      </c>
      <c r="H170" s="52">
        <v>1</v>
      </c>
      <c r="I170" s="52">
        <v>1</v>
      </c>
      <c r="J170" s="52">
        <v>1</v>
      </c>
      <c r="K170" s="52">
        <v>1</v>
      </c>
      <c r="L170" s="52">
        <v>1</v>
      </c>
      <c r="M170" s="54">
        <v>26</v>
      </c>
      <c r="N170" s="54" t="s">
        <v>196</v>
      </c>
    </row>
    <row r="171" spans="1:14" x14ac:dyDescent="0.3">
      <c r="A171">
        <v>41</v>
      </c>
      <c r="B171" t="s">
        <v>21</v>
      </c>
      <c r="C171" s="53" t="s">
        <v>19</v>
      </c>
      <c r="D171" s="52">
        <v>25</v>
      </c>
      <c r="E171" s="52">
        <v>1</v>
      </c>
      <c r="F171" s="52">
        <v>1</v>
      </c>
      <c r="G171" s="52">
        <v>1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4">
        <v>14</v>
      </c>
      <c r="N171" s="54" t="s">
        <v>197</v>
      </c>
    </row>
    <row r="172" spans="1:14" x14ac:dyDescent="0.3">
      <c r="A172">
        <v>42</v>
      </c>
      <c r="B172" t="s">
        <v>21</v>
      </c>
      <c r="C172" s="53" t="s">
        <v>19</v>
      </c>
      <c r="D172" s="52">
        <v>25</v>
      </c>
      <c r="E172" s="52">
        <v>1</v>
      </c>
      <c r="F172" s="52">
        <v>1</v>
      </c>
      <c r="G172" s="52">
        <v>1</v>
      </c>
      <c r="H172" s="52">
        <v>1</v>
      </c>
      <c r="I172" s="52">
        <v>1</v>
      </c>
      <c r="J172" s="52">
        <v>1</v>
      </c>
      <c r="K172" s="52">
        <v>1</v>
      </c>
      <c r="L172" s="52">
        <v>1</v>
      </c>
      <c r="M172" s="54">
        <v>26</v>
      </c>
      <c r="N172" s="54" t="s">
        <v>196</v>
      </c>
    </row>
    <row r="173" spans="1:14" x14ac:dyDescent="0.3">
      <c r="A173">
        <v>42</v>
      </c>
      <c r="B173" t="s">
        <v>21</v>
      </c>
      <c r="C173" s="53" t="s">
        <v>19</v>
      </c>
      <c r="D173" s="52">
        <v>25</v>
      </c>
      <c r="E173" s="52">
        <v>1</v>
      </c>
      <c r="F173" s="52">
        <v>1</v>
      </c>
      <c r="G173" s="52">
        <v>1</v>
      </c>
      <c r="H173" s="52">
        <v>1</v>
      </c>
      <c r="I173" s="52">
        <v>1</v>
      </c>
      <c r="J173" s="52">
        <v>1</v>
      </c>
      <c r="K173" s="52">
        <v>1</v>
      </c>
      <c r="L173" s="52">
        <v>1</v>
      </c>
      <c r="M173" s="54">
        <v>26</v>
      </c>
      <c r="N173" s="54" t="s">
        <v>196</v>
      </c>
    </row>
    <row r="174" spans="1:14" x14ac:dyDescent="0.3">
      <c r="A174">
        <v>43</v>
      </c>
      <c r="B174" t="s">
        <v>21</v>
      </c>
      <c r="C174" s="53" t="s">
        <v>19</v>
      </c>
      <c r="D174" s="52">
        <v>25</v>
      </c>
      <c r="E174" s="52">
        <v>1</v>
      </c>
      <c r="F174" s="52">
        <v>1</v>
      </c>
      <c r="G174" s="52">
        <v>1</v>
      </c>
      <c r="H174" s="52">
        <v>1</v>
      </c>
      <c r="I174" s="52">
        <v>1</v>
      </c>
      <c r="J174" s="52">
        <v>1</v>
      </c>
      <c r="K174" s="52">
        <v>0</v>
      </c>
      <c r="L174" s="52">
        <v>0</v>
      </c>
      <c r="M174" s="54">
        <v>21</v>
      </c>
      <c r="N174" s="54" t="s">
        <v>197</v>
      </c>
    </row>
    <row r="175" spans="1:14" x14ac:dyDescent="0.3">
      <c r="A175">
        <v>43</v>
      </c>
      <c r="B175" t="s">
        <v>21</v>
      </c>
      <c r="C175" s="53" t="s">
        <v>19</v>
      </c>
      <c r="D175" s="52">
        <v>25</v>
      </c>
      <c r="E175" s="52">
        <v>1</v>
      </c>
      <c r="F175" s="52">
        <v>1</v>
      </c>
      <c r="G175" s="52">
        <v>1</v>
      </c>
      <c r="H175" s="52">
        <v>1</v>
      </c>
      <c r="I175" s="52">
        <v>1</v>
      </c>
      <c r="J175" s="52">
        <v>1</v>
      </c>
      <c r="K175" s="52">
        <v>0</v>
      </c>
      <c r="L175" s="52">
        <v>0</v>
      </c>
      <c r="M175" s="54">
        <v>21</v>
      </c>
      <c r="N175" s="54" t="s">
        <v>197</v>
      </c>
    </row>
    <row r="176" spans="1:14" x14ac:dyDescent="0.3">
      <c r="A176">
        <v>44</v>
      </c>
      <c r="B176" t="s">
        <v>21</v>
      </c>
      <c r="C176" s="53" t="s">
        <v>19</v>
      </c>
      <c r="D176" s="52">
        <v>25</v>
      </c>
      <c r="E176" s="52">
        <v>1</v>
      </c>
      <c r="F176" s="52">
        <v>1</v>
      </c>
      <c r="G176" s="52">
        <v>1</v>
      </c>
      <c r="H176" s="52">
        <v>1</v>
      </c>
      <c r="I176" s="52">
        <v>1</v>
      </c>
      <c r="J176" s="52">
        <v>1</v>
      </c>
      <c r="K176" s="52">
        <v>1</v>
      </c>
      <c r="L176" s="52">
        <v>1</v>
      </c>
      <c r="M176" s="54">
        <v>26</v>
      </c>
      <c r="N176" s="54" t="s">
        <v>196</v>
      </c>
    </row>
    <row r="177" spans="1:14" x14ac:dyDescent="0.3">
      <c r="A177">
        <v>44</v>
      </c>
      <c r="B177" t="s">
        <v>21</v>
      </c>
      <c r="C177" s="53" t="s">
        <v>19</v>
      </c>
      <c r="D177" s="52">
        <v>25</v>
      </c>
      <c r="E177" s="52">
        <v>1</v>
      </c>
      <c r="F177" s="52">
        <v>1</v>
      </c>
      <c r="G177" s="52">
        <v>1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4">
        <v>14</v>
      </c>
      <c r="N177" s="54" t="s">
        <v>197</v>
      </c>
    </row>
    <row r="178" spans="1:14" x14ac:dyDescent="0.3">
      <c r="A178">
        <v>45</v>
      </c>
      <c r="B178" t="s">
        <v>21</v>
      </c>
      <c r="C178" s="53" t="s">
        <v>19</v>
      </c>
      <c r="D178" s="52">
        <v>25</v>
      </c>
      <c r="E178" s="52">
        <v>1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4">
        <v>10</v>
      </c>
      <c r="N178" s="54" t="s">
        <v>197</v>
      </c>
    </row>
    <row r="179" spans="1:14" x14ac:dyDescent="0.3">
      <c r="A179">
        <v>45</v>
      </c>
      <c r="B179" t="s">
        <v>21</v>
      </c>
      <c r="C179" s="53" t="s">
        <v>19</v>
      </c>
      <c r="D179" s="52">
        <v>25</v>
      </c>
      <c r="E179" s="52">
        <v>1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4">
        <v>10</v>
      </c>
      <c r="N179" s="54" t="s">
        <v>197</v>
      </c>
    </row>
    <row r="180" spans="1:14" x14ac:dyDescent="0.3">
      <c r="A180">
        <v>46</v>
      </c>
      <c r="B180" t="s">
        <v>21</v>
      </c>
      <c r="C180" s="53" t="s">
        <v>19</v>
      </c>
      <c r="D180" s="52">
        <v>25</v>
      </c>
      <c r="E180" s="52">
        <v>1</v>
      </c>
      <c r="F180" s="52">
        <v>1</v>
      </c>
      <c r="G180" s="52">
        <v>1</v>
      </c>
      <c r="H180" s="52">
        <v>1</v>
      </c>
      <c r="I180" s="52">
        <v>1</v>
      </c>
      <c r="J180" s="52">
        <v>1</v>
      </c>
      <c r="K180" s="52">
        <v>1</v>
      </c>
      <c r="L180" s="52">
        <v>1</v>
      </c>
      <c r="M180" s="54">
        <v>24</v>
      </c>
      <c r="N180" s="54" t="s">
        <v>197</v>
      </c>
    </row>
    <row r="181" spans="1:14" x14ac:dyDescent="0.3">
      <c r="A181">
        <v>46</v>
      </c>
      <c r="B181" t="s">
        <v>21</v>
      </c>
      <c r="C181" s="53" t="s">
        <v>19</v>
      </c>
      <c r="D181" s="52">
        <v>25</v>
      </c>
      <c r="E181" s="52">
        <v>1</v>
      </c>
      <c r="F181" s="52">
        <v>1</v>
      </c>
      <c r="G181" s="52">
        <v>1</v>
      </c>
      <c r="H181" s="52">
        <v>1</v>
      </c>
      <c r="I181" s="52">
        <v>1</v>
      </c>
      <c r="J181" s="52">
        <v>1</v>
      </c>
      <c r="K181" s="52">
        <v>0</v>
      </c>
      <c r="L181" s="52">
        <v>0</v>
      </c>
      <c r="M181" s="54">
        <v>21</v>
      </c>
      <c r="N181" s="54" t="s">
        <v>197</v>
      </c>
    </row>
    <row r="182" spans="1:14" x14ac:dyDescent="0.3">
      <c r="A182">
        <v>47</v>
      </c>
      <c r="B182" t="s">
        <v>21</v>
      </c>
      <c r="C182" s="53" t="s">
        <v>19</v>
      </c>
      <c r="D182" s="52">
        <v>25</v>
      </c>
      <c r="E182" s="52">
        <v>1</v>
      </c>
      <c r="F182" s="52">
        <v>1</v>
      </c>
      <c r="G182" s="52">
        <v>1</v>
      </c>
      <c r="H182" s="52">
        <v>1</v>
      </c>
      <c r="I182" s="52">
        <v>1</v>
      </c>
      <c r="J182" s="52">
        <v>1</v>
      </c>
      <c r="K182" s="52">
        <v>1</v>
      </c>
      <c r="L182" s="52">
        <v>1</v>
      </c>
      <c r="M182" s="54">
        <v>26</v>
      </c>
      <c r="N182" s="54" t="s">
        <v>196</v>
      </c>
    </row>
    <row r="183" spans="1:14" x14ac:dyDescent="0.3">
      <c r="A183">
        <v>47</v>
      </c>
      <c r="B183" t="s">
        <v>21</v>
      </c>
      <c r="C183" s="53" t="s">
        <v>19</v>
      </c>
      <c r="D183" s="52">
        <v>25</v>
      </c>
      <c r="E183" s="52">
        <v>1</v>
      </c>
      <c r="F183" s="52">
        <v>1</v>
      </c>
      <c r="G183" s="52">
        <v>1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4">
        <v>14</v>
      </c>
      <c r="N183" s="54" t="s">
        <v>197</v>
      </c>
    </row>
    <row r="184" spans="1:14" x14ac:dyDescent="0.3">
      <c r="A184">
        <v>48</v>
      </c>
      <c r="B184" t="s">
        <v>21</v>
      </c>
      <c r="C184" s="53" t="s">
        <v>19</v>
      </c>
      <c r="D184" s="52">
        <v>25</v>
      </c>
      <c r="E184" s="52">
        <v>1</v>
      </c>
      <c r="F184" s="52">
        <v>1</v>
      </c>
      <c r="G184" s="52">
        <v>1</v>
      </c>
      <c r="H184" s="52">
        <v>1</v>
      </c>
      <c r="I184" s="52">
        <v>1</v>
      </c>
      <c r="J184" s="52">
        <v>1</v>
      </c>
      <c r="K184" s="52">
        <v>1</v>
      </c>
      <c r="L184" s="52">
        <v>1</v>
      </c>
      <c r="M184" s="54">
        <v>26</v>
      </c>
      <c r="N184" s="54" t="s">
        <v>196</v>
      </c>
    </row>
    <row r="185" spans="1:14" x14ac:dyDescent="0.3">
      <c r="A185">
        <v>48</v>
      </c>
      <c r="B185" t="s">
        <v>21</v>
      </c>
      <c r="C185" s="53" t="s">
        <v>19</v>
      </c>
      <c r="D185" s="52">
        <v>25</v>
      </c>
      <c r="E185" s="52">
        <v>1</v>
      </c>
      <c r="F185" s="52">
        <v>1</v>
      </c>
      <c r="G185" s="52">
        <v>1</v>
      </c>
      <c r="H185" s="52">
        <v>1</v>
      </c>
      <c r="I185" s="52">
        <v>1</v>
      </c>
      <c r="J185" s="52">
        <v>1</v>
      </c>
      <c r="K185" s="52">
        <v>0</v>
      </c>
      <c r="L185" s="52">
        <v>0</v>
      </c>
      <c r="M185" s="54">
        <v>21</v>
      </c>
      <c r="N185" s="54" t="s">
        <v>197</v>
      </c>
    </row>
    <row r="186" spans="1:14" x14ac:dyDescent="0.3">
      <c r="A186">
        <v>1</v>
      </c>
      <c r="B186" t="s">
        <v>18</v>
      </c>
      <c r="C186" s="53" t="s">
        <v>23</v>
      </c>
      <c r="D186" s="52">
        <v>25</v>
      </c>
      <c r="E186" s="52">
        <v>1</v>
      </c>
      <c r="F186" s="52">
        <v>1</v>
      </c>
      <c r="G186" s="52">
        <v>1</v>
      </c>
      <c r="H186" s="52">
        <v>1</v>
      </c>
      <c r="I186" s="52">
        <v>1</v>
      </c>
      <c r="J186" s="52">
        <v>1</v>
      </c>
      <c r="K186" s="52">
        <v>0</v>
      </c>
      <c r="L186" s="52">
        <v>0</v>
      </c>
      <c r="M186" s="54">
        <v>21</v>
      </c>
      <c r="N186" s="54" t="s">
        <v>197</v>
      </c>
    </row>
    <row r="187" spans="1:14" x14ac:dyDescent="0.3">
      <c r="A187">
        <v>1</v>
      </c>
      <c r="B187" t="s">
        <v>18</v>
      </c>
      <c r="C187" s="53" t="s">
        <v>23</v>
      </c>
      <c r="D187" s="52">
        <v>25</v>
      </c>
      <c r="E187" s="52">
        <v>1</v>
      </c>
      <c r="F187" s="52">
        <v>1</v>
      </c>
      <c r="G187" s="52">
        <v>1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4">
        <v>14</v>
      </c>
      <c r="N187" s="54" t="s">
        <v>197</v>
      </c>
    </row>
    <row r="188" spans="1:14" x14ac:dyDescent="0.3">
      <c r="A188">
        <v>2</v>
      </c>
      <c r="B188" t="s">
        <v>18</v>
      </c>
      <c r="C188" s="53" t="s">
        <v>23</v>
      </c>
      <c r="D188" s="52">
        <v>25</v>
      </c>
      <c r="E188" s="52">
        <v>1</v>
      </c>
      <c r="F188" s="52">
        <v>1</v>
      </c>
      <c r="G188" s="52">
        <v>1</v>
      </c>
      <c r="H188" s="52">
        <v>1</v>
      </c>
      <c r="I188" s="52">
        <v>1</v>
      </c>
      <c r="J188" s="52">
        <v>1</v>
      </c>
      <c r="K188" s="52">
        <v>1</v>
      </c>
      <c r="L188" s="52">
        <v>1</v>
      </c>
      <c r="M188" s="54">
        <v>26</v>
      </c>
      <c r="N188" s="54" t="s">
        <v>196</v>
      </c>
    </row>
    <row r="189" spans="1:14" x14ac:dyDescent="0.3">
      <c r="A189">
        <v>2</v>
      </c>
      <c r="B189" t="s">
        <v>18</v>
      </c>
      <c r="C189" s="53" t="s">
        <v>23</v>
      </c>
      <c r="D189" s="52">
        <v>25</v>
      </c>
      <c r="E189" s="52">
        <v>1</v>
      </c>
      <c r="F189" s="52">
        <v>1</v>
      </c>
      <c r="G189" s="52">
        <v>1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4">
        <v>14</v>
      </c>
      <c r="N189" s="54" t="s">
        <v>197</v>
      </c>
    </row>
    <row r="190" spans="1:14" x14ac:dyDescent="0.3">
      <c r="A190">
        <v>3</v>
      </c>
      <c r="B190" t="s">
        <v>18</v>
      </c>
      <c r="C190" s="53" t="s">
        <v>23</v>
      </c>
      <c r="D190" s="52">
        <v>25</v>
      </c>
      <c r="E190" s="52">
        <v>1</v>
      </c>
      <c r="F190" s="52">
        <v>1</v>
      </c>
      <c r="G190" s="52">
        <v>1</v>
      </c>
      <c r="H190" s="52">
        <v>1</v>
      </c>
      <c r="I190" s="52">
        <v>1</v>
      </c>
      <c r="J190" s="52">
        <v>1</v>
      </c>
      <c r="K190" s="52">
        <v>1</v>
      </c>
      <c r="L190" s="52">
        <v>1</v>
      </c>
      <c r="M190" s="54">
        <v>26</v>
      </c>
      <c r="N190" s="54" t="s">
        <v>196</v>
      </c>
    </row>
    <row r="191" spans="1:14" x14ac:dyDescent="0.3">
      <c r="A191">
        <v>3</v>
      </c>
      <c r="B191" t="s">
        <v>18</v>
      </c>
      <c r="C191" s="53" t="s">
        <v>23</v>
      </c>
      <c r="D191" s="52">
        <v>25</v>
      </c>
      <c r="E191" s="52">
        <v>1</v>
      </c>
      <c r="F191" s="52">
        <v>1</v>
      </c>
      <c r="G191" s="52">
        <v>1</v>
      </c>
      <c r="H191" s="52">
        <v>1</v>
      </c>
      <c r="I191" s="52">
        <v>1</v>
      </c>
      <c r="J191" s="52">
        <v>1</v>
      </c>
      <c r="K191" s="52">
        <v>1</v>
      </c>
      <c r="L191" s="52">
        <v>1</v>
      </c>
      <c r="M191" s="54">
        <v>26</v>
      </c>
      <c r="N191" s="54" t="s">
        <v>196</v>
      </c>
    </row>
    <row r="192" spans="1:14" x14ac:dyDescent="0.3">
      <c r="A192">
        <v>4</v>
      </c>
      <c r="B192" t="s">
        <v>18</v>
      </c>
      <c r="C192" s="53" t="s">
        <v>23</v>
      </c>
      <c r="D192" s="52">
        <v>25</v>
      </c>
      <c r="E192" s="52">
        <v>1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4">
        <v>10</v>
      </c>
      <c r="N192" s="54" t="s">
        <v>197</v>
      </c>
    </row>
    <row r="193" spans="1:14" x14ac:dyDescent="0.3">
      <c r="A193">
        <v>4</v>
      </c>
      <c r="B193" t="s">
        <v>18</v>
      </c>
      <c r="C193" s="53" t="s">
        <v>23</v>
      </c>
      <c r="D193" s="52">
        <v>25</v>
      </c>
      <c r="E193" s="52">
        <v>1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4">
        <v>10</v>
      </c>
      <c r="N193" s="54" t="s">
        <v>197</v>
      </c>
    </row>
    <row r="194" spans="1:14" x14ac:dyDescent="0.3">
      <c r="A194">
        <v>5</v>
      </c>
      <c r="B194" t="s">
        <v>18</v>
      </c>
      <c r="C194" s="53" t="s">
        <v>23</v>
      </c>
      <c r="D194" s="52">
        <v>25</v>
      </c>
      <c r="E194" s="52">
        <v>1</v>
      </c>
      <c r="F194" s="52">
        <v>1</v>
      </c>
      <c r="G194" s="52">
        <v>1</v>
      </c>
      <c r="H194" s="52">
        <v>1</v>
      </c>
      <c r="I194" s="52">
        <v>1</v>
      </c>
      <c r="J194" s="52">
        <v>1</v>
      </c>
      <c r="K194" s="52">
        <v>1</v>
      </c>
      <c r="L194" s="52">
        <v>1</v>
      </c>
      <c r="M194" s="54">
        <v>26</v>
      </c>
      <c r="N194" s="54" t="s">
        <v>196</v>
      </c>
    </row>
    <row r="195" spans="1:14" x14ac:dyDescent="0.3">
      <c r="A195">
        <v>5</v>
      </c>
      <c r="B195" t="s">
        <v>18</v>
      </c>
      <c r="C195" s="53" t="s">
        <v>24</v>
      </c>
      <c r="D195" s="52">
        <v>25</v>
      </c>
      <c r="E195" s="52">
        <v>1</v>
      </c>
      <c r="F195" s="52">
        <v>1</v>
      </c>
      <c r="G195" s="52">
        <v>1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4">
        <v>14</v>
      </c>
      <c r="N195" s="54" t="s">
        <v>197</v>
      </c>
    </row>
    <row r="196" spans="1:14" x14ac:dyDescent="0.3">
      <c r="A196">
        <v>6</v>
      </c>
      <c r="B196" t="s">
        <v>18</v>
      </c>
      <c r="C196" s="53" t="s">
        <v>25</v>
      </c>
      <c r="D196" s="52">
        <v>25</v>
      </c>
      <c r="E196" s="52">
        <v>1</v>
      </c>
      <c r="F196" s="52">
        <v>1</v>
      </c>
      <c r="G196" s="52">
        <v>1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4">
        <v>14</v>
      </c>
      <c r="N196" s="54" t="s">
        <v>197</v>
      </c>
    </row>
    <row r="197" spans="1:14" x14ac:dyDescent="0.3">
      <c r="A197">
        <v>6</v>
      </c>
      <c r="B197" t="s">
        <v>18</v>
      </c>
      <c r="C197" s="53" t="s">
        <v>26</v>
      </c>
      <c r="D197" s="52">
        <v>25</v>
      </c>
      <c r="E197" s="52">
        <v>1</v>
      </c>
      <c r="F197" s="52">
        <v>1</v>
      </c>
      <c r="G197" s="52">
        <v>1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4">
        <v>14</v>
      </c>
      <c r="N197" s="54" t="s">
        <v>197</v>
      </c>
    </row>
    <row r="198" spans="1:14" x14ac:dyDescent="0.3">
      <c r="A198">
        <v>7</v>
      </c>
      <c r="B198" t="s">
        <v>18</v>
      </c>
      <c r="C198" s="53" t="s">
        <v>27</v>
      </c>
      <c r="D198" s="52">
        <v>25</v>
      </c>
      <c r="E198" s="52">
        <v>1</v>
      </c>
      <c r="F198" s="52">
        <v>1</v>
      </c>
      <c r="G198" s="52">
        <v>1</v>
      </c>
      <c r="H198" s="52">
        <v>1</v>
      </c>
      <c r="I198" s="52">
        <v>1</v>
      </c>
      <c r="J198" s="52">
        <v>1</v>
      </c>
      <c r="K198" s="52">
        <v>1</v>
      </c>
      <c r="L198" s="52">
        <v>1</v>
      </c>
      <c r="M198" s="54">
        <v>26</v>
      </c>
      <c r="N198" s="54" t="s">
        <v>196</v>
      </c>
    </row>
    <row r="199" spans="1:14" x14ac:dyDescent="0.3">
      <c r="A199">
        <v>7</v>
      </c>
      <c r="B199" t="s">
        <v>18</v>
      </c>
      <c r="C199" s="53" t="s">
        <v>28</v>
      </c>
      <c r="D199" s="52">
        <v>25</v>
      </c>
      <c r="E199" s="52">
        <v>1</v>
      </c>
      <c r="F199" s="52">
        <v>1</v>
      </c>
      <c r="G199" s="52">
        <v>1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4">
        <v>14</v>
      </c>
      <c r="N199" s="54" t="s">
        <v>197</v>
      </c>
    </row>
    <row r="200" spans="1:14" x14ac:dyDescent="0.3">
      <c r="A200">
        <v>8</v>
      </c>
      <c r="B200" t="s">
        <v>18</v>
      </c>
      <c r="C200" s="53" t="s">
        <v>29</v>
      </c>
      <c r="D200" s="52">
        <v>25</v>
      </c>
      <c r="E200" s="52">
        <v>1</v>
      </c>
      <c r="F200" s="52">
        <v>1</v>
      </c>
      <c r="G200" s="52">
        <v>1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4">
        <v>14</v>
      </c>
      <c r="N200" s="54" t="s">
        <v>197</v>
      </c>
    </row>
    <row r="201" spans="1:14" x14ac:dyDescent="0.3">
      <c r="A201">
        <v>8</v>
      </c>
      <c r="B201" t="s">
        <v>18</v>
      </c>
      <c r="C201" s="53" t="s">
        <v>30</v>
      </c>
      <c r="D201" s="52">
        <v>25</v>
      </c>
      <c r="E201" s="52">
        <v>1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4">
        <v>10</v>
      </c>
      <c r="N201" s="54" t="s">
        <v>197</v>
      </c>
    </row>
    <row r="202" spans="1:14" x14ac:dyDescent="0.3">
      <c r="A202">
        <v>9</v>
      </c>
      <c r="B202" t="s">
        <v>18</v>
      </c>
      <c r="C202" s="53" t="s">
        <v>31</v>
      </c>
      <c r="D202" s="52">
        <v>25</v>
      </c>
      <c r="E202" s="52">
        <v>1</v>
      </c>
      <c r="F202" s="52">
        <v>1</v>
      </c>
      <c r="G202" s="52">
        <v>1</v>
      </c>
      <c r="H202" s="52">
        <v>1</v>
      </c>
      <c r="I202" s="52">
        <v>1</v>
      </c>
      <c r="J202" s="52">
        <v>1</v>
      </c>
      <c r="K202" s="52">
        <v>1</v>
      </c>
      <c r="L202" s="52">
        <v>1</v>
      </c>
      <c r="M202" s="54">
        <v>26</v>
      </c>
      <c r="N202" s="54" t="s">
        <v>196</v>
      </c>
    </row>
    <row r="203" spans="1:14" x14ac:dyDescent="0.3">
      <c r="A203">
        <v>9</v>
      </c>
      <c r="B203" t="s">
        <v>18</v>
      </c>
      <c r="C203" s="53" t="s">
        <v>32</v>
      </c>
      <c r="D203" s="52">
        <v>25</v>
      </c>
      <c r="E203" s="52">
        <v>1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4">
        <v>10</v>
      </c>
      <c r="N203" s="54" t="s">
        <v>197</v>
      </c>
    </row>
    <row r="204" spans="1:14" x14ac:dyDescent="0.3">
      <c r="A204">
        <v>10</v>
      </c>
      <c r="B204" t="s">
        <v>18</v>
      </c>
      <c r="C204" s="53" t="s">
        <v>33</v>
      </c>
      <c r="D204" s="52">
        <v>25</v>
      </c>
      <c r="E204" s="52">
        <v>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4">
        <v>10</v>
      </c>
      <c r="N204" s="54" t="s">
        <v>197</v>
      </c>
    </row>
    <row r="205" spans="1:14" x14ac:dyDescent="0.3">
      <c r="A205">
        <v>10</v>
      </c>
      <c r="B205" t="s">
        <v>18</v>
      </c>
      <c r="C205" s="53" t="s">
        <v>24</v>
      </c>
      <c r="D205" s="52">
        <v>25</v>
      </c>
      <c r="E205" s="52">
        <v>1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4">
        <v>10</v>
      </c>
      <c r="N205" s="54" t="s">
        <v>197</v>
      </c>
    </row>
    <row r="206" spans="1:14" x14ac:dyDescent="0.3">
      <c r="A206">
        <v>11</v>
      </c>
      <c r="B206" t="s">
        <v>18</v>
      </c>
      <c r="C206" s="53" t="s">
        <v>25</v>
      </c>
      <c r="D206" s="52">
        <v>25</v>
      </c>
      <c r="E206" s="52">
        <v>1</v>
      </c>
      <c r="F206" s="52">
        <v>1</v>
      </c>
      <c r="G206" s="52">
        <v>1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4">
        <v>14</v>
      </c>
      <c r="N206" s="54" t="s">
        <v>197</v>
      </c>
    </row>
    <row r="207" spans="1:14" x14ac:dyDescent="0.3">
      <c r="A207">
        <v>11</v>
      </c>
      <c r="B207" t="s">
        <v>18</v>
      </c>
      <c r="C207" s="53" t="s">
        <v>26</v>
      </c>
      <c r="D207" s="52">
        <v>25</v>
      </c>
      <c r="E207" s="52">
        <v>1</v>
      </c>
      <c r="F207" s="52">
        <v>1</v>
      </c>
      <c r="G207" s="52">
        <v>1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4">
        <v>14</v>
      </c>
      <c r="N207" s="54" t="s">
        <v>197</v>
      </c>
    </row>
    <row r="208" spans="1:14" x14ac:dyDescent="0.3">
      <c r="A208">
        <v>12</v>
      </c>
      <c r="B208" t="s">
        <v>18</v>
      </c>
      <c r="C208" s="53" t="s">
        <v>27</v>
      </c>
      <c r="D208" s="52">
        <v>25</v>
      </c>
      <c r="E208" s="52">
        <v>1</v>
      </c>
      <c r="F208" s="52">
        <v>1</v>
      </c>
      <c r="G208" s="52">
        <v>1</v>
      </c>
      <c r="H208" s="52">
        <v>1</v>
      </c>
      <c r="I208" s="52">
        <v>1</v>
      </c>
      <c r="J208" s="52">
        <v>1</v>
      </c>
      <c r="K208" s="52">
        <v>0</v>
      </c>
      <c r="L208" s="52">
        <v>0</v>
      </c>
      <c r="M208" s="54">
        <v>21</v>
      </c>
      <c r="N208" s="54" t="s">
        <v>197</v>
      </c>
    </row>
    <row r="209" spans="1:14" x14ac:dyDescent="0.3">
      <c r="A209">
        <v>12</v>
      </c>
      <c r="B209" t="s">
        <v>18</v>
      </c>
      <c r="C209" s="53" t="s">
        <v>28</v>
      </c>
      <c r="D209" s="52">
        <v>25</v>
      </c>
      <c r="E209" s="52">
        <v>1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4">
        <v>10</v>
      </c>
      <c r="N209" s="54" t="s">
        <v>197</v>
      </c>
    </row>
    <row r="210" spans="1:14" x14ac:dyDescent="0.3">
      <c r="A210">
        <v>13</v>
      </c>
      <c r="B210" t="s">
        <v>18</v>
      </c>
      <c r="C210" s="53" t="s">
        <v>29</v>
      </c>
      <c r="D210" s="52">
        <v>25</v>
      </c>
      <c r="E210" s="52">
        <v>1</v>
      </c>
      <c r="F210" s="52">
        <v>1</v>
      </c>
      <c r="G210" s="52">
        <v>1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4">
        <v>14</v>
      </c>
      <c r="N210" s="54" t="s">
        <v>197</v>
      </c>
    </row>
    <row r="211" spans="1:14" x14ac:dyDescent="0.3">
      <c r="A211">
        <v>13</v>
      </c>
      <c r="B211" t="s">
        <v>18</v>
      </c>
      <c r="C211" s="53" t="s">
        <v>30</v>
      </c>
      <c r="D211" s="52">
        <v>25</v>
      </c>
      <c r="E211" s="52">
        <v>1</v>
      </c>
      <c r="F211" s="52">
        <v>1</v>
      </c>
      <c r="G211" s="52">
        <v>1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4">
        <v>14</v>
      </c>
      <c r="N211" s="54" t="s">
        <v>197</v>
      </c>
    </row>
    <row r="212" spans="1:14" x14ac:dyDescent="0.3">
      <c r="A212">
        <v>14</v>
      </c>
      <c r="B212" t="s">
        <v>18</v>
      </c>
      <c r="C212" s="53" t="s">
        <v>31</v>
      </c>
      <c r="D212" s="52">
        <v>25</v>
      </c>
      <c r="E212" s="52">
        <v>1</v>
      </c>
      <c r="F212" s="52">
        <v>1</v>
      </c>
      <c r="G212" s="52">
        <v>1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4">
        <v>14</v>
      </c>
      <c r="N212" s="54" t="s">
        <v>197</v>
      </c>
    </row>
    <row r="213" spans="1:14" x14ac:dyDescent="0.3">
      <c r="A213">
        <v>14</v>
      </c>
      <c r="B213" t="s">
        <v>18</v>
      </c>
      <c r="C213" s="53" t="s">
        <v>32</v>
      </c>
      <c r="D213" s="52">
        <v>25</v>
      </c>
      <c r="E213" s="52">
        <v>1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4">
        <v>10</v>
      </c>
      <c r="N213" s="54" t="s">
        <v>197</v>
      </c>
    </row>
    <row r="214" spans="1:14" x14ac:dyDescent="0.3">
      <c r="A214">
        <v>15</v>
      </c>
      <c r="B214" t="s">
        <v>18</v>
      </c>
      <c r="C214" s="53" t="s">
        <v>33</v>
      </c>
      <c r="D214" s="52">
        <v>25</v>
      </c>
      <c r="E214" s="52">
        <v>1</v>
      </c>
      <c r="F214" s="52">
        <v>1</v>
      </c>
      <c r="G214" s="52">
        <v>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4">
        <v>14</v>
      </c>
      <c r="N214" s="54" t="s">
        <v>197</v>
      </c>
    </row>
    <row r="215" spans="1:14" x14ac:dyDescent="0.3">
      <c r="A215">
        <v>15</v>
      </c>
      <c r="B215" t="s">
        <v>18</v>
      </c>
      <c r="C215" s="53" t="s">
        <v>34</v>
      </c>
      <c r="D215" s="52">
        <v>25</v>
      </c>
      <c r="E215" s="52">
        <v>1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4">
        <v>10</v>
      </c>
      <c r="N215" s="54" t="s">
        <v>197</v>
      </c>
    </row>
    <row r="216" spans="1:14" x14ac:dyDescent="0.3">
      <c r="A216">
        <v>16</v>
      </c>
      <c r="B216" t="s">
        <v>18</v>
      </c>
      <c r="C216" s="53" t="s">
        <v>35</v>
      </c>
      <c r="D216" s="52">
        <v>25</v>
      </c>
      <c r="E216" s="52">
        <v>1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4">
        <v>10</v>
      </c>
      <c r="N216" s="54" t="s">
        <v>197</v>
      </c>
    </row>
    <row r="217" spans="1:14" x14ac:dyDescent="0.3">
      <c r="A217">
        <v>16</v>
      </c>
      <c r="B217" t="s">
        <v>18</v>
      </c>
      <c r="C217" s="53" t="s">
        <v>36</v>
      </c>
      <c r="D217" s="52">
        <v>25</v>
      </c>
      <c r="E217" s="52">
        <v>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4">
        <v>10</v>
      </c>
      <c r="N217" s="54" t="s">
        <v>197</v>
      </c>
    </row>
    <row r="218" spans="1:14" x14ac:dyDescent="0.3">
      <c r="A218">
        <v>17</v>
      </c>
      <c r="B218" t="s">
        <v>18</v>
      </c>
      <c r="C218" s="53" t="s">
        <v>37</v>
      </c>
      <c r="D218" s="52">
        <v>25</v>
      </c>
      <c r="E218" s="52">
        <v>1</v>
      </c>
      <c r="F218" s="52">
        <v>1</v>
      </c>
      <c r="G218" s="52">
        <v>1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4">
        <v>14</v>
      </c>
      <c r="N218" s="54" t="s">
        <v>197</v>
      </c>
    </row>
    <row r="219" spans="1:14" x14ac:dyDescent="0.3">
      <c r="A219">
        <v>17</v>
      </c>
      <c r="B219" t="s">
        <v>18</v>
      </c>
      <c r="C219" s="53" t="s">
        <v>38</v>
      </c>
      <c r="D219" s="52">
        <v>25</v>
      </c>
      <c r="E219" s="52">
        <v>1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4">
        <v>10</v>
      </c>
      <c r="N219" s="54" t="s">
        <v>197</v>
      </c>
    </row>
    <row r="220" spans="1:14" x14ac:dyDescent="0.3">
      <c r="A220">
        <v>18</v>
      </c>
      <c r="B220" t="s">
        <v>18</v>
      </c>
      <c r="C220" s="53" t="s">
        <v>39</v>
      </c>
      <c r="D220" s="52">
        <v>25</v>
      </c>
      <c r="E220" s="52">
        <v>1</v>
      </c>
      <c r="F220" s="52">
        <v>1</v>
      </c>
      <c r="G220" s="52">
        <v>1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4">
        <v>14</v>
      </c>
      <c r="N220" s="54" t="s">
        <v>197</v>
      </c>
    </row>
    <row r="221" spans="1:14" x14ac:dyDescent="0.3">
      <c r="A221">
        <v>18</v>
      </c>
      <c r="B221" t="s">
        <v>18</v>
      </c>
      <c r="C221" s="53" t="s">
        <v>40</v>
      </c>
      <c r="D221" s="52">
        <v>25</v>
      </c>
      <c r="E221" s="52">
        <v>1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4">
        <v>10</v>
      </c>
      <c r="N221" s="54" t="s">
        <v>197</v>
      </c>
    </row>
    <row r="222" spans="1:14" x14ac:dyDescent="0.3">
      <c r="A222">
        <v>19</v>
      </c>
      <c r="B222" t="s">
        <v>18</v>
      </c>
      <c r="C222" s="53" t="s">
        <v>41</v>
      </c>
      <c r="D222" s="52">
        <v>25</v>
      </c>
      <c r="E222" s="52">
        <v>1</v>
      </c>
      <c r="F222" s="52">
        <v>1</v>
      </c>
      <c r="G222" s="52">
        <v>1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4">
        <v>14</v>
      </c>
      <c r="N222" s="54" t="s">
        <v>197</v>
      </c>
    </row>
    <row r="223" spans="1:14" x14ac:dyDescent="0.3">
      <c r="A223">
        <v>19</v>
      </c>
      <c r="B223" t="s">
        <v>18</v>
      </c>
      <c r="C223" s="53" t="s">
        <v>42</v>
      </c>
      <c r="D223" s="52">
        <v>25</v>
      </c>
      <c r="E223" s="52">
        <v>1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4">
        <v>10</v>
      </c>
      <c r="N223" s="54" t="s">
        <v>197</v>
      </c>
    </row>
    <row r="224" spans="1:14" x14ac:dyDescent="0.3">
      <c r="A224">
        <v>20</v>
      </c>
      <c r="B224" t="s">
        <v>18</v>
      </c>
      <c r="C224" s="53" t="s">
        <v>43</v>
      </c>
      <c r="D224" s="52">
        <v>25</v>
      </c>
      <c r="E224" s="52">
        <v>1</v>
      </c>
      <c r="F224" s="52">
        <v>1</v>
      </c>
      <c r="G224" s="52">
        <v>1</v>
      </c>
      <c r="H224" s="52">
        <v>1</v>
      </c>
      <c r="I224" s="52">
        <v>1</v>
      </c>
      <c r="J224" s="52">
        <v>1</v>
      </c>
      <c r="K224" s="52">
        <v>1</v>
      </c>
      <c r="L224" s="52">
        <v>1</v>
      </c>
      <c r="M224" s="54">
        <v>26</v>
      </c>
      <c r="N224" s="54" t="s">
        <v>196</v>
      </c>
    </row>
    <row r="225" spans="1:14" x14ac:dyDescent="0.3">
      <c r="A225">
        <v>20</v>
      </c>
      <c r="B225" t="s">
        <v>18</v>
      </c>
      <c r="C225" s="53" t="s">
        <v>44</v>
      </c>
      <c r="D225" s="52">
        <v>25</v>
      </c>
      <c r="E225" s="52">
        <v>1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4">
        <v>10</v>
      </c>
      <c r="N225" s="54" t="s">
        <v>197</v>
      </c>
    </row>
    <row r="226" spans="1:14" x14ac:dyDescent="0.3">
      <c r="A226">
        <v>21</v>
      </c>
      <c r="B226" t="s">
        <v>18</v>
      </c>
      <c r="C226" s="53" t="s">
        <v>45</v>
      </c>
      <c r="D226" s="52">
        <v>25</v>
      </c>
      <c r="E226" s="52">
        <v>1</v>
      </c>
      <c r="F226" s="52">
        <v>1</v>
      </c>
      <c r="G226" s="52">
        <v>1</v>
      </c>
      <c r="H226" s="52">
        <v>1</v>
      </c>
      <c r="I226" s="52">
        <v>1</v>
      </c>
      <c r="J226" s="52">
        <v>1</v>
      </c>
      <c r="K226" s="52">
        <v>1</v>
      </c>
      <c r="L226" s="52">
        <v>1</v>
      </c>
      <c r="M226" s="54">
        <v>26</v>
      </c>
      <c r="N226" s="54" t="s">
        <v>196</v>
      </c>
    </row>
    <row r="227" spans="1:14" x14ac:dyDescent="0.3">
      <c r="A227">
        <v>21</v>
      </c>
      <c r="B227" t="s">
        <v>18</v>
      </c>
      <c r="C227" s="53" t="s">
        <v>46</v>
      </c>
      <c r="D227" s="52">
        <v>25</v>
      </c>
      <c r="E227" s="52">
        <v>1</v>
      </c>
      <c r="F227" s="52">
        <v>1</v>
      </c>
      <c r="G227" s="52">
        <v>1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4">
        <v>14</v>
      </c>
      <c r="N227" s="54" t="s">
        <v>197</v>
      </c>
    </row>
    <row r="228" spans="1:14" x14ac:dyDescent="0.3">
      <c r="A228">
        <v>22</v>
      </c>
      <c r="B228" t="s">
        <v>18</v>
      </c>
      <c r="C228" s="53" t="s">
        <v>47</v>
      </c>
      <c r="D228" s="52">
        <v>25</v>
      </c>
      <c r="E228" s="52">
        <v>1</v>
      </c>
      <c r="F228" s="52">
        <v>1</v>
      </c>
      <c r="G228" s="52">
        <v>1</v>
      </c>
      <c r="H228" s="52">
        <v>1</v>
      </c>
      <c r="I228" s="52">
        <v>1</v>
      </c>
      <c r="J228" s="52">
        <v>1</v>
      </c>
      <c r="K228" s="52">
        <v>1</v>
      </c>
      <c r="L228" s="52">
        <v>1</v>
      </c>
      <c r="M228" s="54">
        <v>26</v>
      </c>
      <c r="N228" s="54" t="s">
        <v>196</v>
      </c>
    </row>
    <row r="229" spans="1:14" x14ac:dyDescent="0.3">
      <c r="A229">
        <v>22</v>
      </c>
      <c r="B229" t="s">
        <v>18</v>
      </c>
      <c r="C229" s="53" t="s">
        <v>198</v>
      </c>
      <c r="D229" s="52">
        <v>25</v>
      </c>
      <c r="E229" s="52">
        <v>1</v>
      </c>
      <c r="F229" s="52">
        <v>1</v>
      </c>
      <c r="G229" s="52">
        <v>1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4">
        <v>14</v>
      </c>
      <c r="N229" s="54" t="s">
        <v>197</v>
      </c>
    </row>
    <row r="230" spans="1:14" x14ac:dyDescent="0.3">
      <c r="A230">
        <v>23</v>
      </c>
      <c r="B230" t="s">
        <v>18</v>
      </c>
      <c r="C230" s="53" t="s">
        <v>48</v>
      </c>
      <c r="D230" s="52">
        <v>25</v>
      </c>
      <c r="E230" s="52">
        <v>1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4">
        <v>10</v>
      </c>
      <c r="N230" s="54" t="s">
        <v>197</v>
      </c>
    </row>
    <row r="231" spans="1:14" x14ac:dyDescent="0.3">
      <c r="A231">
        <v>23</v>
      </c>
      <c r="B231" t="s">
        <v>18</v>
      </c>
      <c r="C231" s="53" t="s">
        <v>49</v>
      </c>
      <c r="D231" s="52">
        <v>25</v>
      </c>
      <c r="E231" s="52">
        <v>1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4">
        <v>10</v>
      </c>
      <c r="N231" s="54" t="s">
        <v>197</v>
      </c>
    </row>
    <row r="232" spans="1:14" x14ac:dyDescent="0.3">
      <c r="A232">
        <v>24</v>
      </c>
      <c r="B232" t="s">
        <v>18</v>
      </c>
      <c r="C232" s="53" t="s">
        <v>50</v>
      </c>
      <c r="D232" s="52">
        <v>25</v>
      </c>
      <c r="E232" s="52">
        <v>1</v>
      </c>
      <c r="F232" s="52">
        <v>1</v>
      </c>
      <c r="G232" s="52">
        <v>1</v>
      </c>
      <c r="H232" s="52">
        <v>1</v>
      </c>
      <c r="I232" s="52">
        <v>1</v>
      </c>
      <c r="J232" s="52">
        <v>1</v>
      </c>
      <c r="K232" s="52">
        <v>1</v>
      </c>
      <c r="L232" s="52">
        <v>1</v>
      </c>
      <c r="M232" s="54">
        <v>26</v>
      </c>
      <c r="N232" s="54" t="s">
        <v>196</v>
      </c>
    </row>
    <row r="233" spans="1:14" x14ac:dyDescent="0.3">
      <c r="A233">
        <v>24</v>
      </c>
      <c r="B233" t="s">
        <v>18</v>
      </c>
      <c r="C233" s="53" t="s">
        <v>51</v>
      </c>
      <c r="D233" s="52">
        <v>25</v>
      </c>
      <c r="E233" s="52">
        <v>1</v>
      </c>
      <c r="F233" s="52">
        <v>1</v>
      </c>
      <c r="G233" s="52">
        <v>1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4">
        <v>14</v>
      </c>
      <c r="N233" s="54" t="s">
        <v>197</v>
      </c>
    </row>
    <row r="234" spans="1:14" x14ac:dyDescent="0.3">
      <c r="A234">
        <v>25</v>
      </c>
      <c r="B234" t="s">
        <v>18</v>
      </c>
      <c r="C234" s="53" t="s">
        <v>52</v>
      </c>
      <c r="D234" s="52">
        <v>25</v>
      </c>
      <c r="E234" s="52">
        <v>1</v>
      </c>
      <c r="F234" s="52">
        <v>1</v>
      </c>
      <c r="G234" s="52">
        <v>1</v>
      </c>
      <c r="H234" s="52">
        <v>1</v>
      </c>
      <c r="I234" s="52">
        <v>1</v>
      </c>
      <c r="J234" s="52">
        <v>1</v>
      </c>
      <c r="K234" s="52">
        <v>0</v>
      </c>
      <c r="L234" s="52">
        <v>0</v>
      </c>
      <c r="M234" s="54">
        <v>21</v>
      </c>
      <c r="N234" s="54" t="s">
        <v>197</v>
      </c>
    </row>
    <row r="235" spans="1:14" x14ac:dyDescent="0.3">
      <c r="A235">
        <v>25</v>
      </c>
      <c r="B235" t="s">
        <v>18</v>
      </c>
      <c r="C235" s="53" t="s">
        <v>53</v>
      </c>
      <c r="D235" s="52">
        <v>25</v>
      </c>
      <c r="E235" s="52">
        <v>1</v>
      </c>
      <c r="F235" s="52">
        <v>1</v>
      </c>
      <c r="G235" s="52">
        <v>1</v>
      </c>
      <c r="H235" s="52">
        <v>1</v>
      </c>
      <c r="I235" s="52">
        <v>1</v>
      </c>
      <c r="J235" s="52">
        <v>1</v>
      </c>
      <c r="K235" s="52">
        <v>0</v>
      </c>
      <c r="L235" s="52">
        <v>0</v>
      </c>
      <c r="M235" s="54">
        <v>21</v>
      </c>
      <c r="N235" s="54" t="s">
        <v>197</v>
      </c>
    </row>
    <row r="236" spans="1:14" x14ac:dyDescent="0.3">
      <c r="A236">
        <v>26</v>
      </c>
      <c r="B236" t="s">
        <v>18</v>
      </c>
      <c r="C236" s="53" t="s">
        <v>54</v>
      </c>
      <c r="D236" s="52">
        <v>25</v>
      </c>
      <c r="E236" s="52">
        <v>1</v>
      </c>
      <c r="F236" s="52">
        <v>1</v>
      </c>
      <c r="G236" s="52">
        <v>1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4">
        <v>14</v>
      </c>
      <c r="N236" s="54" t="s">
        <v>197</v>
      </c>
    </row>
    <row r="237" spans="1:14" x14ac:dyDescent="0.3">
      <c r="A237">
        <v>26</v>
      </c>
      <c r="B237" t="s">
        <v>18</v>
      </c>
      <c r="C237" s="53" t="s">
        <v>55</v>
      </c>
      <c r="D237" s="52">
        <v>25</v>
      </c>
      <c r="E237" s="52">
        <v>1</v>
      </c>
      <c r="F237" s="52">
        <v>1</v>
      </c>
      <c r="G237" s="52">
        <v>1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4">
        <v>14</v>
      </c>
      <c r="N237" s="54" t="s">
        <v>197</v>
      </c>
    </row>
    <row r="238" spans="1:14" x14ac:dyDescent="0.3">
      <c r="A238">
        <v>27</v>
      </c>
      <c r="B238" t="s">
        <v>18</v>
      </c>
      <c r="C238" s="53" t="s">
        <v>56</v>
      </c>
      <c r="D238" s="52">
        <v>25</v>
      </c>
      <c r="E238" s="52">
        <v>1</v>
      </c>
      <c r="F238" s="52">
        <v>1</v>
      </c>
      <c r="G238" s="52">
        <v>1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4">
        <v>14</v>
      </c>
      <c r="N238" s="54" t="s">
        <v>197</v>
      </c>
    </row>
    <row r="239" spans="1:14" x14ac:dyDescent="0.3">
      <c r="A239">
        <v>27</v>
      </c>
      <c r="B239" t="s">
        <v>18</v>
      </c>
      <c r="C239" s="53" t="s">
        <v>57</v>
      </c>
      <c r="D239" s="52">
        <v>25</v>
      </c>
      <c r="E239" s="52">
        <v>1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4">
        <v>10</v>
      </c>
      <c r="N239" s="54" t="s">
        <v>197</v>
      </c>
    </row>
    <row r="240" spans="1:14" x14ac:dyDescent="0.3">
      <c r="A240">
        <v>28</v>
      </c>
      <c r="B240" t="s">
        <v>18</v>
      </c>
      <c r="C240" s="53" t="s">
        <v>58</v>
      </c>
      <c r="D240" s="52">
        <v>25</v>
      </c>
      <c r="E240" s="52">
        <v>1</v>
      </c>
      <c r="F240" s="52">
        <v>1</v>
      </c>
      <c r="G240" s="52">
        <v>1</v>
      </c>
      <c r="H240" s="52">
        <v>1</v>
      </c>
      <c r="I240" s="52">
        <v>1</v>
      </c>
      <c r="J240" s="52">
        <v>1</v>
      </c>
      <c r="K240" s="52">
        <v>1</v>
      </c>
      <c r="L240" s="52">
        <v>1</v>
      </c>
      <c r="M240" s="54">
        <v>26</v>
      </c>
      <c r="N240" s="54" t="s">
        <v>196</v>
      </c>
    </row>
    <row r="241" spans="1:14" x14ac:dyDescent="0.3">
      <c r="A241">
        <v>28</v>
      </c>
      <c r="B241" t="s">
        <v>18</v>
      </c>
      <c r="C241" s="53" t="s">
        <v>59</v>
      </c>
      <c r="D241" s="52">
        <v>25</v>
      </c>
      <c r="E241" s="52">
        <v>1</v>
      </c>
      <c r="F241" s="52">
        <v>1</v>
      </c>
      <c r="G241" s="52">
        <v>1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4">
        <v>14</v>
      </c>
      <c r="N241" s="54" t="s">
        <v>197</v>
      </c>
    </row>
    <row r="242" spans="1:14" x14ac:dyDescent="0.3">
      <c r="A242">
        <v>29</v>
      </c>
      <c r="B242" t="s">
        <v>18</v>
      </c>
      <c r="C242" s="53" t="s">
        <v>60</v>
      </c>
      <c r="D242" s="52">
        <v>25</v>
      </c>
      <c r="E242" s="52">
        <v>1</v>
      </c>
      <c r="F242" s="52">
        <v>1</v>
      </c>
      <c r="G242" s="52">
        <v>1</v>
      </c>
      <c r="H242" s="52">
        <v>1</v>
      </c>
      <c r="I242" s="52">
        <v>1</v>
      </c>
      <c r="J242" s="52">
        <v>1</v>
      </c>
      <c r="K242" s="52">
        <v>0</v>
      </c>
      <c r="L242" s="52">
        <v>0</v>
      </c>
      <c r="M242" s="54">
        <v>21</v>
      </c>
      <c r="N242" s="54" t="s">
        <v>197</v>
      </c>
    </row>
    <row r="243" spans="1:14" x14ac:dyDescent="0.3">
      <c r="A243">
        <v>29</v>
      </c>
      <c r="B243" t="s">
        <v>18</v>
      </c>
      <c r="C243" s="53" t="s">
        <v>61</v>
      </c>
      <c r="D243" s="52">
        <v>25</v>
      </c>
      <c r="E243" s="52">
        <v>1</v>
      </c>
      <c r="F243" s="52">
        <v>1</v>
      </c>
      <c r="G243" s="52">
        <v>1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4">
        <v>14</v>
      </c>
      <c r="N243" s="54" t="s">
        <v>197</v>
      </c>
    </row>
    <row r="244" spans="1:14" x14ac:dyDescent="0.3">
      <c r="A244">
        <v>30</v>
      </c>
      <c r="B244" t="s">
        <v>18</v>
      </c>
      <c r="C244" s="53" t="s">
        <v>62</v>
      </c>
      <c r="D244" s="52">
        <v>25</v>
      </c>
      <c r="E244" s="52">
        <v>1</v>
      </c>
      <c r="F244" s="52">
        <v>1</v>
      </c>
      <c r="G244" s="52">
        <v>1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4">
        <v>14</v>
      </c>
      <c r="N244" s="54" t="s">
        <v>197</v>
      </c>
    </row>
    <row r="245" spans="1:14" x14ac:dyDescent="0.3">
      <c r="A245">
        <v>30</v>
      </c>
      <c r="B245" t="s">
        <v>18</v>
      </c>
      <c r="C245" s="53" t="s">
        <v>63</v>
      </c>
      <c r="D245" s="52">
        <v>25</v>
      </c>
      <c r="E245" s="52">
        <v>1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4">
        <v>10</v>
      </c>
      <c r="N245" s="54" t="s">
        <v>197</v>
      </c>
    </row>
    <row r="246" spans="1:14" x14ac:dyDescent="0.3">
      <c r="A246">
        <v>31</v>
      </c>
      <c r="B246" t="s">
        <v>18</v>
      </c>
      <c r="C246" s="53" t="s">
        <v>64</v>
      </c>
      <c r="D246" s="52">
        <v>25</v>
      </c>
      <c r="E246" s="52">
        <v>1</v>
      </c>
      <c r="F246" s="52">
        <v>1</v>
      </c>
      <c r="G246" s="52">
        <v>1</v>
      </c>
      <c r="H246" s="52">
        <v>1</v>
      </c>
      <c r="I246" s="52">
        <v>1</v>
      </c>
      <c r="J246" s="52">
        <v>1</v>
      </c>
      <c r="K246" s="52">
        <v>0</v>
      </c>
      <c r="L246" s="52">
        <v>0</v>
      </c>
      <c r="M246" s="54">
        <v>21</v>
      </c>
      <c r="N246" s="54" t="s">
        <v>197</v>
      </c>
    </row>
    <row r="247" spans="1:14" x14ac:dyDescent="0.3">
      <c r="A247">
        <v>31</v>
      </c>
      <c r="B247" t="s">
        <v>18</v>
      </c>
      <c r="C247" s="53" t="s">
        <v>65</v>
      </c>
      <c r="D247" s="52">
        <v>25</v>
      </c>
      <c r="E247" s="52">
        <v>1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4">
        <v>10</v>
      </c>
      <c r="N247" s="54" t="s">
        <v>197</v>
      </c>
    </row>
    <row r="248" spans="1:14" x14ac:dyDescent="0.3">
      <c r="A248">
        <v>32</v>
      </c>
      <c r="B248" t="s">
        <v>18</v>
      </c>
      <c r="C248" s="53" t="s">
        <v>66</v>
      </c>
      <c r="D248" s="52">
        <v>25</v>
      </c>
      <c r="E248" s="52">
        <v>1</v>
      </c>
      <c r="F248" s="52">
        <v>1</v>
      </c>
      <c r="G248" s="52">
        <v>1</v>
      </c>
      <c r="H248" s="52">
        <v>1</v>
      </c>
      <c r="I248" s="52">
        <v>1</v>
      </c>
      <c r="J248" s="52">
        <v>1</v>
      </c>
      <c r="K248" s="52">
        <v>1</v>
      </c>
      <c r="L248" s="52">
        <v>1</v>
      </c>
      <c r="M248" s="54">
        <v>26</v>
      </c>
      <c r="N248" s="54" t="s">
        <v>196</v>
      </c>
    </row>
    <row r="249" spans="1:14" x14ac:dyDescent="0.3">
      <c r="A249">
        <v>32</v>
      </c>
      <c r="B249" t="s">
        <v>18</v>
      </c>
      <c r="C249" s="53" t="s">
        <v>67</v>
      </c>
      <c r="D249" s="52">
        <v>25</v>
      </c>
      <c r="E249" s="52">
        <v>1</v>
      </c>
      <c r="F249" s="52">
        <v>1</v>
      </c>
      <c r="G249" s="52">
        <v>1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4">
        <v>14</v>
      </c>
      <c r="N249" s="54" t="s">
        <v>197</v>
      </c>
    </row>
    <row r="250" spans="1:14" x14ac:dyDescent="0.3">
      <c r="A250">
        <v>33</v>
      </c>
      <c r="B250" t="s">
        <v>18</v>
      </c>
      <c r="C250" s="53" t="s">
        <v>68</v>
      </c>
      <c r="D250" s="52">
        <v>25</v>
      </c>
      <c r="E250" s="52">
        <v>1</v>
      </c>
      <c r="F250" s="52">
        <v>1</v>
      </c>
      <c r="G250" s="52">
        <v>1</v>
      </c>
      <c r="H250" s="52">
        <v>1</v>
      </c>
      <c r="I250" s="52">
        <v>1</v>
      </c>
      <c r="J250" s="52">
        <v>1</v>
      </c>
      <c r="K250" s="52">
        <v>0</v>
      </c>
      <c r="L250" s="52">
        <v>0</v>
      </c>
      <c r="M250" s="54">
        <v>21</v>
      </c>
      <c r="N250" s="54" t="s">
        <v>197</v>
      </c>
    </row>
    <row r="251" spans="1:14" x14ac:dyDescent="0.3">
      <c r="A251">
        <v>33</v>
      </c>
      <c r="B251" t="s">
        <v>18</v>
      </c>
      <c r="C251" s="53" t="s">
        <v>69</v>
      </c>
      <c r="D251" s="52">
        <v>25</v>
      </c>
      <c r="E251" s="52">
        <v>1</v>
      </c>
      <c r="F251" s="52">
        <v>1</v>
      </c>
      <c r="G251" s="52">
        <v>1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4">
        <v>14</v>
      </c>
      <c r="N251" s="54" t="s">
        <v>197</v>
      </c>
    </row>
    <row r="252" spans="1:14" x14ac:dyDescent="0.3">
      <c r="A252">
        <v>34</v>
      </c>
      <c r="B252" t="s">
        <v>18</v>
      </c>
      <c r="C252" s="53" t="s">
        <v>70</v>
      </c>
      <c r="D252" s="52">
        <v>25</v>
      </c>
      <c r="E252" s="52">
        <v>1</v>
      </c>
      <c r="F252" s="52">
        <v>1</v>
      </c>
      <c r="G252" s="52">
        <v>1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4">
        <v>14</v>
      </c>
      <c r="N252" s="54" t="s">
        <v>197</v>
      </c>
    </row>
    <row r="253" spans="1:14" x14ac:dyDescent="0.3">
      <c r="A253">
        <v>34</v>
      </c>
      <c r="B253" t="s">
        <v>18</v>
      </c>
      <c r="C253" s="53" t="s">
        <v>71</v>
      </c>
      <c r="D253" s="52">
        <v>25</v>
      </c>
      <c r="E253" s="52">
        <v>1</v>
      </c>
      <c r="F253" s="52">
        <v>1</v>
      </c>
      <c r="G253" s="52">
        <v>1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4">
        <v>14</v>
      </c>
      <c r="N253" s="54" t="s">
        <v>197</v>
      </c>
    </row>
    <row r="254" spans="1:14" x14ac:dyDescent="0.3">
      <c r="A254">
        <v>35</v>
      </c>
      <c r="B254" t="s">
        <v>18</v>
      </c>
      <c r="C254" s="53" t="s">
        <v>72</v>
      </c>
      <c r="D254" s="52">
        <v>25</v>
      </c>
      <c r="E254" s="52">
        <v>1</v>
      </c>
      <c r="F254" s="52">
        <v>1</v>
      </c>
      <c r="G254" s="52">
        <v>1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4">
        <v>14</v>
      </c>
      <c r="N254" s="54" t="s">
        <v>197</v>
      </c>
    </row>
    <row r="255" spans="1:14" x14ac:dyDescent="0.3">
      <c r="A255">
        <v>35</v>
      </c>
      <c r="B255" t="s">
        <v>18</v>
      </c>
      <c r="C255" s="53" t="s">
        <v>73</v>
      </c>
      <c r="D255" s="52">
        <v>25</v>
      </c>
      <c r="E255" s="52">
        <v>1</v>
      </c>
      <c r="F255" s="52">
        <v>1</v>
      </c>
      <c r="G255" s="52">
        <v>1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4">
        <v>14</v>
      </c>
      <c r="N255" s="54" t="s">
        <v>197</v>
      </c>
    </row>
    <row r="256" spans="1:14" x14ac:dyDescent="0.3">
      <c r="A256">
        <v>36</v>
      </c>
      <c r="B256" t="s">
        <v>18</v>
      </c>
      <c r="C256" s="53" t="s">
        <v>74</v>
      </c>
      <c r="D256" s="52">
        <v>25</v>
      </c>
      <c r="E256" s="52">
        <v>1</v>
      </c>
      <c r="F256" s="52">
        <v>1</v>
      </c>
      <c r="G256" s="52">
        <v>1</v>
      </c>
      <c r="H256" s="52">
        <v>1</v>
      </c>
      <c r="I256" s="52">
        <v>1</v>
      </c>
      <c r="J256" s="52">
        <v>1</v>
      </c>
      <c r="K256" s="52">
        <v>0</v>
      </c>
      <c r="L256" s="52">
        <v>0</v>
      </c>
      <c r="M256" s="54">
        <v>21</v>
      </c>
      <c r="N256" s="54" t="s">
        <v>197</v>
      </c>
    </row>
    <row r="257" spans="1:14" x14ac:dyDescent="0.3">
      <c r="A257">
        <v>36</v>
      </c>
      <c r="B257" t="s">
        <v>18</v>
      </c>
      <c r="C257" s="53" t="s">
        <v>75</v>
      </c>
      <c r="D257" s="52">
        <v>25</v>
      </c>
      <c r="E257" s="52">
        <v>1</v>
      </c>
      <c r="F257" s="52">
        <v>1</v>
      </c>
      <c r="G257" s="52">
        <v>1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4">
        <v>14</v>
      </c>
      <c r="N257" s="54" t="s">
        <v>197</v>
      </c>
    </row>
    <row r="258" spans="1:14" x14ac:dyDescent="0.3">
      <c r="A258">
        <v>37</v>
      </c>
      <c r="B258" t="s">
        <v>18</v>
      </c>
      <c r="C258" s="53" t="s">
        <v>76</v>
      </c>
      <c r="D258" s="52">
        <v>25</v>
      </c>
      <c r="E258" s="52">
        <v>1</v>
      </c>
      <c r="F258" s="52">
        <v>1</v>
      </c>
      <c r="G258" s="52">
        <v>1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4">
        <v>14</v>
      </c>
      <c r="N258" s="54" t="s">
        <v>197</v>
      </c>
    </row>
    <row r="259" spans="1:14" x14ac:dyDescent="0.3">
      <c r="A259">
        <v>37</v>
      </c>
      <c r="B259" t="s">
        <v>18</v>
      </c>
      <c r="C259" s="53" t="s">
        <v>77</v>
      </c>
      <c r="D259" s="52">
        <v>25</v>
      </c>
      <c r="E259" s="52">
        <v>1</v>
      </c>
      <c r="F259" s="52">
        <v>1</v>
      </c>
      <c r="G259" s="52">
        <v>1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4">
        <v>14</v>
      </c>
      <c r="N259" s="54" t="s">
        <v>197</v>
      </c>
    </row>
    <row r="260" spans="1:14" x14ac:dyDescent="0.3">
      <c r="A260">
        <v>38</v>
      </c>
      <c r="B260" t="s">
        <v>18</v>
      </c>
      <c r="C260" s="53" t="s">
        <v>78</v>
      </c>
      <c r="D260" s="52">
        <v>25</v>
      </c>
      <c r="E260" s="52">
        <v>1</v>
      </c>
      <c r="F260" s="52">
        <v>1</v>
      </c>
      <c r="G260" s="52">
        <v>1</v>
      </c>
      <c r="H260" s="52">
        <v>1</v>
      </c>
      <c r="I260" s="52">
        <v>1</v>
      </c>
      <c r="J260" s="52">
        <v>1</v>
      </c>
      <c r="K260" s="52">
        <v>1</v>
      </c>
      <c r="L260" s="52">
        <v>1</v>
      </c>
      <c r="M260" s="54">
        <v>26</v>
      </c>
      <c r="N260" s="54" t="s">
        <v>196</v>
      </c>
    </row>
    <row r="261" spans="1:14" x14ac:dyDescent="0.3">
      <c r="A261">
        <v>38</v>
      </c>
      <c r="B261" t="s">
        <v>18</v>
      </c>
      <c r="C261" s="53" t="s">
        <v>79</v>
      </c>
      <c r="D261" s="52">
        <v>25</v>
      </c>
      <c r="E261" s="52">
        <v>1</v>
      </c>
      <c r="F261" s="52">
        <v>1</v>
      </c>
      <c r="G261" s="52">
        <v>1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4">
        <v>14</v>
      </c>
      <c r="N261" s="54" t="s">
        <v>197</v>
      </c>
    </row>
    <row r="262" spans="1:14" x14ac:dyDescent="0.3">
      <c r="A262">
        <v>39</v>
      </c>
      <c r="B262" t="s">
        <v>18</v>
      </c>
      <c r="C262" s="53" t="s">
        <v>80</v>
      </c>
      <c r="D262" s="52">
        <v>25</v>
      </c>
      <c r="E262" s="52">
        <v>1</v>
      </c>
      <c r="F262" s="52">
        <v>1</v>
      </c>
      <c r="G262" s="52">
        <v>1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4">
        <v>14</v>
      </c>
      <c r="N262" s="54" t="s">
        <v>197</v>
      </c>
    </row>
    <row r="263" spans="1:14" x14ac:dyDescent="0.3">
      <c r="A263">
        <v>39</v>
      </c>
      <c r="B263" t="s">
        <v>18</v>
      </c>
      <c r="C263" s="53" t="s">
        <v>81</v>
      </c>
      <c r="D263" s="52">
        <v>25</v>
      </c>
      <c r="E263" s="52">
        <v>1</v>
      </c>
      <c r="F263" s="52">
        <v>1</v>
      </c>
      <c r="G263" s="52">
        <v>1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4">
        <v>14</v>
      </c>
      <c r="N263" s="54" t="s">
        <v>197</v>
      </c>
    </row>
    <row r="264" spans="1:14" x14ac:dyDescent="0.3">
      <c r="A264">
        <v>40</v>
      </c>
      <c r="B264" t="s">
        <v>18</v>
      </c>
      <c r="C264" s="53" t="s">
        <v>82</v>
      </c>
      <c r="D264" s="52">
        <v>25</v>
      </c>
      <c r="E264" s="52">
        <v>1</v>
      </c>
      <c r="F264" s="52">
        <v>1</v>
      </c>
      <c r="G264" s="52">
        <v>1</v>
      </c>
      <c r="H264" s="52">
        <v>1</v>
      </c>
      <c r="I264" s="52">
        <v>1</v>
      </c>
      <c r="J264" s="52">
        <v>1</v>
      </c>
      <c r="K264" s="52">
        <v>0</v>
      </c>
      <c r="L264" s="52">
        <v>0</v>
      </c>
      <c r="M264" s="54">
        <v>21</v>
      </c>
      <c r="N264" s="54" t="s">
        <v>197</v>
      </c>
    </row>
    <row r="265" spans="1:14" x14ac:dyDescent="0.3">
      <c r="A265">
        <v>40</v>
      </c>
      <c r="B265" t="s">
        <v>18</v>
      </c>
      <c r="C265" s="53" t="s">
        <v>83</v>
      </c>
      <c r="D265" s="52">
        <v>25</v>
      </c>
      <c r="E265" s="52">
        <v>1</v>
      </c>
      <c r="F265" s="52">
        <v>1</v>
      </c>
      <c r="G265" s="52">
        <v>1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4">
        <v>14</v>
      </c>
      <c r="N265" s="54" t="s">
        <v>197</v>
      </c>
    </row>
    <row r="266" spans="1:14" x14ac:dyDescent="0.3">
      <c r="A266">
        <v>41</v>
      </c>
      <c r="B266" t="s">
        <v>18</v>
      </c>
      <c r="C266" s="53" t="s">
        <v>84</v>
      </c>
      <c r="D266" s="52">
        <v>25</v>
      </c>
      <c r="E266" s="52">
        <v>1</v>
      </c>
      <c r="F266" s="52">
        <v>1</v>
      </c>
      <c r="G266" s="52">
        <v>1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4">
        <v>14</v>
      </c>
      <c r="N266" s="54" t="s">
        <v>197</v>
      </c>
    </row>
    <row r="267" spans="1:14" x14ac:dyDescent="0.3">
      <c r="A267">
        <v>41</v>
      </c>
      <c r="B267" t="s">
        <v>18</v>
      </c>
      <c r="C267" s="53" t="s">
        <v>85</v>
      </c>
      <c r="D267" s="52">
        <v>25</v>
      </c>
      <c r="E267" s="52">
        <v>1</v>
      </c>
      <c r="F267" s="52">
        <v>1</v>
      </c>
      <c r="G267" s="52">
        <v>1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4">
        <v>14</v>
      </c>
      <c r="N267" s="54" t="s">
        <v>197</v>
      </c>
    </row>
    <row r="268" spans="1:14" x14ac:dyDescent="0.3">
      <c r="A268">
        <v>42</v>
      </c>
      <c r="B268" t="s">
        <v>18</v>
      </c>
      <c r="C268" s="53" t="s">
        <v>86</v>
      </c>
      <c r="D268" s="52">
        <v>25</v>
      </c>
      <c r="E268" s="52">
        <v>1</v>
      </c>
      <c r="F268" s="52">
        <v>1</v>
      </c>
      <c r="G268" s="52">
        <v>1</v>
      </c>
      <c r="H268" s="52">
        <v>1</v>
      </c>
      <c r="I268" s="52">
        <v>1</v>
      </c>
      <c r="J268" s="52">
        <v>1</v>
      </c>
      <c r="K268" s="52">
        <v>1</v>
      </c>
      <c r="L268" s="52">
        <v>1</v>
      </c>
      <c r="M268" s="54">
        <v>26</v>
      </c>
      <c r="N268" s="54" t="s">
        <v>196</v>
      </c>
    </row>
    <row r="269" spans="1:14" x14ac:dyDescent="0.3">
      <c r="A269">
        <v>42</v>
      </c>
      <c r="B269" t="s">
        <v>18</v>
      </c>
      <c r="C269" s="53" t="s">
        <v>87</v>
      </c>
      <c r="D269" s="52">
        <v>25</v>
      </c>
      <c r="E269" s="52">
        <v>1</v>
      </c>
      <c r="F269" s="52">
        <v>1</v>
      </c>
      <c r="G269" s="52">
        <v>1</v>
      </c>
      <c r="H269" s="52">
        <v>1</v>
      </c>
      <c r="I269" s="52">
        <v>1</v>
      </c>
      <c r="J269" s="52">
        <v>1</v>
      </c>
      <c r="K269" s="52">
        <v>1</v>
      </c>
      <c r="L269" s="52">
        <v>1</v>
      </c>
      <c r="M269" s="54">
        <v>26</v>
      </c>
      <c r="N269" s="54" t="s">
        <v>196</v>
      </c>
    </row>
    <row r="270" spans="1:14" x14ac:dyDescent="0.3">
      <c r="A270">
        <v>43</v>
      </c>
      <c r="B270" t="s">
        <v>18</v>
      </c>
      <c r="C270" s="53" t="s">
        <v>88</v>
      </c>
      <c r="D270" s="52">
        <v>25</v>
      </c>
      <c r="E270" s="52">
        <v>1</v>
      </c>
      <c r="F270" s="52">
        <v>1</v>
      </c>
      <c r="G270" s="52">
        <v>1</v>
      </c>
      <c r="H270" s="52">
        <v>1</v>
      </c>
      <c r="I270" s="52">
        <v>1</v>
      </c>
      <c r="J270" s="52">
        <v>1</v>
      </c>
      <c r="K270" s="52">
        <v>0</v>
      </c>
      <c r="L270" s="52">
        <v>0</v>
      </c>
      <c r="M270" s="54">
        <v>21</v>
      </c>
      <c r="N270" s="54" t="s">
        <v>197</v>
      </c>
    </row>
    <row r="271" spans="1:14" x14ac:dyDescent="0.3">
      <c r="A271">
        <v>43</v>
      </c>
      <c r="B271" t="s">
        <v>18</v>
      </c>
      <c r="C271" s="53" t="s">
        <v>89</v>
      </c>
      <c r="D271" s="52">
        <v>25</v>
      </c>
      <c r="E271" s="52">
        <v>1</v>
      </c>
      <c r="F271" s="52">
        <v>1</v>
      </c>
      <c r="G271" s="52">
        <v>1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4">
        <v>14</v>
      </c>
      <c r="N271" s="54" t="s">
        <v>197</v>
      </c>
    </row>
    <row r="272" spans="1:14" x14ac:dyDescent="0.3">
      <c r="A272">
        <v>44</v>
      </c>
      <c r="B272" t="s">
        <v>18</v>
      </c>
      <c r="C272" s="53" t="s">
        <v>90</v>
      </c>
      <c r="D272" s="52">
        <v>25</v>
      </c>
      <c r="E272" s="52">
        <v>1</v>
      </c>
      <c r="F272" s="52">
        <v>1</v>
      </c>
      <c r="G272" s="52">
        <v>1</v>
      </c>
      <c r="H272" s="52">
        <v>1</v>
      </c>
      <c r="I272" s="52">
        <v>1</v>
      </c>
      <c r="J272" s="52">
        <v>1</v>
      </c>
      <c r="K272" s="52">
        <v>0</v>
      </c>
      <c r="L272" s="52">
        <v>0</v>
      </c>
      <c r="M272" s="54">
        <v>21</v>
      </c>
      <c r="N272" s="54" t="s">
        <v>197</v>
      </c>
    </row>
    <row r="273" spans="1:14" x14ac:dyDescent="0.3">
      <c r="A273">
        <v>44</v>
      </c>
      <c r="B273" t="s">
        <v>18</v>
      </c>
      <c r="C273" s="53" t="s">
        <v>91</v>
      </c>
      <c r="D273" s="52">
        <v>25</v>
      </c>
      <c r="E273" s="52">
        <v>1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4">
        <v>10</v>
      </c>
      <c r="N273" s="54" t="s">
        <v>197</v>
      </c>
    </row>
    <row r="274" spans="1:14" x14ac:dyDescent="0.3">
      <c r="A274">
        <v>45</v>
      </c>
      <c r="B274" t="s">
        <v>18</v>
      </c>
      <c r="C274" s="53" t="s">
        <v>92</v>
      </c>
      <c r="D274" s="52">
        <v>25</v>
      </c>
      <c r="E274" s="52">
        <v>1</v>
      </c>
      <c r="F274" s="52">
        <v>1</v>
      </c>
      <c r="G274" s="52">
        <v>1</v>
      </c>
      <c r="H274" s="52">
        <v>1</v>
      </c>
      <c r="I274" s="52">
        <v>1</v>
      </c>
      <c r="J274" s="52">
        <v>1</v>
      </c>
      <c r="K274" s="52">
        <v>0</v>
      </c>
      <c r="L274" s="52">
        <v>0</v>
      </c>
      <c r="M274" s="54">
        <v>21</v>
      </c>
      <c r="N274" s="54" t="s">
        <v>197</v>
      </c>
    </row>
    <row r="275" spans="1:14" x14ac:dyDescent="0.3">
      <c r="A275">
        <v>45</v>
      </c>
      <c r="B275" t="s">
        <v>18</v>
      </c>
      <c r="C275" s="53" t="s">
        <v>93</v>
      </c>
      <c r="D275" s="52">
        <v>25</v>
      </c>
      <c r="E275" s="52">
        <v>1</v>
      </c>
      <c r="F275" s="52">
        <v>1</v>
      </c>
      <c r="G275" s="52">
        <v>1</v>
      </c>
      <c r="H275" s="52">
        <v>1</v>
      </c>
      <c r="I275" s="52">
        <v>1</v>
      </c>
      <c r="J275" s="52">
        <v>1</v>
      </c>
      <c r="K275" s="52">
        <v>1</v>
      </c>
      <c r="L275" s="52">
        <v>1</v>
      </c>
      <c r="M275" s="54">
        <v>26</v>
      </c>
      <c r="N275" s="54" t="s">
        <v>196</v>
      </c>
    </row>
    <row r="276" spans="1:14" x14ac:dyDescent="0.3">
      <c r="A276">
        <v>46</v>
      </c>
      <c r="B276" t="s">
        <v>18</v>
      </c>
      <c r="C276" s="53" t="s">
        <v>94</v>
      </c>
      <c r="D276" s="52">
        <v>25</v>
      </c>
      <c r="E276" s="52">
        <v>1</v>
      </c>
      <c r="F276" s="52">
        <v>1</v>
      </c>
      <c r="G276" s="52">
        <v>1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4">
        <v>14</v>
      </c>
      <c r="N276" s="54" t="s">
        <v>197</v>
      </c>
    </row>
    <row r="277" spans="1:14" x14ac:dyDescent="0.3">
      <c r="A277">
        <v>46</v>
      </c>
      <c r="B277" t="s">
        <v>18</v>
      </c>
      <c r="C277" s="53" t="s">
        <v>95</v>
      </c>
      <c r="D277" s="52">
        <v>25</v>
      </c>
      <c r="E277" s="52">
        <v>1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4">
        <v>10</v>
      </c>
      <c r="N277" s="54" t="s">
        <v>197</v>
      </c>
    </row>
    <row r="278" spans="1:14" x14ac:dyDescent="0.3">
      <c r="A278">
        <v>47</v>
      </c>
      <c r="B278" t="s">
        <v>18</v>
      </c>
      <c r="C278" s="53" t="s">
        <v>96</v>
      </c>
      <c r="D278" s="52">
        <v>25</v>
      </c>
      <c r="E278" s="52">
        <v>1</v>
      </c>
      <c r="F278" s="52">
        <v>1</v>
      </c>
      <c r="G278" s="52">
        <v>1</v>
      </c>
      <c r="H278" s="52">
        <v>1</v>
      </c>
      <c r="I278" s="52">
        <v>1</v>
      </c>
      <c r="J278" s="52">
        <v>1</v>
      </c>
      <c r="K278" s="52">
        <v>0</v>
      </c>
      <c r="L278" s="52">
        <v>0</v>
      </c>
      <c r="M278" s="54">
        <v>21</v>
      </c>
      <c r="N278" s="54" t="s">
        <v>197</v>
      </c>
    </row>
    <row r="279" spans="1:14" x14ac:dyDescent="0.3">
      <c r="A279">
        <v>47</v>
      </c>
      <c r="B279" t="s">
        <v>18</v>
      </c>
      <c r="C279" s="53" t="s">
        <v>97</v>
      </c>
      <c r="D279" s="52">
        <v>25</v>
      </c>
      <c r="E279" s="52">
        <v>1</v>
      </c>
      <c r="F279" s="52">
        <v>1</v>
      </c>
      <c r="G279" s="52">
        <v>1</v>
      </c>
      <c r="H279" s="52">
        <v>1</v>
      </c>
      <c r="I279" s="52">
        <v>1</v>
      </c>
      <c r="J279" s="52">
        <v>1</v>
      </c>
      <c r="K279" s="52">
        <v>0</v>
      </c>
      <c r="L279" s="52">
        <v>0</v>
      </c>
      <c r="M279" s="54">
        <v>21</v>
      </c>
      <c r="N279" s="54" t="s">
        <v>197</v>
      </c>
    </row>
    <row r="280" spans="1:14" x14ac:dyDescent="0.3">
      <c r="A280">
        <v>48</v>
      </c>
      <c r="B280" t="s">
        <v>18</v>
      </c>
      <c r="C280" s="53" t="s">
        <v>98</v>
      </c>
      <c r="D280" s="52">
        <v>25</v>
      </c>
      <c r="E280" s="52">
        <v>1</v>
      </c>
      <c r="F280" s="52">
        <v>1</v>
      </c>
      <c r="G280" s="52">
        <v>1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4">
        <v>14</v>
      </c>
      <c r="N280" s="54" t="s">
        <v>197</v>
      </c>
    </row>
    <row r="281" spans="1:14" x14ac:dyDescent="0.3">
      <c r="A281">
        <v>48</v>
      </c>
      <c r="B281" t="s">
        <v>18</v>
      </c>
      <c r="C281" s="53" t="s">
        <v>99</v>
      </c>
      <c r="D281" s="52">
        <v>25</v>
      </c>
      <c r="E281" s="52">
        <v>1</v>
      </c>
      <c r="F281" s="52">
        <v>1</v>
      </c>
      <c r="G281" s="52">
        <v>1</v>
      </c>
      <c r="H281" s="52">
        <v>0</v>
      </c>
      <c r="I281" s="52">
        <v>0</v>
      </c>
      <c r="J281" s="52">
        <v>0</v>
      </c>
      <c r="K281" s="52">
        <v>0</v>
      </c>
      <c r="L281" s="52">
        <v>0</v>
      </c>
      <c r="M281" s="54">
        <v>14</v>
      </c>
      <c r="N281" s="54" t="s">
        <v>197</v>
      </c>
    </row>
    <row r="282" spans="1:14" x14ac:dyDescent="0.3">
      <c r="A282">
        <v>1</v>
      </c>
      <c r="B282" t="s">
        <v>21</v>
      </c>
      <c r="C282" s="53" t="s">
        <v>100</v>
      </c>
      <c r="D282" s="52">
        <v>25</v>
      </c>
      <c r="E282" s="52">
        <v>1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  <c r="M282" s="54">
        <v>10</v>
      </c>
      <c r="N282" s="54" t="s">
        <v>197</v>
      </c>
    </row>
    <row r="283" spans="1:14" x14ac:dyDescent="0.3">
      <c r="A283">
        <v>1</v>
      </c>
      <c r="B283" t="s">
        <v>21</v>
      </c>
      <c r="C283" s="53" t="s">
        <v>101</v>
      </c>
      <c r="D283" s="52">
        <v>25</v>
      </c>
      <c r="E283" s="52">
        <v>1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4">
        <v>10</v>
      </c>
      <c r="N283" s="54" t="s">
        <v>197</v>
      </c>
    </row>
    <row r="284" spans="1:14" x14ac:dyDescent="0.3">
      <c r="A284">
        <v>2</v>
      </c>
      <c r="B284" t="s">
        <v>21</v>
      </c>
      <c r="C284" s="53" t="s">
        <v>102</v>
      </c>
      <c r="D284" s="52">
        <v>25</v>
      </c>
      <c r="E284" s="52">
        <v>1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4">
        <v>10</v>
      </c>
      <c r="N284" s="54" t="s">
        <v>197</v>
      </c>
    </row>
    <row r="285" spans="1:14" x14ac:dyDescent="0.3">
      <c r="A285">
        <v>2</v>
      </c>
      <c r="B285" t="s">
        <v>21</v>
      </c>
      <c r="C285" s="53" t="s">
        <v>103</v>
      </c>
      <c r="D285" s="52">
        <v>25</v>
      </c>
      <c r="E285" s="52">
        <v>1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4">
        <v>10</v>
      </c>
      <c r="N285" s="54" t="s">
        <v>197</v>
      </c>
    </row>
    <row r="286" spans="1:14" x14ac:dyDescent="0.3">
      <c r="A286">
        <v>3</v>
      </c>
      <c r="B286" t="s">
        <v>21</v>
      </c>
      <c r="C286" s="53" t="s">
        <v>104</v>
      </c>
      <c r="D286" s="52">
        <v>25</v>
      </c>
      <c r="E286" s="52">
        <v>1</v>
      </c>
      <c r="F286" s="52">
        <v>1</v>
      </c>
      <c r="G286" s="52">
        <v>1</v>
      </c>
      <c r="H286" s="52">
        <v>1</v>
      </c>
      <c r="I286" s="52">
        <v>1</v>
      </c>
      <c r="J286" s="52">
        <v>1</v>
      </c>
      <c r="K286" s="52">
        <v>1</v>
      </c>
      <c r="L286" s="52">
        <v>1</v>
      </c>
      <c r="M286" s="54">
        <v>26</v>
      </c>
      <c r="N286" s="54" t="s">
        <v>196</v>
      </c>
    </row>
    <row r="287" spans="1:14" x14ac:dyDescent="0.3">
      <c r="A287">
        <v>3</v>
      </c>
      <c r="B287" t="s">
        <v>21</v>
      </c>
      <c r="C287" s="53" t="s">
        <v>105</v>
      </c>
      <c r="D287" s="52">
        <v>25</v>
      </c>
      <c r="E287" s="52">
        <v>1</v>
      </c>
      <c r="F287" s="52">
        <v>1</v>
      </c>
      <c r="G287" s="52">
        <v>1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14</v>
      </c>
      <c r="N287" s="52" t="s">
        <v>197</v>
      </c>
    </row>
    <row r="288" spans="1:14" x14ac:dyDescent="0.3">
      <c r="A288">
        <v>4</v>
      </c>
      <c r="B288" t="s">
        <v>21</v>
      </c>
      <c r="C288" s="53" t="s">
        <v>106</v>
      </c>
      <c r="D288" s="52">
        <v>25</v>
      </c>
      <c r="E288" s="52">
        <v>1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4">
        <v>10</v>
      </c>
      <c r="N288" s="54" t="s">
        <v>197</v>
      </c>
    </row>
    <row r="289" spans="1:14" x14ac:dyDescent="0.3">
      <c r="A289">
        <v>4</v>
      </c>
      <c r="B289" t="s">
        <v>21</v>
      </c>
      <c r="C289" s="53" t="s">
        <v>107</v>
      </c>
      <c r="D289" s="52">
        <v>25</v>
      </c>
      <c r="E289" s="52">
        <v>1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4">
        <v>10</v>
      </c>
      <c r="N289" s="54" t="s">
        <v>197</v>
      </c>
    </row>
    <row r="290" spans="1:14" x14ac:dyDescent="0.3">
      <c r="A290">
        <v>5</v>
      </c>
      <c r="B290" t="s">
        <v>21</v>
      </c>
      <c r="C290" s="53" t="s">
        <v>108</v>
      </c>
      <c r="D290" s="52">
        <v>25</v>
      </c>
      <c r="E290" s="52">
        <v>1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4">
        <v>10</v>
      </c>
      <c r="N290" s="54" t="s">
        <v>197</v>
      </c>
    </row>
    <row r="291" spans="1:14" x14ac:dyDescent="0.3">
      <c r="A291">
        <v>5</v>
      </c>
      <c r="B291" t="s">
        <v>21</v>
      </c>
      <c r="C291" s="53" t="s">
        <v>109</v>
      </c>
      <c r="D291" s="52">
        <v>25</v>
      </c>
      <c r="E291" s="52">
        <v>1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4">
        <v>10</v>
      </c>
      <c r="N291" s="54" t="s">
        <v>197</v>
      </c>
    </row>
    <row r="292" spans="1:14" x14ac:dyDescent="0.3">
      <c r="A292">
        <v>6</v>
      </c>
      <c r="B292" t="s">
        <v>21</v>
      </c>
      <c r="C292" s="53" t="s">
        <v>110</v>
      </c>
      <c r="D292" s="52">
        <v>25</v>
      </c>
      <c r="E292" s="52">
        <v>1</v>
      </c>
      <c r="F292" s="52">
        <v>1</v>
      </c>
      <c r="G292" s="52">
        <v>1</v>
      </c>
      <c r="H292" s="52">
        <v>1</v>
      </c>
      <c r="I292" s="52">
        <v>1</v>
      </c>
      <c r="J292" s="52">
        <v>1</v>
      </c>
      <c r="K292" s="52">
        <v>1</v>
      </c>
      <c r="L292" s="52">
        <v>1</v>
      </c>
      <c r="M292" s="54">
        <v>26</v>
      </c>
      <c r="N292" s="54" t="s">
        <v>196</v>
      </c>
    </row>
    <row r="293" spans="1:14" x14ac:dyDescent="0.3">
      <c r="A293">
        <v>6</v>
      </c>
      <c r="B293" t="s">
        <v>21</v>
      </c>
      <c r="C293" s="53" t="s">
        <v>111</v>
      </c>
      <c r="D293" s="52">
        <v>25</v>
      </c>
      <c r="E293" s="52">
        <v>1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4">
        <v>10</v>
      </c>
      <c r="N293" s="54" t="s">
        <v>197</v>
      </c>
    </row>
    <row r="294" spans="1:14" x14ac:dyDescent="0.3">
      <c r="A294">
        <v>7</v>
      </c>
      <c r="B294" t="s">
        <v>21</v>
      </c>
      <c r="C294" s="53" t="s">
        <v>112</v>
      </c>
      <c r="D294" s="52">
        <v>25</v>
      </c>
      <c r="E294" s="52">
        <v>1</v>
      </c>
      <c r="F294" s="52">
        <v>1</v>
      </c>
      <c r="G294" s="52">
        <v>1</v>
      </c>
      <c r="H294" s="52">
        <v>1</v>
      </c>
      <c r="I294" s="52">
        <v>1</v>
      </c>
      <c r="J294" s="52">
        <v>1</v>
      </c>
      <c r="K294" s="52">
        <v>1</v>
      </c>
      <c r="L294" s="52">
        <v>1</v>
      </c>
      <c r="M294" s="54">
        <v>26</v>
      </c>
      <c r="N294" s="54" t="s">
        <v>196</v>
      </c>
    </row>
    <row r="295" spans="1:14" x14ac:dyDescent="0.3">
      <c r="A295">
        <v>7</v>
      </c>
      <c r="B295" t="s">
        <v>21</v>
      </c>
      <c r="C295" s="53" t="s">
        <v>113</v>
      </c>
      <c r="D295" s="52">
        <v>25</v>
      </c>
      <c r="E295" s="52">
        <v>1</v>
      </c>
      <c r="F295" s="52">
        <v>1</v>
      </c>
      <c r="G295" s="52">
        <v>1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14</v>
      </c>
      <c r="N295" s="52" t="s">
        <v>197</v>
      </c>
    </row>
    <row r="296" spans="1:14" x14ac:dyDescent="0.3">
      <c r="A296">
        <v>8</v>
      </c>
      <c r="B296" t="s">
        <v>21</v>
      </c>
      <c r="C296" s="53" t="s">
        <v>114</v>
      </c>
      <c r="D296" s="52">
        <v>25</v>
      </c>
      <c r="E296" s="52">
        <v>1</v>
      </c>
      <c r="F296" s="52">
        <v>1</v>
      </c>
      <c r="G296" s="52">
        <v>1</v>
      </c>
      <c r="H296" s="52">
        <v>1</v>
      </c>
      <c r="I296" s="52">
        <v>1</v>
      </c>
      <c r="J296" s="52">
        <v>1</v>
      </c>
      <c r="K296" s="52">
        <v>1</v>
      </c>
      <c r="L296" s="52">
        <v>1</v>
      </c>
      <c r="M296" s="54">
        <v>26</v>
      </c>
      <c r="N296" s="54" t="s">
        <v>196</v>
      </c>
    </row>
    <row r="297" spans="1:14" x14ac:dyDescent="0.3">
      <c r="A297">
        <v>8</v>
      </c>
      <c r="B297" t="s">
        <v>21</v>
      </c>
      <c r="C297" s="53" t="s">
        <v>115</v>
      </c>
      <c r="D297" s="52">
        <v>25</v>
      </c>
      <c r="E297" s="52">
        <v>1</v>
      </c>
      <c r="F297" s="52">
        <v>1</v>
      </c>
      <c r="G297" s="52">
        <v>1</v>
      </c>
      <c r="H297" s="52">
        <v>1</v>
      </c>
      <c r="I297" s="52">
        <v>1</v>
      </c>
      <c r="J297" s="52">
        <v>1</v>
      </c>
      <c r="K297" s="52">
        <v>1</v>
      </c>
      <c r="L297" s="52">
        <v>1</v>
      </c>
      <c r="M297" s="54">
        <v>26</v>
      </c>
      <c r="N297" s="54" t="s">
        <v>196</v>
      </c>
    </row>
    <row r="298" spans="1:14" x14ac:dyDescent="0.3">
      <c r="A298">
        <v>9</v>
      </c>
      <c r="B298" t="s">
        <v>21</v>
      </c>
      <c r="C298" s="53" t="s">
        <v>116</v>
      </c>
      <c r="D298" s="52">
        <v>25</v>
      </c>
      <c r="E298" s="52">
        <v>1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4">
        <v>10</v>
      </c>
      <c r="N298" s="54" t="s">
        <v>197</v>
      </c>
    </row>
    <row r="299" spans="1:14" x14ac:dyDescent="0.3">
      <c r="A299">
        <v>9</v>
      </c>
      <c r="B299" t="s">
        <v>21</v>
      </c>
      <c r="C299" s="53" t="s">
        <v>117</v>
      </c>
      <c r="D299" s="52">
        <v>25</v>
      </c>
      <c r="E299" s="52">
        <v>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4">
        <v>10</v>
      </c>
      <c r="N299" s="54" t="s">
        <v>197</v>
      </c>
    </row>
    <row r="300" spans="1:14" x14ac:dyDescent="0.3">
      <c r="A300">
        <v>10</v>
      </c>
      <c r="B300" t="s">
        <v>21</v>
      </c>
      <c r="C300" s="53" t="s">
        <v>118</v>
      </c>
      <c r="D300" s="52">
        <v>25</v>
      </c>
      <c r="E300" s="52">
        <v>1</v>
      </c>
      <c r="F300" s="52">
        <v>1</v>
      </c>
      <c r="G300" s="52">
        <v>1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14</v>
      </c>
      <c r="N300" s="52" t="s">
        <v>197</v>
      </c>
    </row>
    <row r="301" spans="1:14" x14ac:dyDescent="0.3">
      <c r="A301">
        <v>10</v>
      </c>
      <c r="B301" t="s">
        <v>21</v>
      </c>
      <c r="C301" s="53" t="s">
        <v>119</v>
      </c>
      <c r="D301" s="52">
        <v>25</v>
      </c>
      <c r="E301" s="52">
        <v>1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4">
        <v>10</v>
      </c>
      <c r="N301" s="54" t="s">
        <v>197</v>
      </c>
    </row>
    <row r="302" spans="1:14" x14ac:dyDescent="0.3">
      <c r="A302">
        <v>11</v>
      </c>
      <c r="B302" t="s">
        <v>21</v>
      </c>
      <c r="C302" s="53" t="s">
        <v>120</v>
      </c>
      <c r="D302" s="52">
        <v>25</v>
      </c>
      <c r="E302" s="52">
        <v>1</v>
      </c>
      <c r="F302" s="52">
        <v>1</v>
      </c>
      <c r="G302" s="52">
        <v>1</v>
      </c>
      <c r="H302" s="52">
        <v>1</v>
      </c>
      <c r="I302" s="52">
        <v>1</v>
      </c>
      <c r="J302" s="52">
        <v>1</v>
      </c>
      <c r="K302" s="52">
        <v>1</v>
      </c>
      <c r="L302" s="52">
        <v>1</v>
      </c>
      <c r="M302" s="54">
        <v>26</v>
      </c>
      <c r="N302" s="54" t="s">
        <v>196</v>
      </c>
    </row>
    <row r="303" spans="1:14" x14ac:dyDescent="0.3">
      <c r="A303">
        <v>11</v>
      </c>
      <c r="B303" t="s">
        <v>21</v>
      </c>
      <c r="C303" s="53" t="s">
        <v>121</v>
      </c>
      <c r="D303" s="52">
        <v>25</v>
      </c>
      <c r="E303" s="52">
        <v>1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4">
        <v>10</v>
      </c>
      <c r="N303" s="54" t="s">
        <v>197</v>
      </c>
    </row>
    <row r="304" spans="1:14" x14ac:dyDescent="0.3">
      <c r="A304">
        <v>12</v>
      </c>
      <c r="B304" t="s">
        <v>21</v>
      </c>
      <c r="C304" s="53" t="s">
        <v>122</v>
      </c>
      <c r="D304" s="52">
        <v>25</v>
      </c>
      <c r="E304" s="52">
        <v>1</v>
      </c>
      <c r="F304" s="52">
        <v>1</v>
      </c>
      <c r="G304" s="52">
        <v>1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14</v>
      </c>
      <c r="N304" s="52" t="s">
        <v>197</v>
      </c>
    </row>
    <row r="305" spans="1:14" x14ac:dyDescent="0.3">
      <c r="A305">
        <v>12</v>
      </c>
      <c r="B305" t="s">
        <v>21</v>
      </c>
      <c r="C305" s="53" t="s">
        <v>123</v>
      </c>
      <c r="D305" s="52">
        <v>25</v>
      </c>
      <c r="E305" s="52">
        <v>1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4">
        <v>10</v>
      </c>
      <c r="N305" s="54" t="s">
        <v>197</v>
      </c>
    </row>
    <row r="306" spans="1:14" x14ac:dyDescent="0.3">
      <c r="A306">
        <v>13</v>
      </c>
      <c r="B306" t="s">
        <v>21</v>
      </c>
      <c r="C306" s="53" t="s">
        <v>124</v>
      </c>
      <c r="D306" s="52">
        <v>25</v>
      </c>
      <c r="E306" s="52">
        <v>1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4">
        <v>10</v>
      </c>
      <c r="N306" s="54" t="s">
        <v>197</v>
      </c>
    </row>
    <row r="307" spans="1:14" x14ac:dyDescent="0.3">
      <c r="A307">
        <v>13</v>
      </c>
      <c r="B307" t="s">
        <v>21</v>
      </c>
      <c r="C307" s="53" t="s">
        <v>125</v>
      </c>
      <c r="D307" s="52">
        <v>25</v>
      </c>
      <c r="E307" s="52">
        <v>1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4">
        <v>10</v>
      </c>
      <c r="N307" s="54" t="s">
        <v>197</v>
      </c>
    </row>
    <row r="308" spans="1:14" x14ac:dyDescent="0.3">
      <c r="A308">
        <v>14</v>
      </c>
      <c r="B308" t="s">
        <v>21</v>
      </c>
      <c r="C308" s="53" t="s">
        <v>126</v>
      </c>
      <c r="D308" s="52">
        <v>25</v>
      </c>
      <c r="E308" s="52">
        <v>1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4">
        <v>10</v>
      </c>
      <c r="N308" s="54" t="s">
        <v>197</v>
      </c>
    </row>
    <row r="309" spans="1:14" x14ac:dyDescent="0.3">
      <c r="A309">
        <v>14</v>
      </c>
      <c r="B309" t="s">
        <v>21</v>
      </c>
      <c r="C309" s="53" t="s">
        <v>127</v>
      </c>
      <c r="D309" s="52">
        <v>25</v>
      </c>
      <c r="E309" s="52">
        <v>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4">
        <v>10</v>
      </c>
      <c r="N309" s="54" t="s">
        <v>197</v>
      </c>
    </row>
    <row r="310" spans="1:14" x14ac:dyDescent="0.3">
      <c r="A310">
        <v>15</v>
      </c>
      <c r="B310" t="s">
        <v>21</v>
      </c>
      <c r="C310" s="53" t="s">
        <v>128</v>
      </c>
      <c r="D310" s="52">
        <v>25</v>
      </c>
      <c r="E310" s="52">
        <v>1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4">
        <v>10</v>
      </c>
      <c r="N310" s="54" t="s">
        <v>197</v>
      </c>
    </row>
    <row r="311" spans="1:14" x14ac:dyDescent="0.3">
      <c r="A311">
        <v>15</v>
      </c>
      <c r="B311" t="s">
        <v>21</v>
      </c>
      <c r="C311" s="53" t="s">
        <v>129</v>
      </c>
      <c r="D311" s="52">
        <v>25</v>
      </c>
      <c r="E311" s="52">
        <v>1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4">
        <v>10</v>
      </c>
      <c r="N311" s="54" t="s">
        <v>197</v>
      </c>
    </row>
    <row r="312" spans="1:14" x14ac:dyDescent="0.3">
      <c r="A312">
        <v>16</v>
      </c>
      <c r="B312" t="s">
        <v>21</v>
      </c>
      <c r="C312" s="53" t="s">
        <v>130</v>
      </c>
      <c r="D312" s="52">
        <v>25</v>
      </c>
      <c r="E312" s="52">
        <v>1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4">
        <v>10</v>
      </c>
      <c r="N312" s="54" t="s">
        <v>197</v>
      </c>
    </row>
    <row r="313" spans="1:14" x14ac:dyDescent="0.3">
      <c r="A313">
        <v>16</v>
      </c>
      <c r="B313" t="s">
        <v>21</v>
      </c>
      <c r="C313" s="53" t="s">
        <v>131</v>
      </c>
      <c r="D313" s="52">
        <v>25</v>
      </c>
      <c r="E313" s="52">
        <v>1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4">
        <v>10</v>
      </c>
      <c r="N313" s="54" t="s">
        <v>197</v>
      </c>
    </row>
    <row r="314" spans="1:14" x14ac:dyDescent="0.3">
      <c r="A314">
        <v>17</v>
      </c>
      <c r="B314" t="s">
        <v>21</v>
      </c>
      <c r="C314" s="53" t="s">
        <v>132</v>
      </c>
      <c r="D314" s="52">
        <v>25</v>
      </c>
      <c r="E314" s="52">
        <v>1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4">
        <v>10</v>
      </c>
      <c r="N314" s="54" t="s">
        <v>197</v>
      </c>
    </row>
    <row r="315" spans="1:14" x14ac:dyDescent="0.3">
      <c r="A315">
        <v>17</v>
      </c>
      <c r="B315" t="s">
        <v>21</v>
      </c>
      <c r="C315" s="53" t="s">
        <v>133</v>
      </c>
      <c r="D315" s="52">
        <v>25</v>
      </c>
      <c r="E315" s="52">
        <v>1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4">
        <v>10</v>
      </c>
      <c r="N315" s="54" t="s">
        <v>197</v>
      </c>
    </row>
    <row r="316" spans="1:14" x14ac:dyDescent="0.3">
      <c r="A316">
        <v>18</v>
      </c>
      <c r="B316" t="s">
        <v>21</v>
      </c>
      <c r="C316" s="53" t="s">
        <v>134</v>
      </c>
      <c r="D316" s="52">
        <v>25</v>
      </c>
      <c r="E316" s="52">
        <v>1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4">
        <v>10</v>
      </c>
      <c r="N316" s="54" t="s">
        <v>197</v>
      </c>
    </row>
    <row r="317" spans="1:14" x14ac:dyDescent="0.3">
      <c r="A317">
        <v>18</v>
      </c>
      <c r="B317" t="s">
        <v>21</v>
      </c>
      <c r="C317" s="53" t="s">
        <v>135</v>
      </c>
      <c r="D317" s="52">
        <v>25</v>
      </c>
      <c r="E317" s="52">
        <v>1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4">
        <v>10</v>
      </c>
      <c r="N317" s="54" t="s">
        <v>197</v>
      </c>
    </row>
    <row r="318" spans="1:14" x14ac:dyDescent="0.3">
      <c r="A318">
        <v>19</v>
      </c>
      <c r="B318" t="s">
        <v>21</v>
      </c>
      <c r="C318" s="53" t="s">
        <v>136</v>
      </c>
      <c r="D318" s="52">
        <v>25</v>
      </c>
      <c r="E318" s="52">
        <v>1</v>
      </c>
      <c r="F318" s="52">
        <v>1</v>
      </c>
      <c r="G318" s="52">
        <v>1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14</v>
      </c>
      <c r="N318" s="52" t="s">
        <v>197</v>
      </c>
    </row>
    <row r="319" spans="1:14" x14ac:dyDescent="0.3">
      <c r="A319">
        <v>19</v>
      </c>
      <c r="B319" t="s">
        <v>21</v>
      </c>
      <c r="C319" s="53" t="s">
        <v>137</v>
      </c>
      <c r="D319" s="52">
        <v>25</v>
      </c>
      <c r="E319" s="52">
        <v>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4">
        <v>10</v>
      </c>
      <c r="N319" s="54" t="s">
        <v>197</v>
      </c>
    </row>
    <row r="320" spans="1:14" x14ac:dyDescent="0.3">
      <c r="A320">
        <v>20</v>
      </c>
      <c r="B320" t="s">
        <v>21</v>
      </c>
      <c r="C320" s="53" t="s">
        <v>138</v>
      </c>
      <c r="D320" s="52">
        <v>25</v>
      </c>
      <c r="E320" s="52">
        <v>1</v>
      </c>
      <c r="F320" s="52">
        <v>1</v>
      </c>
      <c r="G320" s="52">
        <v>1</v>
      </c>
      <c r="H320" s="52">
        <v>1</v>
      </c>
      <c r="I320" s="52">
        <v>1</v>
      </c>
      <c r="J320" s="52">
        <v>1</v>
      </c>
      <c r="K320" s="52">
        <v>1</v>
      </c>
      <c r="L320" s="52">
        <v>1</v>
      </c>
      <c r="M320" s="54">
        <v>26</v>
      </c>
      <c r="N320" s="54" t="s">
        <v>196</v>
      </c>
    </row>
    <row r="321" spans="1:14" x14ac:dyDescent="0.3">
      <c r="A321">
        <v>20</v>
      </c>
      <c r="B321" t="s">
        <v>21</v>
      </c>
      <c r="C321" s="53" t="s">
        <v>139</v>
      </c>
      <c r="D321" s="52">
        <v>25</v>
      </c>
      <c r="E321" s="52">
        <v>1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4">
        <v>10</v>
      </c>
      <c r="N321" s="54" t="s">
        <v>197</v>
      </c>
    </row>
    <row r="322" spans="1:14" x14ac:dyDescent="0.3">
      <c r="A322">
        <v>21</v>
      </c>
      <c r="B322" t="s">
        <v>21</v>
      </c>
      <c r="C322" s="53" t="s">
        <v>140</v>
      </c>
      <c r="D322" s="52">
        <v>25</v>
      </c>
      <c r="E322" s="52">
        <v>1</v>
      </c>
      <c r="F322" s="52">
        <v>1</v>
      </c>
      <c r="G322" s="52">
        <v>1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14</v>
      </c>
      <c r="N322" s="52" t="s">
        <v>197</v>
      </c>
    </row>
    <row r="323" spans="1:14" x14ac:dyDescent="0.3">
      <c r="A323">
        <v>21</v>
      </c>
      <c r="B323" t="s">
        <v>21</v>
      </c>
      <c r="C323" s="53" t="s">
        <v>141</v>
      </c>
      <c r="D323" s="52">
        <v>25</v>
      </c>
      <c r="E323" s="52">
        <v>1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4">
        <v>10</v>
      </c>
      <c r="N323" s="54" t="s">
        <v>197</v>
      </c>
    </row>
    <row r="324" spans="1:14" x14ac:dyDescent="0.3">
      <c r="A324">
        <v>22</v>
      </c>
      <c r="B324" t="s">
        <v>21</v>
      </c>
      <c r="C324" s="53" t="s">
        <v>142</v>
      </c>
      <c r="D324" s="52">
        <v>25</v>
      </c>
      <c r="E324" s="52">
        <v>1</v>
      </c>
      <c r="F324" s="52">
        <v>1</v>
      </c>
      <c r="G324" s="52">
        <v>1</v>
      </c>
      <c r="H324" s="52">
        <v>1</v>
      </c>
      <c r="I324" s="52">
        <v>1</v>
      </c>
      <c r="J324" s="52">
        <v>1</v>
      </c>
      <c r="K324" s="52">
        <v>0</v>
      </c>
      <c r="L324" s="52">
        <v>0</v>
      </c>
      <c r="M324" s="54">
        <v>21</v>
      </c>
      <c r="N324" s="54" t="s">
        <v>197</v>
      </c>
    </row>
    <row r="325" spans="1:14" x14ac:dyDescent="0.3">
      <c r="A325">
        <v>22</v>
      </c>
      <c r="B325" t="s">
        <v>21</v>
      </c>
      <c r="C325" s="53" t="s">
        <v>143</v>
      </c>
      <c r="D325" s="52">
        <v>25</v>
      </c>
      <c r="E325" s="52">
        <v>1</v>
      </c>
      <c r="F325" s="52">
        <v>1</v>
      </c>
      <c r="G325" s="52">
        <v>1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14</v>
      </c>
      <c r="N325" s="52" t="s">
        <v>197</v>
      </c>
    </row>
    <row r="326" spans="1:14" x14ac:dyDescent="0.3">
      <c r="A326">
        <v>23</v>
      </c>
      <c r="B326" t="s">
        <v>21</v>
      </c>
      <c r="C326" s="53" t="s">
        <v>144</v>
      </c>
      <c r="D326" s="52">
        <v>25</v>
      </c>
      <c r="E326" s="52">
        <v>1</v>
      </c>
      <c r="F326" s="52">
        <v>1</v>
      </c>
      <c r="G326" s="52">
        <v>1</v>
      </c>
      <c r="H326" s="52">
        <v>1</v>
      </c>
      <c r="I326" s="52">
        <v>1</v>
      </c>
      <c r="J326" s="52">
        <v>1</v>
      </c>
      <c r="K326" s="52">
        <v>1</v>
      </c>
      <c r="L326" s="52">
        <v>1</v>
      </c>
      <c r="M326" s="54">
        <v>26</v>
      </c>
      <c r="N326" s="54" t="s">
        <v>196</v>
      </c>
    </row>
    <row r="327" spans="1:14" x14ac:dyDescent="0.3">
      <c r="A327">
        <v>23</v>
      </c>
      <c r="B327" t="s">
        <v>21</v>
      </c>
      <c r="C327" s="53" t="s">
        <v>145</v>
      </c>
      <c r="D327" s="52">
        <v>25</v>
      </c>
      <c r="E327" s="52">
        <v>1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4">
        <v>10</v>
      </c>
      <c r="N327" s="54" t="s">
        <v>197</v>
      </c>
    </row>
    <row r="328" spans="1:14" x14ac:dyDescent="0.3">
      <c r="A328">
        <v>24</v>
      </c>
      <c r="B328" t="s">
        <v>21</v>
      </c>
      <c r="C328" s="53" t="s">
        <v>146</v>
      </c>
      <c r="D328" s="52">
        <v>25</v>
      </c>
      <c r="E328" s="52">
        <v>1</v>
      </c>
      <c r="F328" s="52">
        <v>1</v>
      </c>
      <c r="G328" s="52">
        <v>1</v>
      </c>
      <c r="H328" s="52">
        <v>1</v>
      </c>
      <c r="I328" s="52">
        <v>1</v>
      </c>
      <c r="J328" s="52">
        <v>1</v>
      </c>
      <c r="K328" s="52">
        <v>0</v>
      </c>
      <c r="L328" s="52">
        <v>0</v>
      </c>
      <c r="M328" s="54">
        <v>21</v>
      </c>
      <c r="N328" s="54" t="s">
        <v>197</v>
      </c>
    </row>
    <row r="329" spans="1:14" x14ac:dyDescent="0.3">
      <c r="A329">
        <v>24</v>
      </c>
      <c r="B329" t="s">
        <v>21</v>
      </c>
      <c r="C329" s="53" t="s">
        <v>199</v>
      </c>
      <c r="D329" s="52">
        <v>25</v>
      </c>
      <c r="E329" s="52">
        <v>1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4">
        <v>10</v>
      </c>
      <c r="N329" s="54" t="s">
        <v>197</v>
      </c>
    </row>
    <row r="330" spans="1:14" x14ac:dyDescent="0.3">
      <c r="A330">
        <v>25</v>
      </c>
      <c r="B330" t="s">
        <v>21</v>
      </c>
      <c r="C330" s="53" t="s">
        <v>147</v>
      </c>
      <c r="D330" s="52">
        <v>25</v>
      </c>
      <c r="E330" s="52">
        <v>1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4">
        <v>10</v>
      </c>
      <c r="N330" s="54" t="s">
        <v>197</v>
      </c>
    </row>
    <row r="331" spans="1:14" x14ac:dyDescent="0.3">
      <c r="A331">
        <v>25</v>
      </c>
      <c r="B331" t="s">
        <v>21</v>
      </c>
      <c r="C331" s="53" t="s">
        <v>148</v>
      </c>
      <c r="D331" s="52">
        <v>25</v>
      </c>
      <c r="E331" s="52">
        <v>1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>
        <v>0</v>
      </c>
      <c r="L331" s="52">
        <v>0</v>
      </c>
      <c r="M331" s="54">
        <v>10</v>
      </c>
      <c r="N331" s="54" t="s">
        <v>197</v>
      </c>
    </row>
    <row r="332" spans="1:14" x14ac:dyDescent="0.3">
      <c r="A332">
        <v>26</v>
      </c>
      <c r="B332" t="s">
        <v>21</v>
      </c>
      <c r="C332" s="53" t="s">
        <v>149</v>
      </c>
      <c r="D332" s="52">
        <v>25</v>
      </c>
      <c r="E332" s="52">
        <v>1</v>
      </c>
      <c r="F332" s="52">
        <v>1</v>
      </c>
      <c r="G332" s="52">
        <v>1</v>
      </c>
      <c r="H332" s="52">
        <v>1</v>
      </c>
      <c r="I332" s="52">
        <v>1</v>
      </c>
      <c r="J332" s="52">
        <v>1</v>
      </c>
      <c r="K332" s="52">
        <v>0</v>
      </c>
      <c r="L332" s="52">
        <v>0</v>
      </c>
      <c r="M332" s="54">
        <v>21</v>
      </c>
      <c r="N332" s="54" t="s">
        <v>197</v>
      </c>
    </row>
    <row r="333" spans="1:14" x14ac:dyDescent="0.3">
      <c r="A333">
        <v>26</v>
      </c>
      <c r="B333" t="s">
        <v>21</v>
      </c>
      <c r="C333" s="53" t="s">
        <v>150</v>
      </c>
      <c r="D333" s="52">
        <v>25</v>
      </c>
      <c r="E333" s="52">
        <v>1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4">
        <v>10</v>
      </c>
      <c r="N333" s="54" t="s">
        <v>197</v>
      </c>
    </row>
    <row r="334" spans="1:14" x14ac:dyDescent="0.3">
      <c r="A334">
        <v>27</v>
      </c>
      <c r="B334" t="s">
        <v>21</v>
      </c>
      <c r="C334" s="53" t="s">
        <v>151</v>
      </c>
      <c r="D334" s="52">
        <v>25</v>
      </c>
      <c r="E334" s="52">
        <v>1</v>
      </c>
      <c r="F334" s="52">
        <v>1</v>
      </c>
      <c r="G334" s="52">
        <v>1</v>
      </c>
      <c r="H334" s="52">
        <v>1</v>
      </c>
      <c r="I334" s="52">
        <v>1</v>
      </c>
      <c r="J334" s="52">
        <v>1</v>
      </c>
      <c r="K334" s="52">
        <v>0</v>
      </c>
      <c r="L334" s="52">
        <v>0</v>
      </c>
      <c r="M334" s="54">
        <v>21</v>
      </c>
      <c r="N334" s="54" t="s">
        <v>197</v>
      </c>
    </row>
    <row r="335" spans="1:14" x14ac:dyDescent="0.3">
      <c r="A335">
        <v>27</v>
      </c>
      <c r="B335" t="s">
        <v>21</v>
      </c>
      <c r="C335" s="53" t="s">
        <v>152</v>
      </c>
      <c r="D335" s="52">
        <v>25</v>
      </c>
      <c r="E335" s="52">
        <v>1</v>
      </c>
      <c r="F335" s="52">
        <v>1</v>
      </c>
      <c r="G335" s="52">
        <v>1</v>
      </c>
      <c r="H335" s="52">
        <v>1</v>
      </c>
      <c r="I335" s="52">
        <v>1</v>
      </c>
      <c r="J335" s="52">
        <v>1</v>
      </c>
      <c r="K335" s="52">
        <v>1</v>
      </c>
      <c r="L335" s="52">
        <v>1</v>
      </c>
      <c r="M335" s="54">
        <v>26</v>
      </c>
      <c r="N335" s="54" t="s">
        <v>196</v>
      </c>
    </row>
    <row r="336" spans="1:14" x14ac:dyDescent="0.3">
      <c r="A336">
        <v>28</v>
      </c>
      <c r="B336" t="s">
        <v>21</v>
      </c>
      <c r="C336" s="53" t="s">
        <v>153</v>
      </c>
      <c r="D336" s="52">
        <v>25</v>
      </c>
      <c r="E336" s="52">
        <v>1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4">
        <v>10</v>
      </c>
      <c r="N336" s="54" t="s">
        <v>197</v>
      </c>
    </row>
    <row r="337" spans="1:14" x14ac:dyDescent="0.3">
      <c r="A337">
        <v>28</v>
      </c>
      <c r="B337" t="s">
        <v>21</v>
      </c>
      <c r="C337" s="53" t="s">
        <v>154</v>
      </c>
      <c r="D337" s="52">
        <v>25</v>
      </c>
      <c r="E337" s="52">
        <v>1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4">
        <v>10</v>
      </c>
      <c r="N337" s="54" t="s">
        <v>197</v>
      </c>
    </row>
    <row r="338" spans="1:14" x14ac:dyDescent="0.3">
      <c r="A338">
        <v>29</v>
      </c>
      <c r="B338" t="s">
        <v>21</v>
      </c>
      <c r="C338" s="53" t="s">
        <v>155</v>
      </c>
      <c r="D338" s="52">
        <v>25</v>
      </c>
      <c r="E338" s="52">
        <v>1</v>
      </c>
      <c r="F338" s="52">
        <v>1</v>
      </c>
      <c r="G338" s="52">
        <v>1</v>
      </c>
      <c r="H338" s="52">
        <v>1</v>
      </c>
      <c r="I338" s="52">
        <v>1</v>
      </c>
      <c r="J338" s="52">
        <v>1</v>
      </c>
      <c r="K338" s="52">
        <v>0</v>
      </c>
      <c r="L338" s="52">
        <v>0</v>
      </c>
      <c r="M338" s="54">
        <v>21</v>
      </c>
      <c r="N338" s="54" t="s">
        <v>197</v>
      </c>
    </row>
    <row r="339" spans="1:14" x14ac:dyDescent="0.3">
      <c r="A339">
        <v>29</v>
      </c>
      <c r="B339" t="s">
        <v>21</v>
      </c>
      <c r="C339" s="53" t="s">
        <v>156</v>
      </c>
      <c r="D339" s="52">
        <v>25</v>
      </c>
      <c r="E339" s="52">
        <v>1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4">
        <v>10</v>
      </c>
      <c r="N339" s="54" t="s">
        <v>197</v>
      </c>
    </row>
    <row r="340" spans="1:14" x14ac:dyDescent="0.3">
      <c r="A340">
        <v>30</v>
      </c>
      <c r="B340" t="s">
        <v>21</v>
      </c>
      <c r="C340" s="53" t="s">
        <v>157</v>
      </c>
      <c r="D340" s="52">
        <v>25</v>
      </c>
      <c r="E340" s="52">
        <v>1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4">
        <v>10</v>
      </c>
      <c r="N340" s="54" t="s">
        <v>197</v>
      </c>
    </row>
    <row r="341" spans="1:14" x14ac:dyDescent="0.3">
      <c r="A341">
        <v>30</v>
      </c>
      <c r="B341" t="s">
        <v>21</v>
      </c>
      <c r="C341" s="53" t="s">
        <v>158</v>
      </c>
      <c r="D341" s="52">
        <v>25</v>
      </c>
      <c r="E341" s="52">
        <v>1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4">
        <v>10</v>
      </c>
      <c r="N341" s="54" t="s">
        <v>197</v>
      </c>
    </row>
    <row r="342" spans="1:14" x14ac:dyDescent="0.3">
      <c r="A342">
        <v>31</v>
      </c>
      <c r="B342" t="s">
        <v>21</v>
      </c>
      <c r="C342" s="53" t="s">
        <v>159</v>
      </c>
      <c r="D342" s="52">
        <v>25</v>
      </c>
      <c r="E342" s="52">
        <v>1</v>
      </c>
      <c r="F342" s="52">
        <v>1</v>
      </c>
      <c r="G342" s="52">
        <v>1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14</v>
      </c>
      <c r="N342" s="52" t="s">
        <v>197</v>
      </c>
    </row>
    <row r="343" spans="1:14" x14ac:dyDescent="0.3">
      <c r="A343">
        <v>31</v>
      </c>
      <c r="B343" t="s">
        <v>21</v>
      </c>
      <c r="C343" s="53" t="s">
        <v>160</v>
      </c>
      <c r="D343" s="52">
        <v>25</v>
      </c>
      <c r="E343" s="52">
        <v>1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4">
        <v>10</v>
      </c>
      <c r="N343" s="54" t="s">
        <v>197</v>
      </c>
    </row>
    <row r="344" spans="1:14" x14ac:dyDescent="0.3">
      <c r="A344">
        <v>32</v>
      </c>
      <c r="B344" t="s">
        <v>21</v>
      </c>
      <c r="C344" s="53" t="s">
        <v>161</v>
      </c>
      <c r="D344" s="52">
        <v>25</v>
      </c>
      <c r="E344" s="52">
        <v>1</v>
      </c>
      <c r="F344" s="52">
        <v>1</v>
      </c>
      <c r="G344" s="52">
        <v>1</v>
      </c>
      <c r="H344" s="52">
        <v>1</v>
      </c>
      <c r="I344" s="52">
        <v>1</v>
      </c>
      <c r="J344" s="52">
        <v>1</v>
      </c>
      <c r="K344" s="52">
        <v>0</v>
      </c>
      <c r="L344" s="52">
        <v>0</v>
      </c>
      <c r="M344" s="54">
        <v>21</v>
      </c>
      <c r="N344" s="54" t="s">
        <v>197</v>
      </c>
    </row>
    <row r="345" spans="1:14" x14ac:dyDescent="0.3">
      <c r="A345">
        <v>32</v>
      </c>
      <c r="B345" t="s">
        <v>21</v>
      </c>
      <c r="C345" s="53" t="s">
        <v>162</v>
      </c>
      <c r="D345" s="52">
        <v>25</v>
      </c>
      <c r="E345" s="52">
        <v>1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4">
        <v>10</v>
      </c>
      <c r="N345" s="54" t="s">
        <v>197</v>
      </c>
    </row>
    <row r="346" spans="1:14" x14ac:dyDescent="0.3">
      <c r="A346">
        <v>33</v>
      </c>
      <c r="B346" t="s">
        <v>21</v>
      </c>
      <c r="C346" s="53" t="s">
        <v>163</v>
      </c>
      <c r="D346" s="52">
        <v>25</v>
      </c>
      <c r="E346" s="52">
        <v>1</v>
      </c>
      <c r="F346" s="52">
        <v>1</v>
      </c>
      <c r="G346" s="52">
        <v>1</v>
      </c>
      <c r="H346" s="52">
        <v>1</v>
      </c>
      <c r="I346" s="52">
        <v>1</v>
      </c>
      <c r="J346" s="52">
        <v>1</v>
      </c>
      <c r="K346" s="52">
        <v>0</v>
      </c>
      <c r="L346" s="52">
        <v>0</v>
      </c>
      <c r="M346" s="54">
        <v>21</v>
      </c>
      <c r="N346" s="54" t="s">
        <v>197</v>
      </c>
    </row>
    <row r="347" spans="1:14" x14ac:dyDescent="0.3">
      <c r="A347">
        <v>33</v>
      </c>
      <c r="B347" t="s">
        <v>21</v>
      </c>
      <c r="C347" s="53" t="s">
        <v>164</v>
      </c>
      <c r="D347" s="52">
        <v>25</v>
      </c>
      <c r="E347" s="52">
        <v>1</v>
      </c>
      <c r="F347" s="52">
        <v>1</v>
      </c>
      <c r="G347" s="52">
        <v>1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14</v>
      </c>
      <c r="N347" s="52" t="s">
        <v>197</v>
      </c>
    </row>
    <row r="348" spans="1:14" x14ac:dyDescent="0.3">
      <c r="A348">
        <v>34</v>
      </c>
      <c r="B348" t="s">
        <v>21</v>
      </c>
      <c r="C348" s="53" t="s">
        <v>165</v>
      </c>
      <c r="D348" s="52">
        <v>25</v>
      </c>
      <c r="E348" s="52">
        <v>1</v>
      </c>
      <c r="F348" s="52">
        <v>1</v>
      </c>
      <c r="G348" s="52">
        <v>1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14</v>
      </c>
      <c r="N348" s="52" t="s">
        <v>197</v>
      </c>
    </row>
    <row r="349" spans="1:14" x14ac:dyDescent="0.3">
      <c r="A349">
        <v>34</v>
      </c>
      <c r="B349" t="s">
        <v>21</v>
      </c>
      <c r="C349" s="53" t="s">
        <v>166</v>
      </c>
      <c r="D349" s="52">
        <v>25</v>
      </c>
      <c r="E349" s="52">
        <v>1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4">
        <v>10</v>
      </c>
      <c r="N349" s="54" t="s">
        <v>197</v>
      </c>
    </row>
    <row r="350" spans="1:14" x14ac:dyDescent="0.3">
      <c r="A350">
        <v>35</v>
      </c>
      <c r="B350" t="s">
        <v>21</v>
      </c>
      <c r="C350" s="53" t="s">
        <v>167</v>
      </c>
      <c r="D350" s="52">
        <v>25</v>
      </c>
      <c r="E350" s="52">
        <v>1</v>
      </c>
      <c r="F350" s="52">
        <v>1</v>
      </c>
      <c r="G350" s="52">
        <v>1</v>
      </c>
      <c r="H350" s="52">
        <v>1</v>
      </c>
      <c r="I350" s="52">
        <v>1</v>
      </c>
      <c r="J350" s="52">
        <v>1</v>
      </c>
      <c r="K350" s="52">
        <v>0</v>
      </c>
      <c r="L350" s="52">
        <v>0</v>
      </c>
      <c r="M350" s="54">
        <v>21</v>
      </c>
      <c r="N350" s="54" t="s">
        <v>197</v>
      </c>
    </row>
    <row r="351" spans="1:14" x14ac:dyDescent="0.3">
      <c r="A351">
        <v>35</v>
      </c>
      <c r="B351" t="s">
        <v>21</v>
      </c>
      <c r="C351" s="53" t="s">
        <v>168</v>
      </c>
      <c r="D351" s="52">
        <v>25</v>
      </c>
      <c r="E351" s="52">
        <v>1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4">
        <v>10</v>
      </c>
      <c r="N351" s="54" t="s">
        <v>197</v>
      </c>
    </row>
    <row r="352" spans="1:14" x14ac:dyDescent="0.3">
      <c r="A352">
        <v>36</v>
      </c>
      <c r="B352" t="s">
        <v>21</v>
      </c>
      <c r="C352" s="53" t="s">
        <v>169</v>
      </c>
      <c r="D352" s="52">
        <v>25</v>
      </c>
      <c r="E352" s="52">
        <v>1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4">
        <v>10</v>
      </c>
      <c r="N352" s="54" t="s">
        <v>197</v>
      </c>
    </row>
    <row r="353" spans="1:14" x14ac:dyDescent="0.3">
      <c r="A353">
        <v>36</v>
      </c>
      <c r="B353" t="s">
        <v>21</v>
      </c>
      <c r="C353" s="53" t="s">
        <v>170</v>
      </c>
      <c r="D353" s="52">
        <v>25</v>
      </c>
      <c r="E353" s="52">
        <v>1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4">
        <v>10</v>
      </c>
      <c r="N353" s="54" t="s">
        <v>197</v>
      </c>
    </row>
    <row r="354" spans="1:14" x14ac:dyDescent="0.3">
      <c r="A354">
        <v>37</v>
      </c>
      <c r="B354" t="s">
        <v>21</v>
      </c>
      <c r="C354" s="53" t="s">
        <v>171</v>
      </c>
      <c r="D354" s="52">
        <v>25</v>
      </c>
      <c r="E354" s="52">
        <v>1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4">
        <v>10</v>
      </c>
      <c r="N354" s="54" t="s">
        <v>197</v>
      </c>
    </row>
    <row r="355" spans="1:14" x14ac:dyDescent="0.3">
      <c r="A355">
        <v>37</v>
      </c>
      <c r="B355" t="s">
        <v>21</v>
      </c>
      <c r="C355" s="53" t="s">
        <v>172</v>
      </c>
      <c r="D355" s="52">
        <v>25</v>
      </c>
      <c r="E355" s="52">
        <v>1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4">
        <v>10</v>
      </c>
      <c r="N355" s="54" t="s">
        <v>197</v>
      </c>
    </row>
    <row r="356" spans="1:14" x14ac:dyDescent="0.3">
      <c r="A356">
        <v>38</v>
      </c>
      <c r="B356" t="s">
        <v>21</v>
      </c>
      <c r="C356" s="53" t="s">
        <v>173</v>
      </c>
      <c r="D356" s="52">
        <v>25</v>
      </c>
      <c r="E356" s="52">
        <v>1</v>
      </c>
      <c r="F356" s="52">
        <v>1</v>
      </c>
      <c r="G356" s="52">
        <v>1</v>
      </c>
      <c r="H356" s="52">
        <v>1</v>
      </c>
      <c r="I356" s="52">
        <v>1</v>
      </c>
      <c r="J356" s="52">
        <v>1</v>
      </c>
      <c r="K356" s="52">
        <v>1</v>
      </c>
      <c r="L356" s="52">
        <v>1</v>
      </c>
      <c r="M356" s="54">
        <v>26</v>
      </c>
      <c r="N356" s="54" t="s">
        <v>196</v>
      </c>
    </row>
    <row r="357" spans="1:14" x14ac:dyDescent="0.3">
      <c r="A357">
        <v>38</v>
      </c>
      <c r="B357" t="s">
        <v>21</v>
      </c>
      <c r="C357" s="53" t="s">
        <v>174</v>
      </c>
      <c r="D357" s="52">
        <v>25</v>
      </c>
      <c r="E357" s="52">
        <v>1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4">
        <v>10</v>
      </c>
      <c r="N357" s="54" t="s">
        <v>197</v>
      </c>
    </row>
    <row r="358" spans="1:14" x14ac:dyDescent="0.3">
      <c r="A358">
        <v>39</v>
      </c>
      <c r="B358" t="s">
        <v>21</v>
      </c>
      <c r="C358" s="53" t="s">
        <v>175</v>
      </c>
      <c r="D358" s="52">
        <v>25</v>
      </c>
      <c r="E358" s="52">
        <v>1</v>
      </c>
      <c r="F358" s="52">
        <v>1</v>
      </c>
      <c r="G358" s="52">
        <v>1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14</v>
      </c>
      <c r="N358" s="52" t="s">
        <v>197</v>
      </c>
    </row>
    <row r="359" spans="1:14" x14ac:dyDescent="0.3">
      <c r="A359">
        <v>39</v>
      </c>
      <c r="B359" t="s">
        <v>21</v>
      </c>
      <c r="C359" s="53" t="s">
        <v>176</v>
      </c>
      <c r="D359" s="52">
        <v>25</v>
      </c>
      <c r="E359" s="52">
        <v>1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4">
        <v>10</v>
      </c>
      <c r="N359" s="54" t="s">
        <v>197</v>
      </c>
    </row>
    <row r="360" spans="1:14" x14ac:dyDescent="0.3">
      <c r="A360">
        <v>40</v>
      </c>
      <c r="B360" t="s">
        <v>21</v>
      </c>
      <c r="C360" s="53" t="s">
        <v>177</v>
      </c>
      <c r="D360" s="52">
        <v>25</v>
      </c>
      <c r="E360" s="52">
        <v>1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4">
        <v>10</v>
      </c>
      <c r="N360" s="54" t="s">
        <v>197</v>
      </c>
    </row>
    <row r="361" spans="1:14" x14ac:dyDescent="0.3">
      <c r="A361">
        <v>40</v>
      </c>
      <c r="B361" t="s">
        <v>21</v>
      </c>
      <c r="C361" s="53" t="s">
        <v>178</v>
      </c>
      <c r="D361" s="52">
        <v>25</v>
      </c>
      <c r="E361" s="52">
        <v>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4">
        <v>10</v>
      </c>
      <c r="N361" s="54" t="s">
        <v>197</v>
      </c>
    </row>
    <row r="362" spans="1:14" x14ac:dyDescent="0.3">
      <c r="A362">
        <v>41</v>
      </c>
      <c r="B362" t="s">
        <v>21</v>
      </c>
      <c r="C362" s="53" t="s">
        <v>179</v>
      </c>
      <c r="D362" s="52">
        <v>25</v>
      </c>
      <c r="E362" s="52">
        <v>1</v>
      </c>
      <c r="F362" s="52">
        <v>1</v>
      </c>
      <c r="G362" s="52">
        <v>1</v>
      </c>
      <c r="H362" s="52">
        <v>1</v>
      </c>
      <c r="I362" s="52">
        <v>1</v>
      </c>
      <c r="J362" s="52">
        <v>1</v>
      </c>
      <c r="K362" s="52">
        <v>1</v>
      </c>
      <c r="L362" s="52">
        <v>1</v>
      </c>
      <c r="M362" s="54">
        <v>26</v>
      </c>
      <c r="N362" s="54" t="s">
        <v>196</v>
      </c>
    </row>
    <row r="363" spans="1:14" x14ac:dyDescent="0.3">
      <c r="A363">
        <v>41</v>
      </c>
      <c r="B363" t="s">
        <v>21</v>
      </c>
      <c r="C363" s="53" t="s">
        <v>180</v>
      </c>
      <c r="D363" s="52">
        <v>25</v>
      </c>
      <c r="E363" s="52">
        <v>1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4">
        <v>10</v>
      </c>
      <c r="N363" s="54" t="s">
        <v>197</v>
      </c>
    </row>
    <row r="364" spans="1:14" x14ac:dyDescent="0.3">
      <c r="A364">
        <v>42</v>
      </c>
      <c r="B364" t="s">
        <v>21</v>
      </c>
      <c r="C364" s="53" t="s">
        <v>181</v>
      </c>
      <c r="D364" s="52">
        <v>25</v>
      </c>
      <c r="E364" s="52">
        <v>1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4">
        <v>10</v>
      </c>
      <c r="N364" s="54" t="s">
        <v>197</v>
      </c>
    </row>
    <row r="365" spans="1:14" x14ac:dyDescent="0.3">
      <c r="A365">
        <v>42</v>
      </c>
      <c r="B365" t="s">
        <v>21</v>
      </c>
      <c r="C365" s="53" t="s">
        <v>182</v>
      </c>
      <c r="D365" s="52">
        <v>25</v>
      </c>
      <c r="E365" s="52">
        <v>1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4">
        <v>10</v>
      </c>
      <c r="N365" s="54" t="s">
        <v>197</v>
      </c>
    </row>
    <row r="366" spans="1:14" x14ac:dyDescent="0.3">
      <c r="A366">
        <v>43</v>
      </c>
      <c r="B366" t="s">
        <v>21</v>
      </c>
      <c r="C366" s="53" t="s">
        <v>183</v>
      </c>
      <c r="D366" s="52">
        <v>25</v>
      </c>
      <c r="E366" s="52">
        <v>1</v>
      </c>
      <c r="F366" s="52">
        <v>1</v>
      </c>
      <c r="G366" s="52">
        <v>1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14</v>
      </c>
      <c r="N366" s="52" t="s">
        <v>197</v>
      </c>
    </row>
    <row r="367" spans="1:14" x14ac:dyDescent="0.3">
      <c r="A367">
        <v>43</v>
      </c>
      <c r="B367" t="s">
        <v>21</v>
      </c>
      <c r="C367" s="53" t="s">
        <v>184</v>
      </c>
      <c r="D367" s="52">
        <v>25</v>
      </c>
      <c r="E367" s="52">
        <v>1</v>
      </c>
      <c r="F367" s="52">
        <v>1</v>
      </c>
      <c r="G367" s="52">
        <v>1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14</v>
      </c>
      <c r="N367" s="52" t="s">
        <v>197</v>
      </c>
    </row>
    <row r="368" spans="1:14" x14ac:dyDescent="0.3">
      <c r="A368">
        <v>44</v>
      </c>
      <c r="B368" t="s">
        <v>21</v>
      </c>
      <c r="C368" s="53" t="s">
        <v>185</v>
      </c>
      <c r="D368" s="52">
        <v>25</v>
      </c>
      <c r="E368" s="52">
        <v>1</v>
      </c>
      <c r="F368" s="52">
        <v>1</v>
      </c>
      <c r="G368" s="52">
        <v>1</v>
      </c>
      <c r="H368" s="52">
        <v>1</v>
      </c>
      <c r="I368" s="52">
        <v>1</v>
      </c>
      <c r="J368" s="52">
        <v>1</v>
      </c>
      <c r="K368" s="52">
        <v>0</v>
      </c>
      <c r="L368" s="52">
        <v>0</v>
      </c>
      <c r="M368" s="54">
        <v>21</v>
      </c>
      <c r="N368" s="54" t="s">
        <v>197</v>
      </c>
    </row>
    <row r="369" spans="1:14" x14ac:dyDescent="0.3">
      <c r="A369">
        <v>44</v>
      </c>
      <c r="B369" t="s">
        <v>21</v>
      </c>
      <c r="C369" s="53" t="s">
        <v>186</v>
      </c>
      <c r="D369" s="52">
        <v>25</v>
      </c>
      <c r="E369" s="52">
        <v>1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4">
        <v>10</v>
      </c>
      <c r="N369" s="54" t="s">
        <v>197</v>
      </c>
    </row>
    <row r="370" spans="1:14" x14ac:dyDescent="0.3">
      <c r="A370">
        <v>45</v>
      </c>
      <c r="B370" t="s">
        <v>21</v>
      </c>
      <c r="C370" s="53" t="s">
        <v>187</v>
      </c>
      <c r="D370" s="52">
        <v>25</v>
      </c>
      <c r="E370" s="52">
        <v>1</v>
      </c>
      <c r="F370" s="52">
        <v>1</v>
      </c>
      <c r="G370" s="52">
        <v>1</v>
      </c>
      <c r="H370" s="52">
        <v>1</v>
      </c>
      <c r="I370" s="52">
        <v>1</v>
      </c>
      <c r="J370" s="52">
        <v>1</v>
      </c>
      <c r="K370" s="52">
        <v>0</v>
      </c>
      <c r="L370" s="52">
        <v>0</v>
      </c>
      <c r="M370" s="54">
        <v>21</v>
      </c>
      <c r="N370" s="54" t="s">
        <v>197</v>
      </c>
    </row>
    <row r="371" spans="1:14" x14ac:dyDescent="0.3">
      <c r="A371">
        <v>45</v>
      </c>
      <c r="B371" t="s">
        <v>21</v>
      </c>
      <c r="C371" s="53" t="s">
        <v>188</v>
      </c>
      <c r="D371" s="52">
        <v>25</v>
      </c>
      <c r="E371" s="52">
        <v>1</v>
      </c>
      <c r="F371" s="52">
        <v>0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4">
        <v>10</v>
      </c>
      <c r="N371" s="54" t="s">
        <v>197</v>
      </c>
    </row>
    <row r="372" spans="1:14" x14ac:dyDescent="0.3">
      <c r="A372">
        <v>46</v>
      </c>
      <c r="B372" t="s">
        <v>21</v>
      </c>
      <c r="C372" s="53" t="s">
        <v>189</v>
      </c>
      <c r="D372" s="52">
        <v>25</v>
      </c>
      <c r="E372" s="52">
        <v>1</v>
      </c>
      <c r="F372" s="52">
        <v>1</v>
      </c>
      <c r="G372" s="52">
        <v>1</v>
      </c>
      <c r="H372" s="52">
        <v>1</v>
      </c>
      <c r="I372" s="52">
        <v>1</v>
      </c>
      <c r="J372" s="52">
        <v>1</v>
      </c>
      <c r="K372" s="52">
        <v>1</v>
      </c>
      <c r="L372" s="52">
        <v>1</v>
      </c>
      <c r="M372" s="54">
        <v>26</v>
      </c>
      <c r="N372" s="54" t="s">
        <v>196</v>
      </c>
    </row>
    <row r="373" spans="1:14" x14ac:dyDescent="0.3">
      <c r="A373">
        <v>46</v>
      </c>
      <c r="B373" t="s">
        <v>21</v>
      </c>
      <c r="C373" s="53" t="s">
        <v>190</v>
      </c>
      <c r="D373" s="52">
        <v>25</v>
      </c>
      <c r="E373" s="52">
        <v>1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4">
        <v>10</v>
      </c>
      <c r="N373" s="54" t="s">
        <v>197</v>
      </c>
    </row>
    <row r="374" spans="1:14" x14ac:dyDescent="0.3">
      <c r="A374">
        <v>47</v>
      </c>
      <c r="B374" t="s">
        <v>21</v>
      </c>
      <c r="C374" s="53" t="s">
        <v>191</v>
      </c>
      <c r="D374" s="52">
        <v>25</v>
      </c>
      <c r="E374" s="52">
        <v>1</v>
      </c>
      <c r="F374" s="52">
        <v>1</v>
      </c>
      <c r="G374" s="52">
        <v>1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14</v>
      </c>
      <c r="N374" s="52" t="s">
        <v>197</v>
      </c>
    </row>
    <row r="375" spans="1:14" x14ac:dyDescent="0.3">
      <c r="A375">
        <v>47</v>
      </c>
      <c r="B375" t="s">
        <v>21</v>
      </c>
      <c r="C375" s="53" t="s">
        <v>192</v>
      </c>
      <c r="D375" s="52">
        <v>25</v>
      </c>
      <c r="E375" s="52">
        <v>1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4">
        <v>10</v>
      </c>
      <c r="N375" s="54" t="s">
        <v>197</v>
      </c>
    </row>
    <row r="376" spans="1:14" x14ac:dyDescent="0.3">
      <c r="A376">
        <v>48</v>
      </c>
      <c r="B376" t="s">
        <v>21</v>
      </c>
      <c r="C376" s="53" t="s">
        <v>193</v>
      </c>
      <c r="D376" s="52">
        <v>25</v>
      </c>
      <c r="E376" s="52">
        <v>1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4">
        <v>10</v>
      </c>
      <c r="N376" s="54" t="s">
        <v>197</v>
      </c>
    </row>
    <row r="377" spans="1:14" x14ac:dyDescent="0.3">
      <c r="A377">
        <v>48</v>
      </c>
      <c r="B377" t="s">
        <v>21</v>
      </c>
      <c r="C377" s="53" t="s">
        <v>194</v>
      </c>
      <c r="D377" s="52">
        <v>25</v>
      </c>
      <c r="E377" s="52">
        <v>1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4">
        <v>10</v>
      </c>
      <c r="N377" s="54" t="s">
        <v>197</v>
      </c>
    </row>
    <row r="378" spans="1:14" x14ac:dyDescent="0.3">
      <c r="A378">
        <v>1</v>
      </c>
      <c r="B378" t="s">
        <v>18</v>
      </c>
      <c r="C378" s="53" t="s">
        <v>19</v>
      </c>
      <c r="D378" s="52">
        <v>29</v>
      </c>
      <c r="E378" s="52">
        <v>1</v>
      </c>
      <c r="F378" s="52">
        <v>1</v>
      </c>
      <c r="G378" s="52">
        <v>1</v>
      </c>
      <c r="H378" s="52">
        <v>1</v>
      </c>
      <c r="I378" s="52">
        <v>1</v>
      </c>
      <c r="J378" s="52">
        <v>1</v>
      </c>
      <c r="K378" s="52">
        <v>1</v>
      </c>
      <c r="L378" s="52">
        <v>1</v>
      </c>
      <c r="M378" s="54">
        <v>26</v>
      </c>
      <c r="N378" s="54" t="s">
        <v>196</v>
      </c>
    </row>
    <row r="379" spans="1:14" x14ac:dyDescent="0.3">
      <c r="A379">
        <v>2</v>
      </c>
      <c r="B379" t="s">
        <v>18</v>
      </c>
      <c r="C379" s="53" t="s">
        <v>19</v>
      </c>
      <c r="D379" s="52">
        <v>29</v>
      </c>
      <c r="E379" s="52">
        <v>1</v>
      </c>
      <c r="F379" s="52">
        <v>1</v>
      </c>
      <c r="G379" s="52">
        <v>1</v>
      </c>
      <c r="H379" s="52">
        <v>1</v>
      </c>
      <c r="I379" s="52">
        <v>1</v>
      </c>
      <c r="J379" s="52">
        <v>1</v>
      </c>
      <c r="K379" s="52">
        <v>1</v>
      </c>
      <c r="L379" s="52">
        <v>1</v>
      </c>
      <c r="M379" s="54">
        <v>26</v>
      </c>
      <c r="N379" s="54" t="s">
        <v>196</v>
      </c>
    </row>
    <row r="380" spans="1:14" x14ac:dyDescent="0.3">
      <c r="A380">
        <v>3</v>
      </c>
      <c r="B380" t="s">
        <v>18</v>
      </c>
      <c r="C380" s="53" t="s">
        <v>19</v>
      </c>
      <c r="D380" s="52">
        <v>29</v>
      </c>
      <c r="E380" s="52">
        <v>1</v>
      </c>
      <c r="F380" s="52">
        <v>1</v>
      </c>
      <c r="G380" s="52">
        <v>1</v>
      </c>
      <c r="H380" s="52">
        <v>1</v>
      </c>
      <c r="I380" s="52">
        <v>1</v>
      </c>
      <c r="J380" s="52">
        <v>1</v>
      </c>
      <c r="K380" s="52">
        <v>1</v>
      </c>
      <c r="L380" s="52">
        <v>1</v>
      </c>
      <c r="M380" s="54">
        <v>26</v>
      </c>
      <c r="N380" s="54" t="s">
        <v>196</v>
      </c>
    </row>
    <row r="381" spans="1:14" x14ac:dyDescent="0.3">
      <c r="A381">
        <v>4</v>
      </c>
      <c r="B381" t="s">
        <v>18</v>
      </c>
      <c r="C381" s="53" t="s">
        <v>19</v>
      </c>
      <c r="D381" s="52">
        <v>29</v>
      </c>
      <c r="E381" s="52">
        <v>1</v>
      </c>
      <c r="F381" s="52">
        <v>1</v>
      </c>
      <c r="G381" s="52">
        <v>1</v>
      </c>
      <c r="H381" s="52">
        <v>1</v>
      </c>
      <c r="I381" s="52">
        <v>1</v>
      </c>
      <c r="J381" s="52">
        <v>1</v>
      </c>
      <c r="K381" s="52">
        <v>1</v>
      </c>
      <c r="L381" s="52">
        <v>1</v>
      </c>
      <c r="M381" s="54">
        <v>26</v>
      </c>
      <c r="N381" s="54" t="s">
        <v>196</v>
      </c>
    </row>
    <row r="382" spans="1:14" x14ac:dyDescent="0.3">
      <c r="A382">
        <v>4</v>
      </c>
      <c r="B382" t="s">
        <v>18</v>
      </c>
      <c r="C382" s="53" t="s">
        <v>19</v>
      </c>
      <c r="D382" s="52">
        <v>29</v>
      </c>
      <c r="E382" s="52">
        <v>1</v>
      </c>
      <c r="F382" s="52">
        <v>1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4">
        <v>13</v>
      </c>
      <c r="N382" s="54" t="s">
        <v>197</v>
      </c>
    </row>
    <row r="383" spans="1:14" x14ac:dyDescent="0.3">
      <c r="A383">
        <v>5</v>
      </c>
      <c r="B383" t="s">
        <v>18</v>
      </c>
      <c r="C383" s="53" t="s">
        <v>19</v>
      </c>
      <c r="D383" s="52">
        <v>29</v>
      </c>
      <c r="E383" s="52">
        <v>1</v>
      </c>
      <c r="F383" s="52">
        <v>1</v>
      </c>
      <c r="G383" s="52">
        <v>1</v>
      </c>
      <c r="H383" s="52">
        <v>1</v>
      </c>
      <c r="I383" s="52">
        <v>1</v>
      </c>
      <c r="J383" s="52">
        <v>1</v>
      </c>
      <c r="K383" s="52">
        <v>1</v>
      </c>
      <c r="L383" s="52">
        <v>1</v>
      </c>
      <c r="M383" s="54">
        <v>26</v>
      </c>
      <c r="N383" s="54" t="s">
        <v>196</v>
      </c>
    </row>
    <row r="384" spans="1:14" x14ac:dyDescent="0.3">
      <c r="A384">
        <v>5</v>
      </c>
      <c r="B384" t="s">
        <v>18</v>
      </c>
      <c r="C384" s="53" t="s">
        <v>19</v>
      </c>
      <c r="D384" s="52">
        <v>29</v>
      </c>
      <c r="E384" s="52">
        <v>1</v>
      </c>
      <c r="F384" s="52">
        <v>1</v>
      </c>
      <c r="G384" s="52">
        <v>1</v>
      </c>
      <c r="H384" s="52">
        <v>1</v>
      </c>
      <c r="I384" s="52">
        <v>1</v>
      </c>
      <c r="J384" s="52">
        <v>1</v>
      </c>
      <c r="K384" s="52">
        <v>1</v>
      </c>
      <c r="L384" s="52">
        <v>1</v>
      </c>
      <c r="M384" s="54">
        <v>26</v>
      </c>
      <c r="N384" s="54" t="s">
        <v>196</v>
      </c>
    </row>
    <row r="385" spans="1:14" x14ac:dyDescent="0.3">
      <c r="A385">
        <v>6</v>
      </c>
      <c r="B385" t="s">
        <v>18</v>
      </c>
      <c r="C385" s="53" t="s">
        <v>19</v>
      </c>
      <c r="D385" s="52">
        <v>29</v>
      </c>
      <c r="E385" s="52">
        <v>1</v>
      </c>
      <c r="F385" s="52">
        <v>1</v>
      </c>
      <c r="G385" s="52">
        <v>1</v>
      </c>
      <c r="H385" s="52">
        <v>1</v>
      </c>
      <c r="I385" s="52">
        <v>1</v>
      </c>
      <c r="J385" s="52">
        <v>1</v>
      </c>
      <c r="K385" s="52">
        <v>1</v>
      </c>
      <c r="L385" s="52">
        <v>1</v>
      </c>
      <c r="M385" s="54">
        <v>26</v>
      </c>
      <c r="N385" s="54" t="s">
        <v>196</v>
      </c>
    </row>
    <row r="386" spans="1:14" x14ac:dyDescent="0.3">
      <c r="A386">
        <v>6</v>
      </c>
      <c r="B386" t="s">
        <v>18</v>
      </c>
      <c r="C386" s="53" t="s">
        <v>19</v>
      </c>
      <c r="D386" s="52">
        <v>29</v>
      </c>
      <c r="E386" s="52">
        <v>1</v>
      </c>
      <c r="F386" s="52">
        <v>1</v>
      </c>
      <c r="G386" s="52">
        <v>1</v>
      </c>
      <c r="H386" s="52">
        <v>1</v>
      </c>
      <c r="I386" s="52">
        <v>0</v>
      </c>
      <c r="J386" s="52">
        <v>0</v>
      </c>
      <c r="K386" s="52">
        <v>0</v>
      </c>
      <c r="L386" s="52">
        <v>0</v>
      </c>
      <c r="M386" s="54">
        <v>15</v>
      </c>
      <c r="N386" s="54" t="s">
        <v>197</v>
      </c>
    </row>
    <row r="387" spans="1:14" x14ac:dyDescent="0.3">
      <c r="A387">
        <v>7</v>
      </c>
      <c r="B387" t="s">
        <v>18</v>
      </c>
      <c r="C387" s="53" t="s">
        <v>19</v>
      </c>
      <c r="D387" s="52">
        <v>29</v>
      </c>
      <c r="E387" s="52">
        <v>1</v>
      </c>
      <c r="F387" s="52">
        <v>1</v>
      </c>
      <c r="G387" s="52">
        <v>1</v>
      </c>
      <c r="H387" s="52">
        <v>1</v>
      </c>
      <c r="I387" s="52">
        <v>1</v>
      </c>
      <c r="J387" s="52">
        <v>1</v>
      </c>
      <c r="K387" s="52">
        <v>1</v>
      </c>
      <c r="L387" s="52">
        <v>1</v>
      </c>
      <c r="M387" s="54">
        <v>26</v>
      </c>
      <c r="N387" s="54" t="s">
        <v>196</v>
      </c>
    </row>
    <row r="388" spans="1:14" x14ac:dyDescent="0.3">
      <c r="A388">
        <v>8</v>
      </c>
      <c r="B388" t="s">
        <v>18</v>
      </c>
      <c r="C388" s="53" t="s">
        <v>19</v>
      </c>
      <c r="D388" s="52">
        <v>29</v>
      </c>
      <c r="E388" s="52">
        <v>1</v>
      </c>
      <c r="F388" s="52">
        <v>1</v>
      </c>
      <c r="G388" s="52">
        <v>1</v>
      </c>
      <c r="H388" s="52">
        <v>1</v>
      </c>
      <c r="I388" s="52">
        <v>1</v>
      </c>
      <c r="J388" s="52">
        <v>1</v>
      </c>
      <c r="K388" s="52">
        <v>1</v>
      </c>
      <c r="L388" s="52">
        <v>1</v>
      </c>
      <c r="M388" s="54">
        <v>26</v>
      </c>
      <c r="N388" s="54" t="s">
        <v>196</v>
      </c>
    </row>
    <row r="389" spans="1:14" x14ac:dyDescent="0.3">
      <c r="A389">
        <v>9</v>
      </c>
      <c r="B389" t="s">
        <v>18</v>
      </c>
      <c r="C389" s="53" t="s">
        <v>19</v>
      </c>
      <c r="D389" s="52">
        <v>29</v>
      </c>
      <c r="E389" s="52">
        <v>1</v>
      </c>
      <c r="F389" s="52">
        <v>1</v>
      </c>
      <c r="G389" s="52">
        <v>1</v>
      </c>
      <c r="H389" s="52">
        <v>1</v>
      </c>
      <c r="I389" s="52">
        <v>0</v>
      </c>
      <c r="J389" s="52">
        <v>0</v>
      </c>
      <c r="K389" s="52">
        <v>0</v>
      </c>
      <c r="L389" s="52">
        <v>0</v>
      </c>
      <c r="M389" s="54">
        <v>15</v>
      </c>
      <c r="N389" s="54" t="s">
        <v>197</v>
      </c>
    </row>
    <row r="390" spans="1:14" x14ac:dyDescent="0.3">
      <c r="A390">
        <v>10</v>
      </c>
      <c r="B390" t="s">
        <v>18</v>
      </c>
      <c r="C390" s="53" t="s">
        <v>19</v>
      </c>
      <c r="D390" s="52">
        <v>29</v>
      </c>
      <c r="E390" s="52">
        <v>1</v>
      </c>
      <c r="F390" s="52">
        <v>1</v>
      </c>
      <c r="G390" s="52">
        <v>1</v>
      </c>
      <c r="H390" s="52">
        <v>1</v>
      </c>
      <c r="I390" s="52">
        <v>1</v>
      </c>
      <c r="J390" s="52">
        <v>1</v>
      </c>
      <c r="K390" s="52">
        <v>1</v>
      </c>
      <c r="L390" s="52">
        <v>1</v>
      </c>
      <c r="M390" s="54">
        <v>26</v>
      </c>
      <c r="N390" s="54" t="s">
        <v>196</v>
      </c>
    </row>
    <row r="391" spans="1:14" x14ac:dyDescent="0.3">
      <c r="A391">
        <v>10</v>
      </c>
      <c r="B391" t="s">
        <v>18</v>
      </c>
      <c r="C391" s="53" t="s">
        <v>19</v>
      </c>
      <c r="D391" s="52">
        <v>29</v>
      </c>
      <c r="E391" s="52">
        <v>1</v>
      </c>
      <c r="F391" s="52">
        <v>1</v>
      </c>
      <c r="G391" s="52">
        <v>1</v>
      </c>
      <c r="H391" s="52">
        <v>1</v>
      </c>
      <c r="I391" s="52">
        <v>1</v>
      </c>
      <c r="J391" s="52">
        <v>0</v>
      </c>
      <c r="K391" s="52">
        <v>0</v>
      </c>
      <c r="L391" s="52">
        <v>0</v>
      </c>
      <c r="M391" s="52">
        <v>20</v>
      </c>
      <c r="N391" s="52" t="s">
        <v>197</v>
      </c>
    </row>
    <row r="392" spans="1:14" x14ac:dyDescent="0.3">
      <c r="A392">
        <v>11</v>
      </c>
      <c r="B392" t="s">
        <v>18</v>
      </c>
      <c r="C392" s="53" t="s">
        <v>19</v>
      </c>
      <c r="D392" s="52">
        <v>29</v>
      </c>
      <c r="E392" s="52">
        <v>1</v>
      </c>
      <c r="F392" s="52">
        <v>1</v>
      </c>
      <c r="G392" s="52">
        <v>1</v>
      </c>
      <c r="H392" s="52">
        <v>1</v>
      </c>
      <c r="I392" s="52">
        <v>0</v>
      </c>
      <c r="J392" s="52">
        <v>0</v>
      </c>
      <c r="K392" s="52">
        <v>0</v>
      </c>
      <c r="L392" s="52">
        <v>0</v>
      </c>
      <c r="M392" s="54">
        <v>15</v>
      </c>
      <c r="N392" s="54" t="s">
        <v>197</v>
      </c>
    </row>
    <row r="393" spans="1:14" x14ac:dyDescent="0.3">
      <c r="A393">
        <v>12</v>
      </c>
      <c r="B393" t="s">
        <v>18</v>
      </c>
      <c r="C393" s="53" t="s">
        <v>19</v>
      </c>
      <c r="D393" s="52">
        <v>29</v>
      </c>
      <c r="E393" s="52">
        <v>1</v>
      </c>
      <c r="F393" s="52">
        <v>1</v>
      </c>
      <c r="G393" s="52">
        <v>1</v>
      </c>
      <c r="H393" s="52">
        <v>1</v>
      </c>
      <c r="I393" s="52">
        <v>1</v>
      </c>
      <c r="J393" s="52">
        <v>1</v>
      </c>
      <c r="K393" s="52">
        <v>1</v>
      </c>
      <c r="L393" s="52">
        <v>1</v>
      </c>
      <c r="M393" s="52">
        <v>26</v>
      </c>
      <c r="N393" s="52" t="s">
        <v>196</v>
      </c>
    </row>
    <row r="394" spans="1:14" x14ac:dyDescent="0.3">
      <c r="A394">
        <v>13</v>
      </c>
      <c r="B394" t="s">
        <v>18</v>
      </c>
      <c r="C394" s="53" t="s">
        <v>19</v>
      </c>
      <c r="D394" s="52">
        <v>29</v>
      </c>
      <c r="E394" s="52">
        <v>1</v>
      </c>
      <c r="F394" s="52">
        <v>1</v>
      </c>
      <c r="G394" s="52">
        <v>1</v>
      </c>
      <c r="H394" s="52">
        <v>1</v>
      </c>
      <c r="I394" s="52">
        <v>1</v>
      </c>
      <c r="J394" s="52">
        <v>1</v>
      </c>
      <c r="K394" s="52">
        <v>1</v>
      </c>
      <c r="L394" s="52">
        <v>1</v>
      </c>
      <c r="M394" s="52">
        <v>26</v>
      </c>
      <c r="N394" s="52" t="s">
        <v>196</v>
      </c>
    </row>
    <row r="395" spans="1:14" x14ac:dyDescent="0.3">
      <c r="A395">
        <v>13</v>
      </c>
      <c r="B395" t="s">
        <v>18</v>
      </c>
      <c r="C395" s="53" t="s">
        <v>19</v>
      </c>
      <c r="D395" s="52">
        <v>29</v>
      </c>
      <c r="E395" s="52">
        <v>1</v>
      </c>
      <c r="F395" s="52">
        <v>1</v>
      </c>
      <c r="G395" s="52">
        <v>1</v>
      </c>
      <c r="H395" s="52">
        <v>1</v>
      </c>
      <c r="I395" s="52">
        <v>1</v>
      </c>
      <c r="J395" s="52">
        <v>1</v>
      </c>
      <c r="K395" s="52">
        <v>1</v>
      </c>
      <c r="L395" s="52">
        <v>1</v>
      </c>
      <c r="M395" s="52">
        <v>26</v>
      </c>
      <c r="N395" s="52" t="s">
        <v>196</v>
      </c>
    </row>
    <row r="396" spans="1:14" x14ac:dyDescent="0.3">
      <c r="A396">
        <v>14</v>
      </c>
      <c r="B396" t="s">
        <v>18</v>
      </c>
      <c r="C396" s="53" t="s">
        <v>19</v>
      </c>
      <c r="D396" s="52">
        <v>29</v>
      </c>
      <c r="E396" s="52">
        <v>1</v>
      </c>
      <c r="F396" s="52">
        <v>1</v>
      </c>
      <c r="G396" s="52">
        <v>1</v>
      </c>
      <c r="H396" s="52">
        <v>1</v>
      </c>
      <c r="I396" s="52">
        <v>1</v>
      </c>
      <c r="J396" s="52">
        <v>1</v>
      </c>
      <c r="K396" s="52">
        <v>1</v>
      </c>
      <c r="L396" s="52">
        <v>1</v>
      </c>
      <c r="M396" s="52">
        <v>26</v>
      </c>
      <c r="N396" s="52" t="s">
        <v>196</v>
      </c>
    </row>
    <row r="397" spans="1:14" x14ac:dyDescent="0.3">
      <c r="A397">
        <v>14</v>
      </c>
      <c r="B397" t="s">
        <v>18</v>
      </c>
      <c r="C397" s="53" t="s">
        <v>19</v>
      </c>
      <c r="D397" s="52">
        <v>29</v>
      </c>
      <c r="E397" s="52">
        <v>1</v>
      </c>
      <c r="F397" s="52">
        <v>1</v>
      </c>
      <c r="G397" s="52">
        <v>1</v>
      </c>
      <c r="H397" s="52">
        <v>1</v>
      </c>
      <c r="I397" s="52">
        <v>1</v>
      </c>
      <c r="J397" s="52">
        <v>1</v>
      </c>
      <c r="K397" s="52">
        <v>1</v>
      </c>
      <c r="L397" s="52">
        <v>1</v>
      </c>
      <c r="M397" s="52">
        <v>26</v>
      </c>
      <c r="N397" s="52" t="s">
        <v>196</v>
      </c>
    </row>
    <row r="398" spans="1:14" x14ac:dyDescent="0.3">
      <c r="A398">
        <v>15</v>
      </c>
      <c r="B398" t="s">
        <v>18</v>
      </c>
      <c r="C398" s="53" t="s">
        <v>19</v>
      </c>
      <c r="D398" s="52">
        <v>29</v>
      </c>
      <c r="E398" s="52">
        <v>1</v>
      </c>
      <c r="F398" s="52">
        <v>1</v>
      </c>
      <c r="G398" s="52">
        <v>1</v>
      </c>
      <c r="H398" s="52">
        <v>1</v>
      </c>
      <c r="I398" s="52">
        <v>1</v>
      </c>
      <c r="J398" s="52">
        <v>1</v>
      </c>
      <c r="K398" s="52">
        <v>1</v>
      </c>
      <c r="L398" s="52">
        <v>1</v>
      </c>
      <c r="M398" s="52">
        <v>26</v>
      </c>
      <c r="N398" s="52" t="s">
        <v>196</v>
      </c>
    </row>
    <row r="399" spans="1:14" x14ac:dyDescent="0.3">
      <c r="A399">
        <v>16</v>
      </c>
      <c r="B399" t="s">
        <v>18</v>
      </c>
      <c r="C399" s="53" t="s">
        <v>19</v>
      </c>
      <c r="D399" s="52">
        <v>29</v>
      </c>
      <c r="E399" s="52">
        <v>1</v>
      </c>
      <c r="F399" s="52">
        <v>1</v>
      </c>
      <c r="G399" s="52">
        <v>1</v>
      </c>
      <c r="H399" s="52">
        <v>1</v>
      </c>
      <c r="I399" s="52">
        <v>1</v>
      </c>
      <c r="J399" s="52">
        <v>1</v>
      </c>
      <c r="K399" s="52">
        <v>1</v>
      </c>
      <c r="L399" s="52">
        <v>1</v>
      </c>
      <c r="M399" s="52">
        <v>26</v>
      </c>
      <c r="N399" s="52" t="s">
        <v>196</v>
      </c>
    </row>
    <row r="400" spans="1:14" x14ac:dyDescent="0.3">
      <c r="A400">
        <v>16</v>
      </c>
      <c r="B400" t="s">
        <v>18</v>
      </c>
      <c r="C400" s="53" t="s">
        <v>19</v>
      </c>
      <c r="D400" s="52">
        <v>29</v>
      </c>
      <c r="E400" s="52">
        <v>1</v>
      </c>
      <c r="F400" s="52">
        <v>1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4">
        <v>13</v>
      </c>
      <c r="N400" s="54" t="s">
        <v>197</v>
      </c>
    </row>
    <row r="401" spans="1:14" x14ac:dyDescent="0.3">
      <c r="A401">
        <v>17</v>
      </c>
      <c r="B401" t="s">
        <v>18</v>
      </c>
      <c r="C401" s="53" t="s">
        <v>19</v>
      </c>
      <c r="D401" s="52">
        <v>29</v>
      </c>
      <c r="E401" s="52">
        <v>1</v>
      </c>
      <c r="F401" s="52">
        <v>1</v>
      </c>
      <c r="G401" s="52">
        <v>1</v>
      </c>
      <c r="H401" s="52">
        <v>1</v>
      </c>
      <c r="I401" s="52">
        <v>1</v>
      </c>
      <c r="J401" s="52">
        <v>1</v>
      </c>
      <c r="K401" s="52">
        <v>1</v>
      </c>
      <c r="L401" s="52">
        <v>1</v>
      </c>
      <c r="M401" s="52">
        <v>26</v>
      </c>
      <c r="N401" s="52" t="s">
        <v>196</v>
      </c>
    </row>
    <row r="402" spans="1:14" x14ac:dyDescent="0.3">
      <c r="A402">
        <v>17</v>
      </c>
      <c r="B402" t="s">
        <v>18</v>
      </c>
      <c r="C402" s="53" t="s">
        <v>19</v>
      </c>
      <c r="D402" s="52">
        <v>29</v>
      </c>
      <c r="E402" s="52">
        <v>1</v>
      </c>
      <c r="F402" s="52">
        <v>1</v>
      </c>
      <c r="G402" s="52">
        <v>1</v>
      </c>
      <c r="H402" s="52">
        <v>1</v>
      </c>
      <c r="I402" s="52">
        <v>1</v>
      </c>
      <c r="J402" s="52">
        <v>0</v>
      </c>
      <c r="K402" s="52">
        <v>0</v>
      </c>
      <c r="L402" s="52">
        <v>0</v>
      </c>
      <c r="M402" s="52">
        <v>20</v>
      </c>
      <c r="N402" s="52" t="s">
        <v>197</v>
      </c>
    </row>
    <row r="403" spans="1:14" x14ac:dyDescent="0.3">
      <c r="A403">
        <v>18</v>
      </c>
      <c r="B403" t="s">
        <v>18</v>
      </c>
      <c r="C403" s="53" t="s">
        <v>19</v>
      </c>
      <c r="D403" s="52">
        <v>29</v>
      </c>
      <c r="E403" s="52">
        <v>1</v>
      </c>
      <c r="F403" s="52">
        <v>1</v>
      </c>
      <c r="G403" s="52">
        <v>1</v>
      </c>
      <c r="H403" s="52">
        <v>1</v>
      </c>
      <c r="I403" s="52">
        <v>1</v>
      </c>
      <c r="J403" s="52">
        <v>1</v>
      </c>
      <c r="K403" s="52">
        <v>1</v>
      </c>
      <c r="L403" s="52">
        <v>1</v>
      </c>
      <c r="M403" s="52">
        <v>26</v>
      </c>
      <c r="N403" s="52" t="s">
        <v>196</v>
      </c>
    </row>
    <row r="404" spans="1:14" x14ac:dyDescent="0.3">
      <c r="A404">
        <v>18</v>
      </c>
      <c r="B404" t="s">
        <v>18</v>
      </c>
      <c r="C404" s="53" t="s">
        <v>19</v>
      </c>
      <c r="D404" s="52">
        <v>29</v>
      </c>
      <c r="E404" s="52">
        <v>1</v>
      </c>
      <c r="F404" s="52">
        <v>1</v>
      </c>
      <c r="G404" s="52">
        <v>1</v>
      </c>
      <c r="H404" s="52">
        <v>1</v>
      </c>
      <c r="I404" s="52">
        <v>1</v>
      </c>
      <c r="J404" s="52">
        <v>1</v>
      </c>
      <c r="K404" s="52">
        <v>1</v>
      </c>
      <c r="L404" s="52">
        <v>1</v>
      </c>
      <c r="M404" s="52">
        <v>26</v>
      </c>
      <c r="N404" s="52" t="s">
        <v>196</v>
      </c>
    </row>
    <row r="405" spans="1:14" x14ac:dyDescent="0.3">
      <c r="A405">
        <v>19</v>
      </c>
      <c r="B405" t="s">
        <v>18</v>
      </c>
      <c r="C405" s="53" t="s">
        <v>19</v>
      </c>
      <c r="D405" s="52">
        <v>29</v>
      </c>
      <c r="E405" s="52">
        <v>1</v>
      </c>
      <c r="F405" s="52">
        <v>1</v>
      </c>
      <c r="G405" s="52">
        <v>1</v>
      </c>
      <c r="H405" s="52">
        <v>1</v>
      </c>
      <c r="I405" s="52">
        <v>1</v>
      </c>
      <c r="J405" s="52">
        <v>0</v>
      </c>
      <c r="K405" s="52">
        <v>0</v>
      </c>
      <c r="L405" s="52">
        <v>0</v>
      </c>
      <c r="M405" s="52">
        <v>20</v>
      </c>
      <c r="N405" s="52" t="s">
        <v>197</v>
      </c>
    </row>
    <row r="406" spans="1:14" x14ac:dyDescent="0.3">
      <c r="A406">
        <v>20</v>
      </c>
      <c r="B406" t="s">
        <v>18</v>
      </c>
      <c r="C406" s="53" t="s">
        <v>19</v>
      </c>
      <c r="D406" s="52">
        <v>29</v>
      </c>
      <c r="E406" s="52">
        <v>1</v>
      </c>
      <c r="F406" s="52">
        <v>1</v>
      </c>
      <c r="G406" s="52">
        <v>1</v>
      </c>
      <c r="H406" s="52">
        <v>1</v>
      </c>
      <c r="I406" s="52">
        <v>1</v>
      </c>
      <c r="J406" s="52">
        <v>1</v>
      </c>
      <c r="K406" s="52">
        <v>1</v>
      </c>
      <c r="L406" s="52">
        <v>1</v>
      </c>
      <c r="M406" s="52">
        <v>26</v>
      </c>
      <c r="N406" s="52" t="s">
        <v>196</v>
      </c>
    </row>
    <row r="407" spans="1:14" x14ac:dyDescent="0.3">
      <c r="A407">
        <v>20</v>
      </c>
      <c r="B407" t="s">
        <v>18</v>
      </c>
      <c r="C407" s="53" t="s">
        <v>19</v>
      </c>
      <c r="D407" s="52">
        <v>29</v>
      </c>
      <c r="E407" s="52">
        <v>1</v>
      </c>
      <c r="F407" s="52">
        <v>1</v>
      </c>
      <c r="G407" s="52">
        <v>1</v>
      </c>
      <c r="H407" s="52">
        <v>1</v>
      </c>
      <c r="I407" s="52">
        <v>1</v>
      </c>
      <c r="J407" s="52">
        <v>1</v>
      </c>
      <c r="K407" s="52">
        <v>1</v>
      </c>
      <c r="L407" s="52">
        <v>1</v>
      </c>
      <c r="M407" s="52">
        <v>26</v>
      </c>
      <c r="N407" s="52" t="s">
        <v>196</v>
      </c>
    </row>
    <row r="408" spans="1:14" x14ac:dyDescent="0.3">
      <c r="A408">
        <v>21</v>
      </c>
      <c r="B408" t="s">
        <v>18</v>
      </c>
      <c r="C408" s="53" t="s">
        <v>19</v>
      </c>
      <c r="D408" s="52">
        <v>29</v>
      </c>
      <c r="E408" s="52">
        <v>1</v>
      </c>
      <c r="F408" s="52">
        <v>1</v>
      </c>
      <c r="G408" s="52">
        <v>1</v>
      </c>
      <c r="H408" s="52">
        <v>1</v>
      </c>
      <c r="I408" s="52">
        <v>0</v>
      </c>
      <c r="J408" s="52">
        <v>0</v>
      </c>
      <c r="K408" s="52">
        <v>0</v>
      </c>
      <c r="L408" s="52">
        <v>0</v>
      </c>
      <c r="M408" s="54">
        <v>15</v>
      </c>
      <c r="N408" s="54" t="s">
        <v>197</v>
      </c>
    </row>
    <row r="409" spans="1:14" x14ac:dyDescent="0.3">
      <c r="A409">
        <v>21</v>
      </c>
      <c r="B409" t="s">
        <v>18</v>
      </c>
      <c r="C409" s="53" t="s">
        <v>19</v>
      </c>
      <c r="D409" s="52">
        <v>29</v>
      </c>
      <c r="E409" s="52">
        <v>1</v>
      </c>
      <c r="F409" s="52">
        <v>1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4">
        <v>13</v>
      </c>
      <c r="N409" s="54" t="s">
        <v>197</v>
      </c>
    </row>
    <row r="410" spans="1:14" x14ac:dyDescent="0.3">
      <c r="A410">
        <v>22</v>
      </c>
      <c r="B410" t="s">
        <v>18</v>
      </c>
      <c r="C410" s="53" t="s">
        <v>19</v>
      </c>
      <c r="D410" s="52">
        <v>29</v>
      </c>
      <c r="E410" s="52">
        <v>1</v>
      </c>
      <c r="F410" s="52">
        <v>1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4">
        <v>13</v>
      </c>
      <c r="N410" s="54" t="s">
        <v>197</v>
      </c>
    </row>
    <row r="411" spans="1:14" x14ac:dyDescent="0.3">
      <c r="A411">
        <v>23</v>
      </c>
      <c r="B411" t="s">
        <v>18</v>
      </c>
      <c r="C411" s="53" t="s">
        <v>19</v>
      </c>
      <c r="D411" s="52">
        <v>29</v>
      </c>
      <c r="E411" s="52">
        <v>1</v>
      </c>
      <c r="F411" s="52">
        <v>1</v>
      </c>
      <c r="G411" s="52">
        <v>1</v>
      </c>
      <c r="H411" s="52">
        <v>1</v>
      </c>
      <c r="I411" s="52">
        <v>1</v>
      </c>
      <c r="J411" s="52">
        <v>0</v>
      </c>
      <c r="K411" s="52">
        <v>0</v>
      </c>
      <c r="L411" s="52">
        <v>0</v>
      </c>
      <c r="M411" s="52">
        <v>20</v>
      </c>
      <c r="N411" s="52" t="s">
        <v>197</v>
      </c>
    </row>
    <row r="412" spans="1:14" x14ac:dyDescent="0.3">
      <c r="A412">
        <v>24</v>
      </c>
      <c r="B412" t="s">
        <v>18</v>
      </c>
      <c r="C412" s="53" t="s">
        <v>19</v>
      </c>
      <c r="D412" s="52">
        <v>29</v>
      </c>
      <c r="E412" s="52">
        <v>1</v>
      </c>
      <c r="F412" s="52">
        <v>1</v>
      </c>
      <c r="G412" s="52">
        <v>1</v>
      </c>
      <c r="H412" s="52">
        <v>1</v>
      </c>
      <c r="I412" s="52">
        <v>1</v>
      </c>
      <c r="J412" s="52">
        <v>1</v>
      </c>
      <c r="K412" s="52">
        <v>1</v>
      </c>
      <c r="L412" s="52">
        <v>1</v>
      </c>
      <c r="M412" s="52">
        <v>26</v>
      </c>
      <c r="N412" s="52" t="s">
        <v>196</v>
      </c>
    </row>
    <row r="413" spans="1:14" x14ac:dyDescent="0.3">
      <c r="A413">
        <v>24</v>
      </c>
      <c r="B413" t="s">
        <v>18</v>
      </c>
      <c r="C413" s="53" t="s">
        <v>19</v>
      </c>
      <c r="D413" s="52">
        <v>29</v>
      </c>
      <c r="E413" s="52">
        <v>1</v>
      </c>
      <c r="F413" s="52">
        <v>1</v>
      </c>
      <c r="G413" s="52">
        <v>1</v>
      </c>
      <c r="H413" s="52">
        <v>1</v>
      </c>
      <c r="I413" s="52">
        <v>1</v>
      </c>
      <c r="J413" s="52">
        <v>1</v>
      </c>
      <c r="K413" s="52">
        <v>1</v>
      </c>
      <c r="L413" s="52">
        <v>1</v>
      </c>
      <c r="M413" s="52">
        <v>26</v>
      </c>
      <c r="N413" s="52" t="s">
        <v>196</v>
      </c>
    </row>
    <row r="414" spans="1:14" x14ac:dyDescent="0.3">
      <c r="A414">
        <v>25</v>
      </c>
      <c r="B414" t="s">
        <v>18</v>
      </c>
      <c r="C414" s="53" t="s">
        <v>19</v>
      </c>
      <c r="D414" s="52">
        <v>29</v>
      </c>
      <c r="E414" s="52">
        <v>1</v>
      </c>
      <c r="F414" s="52">
        <v>1</v>
      </c>
      <c r="G414" s="52">
        <v>1</v>
      </c>
      <c r="H414" s="52">
        <v>1</v>
      </c>
      <c r="I414" s="52">
        <v>1</v>
      </c>
      <c r="J414" s="52">
        <v>1</v>
      </c>
      <c r="K414" s="52">
        <v>1</v>
      </c>
      <c r="L414" s="52">
        <v>1</v>
      </c>
      <c r="M414" s="52">
        <v>26</v>
      </c>
      <c r="N414" s="52" t="s">
        <v>196</v>
      </c>
    </row>
    <row r="415" spans="1:14" x14ac:dyDescent="0.3">
      <c r="A415">
        <v>26</v>
      </c>
      <c r="B415" t="s">
        <v>18</v>
      </c>
      <c r="C415" s="53" t="s">
        <v>19</v>
      </c>
      <c r="D415" s="52">
        <v>29</v>
      </c>
      <c r="E415" s="52">
        <v>1</v>
      </c>
      <c r="F415" s="52">
        <v>1</v>
      </c>
      <c r="G415" s="52">
        <v>1</v>
      </c>
      <c r="H415" s="52">
        <v>1</v>
      </c>
      <c r="I415" s="52">
        <v>1</v>
      </c>
      <c r="J415" s="52">
        <v>1</v>
      </c>
      <c r="K415" s="52">
        <v>1</v>
      </c>
      <c r="L415" s="52">
        <v>1</v>
      </c>
      <c r="M415" s="52">
        <v>26</v>
      </c>
      <c r="N415" s="52" t="s">
        <v>196</v>
      </c>
    </row>
    <row r="416" spans="1:14" x14ac:dyDescent="0.3">
      <c r="A416">
        <v>27</v>
      </c>
      <c r="B416" t="s">
        <v>18</v>
      </c>
      <c r="C416" s="53" t="s">
        <v>19</v>
      </c>
      <c r="D416" s="52">
        <v>29</v>
      </c>
      <c r="E416" s="52">
        <v>1</v>
      </c>
      <c r="F416" s="52">
        <v>1</v>
      </c>
      <c r="G416" s="52">
        <v>1</v>
      </c>
      <c r="H416" s="52">
        <v>1</v>
      </c>
      <c r="I416" s="52">
        <v>1</v>
      </c>
      <c r="J416" s="52">
        <v>1</v>
      </c>
      <c r="K416" s="52">
        <v>1</v>
      </c>
      <c r="L416" s="52">
        <v>1</v>
      </c>
      <c r="M416" s="52">
        <v>26</v>
      </c>
      <c r="N416" s="52" t="s">
        <v>196</v>
      </c>
    </row>
    <row r="417" spans="1:14" x14ac:dyDescent="0.3">
      <c r="A417">
        <v>27</v>
      </c>
      <c r="B417" t="s">
        <v>18</v>
      </c>
      <c r="C417" s="53" t="s">
        <v>19</v>
      </c>
      <c r="D417" s="52">
        <v>29</v>
      </c>
      <c r="E417" s="52">
        <v>1</v>
      </c>
      <c r="F417" s="52">
        <v>1</v>
      </c>
      <c r="G417" s="52">
        <v>1</v>
      </c>
      <c r="H417" s="52">
        <v>1</v>
      </c>
      <c r="I417" s="52">
        <v>1</v>
      </c>
      <c r="J417" s="52">
        <v>1</v>
      </c>
      <c r="K417" s="52">
        <v>1</v>
      </c>
      <c r="L417" s="52">
        <v>1</v>
      </c>
      <c r="M417" s="52">
        <v>26</v>
      </c>
      <c r="N417" s="52" t="s">
        <v>196</v>
      </c>
    </row>
    <row r="418" spans="1:14" x14ac:dyDescent="0.3">
      <c r="A418">
        <v>28</v>
      </c>
      <c r="B418" t="s">
        <v>18</v>
      </c>
      <c r="C418" s="53" t="s">
        <v>19</v>
      </c>
      <c r="D418" s="52">
        <v>29</v>
      </c>
      <c r="E418" s="52">
        <v>1</v>
      </c>
      <c r="F418" s="52">
        <v>1</v>
      </c>
      <c r="G418" s="52">
        <v>1</v>
      </c>
      <c r="H418" s="52">
        <v>1</v>
      </c>
      <c r="I418" s="52">
        <v>1</v>
      </c>
      <c r="J418" s="52">
        <v>1</v>
      </c>
      <c r="K418" s="52">
        <v>1</v>
      </c>
      <c r="L418" s="52">
        <v>1</v>
      </c>
      <c r="M418" s="52">
        <v>26</v>
      </c>
      <c r="N418" s="52" t="s">
        <v>196</v>
      </c>
    </row>
    <row r="419" spans="1:14" x14ac:dyDescent="0.3">
      <c r="A419">
        <v>28</v>
      </c>
      <c r="B419" t="s">
        <v>18</v>
      </c>
      <c r="C419" s="53" t="s">
        <v>19</v>
      </c>
      <c r="D419" s="52">
        <v>29</v>
      </c>
      <c r="E419" s="52">
        <v>1</v>
      </c>
      <c r="F419" s="52">
        <v>1</v>
      </c>
      <c r="G419" s="52">
        <v>1</v>
      </c>
      <c r="H419" s="52">
        <v>1</v>
      </c>
      <c r="I419" s="52">
        <v>0</v>
      </c>
      <c r="J419" s="52">
        <v>0</v>
      </c>
      <c r="K419" s="52">
        <v>0</v>
      </c>
      <c r="L419" s="52">
        <v>0</v>
      </c>
      <c r="M419" s="54">
        <v>15</v>
      </c>
      <c r="N419" s="54" t="s">
        <v>197</v>
      </c>
    </row>
    <row r="420" spans="1:14" x14ac:dyDescent="0.3">
      <c r="A420">
        <v>29</v>
      </c>
      <c r="B420" t="s">
        <v>18</v>
      </c>
      <c r="C420" s="53" t="s">
        <v>19</v>
      </c>
      <c r="D420" s="52">
        <v>29</v>
      </c>
      <c r="E420" s="52">
        <v>1</v>
      </c>
      <c r="F420" s="52">
        <v>1</v>
      </c>
      <c r="G420" s="52">
        <v>1</v>
      </c>
      <c r="H420" s="52">
        <v>1</v>
      </c>
      <c r="I420" s="52">
        <v>1</v>
      </c>
      <c r="J420" s="52">
        <v>1</v>
      </c>
      <c r="K420" s="52">
        <v>1</v>
      </c>
      <c r="L420" s="52">
        <v>1</v>
      </c>
      <c r="M420" s="52">
        <v>26</v>
      </c>
      <c r="N420" s="52" t="s">
        <v>196</v>
      </c>
    </row>
    <row r="421" spans="1:14" x14ac:dyDescent="0.3">
      <c r="A421">
        <v>29</v>
      </c>
      <c r="B421" t="s">
        <v>18</v>
      </c>
      <c r="C421" s="53" t="s">
        <v>19</v>
      </c>
      <c r="D421" s="52">
        <v>29</v>
      </c>
      <c r="E421" s="52">
        <v>1</v>
      </c>
      <c r="F421" s="52">
        <v>1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4">
        <v>13</v>
      </c>
      <c r="N421" s="54" t="s">
        <v>197</v>
      </c>
    </row>
    <row r="422" spans="1:14" x14ac:dyDescent="0.3">
      <c r="A422">
        <v>30</v>
      </c>
      <c r="B422" t="s">
        <v>18</v>
      </c>
      <c r="C422" s="53" t="s">
        <v>19</v>
      </c>
      <c r="D422" s="52">
        <v>29</v>
      </c>
      <c r="E422" s="52">
        <v>1</v>
      </c>
      <c r="F422" s="52">
        <v>1</v>
      </c>
      <c r="G422" s="52">
        <v>1</v>
      </c>
      <c r="H422" s="52">
        <v>1</v>
      </c>
      <c r="I422" s="52">
        <v>1</v>
      </c>
      <c r="J422" s="52">
        <v>1</v>
      </c>
      <c r="K422" s="52">
        <v>1</v>
      </c>
      <c r="L422" s="52">
        <v>1</v>
      </c>
      <c r="M422" s="52">
        <v>26</v>
      </c>
      <c r="N422" s="52" t="s">
        <v>196</v>
      </c>
    </row>
    <row r="423" spans="1:14" x14ac:dyDescent="0.3">
      <c r="A423">
        <v>30</v>
      </c>
      <c r="B423" t="s">
        <v>18</v>
      </c>
      <c r="C423" s="53" t="s">
        <v>19</v>
      </c>
      <c r="D423" s="52">
        <v>29</v>
      </c>
      <c r="E423" s="52">
        <v>1</v>
      </c>
      <c r="F423" s="52">
        <v>1</v>
      </c>
      <c r="G423" s="52">
        <v>1</v>
      </c>
      <c r="H423" s="52">
        <v>1</v>
      </c>
      <c r="I423" s="52">
        <v>1</v>
      </c>
      <c r="J423" s="52">
        <v>1</v>
      </c>
      <c r="K423" s="52">
        <v>1</v>
      </c>
      <c r="L423" s="52">
        <v>1</v>
      </c>
      <c r="M423" s="52">
        <v>26</v>
      </c>
      <c r="N423" s="52" t="s">
        <v>196</v>
      </c>
    </row>
    <row r="424" spans="1:14" x14ac:dyDescent="0.3">
      <c r="A424">
        <v>31</v>
      </c>
      <c r="B424" t="s">
        <v>18</v>
      </c>
      <c r="C424" s="53" t="s">
        <v>19</v>
      </c>
      <c r="D424" s="52">
        <v>29</v>
      </c>
      <c r="E424" s="52">
        <v>1</v>
      </c>
      <c r="F424" s="52">
        <v>1</v>
      </c>
      <c r="G424" s="52">
        <v>1</v>
      </c>
      <c r="H424" s="52">
        <v>1</v>
      </c>
      <c r="I424" s="52">
        <v>1</v>
      </c>
      <c r="J424" s="52">
        <v>1</v>
      </c>
      <c r="K424" s="52">
        <v>1</v>
      </c>
      <c r="L424" s="52">
        <v>1</v>
      </c>
      <c r="M424" s="52">
        <v>26</v>
      </c>
      <c r="N424" s="52" t="s">
        <v>196</v>
      </c>
    </row>
    <row r="425" spans="1:14" x14ac:dyDescent="0.3">
      <c r="A425">
        <v>31</v>
      </c>
      <c r="B425" t="s">
        <v>18</v>
      </c>
      <c r="C425" s="53" t="s">
        <v>19</v>
      </c>
      <c r="D425" s="52">
        <v>29</v>
      </c>
      <c r="E425" s="52">
        <v>1</v>
      </c>
      <c r="F425" s="52">
        <v>1</v>
      </c>
      <c r="G425" s="52">
        <v>1</v>
      </c>
      <c r="H425" s="52">
        <v>1</v>
      </c>
      <c r="I425" s="52">
        <v>1</v>
      </c>
      <c r="J425" s="52">
        <v>1</v>
      </c>
      <c r="K425" s="52">
        <v>1</v>
      </c>
      <c r="L425" s="52">
        <v>1</v>
      </c>
      <c r="M425" s="52">
        <v>26</v>
      </c>
      <c r="N425" s="52" t="s">
        <v>196</v>
      </c>
    </row>
    <row r="426" spans="1:14" x14ac:dyDescent="0.3">
      <c r="A426">
        <v>32</v>
      </c>
      <c r="B426" t="s">
        <v>18</v>
      </c>
      <c r="C426" s="53" t="s">
        <v>19</v>
      </c>
      <c r="D426" s="52">
        <v>29</v>
      </c>
      <c r="E426" s="52">
        <v>1</v>
      </c>
      <c r="F426" s="52">
        <v>1</v>
      </c>
      <c r="G426" s="52">
        <v>1</v>
      </c>
      <c r="H426" s="52">
        <v>1</v>
      </c>
      <c r="I426" s="52">
        <v>1</v>
      </c>
      <c r="J426" s="52">
        <v>1</v>
      </c>
      <c r="K426" s="52">
        <v>1</v>
      </c>
      <c r="L426" s="52">
        <v>1</v>
      </c>
      <c r="M426" s="52">
        <v>26</v>
      </c>
      <c r="N426" s="52" t="s">
        <v>196</v>
      </c>
    </row>
    <row r="427" spans="1:14" x14ac:dyDescent="0.3">
      <c r="A427">
        <v>32</v>
      </c>
      <c r="B427" t="s">
        <v>18</v>
      </c>
      <c r="C427" s="53" t="s">
        <v>19</v>
      </c>
      <c r="D427" s="52">
        <v>29</v>
      </c>
      <c r="E427" s="52">
        <v>1</v>
      </c>
      <c r="F427" s="52">
        <v>1</v>
      </c>
      <c r="G427" s="52">
        <v>1</v>
      </c>
      <c r="H427" s="52">
        <v>1</v>
      </c>
      <c r="I427" s="52">
        <v>1</v>
      </c>
      <c r="J427" s="52">
        <v>1</v>
      </c>
      <c r="K427" s="52">
        <v>1</v>
      </c>
      <c r="L427" s="52">
        <v>1</v>
      </c>
      <c r="M427" s="52">
        <v>26</v>
      </c>
      <c r="N427" s="52" t="s">
        <v>196</v>
      </c>
    </row>
    <row r="428" spans="1:14" x14ac:dyDescent="0.3">
      <c r="A428">
        <v>33</v>
      </c>
      <c r="B428" t="s">
        <v>18</v>
      </c>
      <c r="C428" s="53" t="s">
        <v>19</v>
      </c>
      <c r="D428" s="52">
        <v>29</v>
      </c>
      <c r="E428" s="52">
        <v>1</v>
      </c>
      <c r="F428" s="52">
        <v>1</v>
      </c>
      <c r="G428" s="52">
        <v>1</v>
      </c>
      <c r="H428" s="52">
        <v>1</v>
      </c>
      <c r="I428" s="52">
        <v>1</v>
      </c>
      <c r="J428" s="52">
        <v>1</v>
      </c>
      <c r="K428" s="52">
        <v>1</v>
      </c>
      <c r="L428" s="52">
        <v>1</v>
      </c>
      <c r="M428" s="52">
        <v>26</v>
      </c>
      <c r="N428" s="52" t="s">
        <v>196</v>
      </c>
    </row>
    <row r="429" spans="1:14" x14ac:dyDescent="0.3">
      <c r="A429">
        <v>33</v>
      </c>
      <c r="B429" t="s">
        <v>18</v>
      </c>
      <c r="C429" s="53" t="s">
        <v>19</v>
      </c>
      <c r="D429" s="52">
        <v>29</v>
      </c>
      <c r="E429" s="52">
        <v>1</v>
      </c>
      <c r="F429" s="52">
        <v>1</v>
      </c>
      <c r="G429" s="52">
        <v>1</v>
      </c>
      <c r="H429" s="52">
        <v>1</v>
      </c>
      <c r="I429" s="52">
        <v>1</v>
      </c>
      <c r="J429" s="52">
        <v>1</v>
      </c>
      <c r="K429" s="52">
        <v>1</v>
      </c>
      <c r="L429" s="52">
        <v>1</v>
      </c>
      <c r="M429" s="52">
        <v>26</v>
      </c>
      <c r="N429" s="52" t="s">
        <v>196</v>
      </c>
    </row>
    <row r="430" spans="1:14" x14ac:dyDescent="0.3">
      <c r="A430">
        <v>34</v>
      </c>
      <c r="B430" t="s">
        <v>18</v>
      </c>
      <c r="C430" s="53" t="s">
        <v>19</v>
      </c>
      <c r="D430" s="52">
        <v>29</v>
      </c>
      <c r="E430" s="52">
        <v>1</v>
      </c>
      <c r="F430" s="52">
        <v>1</v>
      </c>
      <c r="G430" s="52">
        <v>1</v>
      </c>
      <c r="H430" s="52">
        <v>1</v>
      </c>
      <c r="I430" s="52">
        <v>1</v>
      </c>
      <c r="J430" s="52">
        <v>1</v>
      </c>
      <c r="K430" s="52">
        <v>1</v>
      </c>
      <c r="L430" s="52">
        <v>1</v>
      </c>
      <c r="M430" s="52">
        <v>26</v>
      </c>
      <c r="N430" s="52" t="s">
        <v>196</v>
      </c>
    </row>
    <row r="431" spans="1:14" x14ac:dyDescent="0.3">
      <c r="A431">
        <v>34</v>
      </c>
      <c r="B431" t="s">
        <v>18</v>
      </c>
      <c r="C431" s="53" t="s">
        <v>19</v>
      </c>
      <c r="D431" s="52">
        <v>29</v>
      </c>
      <c r="E431" s="52">
        <v>1</v>
      </c>
      <c r="F431" s="52">
        <v>1</v>
      </c>
      <c r="G431" s="52">
        <v>1</v>
      </c>
      <c r="H431" s="52">
        <v>1</v>
      </c>
      <c r="I431" s="52">
        <v>1</v>
      </c>
      <c r="J431" s="52">
        <v>1</v>
      </c>
      <c r="K431" s="52">
        <v>1</v>
      </c>
      <c r="L431" s="52">
        <v>1</v>
      </c>
      <c r="M431" s="52">
        <v>26</v>
      </c>
      <c r="N431" s="52" t="s">
        <v>196</v>
      </c>
    </row>
    <row r="432" spans="1:14" x14ac:dyDescent="0.3">
      <c r="A432">
        <v>35</v>
      </c>
      <c r="B432" t="s">
        <v>18</v>
      </c>
      <c r="C432" s="53" t="s">
        <v>19</v>
      </c>
      <c r="D432" s="52">
        <v>29</v>
      </c>
      <c r="E432" s="52">
        <v>1</v>
      </c>
      <c r="F432" s="52">
        <v>1</v>
      </c>
      <c r="G432" s="52">
        <v>1</v>
      </c>
      <c r="H432" s="52">
        <v>1</v>
      </c>
      <c r="I432" s="52">
        <v>1</v>
      </c>
      <c r="J432" s="52">
        <v>1</v>
      </c>
      <c r="K432" s="52">
        <v>1</v>
      </c>
      <c r="L432" s="52">
        <v>1</v>
      </c>
      <c r="M432" s="52">
        <v>26</v>
      </c>
      <c r="N432" s="52" t="s">
        <v>196</v>
      </c>
    </row>
    <row r="433" spans="1:14" x14ac:dyDescent="0.3">
      <c r="A433">
        <v>35</v>
      </c>
      <c r="B433" t="s">
        <v>18</v>
      </c>
      <c r="C433" s="53" t="s">
        <v>19</v>
      </c>
      <c r="D433" s="52">
        <v>29</v>
      </c>
      <c r="E433" s="52">
        <v>1</v>
      </c>
      <c r="F433" s="52">
        <v>1</v>
      </c>
      <c r="G433" s="52">
        <v>1</v>
      </c>
      <c r="H433" s="52">
        <v>1</v>
      </c>
      <c r="I433" s="52">
        <v>1</v>
      </c>
      <c r="J433" s="52">
        <v>1</v>
      </c>
      <c r="K433" s="52">
        <v>1</v>
      </c>
      <c r="L433" s="52">
        <v>1</v>
      </c>
      <c r="M433" s="52">
        <v>26</v>
      </c>
      <c r="N433" s="52" t="s">
        <v>196</v>
      </c>
    </row>
    <row r="434" spans="1:14" x14ac:dyDescent="0.3">
      <c r="A434">
        <v>36</v>
      </c>
      <c r="B434" t="s">
        <v>18</v>
      </c>
      <c r="C434" s="53" t="s">
        <v>19</v>
      </c>
      <c r="D434" s="52">
        <v>29</v>
      </c>
      <c r="E434" s="52">
        <v>1</v>
      </c>
      <c r="F434" s="52">
        <v>1</v>
      </c>
      <c r="G434" s="52">
        <v>1</v>
      </c>
      <c r="H434" s="52">
        <v>1</v>
      </c>
      <c r="I434" s="52">
        <v>1</v>
      </c>
      <c r="J434" s="52">
        <v>1</v>
      </c>
      <c r="K434" s="52">
        <v>1</v>
      </c>
      <c r="L434" s="52">
        <v>1</v>
      </c>
      <c r="M434" s="52">
        <v>26</v>
      </c>
      <c r="N434" s="52" t="s">
        <v>196</v>
      </c>
    </row>
    <row r="435" spans="1:14" x14ac:dyDescent="0.3">
      <c r="A435">
        <v>37</v>
      </c>
      <c r="B435" t="s">
        <v>18</v>
      </c>
      <c r="C435" s="53" t="s">
        <v>19</v>
      </c>
      <c r="D435" s="52">
        <v>29</v>
      </c>
      <c r="E435" s="52">
        <v>1</v>
      </c>
      <c r="F435" s="52">
        <v>1</v>
      </c>
      <c r="G435" s="52">
        <v>1</v>
      </c>
      <c r="H435" s="52">
        <v>1</v>
      </c>
      <c r="I435" s="52">
        <v>1</v>
      </c>
      <c r="J435" s="52">
        <v>1</v>
      </c>
      <c r="K435" s="52">
        <v>1</v>
      </c>
      <c r="L435" s="52">
        <v>1</v>
      </c>
      <c r="M435" s="52">
        <v>26</v>
      </c>
      <c r="N435" s="52" t="s">
        <v>196</v>
      </c>
    </row>
    <row r="436" spans="1:14" x14ac:dyDescent="0.3">
      <c r="A436">
        <v>38</v>
      </c>
      <c r="B436" t="s">
        <v>18</v>
      </c>
      <c r="C436" s="53" t="s">
        <v>19</v>
      </c>
      <c r="D436" s="52">
        <v>29</v>
      </c>
      <c r="E436" s="52">
        <v>1</v>
      </c>
      <c r="F436" s="52">
        <v>1</v>
      </c>
      <c r="G436" s="52">
        <v>1</v>
      </c>
      <c r="H436" s="52">
        <v>1</v>
      </c>
      <c r="I436" s="52">
        <v>1</v>
      </c>
      <c r="J436" s="52">
        <v>1</v>
      </c>
      <c r="K436" s="52">
        <v>1</v>
      </c>
      <c r="L436" s="52">
        <v>1</v>
      </c>
      <c r="M436" s="52">
        <v>26</v>
      </c>
      <c r="N436" s="52" t="s">
        <v>196</v>
      </c>
    </row>
    <row r="437" spans="1:14" x14ac:dyDescent="0.3">
      <c r="A437">
        <v>38</v>
      </c>
      <c r="B437" t="s">
        <v>18</v>
      </c>
      <c r="C437" s="53" t="s">
        <v>19</v>
      </c>
      <c r="D437" s="52">
        <v>29</v>
      </c>
      <c r="E437" s="52">
        <v>1</v>
      </c>
      <c r="F437" s="52">
        <v>1</v>
      </c>
      <c r="G437" s="52">
        <v>1</v>
      </c>
      <c r="H437" s="52">
        <v>1</v>
      </c>
      <c r="I437" s="52">
        <v>1</v>
      </c>
      <c r="J437" s="52">
        <v>1</v>
      </c>
      <c r="K437" s="52">
        <v>1</v>
      </c>
      <c r="L437" s="52">
        <v>1</v>
      </c>
      <c r="M437" s="52">
        <v>26</v>
      </c>
      <c r="N437" s="52" t="s">
        <v>196</v>
      </c>
    </row>
    <row r="438" spans="1:14" x14ac:dyDescent="0.3">
      <c r="A438">
        <v>39</v>
      </c>
      <c r="B438" t="s">
        <v>18</v>
      </c>
      <c r="C438" s="53" t="s">
        <v>19</v>
      </c>
      <c r="D438" s="52">
        <v>29</v>
      </c>
      <c r="E438" s="52">
        <v>1</v>
      </c>
      <c r="F438" s="52">
        <v>1</v>
      </c>
      <c r="G438" s="52">
        <v>1</v>
      </c>
      <c r="H438" s="52">
        <v>1</v>
      </c>
      <c r="I438" s="52">
        <v>1</v>
      </c>
      <c r="J438" s="52">
        <v>1</v>
      </c>
      <c r="K438" s="52">
        <v>1</v>
      </c>
      <c r="L438" s="52">
        <v>1</v>
      </c>
      <c r="M438" s="52">
        <v>26</v>
      </c>
      <c r="N438" s="52" t="s">
        <v>196</v>
      </c>
    </row>
    <row r="439" spans="1:14" x14ac:dyDescent="0.3">
      <c r="A439">
        <v>39</v>
      </c>
      <c r="B439" t="s">
        <v>18</v>
      </c>
      <c r="C439" s="53" t="s">
        <v>19</v>
      </c>
      <c r="D439" s="52">
        <v>29</v>
      </c>
      <c r="E439" s="52">
        <v>1</v>
      </c>
      <c r="F439" s="52">
        <v>1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4">
        <v>13</v>
      </c>
      <c r="N439" s="54" t="s">
        <v>197</v>
      </c>
    </row>
    <row r="440" spans="1:14" x14ac:dyDescent="0.3">
      <c r="A440">
        <v>40</v>
      </c>
      <c r="B440" t="s">
        <v>18</v>
      </c>
      <c r="C440" s="53" t="s">
        <v>19</v>
      </c>
      <c r="D440" s="52">
        <v>29</v>
      </c>
      <c r="E440" s="52">
        <v>1</v>
      </c>
      <c r="F440" s="52">
        <v>1</v>
      </c>
      <c r="G440" s="52">
        <v>1</v>
      </c>
      <c r="H440" s="52">
        <v>1</v>
      </c>
      <c r="I440" s="52">
        <v>1</v>
      </c>
      <c r="J440" s="52">
        <v>0</v>
      </c>
      <c r="K440" s="52">
        <v>0</v>
      </c>
      <c r="L440" s="52">
        <v>0</v>
      </c>
      <c r="M440" s="52">
        <v>20</v>
      </c>
      <c r="N440" s="52" t="s">
        <v>197</v>
      </c>
    </row>
    <row r="441" spans="1:14" x14ac:dyDescent="0.3">
      <c r="A441">
        <v>40</v>
      </c>
      <c r="B441" t="s">
        <v>18</v>
      </c>
      <c r="C441" s="53" t="s">
        <v>19</v>
      </c>
      <c r="D441" s="52">
        <v>29</v>
      </c>
      <c r="E441" s="52">
        <v>1</v>
      </c>
      <c r="F441" s="52">
        <v>1</v>
      </c>
      <c r="G441" s="52">
        <v>1</v>
      </c>
      <c r="H441" s="52">
        <v>1</v>
      </c>
      <c r="I441" s="52">
        <v>1</v>
      </c>
      <c r="J441" s="52">
        <v>1</v>
      </c>
      <c r="K441" s="52">
        <v>1</v>
      </c>
      <c r="L441" s="52">
        <v>1</v>
      </c>
      <c r="M441" s="52">
        <v>26</v>
      </c>
      <c r="N441" s="52" t="s">
        <v>196</v>
      </c>
    </row>
    <row r="442" spans="1:14" x14ac:dyDescent="0.3">
      <c r="A442">
        <v>41</v>
      </c>
      <c r="B442" t="s">
        <v>18</v>
      </c>
      <c r="C442" s="53" t="s">
        <v>19</v>
      </c>
      <c r="D442" s="52">
        <v>29</v>
      </c>
      <c r="E442" s="52">
        <v>1</v>
      </c>
      <c r="F442" s="52">
        <v>1</v>
      </c>
      <c r="G442" s="52">
        <v>1</v>
      </c>
      <c r="H442" s="52">
        <v>1</v>
      </c>
      <c r="I442" s="52">
        <v>1</v>
      </c>
      <c r="J442" s="52">
        <v>1</v>
      </c>
      <c r="K442" s="52">
        <v>1</v>
      </c>
      <c r="L442" s="52">
        <v>1</v>
      </c>
      <c r="M442" s="52">
        <v>26</v>
      </c>
      <c r="N442" s="52" t="s">
        <v>196</v>
      </c>
    </row>
    <row r="443" spans="1:14" x14ac:dyDescent="0.3">
      <c r="A443">
        <v>41</v>
      </c>
      <c r="B443" t="s">
        <v>18</v>
      </c>
      <c r="C443" s="53" t="s">
        <v>19</v>
      </c>
      <c r="D443" s="52">
        <v>29</v>
      </c>
      <c r="E443" s="52">
        <v>1</v>
      </c>
      <c r="F443" s="52">
        <v>1</v>
      </c>
      <c r="G443" s="52">
        <v>1</v>
      </c>
      <c r="H443" s="52">
        <v>1</v>
      </c>
      <c r="I443" s="52">
        <v>1</v>
      </c>
      <c r="J443" s="52">
        <v>1</v>
      </c>
      <c r="K443" s="52">
        <v>1</v>
      </c>
      <c r="L443" s="52">
        <v>1</v>
      </c>
      <c r="M443" s="52">
        <v>26</v>
      </c>
      <c r="N443" s="52" t="s">
        <v>196</v>
      </c>
    </row>
    <row r="444" spans="1:14" x14ac:dyDescent="0.3">
      <c r="A444">
        <v>42</v>
      </c>
      <c r="B444" t="s">
        <v>18</v>
      </c>
      <c r="C444" s="53" t="s">
        <v>19</v>
      </c>
      <c r="D444" s="52">
        <v>29</v>
      </c>
      <c r="E444" s="52">
        <v>1</v>
      </c>
      <c r="F444" s="52">
        <v>1</v>
      </c>
      <c r="G444" s="52">
        <v>1</v>
      </c>
      <c r="H444" s="52">
        <v>1</v>
      </c>
      <c r="I444" s="52">
        <v>1</v>
      </c>
      <c r="J444" s="52">
        <v>1</v>
      </c>
      <c r="K444" s="52">
        <v>1</v>
      </c>
      <c r="L444" s="52">
        <v>1</v>
      </c>
      <c r="M444" s="52">
        <v>26</v>
      </c>
      <c r="N444" s="52" t="s">
        <v>196</v>
      </c>
    </row>
    <row r="445" spans="1:14" x14ac:dyDescent="0.3">
      <c r="A445">
        <v>42</v>
      </c>
      <c r="B445" t="s">
        <v>18</v>
      </c>
      <c r="C445" s="53" t="s">
        <v>19</v>
      </c>
      <c r="D445" s="52">
        <v>29</v>
      </c>
      <c r="E445" s="52">
        <v>1</v>
      </c>
      <c r="F445" s="52">
        <v>1</v>
      </c>
      <c r="G445" s="52">
        <v>1</v>
      </c>
      <c r="H445" s="52">
        <v>1</v>
      </c>
      <c r="I445" s="52">
        <v>1</v>
      </c>
      <c r="J445" s="52">
        <v>1</v>
      </c>
      <c r="K445" s="52">
        <v>1</v>
      </c>
      <c r="L445" s="52">
        <v>1</v>
      </c>
      <c r="M445" s="52">
        <v>26</v>
      </c>
      <c r="N445" s="52" t="s">
        <v>196</v>
      </c>
    </row>
    <row r="446" spans="1:14" x14ac:dyDescent="0.3">
      <c r="A446">
        <v>43</v>
      </c>
      <c r="B446" t="s">
        <v>18</v>
      </c>
      <c r="C446" s="53" t="s">
        <v>19</v>
      </c>
      <c r="D446" s="52">
        <v>29</v>
      </c>
      <c r="E446" s="52">
        <v>1</v>
      </c>
      <c r="F446" s="52">
        <v>1</v>
      </c>
      <c r="G446" s="52">
        <v>1</v>
      </c>
      <c r="H446" s="52">
        <v>1</v>
      </c>
      <c r="I446" s="52">
        <v>1</v>
      </c>
      <c r="J446" s="52">
        <v>1</v>
      </c>
      <c r="K446" s="52">
        <v>1</v>
      </c>
      <c r="L446" s="52">
        <v>1</v>
      </c>
      <c r="M446" s="52">
        <v>26</v>
      </c>
      <c r="N446" s="52" t="s">
        <v>196</v>
      </c>
    </row>
    <row r="447" spans="1:14" x14ac:dyDescent="0.3">
      <c r="A447">
        <v>44</v>
      </c>
      <c r="B447" t="s">
        <v>18</v>
      </c>
      <c r="C447" s="53" t="s">
        <v>19</v>
      </c>
      <c r="D447" s="52">
        <v>29</v>
      </c>
      <c r="E447" s="52">
        <v>1</v>
      </c>
      <c r="F447" s="52">
        <v>1</v>
      </c>
      <c r="G447" s="52">
        <v>1</v>
      </c>
      <c r="H447" s="52">
        <v>1</v>
      </c>
      <c r="I447" s="52">
        <v>1</v>
      </c>
      <c r="J447" s="52">
        <v>1</v>
      </c>
      <c r="K447" s="52">
        <v>1</v>
      </c>
      <c r="L447" s="52">
        <v>1</v>
      </c>
      <c r="M447" s="52">
        <v>26</v>
      </c>
      <c r="N447" s="52" t="s">
        <v>196</v>
      </c>
    </row>
    <row r="448" spans="1:14" x14ac:dyDescent="0.3">
      <c r="A448">
        <v>45</v>
      </c>
      <c r="B448" t="s">
        <v>18</v>
      </c>
      <c r="C448" s="53" t="s">
        <v>19</v>
      </c>
      <c r="D448" s="52">
        <v>29</v>
      </c>
      <c r="E448" s="52">
        <v>1</v>
      </c>
      <c r="F448" s="52">
        <v>1</v>
      </c>
      <c r="G448" s="52">
        <v>1</v>
      </c>
      <c r="H448" s="52">
        <v>1</v>
      </c>
      <c r="I448" s="52">
        <v>1</v>
      </c>
      <c r="J448" s="52">
        <v>1</v>
      </c>
      <c r="K448" s="52">
        <v>1</v>
      </c>
      <c r="L448" s="52">
        <v>1</v>
      </c>
      <c r="M448" s="52">
        <v>26</v>
      </c>
      <c r="N448" s="52" t="s">
        <v>196</v>
      </c>
    </row>
    <row r="449" spans="1:14" x14ac:dyDescent="0.3">
      <c r="A449">
        <v>45</v>
      </c>
      <c r="B449" t="s">
        <v>18</v>
      </c>
      <c r="C449" s="53" t="s">
        <v>19</v>
      </c>
      <c r="D449" s="52">
        <v>29</v>
      </c>
      <c r="E449" s="52">
        <v>1</v>
      </c>
      <c r="F449" s="52">
        <v>1</v>
      </c>
      <c r="G449" s="52">
        <v>1</v>
      </c>
      <c r="H449" s="52">
        <v>1</v>
      </c>
      <c r="I449" s="52">
        <v>1</v>
      </c>
      <c r="J449" s="52">
        <v>1</v>
      </c>
      <c r="K449" s="52">
        <v>1</v>
      </c>
      <c r="L449" s="52">
        <v>1</v>
      </c>
      <c r="M449" s="52">
        <v>26</v>
      </c>
      <c r="N449" s="52" t="s">
        <v>196</v>
      </c>
    </row>
    <row r="450" spans="1:14" x14ac:dyDescent="0.3">
      <c r="A450">
        <v>46</v>
      </c>
      <c r="B450" t="s">
        <v>18</v>
      </c>
      <c r="C450" s="53" t="s">
        <v>19</v>
      </c>
      <c r="D450" s="52">
        <v>29</v>
      </c>
      <c r="E450" s="52">
        <v>1</v>
      </c>
      <c r="F450" s="52">
        <v>1</v>
      </c>
      <c r="G450" s="52">
        <v>1</v>
      </c>
      <c r="H450" s="52">
        <v>1</v>
      </c>
      <c r="I450" s="52">
        <v>1</v>
      </c>
      <c r="J450" s="52">
        <v>1</v>
      </c>
      <c r="K450" s="52">
        <v>1</v>
      </c>
      <c r="L450" s="52">
        <v>1</v>
      </c>
      <c r="M450" s="52">
        <v>26</v>
      </c>
      <c r="N450" s="52" t="s">
        <v>196</v>
      </c>
    </row>
    <row r="451" spans="1:14" x14ac:dyDescent="0.3">
      <c r="A451">
        <v>46</v>
      </c>
      <c r="B451" t="s">
        <v>18</v>
      </c>
      <c r="C451" s="53" t="s">
        <v>19</v>
      </c>
      <c r="D451" s="52">
        <v>29</v>
      </c>
      <c r="E451" s="52">
        <v>1</v>
      </c>
      <c r="F451" s="52">
        <v>1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2">
        <v>0</v>
      </c>
      <c r="M451" s="54">
        <v>13</v>
      </c>
      <c r="N451" s="54" t="s">
        <v>197</v>
      </c>
    </row>
    <row r="452" spans="1:14" x14ac:dyDescent="0.3">
      <c r="A452">
        <v>47</v>
      </c>
      <c r="B452" t="s">
        <v>18</v>
      </c>
      <c r="C452" s="53" t="s">
        <v>19</v>
      </c>
      <c r="D452" s="52">
        <v>29</v>
      </c>
      <c r="E452" s="52">
        <v>1</v>
      </c>
      <c r="F452" s="52">
        <v>1</v>
      </c>
      <c r="G452" s="52">
        <v>1</v>
      </c>
      <c r="H452" s="52">
        <v>1</v>
      </c>
      <c r="I452" s="52">
        <v>1</v>
      </c>
      <c r="J452" s="52">
        <v>1</v>
      </c>
      <c r="K452" s="52">
        <v>1</v>
      </c>
      <c r="L452" s="52">
        <v>1</v>
      </c>
      <c r="M452" s="52">
        <v>26</v>
      </c>
      <c r="N452" s="52" t="s">
        <v>196</v>
      </c>
    </row>
    <row r="453" spans="1:14" x14ac:dyDescent="0.3">
      <c r="A453">
        <v>47</v>
      </c>
      <c r="B453" t="s">
        <v>18</v>
      </c>
      <c r="C453" s="53" t="s">
        <v>19</v>
      </c>
      <c r="D453" s="52">
        <v>29</v>
      </c>
      <c r="E453" s="52">
        <v>1</v>
      </c>
      <c r="F453" s="52">
        <v>1</v>
      </c>
      <c r="G453" s="52">
        <v>1</v>
      </c>
      <c r="H453" s="52">
        <v>1</v>
      </c>
      <c r="I453" s="52">
        <v>1</v>
      </c>
      <c r="J453" s="52">
        <v>1</v>
      </c>
      <c r="K453" s="52">
        <v>1</v>
      </c>
      <c r="L453" s="52">
        <v>1</v>
      </c>
      <c r="M453" s="52">
        <v>26</v>
      </c>
      <c r="N453" s="52" t="s">
        <v>196</v>
      </c>
    </row>
    <row r="454" spans="1:14" x14ac:dyDescent="0.3">
      <c r="A454">
        <v>48</v>
      </c>
      <c r="B454" t="s">
        <v>18</v>
      </c>
      <c r="C454" s="53" t="s">
        <v>19</v>
      </c>
      <c r="D454" s="52">
        <v>29</v>
      </c>
      <c r="E454" s="52">
        <v>1</v>
      </c>
      <c r="F454" s="52">
        <v>1</v>
      </c>
      <c r="G454" s="52">
        <v>1</v>
      </c>
      <c r="H454" s="52">
        <v>1</v>
      </c>
      <c r="I454" s="52">
        <v>1</v>
      </c>
      <c r="J454" s="52">
        <v>1</v>
      </c>
      <c r="K454" s="52">
        <v>1</v>
      </c>
      <c r="L454" s="52">
        <v>1</v>
      </c>
      <c r="M454" s="52">
        <v>26</v>
      </c>
      <c r="N454" s="52" t="s">
        <v>196</v>
      </c>
    </row>
    <row r="455" spans="1:14" x14ac:dyDescent="0.3">
      <c r="A455">
        <v>48</v>
      </c>
      <c r="B455" t="s">
        <v>18</v>
      </c>
      <c r="C455" s="53" t="s">
        <v>19</v>
      </c>
      <c r="D455" s="52">
        <v>29</v>
      </c>
      <c r="E455" s="52">
        <v>1</v>
      </c>
      <c r="F455" s="52">
        <v>1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4">
        <v>13</v>
      </c>
      <c r="N455" s="54" t="s">
        <v>197</v>
      </c>
    </row>
    <row r="456" spans="1:14" x14ac:dyDescent="0.3">
      <c r="A456">
        <v>1</v>
      </c>
      <c r="B456" t="s">
        <v>21</v>
      </c>
      <c r="C456" s="53" t="s">
        <v>19</v>
      </c>
      <c r="D456" s="52">
        <v>29</v>
      </c>
      <c r="E456" s="52">
        <v>1</v>
      </c>
      <c r="F456" s="52">
        <v>1</v>
      </c>
      <c r="G456" s="52">
        <v>1</v>
      </c>
      <c r="H456" s="52">
        <v>1</v>
      </c>
      <c r="I456" s="52">
        <v>1</v>
      </c>
      <c r="J456" s="52">
        <v>1</v>
      </c>
      <c r="K456" s="52">
        <v>1</v>
      </c>
      <c r="L456" s="52">
        <v>1</v>
      </c>
      <c r="M456" s="52">
        <v>26</v>
      </c>
      <c r="N456" s="52" t="s">
        <v>196</v>
      </c>
    </row>
    <row r="457" spans="1:14" x14ac:dyDescent="0.3">
      <c r="A457">
        <v>2</v>
      </c>
      <c r="B457" t="s">
        <v>21</v>
      </c>
      <c r="C457" s="53" t="s">
        <v>19</v>
      </c>
      <c r="D457" s="52">
        <v>29</v>
      </c>
      <c r="E457" s="52">
        <v>1</v>
      </c>
      <c r="F457" s="52">
        <v>1</v>
      </c>
      <c r="G457" s="52">
        <v>1</v>
      </c>
      <c r="H457" s="52">
        <v>1</v>
      </c>
      <c r="I457" s="52">
        <v>1</v>
      </c>
      <c r="J457" s="52">
        <v>1</v>
      </c>
      <c r="K457" s="52">
        <v>1</v>
      </c>
      <c r="L457" s="52">
        <v>1</v>
      </c>
      <c r="M457" s="52">
        <v>26</v>
      </c>
      <c r="N457" s="52" t="s">
        <v>196</v>
      </c>
    </row>
    <row r="458" spans="1:14" x14ac:dyDescent="0.3">
      <c r="B458" t="s">
        <v>21</v>
      </c>
      <c r="C458" s="53" t="s">
        <v>19</v>
      </c>
      <c r="D458" s="52">
        <v>29</v>
      </c>
      <c r="E458" s="52">
        <v>0</v>
      </c>
      <c r="F458" s="52">
        <v>0</v>
      </c>
      <c r="G458" s="52">
        <v>0</v>
      </c>
      <c r="H458" s="52">
        <v>0</v>
      </c>
      <c r="I458" s="52">
        <v>0</v>
      </c>
      <c r="J458" s="52">
        <v>0</v>
      </c>
      <c r="K458" s="52">
        <v>0</v>
      </c>
      <c r="L458" s="52">
        <v>0</v>
      </c>
      <c r="M458" s="52">
        <v>0</v>
      </c>
      <c r="N458" s="52" t="s">
        <v>197</v>
      </c>
    </row>
    <row r="459" spans="1:14" x14ac:dyDescent="0.3">
      <c r="A459">
        <v>3</v>
      </c>
      <c r="B459" t="s">
        <v>21</v>
      </c>
      <c r="C459" s="53" t="s">
        <v>19</v>
      </c>
      <c r="D459" s="52">
        <v>29</v>
      </c>
      <c r="E459" s="52">
        <v>1</v>
      </c>
      <c r="F459" s="52">
        <v>1</v>
      </c>
      <c r="G459" s="52">
        <v>1</v>
      </c>
      <c r="H459" s="52">
        <v>1</v>
      </c>
      <c r="I459" s="52">
        <v>1</v>
      </c>
      <c r="J459" s="52">
        <v>1</v>
      </c>
      <c r="K459" s="52">
        <v>1</v>
      </c>
      <c r="L459" s="52">
        <v>1</v>
      </c>
      <c r="M459" s="52">
        <v>26</v>
      </c>
      <c r="N459" s="52" t="s">
        <v>196</v>
      </c>
    </row>
    <row r="460" spans="1:14" x14ac:dyDescent="0.3">
      <c r="A460">
        <v>3</v>
      </c>
      <c r="B460" t="s">
        <v>21</v>
      </c>
      <c r="C460" s="53" t="s">
        <v>19</v>
      </c>
      <c r="D460" s="52">
        <v>29</v>
      </c>
      <c r="E460" s="52">
        <v>1</v>
      </c>
      <c r="F460" s="52">
        <v>1</v>
      </c>
      <c r="G460" s="52">
        <v>1</v>
      </c>
      <c r="H460" s="52">
        <v>1</v>
      </c>
      <c r="I460" s="52">
        <v>1</v>
      </c>
      <c r="J460" s="52">
        <v>1</v>
      </c>
      <c r="K460" s="52">
        <v>1</v>
      </c>
      <c r="L460" s="52">
        <v>1</v>
      </c>
      <c r="M460" s="52">
        <v>26</v>
      </c>
      <c r="N460" s="52" t="s">
        <v>196</v>
      </c>
    </row>
    <row r="461" spans="1:14" x14ac:dyDescent="0.3">
      <c r="A461">
        <v>4</v>
      </c>
      <c r="B461" t="s">
        <v>21</v>
      </c>
      <c r="C461" s="53" t="s">
        <v>19</v>
      </c>
      <c r="D461" s="52">
        <v>29</v>
      </c>
      <c r="E461" s="52">
        <v>1</v>
      </c>
      <c r="F461" s="52">
        <v>1</v>
      </c>
      <c r="G461" s="52">
        <v>1</v>
      </c>
      <c r="H461" s="52">
        <v>1</v>
      </c>
      <c r="I461" s="52">
        <v>1</v>
      </c>
      <c r="J461" s="52">
        <v>1</v>
      </c>
      <c r="K461" s="52">
        <v>1</v>
      </c>
      <c r="L461" s="52">
        <v>1</v>
      </c>
      <c r="M461" s="52">
        <v>26</v>
      </c>
      <c r="N461" s="52" t="s">
        <v>196</v>
      </c>
    </row>
    <row r="462" spans="1:14" x14ac:dyDescent="0.3">
      <c r="A462">
        <v>4</v>
      </c>
      <c r="B462" t="s">
        <v>21</v>
      </c>
      <c r="C462" s="53" t="s">
        <v>19</v>
      </c>
      <c r="D462" s="52">
        <v>29</v>
      </c>
      <c r="E462" s="52">
        <v>1</v>
      </c>
      <c r="F462" s="52">
        <v>1</v>
      </c>
      <c r="G462" s="52">
        <v>1</v>
      </c>
      <c r="H462" s="52">
        <v>1</v>
      </c>
      <c r="I462" s="52">
        <v>1</v>
      </c>
      <c r="J462" s="52">
        <v>1</v>
      </c>
      <c r="K462" s="52">
        <v>1</v>
      </c>
      <c r="L462" s="52">
        <v>1</v>
      </c>
      <c r="M462" s="52">
        <v>26</v>
      </c>
      <c r="N462" s="52" t="s">
        <v>196</v>
      </c>
    </row>
    <row r="463" spans="1:14" x14ac:dyDescent="0.3">
      <c r="A463">
        <v>5</v>
      </c>
      <c r="B463" t="s">
        <v>21</v>
      </c>
      <c r="C463" s="53" t="s">
        <v>19</v>
      </c>
      <c r="D463" s="52">
        <v>29</v>
      </c>
      <c r="E463" s="52">
        <v>1</v>
      </c>
      <c r="F463" s="52">
        <v>1</v>
      </c>
      <c r="G463" s="52">
        <v>1</v>
      </c>
      <c r="H463" s="52">
        <v>1</v>
      </c>
      <c r="I463" s="52">
        <v>1</v>
      </c>
      <c r="J463" s="52">
        <v>1</v>
      </c>
      <c r="K463" s="52">
        <v>1</v>
      </c>
      <c r="L463" s="52">
        <v>1</v>
      </c>
      <c r="M463" s="52">
        <v>26</v>
      </c>
      <c r="N463" s="52" t="s">
        <v>196</v>
      </c>
    </row>
    <row r="464" spans="1:14" x14ac:dyDescent="0.3">
      <c r="A464">
        <v>5</v>
      </c>
      <c r="B464" t="s">
        <v>21</v>
      </c>
      <c r="C464" s="53" t="s">
        <v>19</v>
      </c>
      <c r="D464" s="52">
        <v>29</v>
      </c>
      <c r="E464" s="52">
        <v>1</v>
      </c>
      <c r="F464" s="52">
        <v>1</v>
      </c>
      <c r="G464" s="52">
        <v>1</v>
      </c>
      <c r="H464" s="52">
        <v>1</v>
      </c>
      <c r="I464" s="52">
        <v>1</v>
      </c>
      <c r="J464" s="52">
        <v>1</v>
      </c>
      <c r="K464" s="52">
        <v>1</v>
      </c>
      <c r="L464" s="52">
        <v>1</v>
      </c>
      <c r="M464" s="52">
        <v>26</v>
      </c>
      <c r="N464" s="52" t="s">
        <v>196</v>
      </c>
    </row>
    <row r="465" spans="1:14" x14ac:dyDescent="0.3">
      <c r="A465">
        <v>6</v>
      </c>
      <c r="B465" t="s">
        <v>21</v>
      </c>
      <c r="C465" s="53" t="s">
        <v>19</v>
      </c>
      <c r="D465" s="52">
        <v>29</v>
      </c>
      <c r="E465" s="52">
        <v>1</v>
      </c>
      <c r="F465" s="52">
        <v>1</v>
      </c>
      <c r="G465" s="52">
        <v>1</v>
      </c>
      <c r="H465" s="52">
        <v>1</v>
      </c>
      <c r="I465" s="52">
        <v>1</v>
      </c>
      <c r="J465" s="52">
        <v>1</v>
      </c>
      <c r="K465" s="52">
        <v>1</v>
      </c>
      <c r="L465" s="52">
        <v>1</v>
      </c>
      <c r="M465" s="52">
        <v>26</v>
      </c>
      <c r="N465" s="52" t="s">
        <v>196</v>
      </c>
    </row>
    <row r="466" spans="1:14" x14ac:dyDescent="0.3">
      <c r="A466">
        <v>6</v>
      </c>
      <c r="B466" t="s">
        <v>21</v>
      </c>
      <c r="C466" s="53" t="s">
        <v>19</v>
      </c>
      <c r="D466" s="52">
        <v>29</v>
      </c>
      <c r="E466" s="52">
        <v>1</v>
      </c>
      <c r="F466" s="52">
        <v>1</v>
      </c>
      <c r="G466" s="52">
        <v>1</v>
      </c>
      <c r="H466" s="52">
        <v>1</v>
      </c>
      <c r="I466" s="52">
        <v>1</v>
      </c>
      <c r="J466" s="52">
        <v>1</v>
      </c>
      <c r="K466" s="52">
        <v>1</v>
      </c>
      <c r="L466" s="52">
        <v>1</v>
      </c>
      <c r="M466" s="52">
        <v>26</v>
      </c>
      <c r="N466" s="52" t="s">
        <v>196</v>
      </c>
    </row>
    <row r="467" spans="1:14" x14ac:dyDescent="0.3">
      <c r="A467">
        <v>7</v>
      </c>
      <c r="B467" t="s">
        <v>21</v>
      </c>
      <c r="C467" s="53" t="s">
        <v>19</v>
      </c>
      <c r="D467" s="52">
        <v>29</v>
      </c>
      <c r="E467" s="52">
        <v>1</v>
      </c>
      <c r="F467" s="52">
        <v>1</v>
      </c>
      <c r="G467" s="52">
        <v>1</v>
      </c>
      <c r="H467" s="52">
        <v>1</v>
      </c>
      <c r="I467" s="52">
        <v>1</v>
      </c>
      <c r="J467" s="52">
        <v>1</v>
      </c>
      <c r="K467" s="52">
        <v>1</v>
      </c>
      <c r="L467" s="52">
        <v>1</v>
      </c>
      <c r="M467" s="52">
        <v>26</v>
      </c>
      <c r="N467" s="52" t="s">
        <v>196</v>
      </c>
    </row>
    <row r="468" spans="1:14" x14ac:dyDescent="0.3">
      <c r="A468">
        <v>8</v>
      </c>
      <c r="B468" t="s">
        <v>21</v>
      </c>
      <c r="C468" s="53" t="s">
        <v>19</v>
      </c>
      <c r="D468" s="52">
        <v>29</v>
      </c>
      <c r="E468" s="52">
        <v>1</v>
      </c>
      <c r="F468" s="52">
        <v>1</v>
      </c>
      <c r="G468" s="52">
        <v>1</v>
      </c>
      <c r="H468" s="52">
        <v>1</v>
      </c>
      <c r="I468" s="52">
        <v>1</v>
      </c>
      <c r="J468" s="52">
        <v>1</v>
      </c>
      <c r="K468" s="52">
        <v>1</v>
      </c>
      <c r="L468" s="52">
        <v>1</v>
      </c>
      <c r="M468" s="52">
        <v>26</v>
      </c>
      <c r="N468" s="52" t="s">
        <v>196</v>
      </c>
    </row>
    <row r="469" spans="1:14" x14ac:dyDescent="0.3">
      <c r="A469">
        <v>9</v>
      </c>
      <c r="B469" t="s">
        <v>21</v>
      </c>
      <c r="C469" s="53" t="s">
        <v>19</v>
      </c>
      <c r="D469" s="52">
        <v>29</v>
      </c>
      <c r="E469" s="52">
        <v>1</v>
      </c>
      <c r="F469" s="52">
        <v>1</v>
      </c>
      <c r="G469" s="52">
        <v>1</v>
      </c>
      <c r="H469" s="52">
        <v>1</v>
      </c>
      <c r="I469" s="52">
        <v>1</v>
      </c>
      <c r="J469" s="52">
        <v>1</v>
      </c>
      <c r="K469" s="52">
        <v>1</v>
      </c>
      <c r="L469" s="52">
        <v>1</v>
      </c>
      <c r="M469" s="52">
        <v>26</v>
      </c>
      <c r="N469" s="52" t="s">
        <v>196</v>
      </c>
    </row>
    <row r="470" spans="1:14" x14ac:dyDescent="0.3">
      <c r="A470">
        <v>10</v>
      </c>
      <c r="B470" t="s">
        <v>21</v>
      </c>
      <c r="C470" s="53" t="s">
        <v>19</v>
      </c>
      <c r="D470" s="52">
        <v>29</v>
      </c>
      <c r="E470" s="52">
        <v>1</v>
      </c>
      <c r="F470" s="52">
        <v>1</v>
      </c>
      <c r="G470" s="52">
        <v>1</v>
      </c>
      <c r="H470" s="52">
        <v>1</v>
      </c>
      <c r="I470" s="52">
        <v>1</v>
      </c>
      <c r="J470" s="52">
        <v>1</v>
      </c>
      <c r="K470" s="52">
        <v>1</v>
      </c>
      <c r="L470" s="52">
        <v>1</v>
      </c>
      <c r="M470" s="52">
        <v>26</v>
      </c>
      <c r="N470" s="52" t="s">
        <v>196</v>
      </c>
    </row>
    <row r="471" spans="1:14" x14ac:dyDescent="0.3">
      <c r="A471">
        <v>11</v>
      </c>
      <c r="B471" t="s">
        <v>21</v>
      </c>
      <c r="C471" s="53" t="s">
        <v>19</v>
      </c>
      <c r="D471" s="52">
        <v>29</v>
      </c>
      <c r="E471" s="52">
        <v>1</v>
      </c>
      <c r="F471" s="52">
        <v>1</v>
      </c>
      <c r="G471" s="52">
        <v>1</v>
      </c>
      <c r="H471" s="52">
        <v>1</v>
      </c>
      <c r="I471" s="52">
        <v>1</v>
      </c>
      <c r="J471" s="52">
        <v>1</v>
      </c>
      <c r="K471" s="52">
        <v>1</v>
      </c>
      <c r="L471" s="52">
        <v>1</v>
      </c>
      <c r="M471" s="52">
        <v>26</v>
      </c>
      <c r="N471" s="52" t="s">
        <v>196</v>
      </c>
    </row>
    <row r="472" spans="1:14" x14ac:dyDescent="0.3">
      <c r="A472">
        <v>11</v>
      </c>
      <c r="B472" t="s">
        <v>21</v>
      </c>
      <c r="C472" s="53" t="s">
        <v>19</v>
      </c>
      <c r="D472" s="52">
        <v>29</v>
      </c>
      <c r="E472" s="52">
        <v>1</v>
      </c>
      <c r="F472" s="52">
        <v>1</v>
      </c>
      <c r="G472" s="52">
        <v>1</v>
      </c>
      <c r="H472" s="52">
        <v>1</v>
      </c>
      <c r="I472" s="52">
        <v>1</v>
      </c>
      <c r="J472" s="52">
        <v>1</v>
      </c>
      <c r="K472" s="52">
        <v>1</v>
      </c>
      <c r="L472" s="52">
        <v>1</v>
      </c>
      <c r="M472" s="52">
        <v>26</v>
      </c>
      <c r="N472" s="52" t="s">
        <v>196</v>
      </c>
    </row>
    <row r="473" spans="1:14" x14ac:dyDescent="0.3">
      <c r="A473">
        <v>12</v>
      </c>
      <c r="B473" t="s">
        <v>21</v>
      </c>
      <c r="C473" s="53" t="s">
        <v>19</v>
      </c>
      <c r="D473" s="52">
        <v>29</v>
      </c>
      <c r="E473" s="52">
        <v>1</v>
      </c>
      <c r="F473" s="52">
        <v>1</v>
      </c>
      <c r="G473" s="52">
        <v>1</v>
      </c>
      <c r="H473" s="52">
        <v>1</v>
      </c>
      <c r="I473" s="52">
        <v>1</v>
      </c>
      <c r="J473" s="52">
        <v>1</v>
      </c>
      <c r="K473" s="52">
        <v>1</v>
      </c>
      <c r="L473" s="52">
        <v>1</v>
      </c>
      <c r="M473" s="52">
        <v>26</v>
      </c>
      <c r="N473" s="52" t="s">
        <v>196</v>
      </c>
    </row>
    <row r="474" spans="1:14" x14ac:dyDescent="0.3">
      <c r="A474">
        <v>12</v>
      </c>
      <c r="B474" t="s">
        <v>21</v>
      </c>
      <c r="C474" s="53" t="s">
        <v>19</v>
      </c>
      <c r="D474" s="52">
        <v>29</v>
      </c>
      <c r="E474" s="52">
        <v>1</v>
      </c>
      <c r="F474" s="52">
        <v>1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13</v>
      </c>
      <c r="N474" s="52" t="s">
        <v>197</v>
      </c>
    </row>
    <row r="475" spans="1:14" x14ac:dyDescent="0.3">
      <c r="A475">
        <v>13</v>
      </c>
      <c r="B475" t="s">
        <v>21</v>
      </c>
      <c r="C475" s="53" t="s">
        <v>19</v>
      </c>
      <c r="D475" s="52">
        <v>29</v>
      </c>
      <c r="E475" s="52">
        <v>1</v>
      </c>
      <c r="F475" s="52">
        <v>1</v>
      </c>
      <c r="G475" s="52">
        <v>1</v>
      </c>
      <c r="H475" s="52">
        <v>1</v>
      </c>
      <c r="I475" s="52">
        <v>1</v>
      </c>
      <c r="J475" s="52">
        <v>1</v>
      </c>
      <c r="K475" s="52">
        <v>1</v>
      </c>
      <c r="L475" s="52">
        <v>1</v>
      </c>
      <c r="M475" s="52">
        <v>26</v>
      </c>
      <c r="N475" s="52" t="s">
        <v>196</v>
      </c>
    </row>
    <row r="476" spans="1:14" x14ac:dyDescent="0.3">
      <c r="A476">
        <v>14</v>
      </c>
      <c r="B476" t="s">
        <v>21</v>
      </c>
      <c r="C476" s="53" t="s">
        <v>19</v>
      </c>
      <c r="D476" s="52">
        <v>29</v>
      </c>
      <c r="E476" s="52">
        <v>1</v>
      </c>
      <c r="F476" s="52">
        <v>1</v>
      </c>
      <c r="G476" s="52">
        <v>1</v>
      </c>
      <c r="H476" s="52">
        <v>1</v>
      </c>
      <c r="I476" s="52">
        <v>1</v>
      </c>
      <c r="J476" s="52">
        <v>1</v>
      </c>
      <c r="K476" s="52">
        <v>1</v>
      </c>
      <c r="L476" s="52">
        <v>1</v>
      </c>
      <c r="M476" s="52">
        <v>26</v>
      </c>
      <c r="N476" s="52" t="s">
        <v>196</v>
      </c>
    </row>
    <row r="477" spans="1:14" x14ac:dyDescent="0.3">
      <c r="A477">
        <v>15</v>
      </c>
      <c r="B477" t="s">
        <v>21</v>
      </c>
      <c r="C477" s="53" t="s">
        <v>19</v>
      </c>
      <c r="D477" s="52">
        <v>29</v>
      </c>
      <c r="E477" s="52">
        <v>1</v>
      </c>
      <c r="F477" s="52">
        <v>1</v>
      </c>
      <c r="G477" s="52">
        <v>1</v>
      </c>
      <c r="H477" s="52">
        <v>1</v>
      </c>
      <c r="I477" s="52">
        <v>1</v>
      </c>
      <c r="J477" s="52">
        <v>1</v>
      </c>
      <c r="K477" s="52">
        <v>1</v>
      </c>
      <c r="L477" s="52">
        <v>1</v>
      </c>
      <c r="M477" s="52">
        <v>26</v>
      </c>
      <c r="N477" s="52" t="s">
        <v>196</v>
      </c>
    </row>
    <row r="478" spans="1:14" x14ac:dyDescent="0.3">
      <c r="A478">
        <v>16</v>
      </c>
      <c r="B478" t="s">
        <v>21</v>
      </c>
      <c r="C478" s="53" t="s">
        <v>19</v>
      </c>
      <c r="D478" s="52">
        <v>29</v>
      </c>
      <c r="E478" s="52">
        <v>1</v>
      </c>
      <c r="F478" s="52">
        <v>1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13</v>
      </c>
      <c r="N478" s="52" t="s">
        <v>197</v>
      </c>
    </row>
    <row r="479" spans="1:14" x14ac:dyDescent="0.3">
      <c r="A479">
        <v>17</v>
      </c>
      <c r="B479" t="s">
        <v>21</v>
      </c>
      <c r="C479" s="53" t="s">
        <v>19</v>
      </c>
      <c r="D479" s="52">
        <v>29</v>
      </c>
      <c r="E479" s="52">
        <v>1</v>
      </c>
      <c r="F479" s="52">
        <v>1</v>
      </c>
      <c r="G479" s="52">
        <v>1</v>
      </c>
      <c r="H479" s="52">
        <v>1</v>
      </c>
      <c r="I479" s="52">
        <v>1</v>
      </c>
      <c r="J479" s="52">
        <v>1</v>
      </c>
      <c r="K479" s="52">
        <v>1</v>
      </c>
      <c r="L479" s="52">
        <v>1</v>
      </c>
      <c r="M479" s="52">
        <v>26</v>
      </c>
      <c r="N479" s="52" t="s">
        <v>196</v>
      </c>
    </row>
    <row r="480" spans="1:14" x14ac:dyDescent="0.3">
      <c r="A480">
        <v>17</v>
      </c>
      <c r="B480" t="s">
        <v>21</v>
      </c>
      <c r="C480" s="53" t="s">
        <v>19</v>
      </c>
      <c r="D480" s="52">
        <v>29</v>
      </c>
      <c r="E480" s="52">
        <v>1</v>
      </c>
      <c r="F480" s="52">
        <v>1</v>
      </c>
      <c r="G480" s="52">
        <v>1</v>
      </c>
      <c r="H480" s="52">
        <v>1</v>
      </c>
      <c r="I480" s="52">
        <v>1</v>
      </c>
      <c r="J480" s="52">
        <v>1</v>
      </c>
      <c r="K480" s="52">
        <v>1</v>
      </c>
      <c r="L480" s="52">
        <v>1</v>
      </c>
      <c r="M480" s="52">
        <v>26</v>
      </c>
      <c r="N480" s="52" t="s">
        <v>196</v>
      </c>
    </row>
    <row r="481" spans="1:14" x14ac:dyDescent="0.3">
      <c r="A481">
        <v>18</v>
      </c>
      <c r="B481" t="s">
        <v>21</v>
      </c>
      <c r="C481" s="53" t="s">
        <v>19</v>
      </c>
      <c r="D481" s="52">
        <v>29</v>
      </c>
      <c r="E481" s="52">
        <v>1</v>
      </c>
      <c r="F481" s="52">
        <v>1</v>
      </c>
      <c r="G481" s="52">
        <v>1</v>
      </c>
      <c r="H481" s="52">
        <v>1</v>
      </c>
      <c r="I481" s="52">
        <v>1</v>
      </c>
      <c r="J481" s="52">
        <v>1</v>
      </c>
      <c r="K481" s="52">
        <v>1</v>
      </c>
      <c r="L481" s="52">
        <v>1</v>
      </c>
      <c r="M481" s="52">
        <v>26</v>
      </c>
      <c r="N481" s="52" t="s">
        <v>196</v>
      </c>
    </row>
    <row r="482" spans="1:14" x14ac:dyDescent="0.3">
      <c r="A482">
        <v>19</v>
      </c>
      <c r="B482" t="s">
        <v>21</v>
      </c>
      <c r="C482" s="53" t="s">
        <v>19</v>
      </c>
      <c r="D482" s="52">
        <v>29</v>
      </c>
      <c r="E482" s="52">
        <v>1</v>
      </c>
      <c r="F482" s="52">
        <v>1</v>
      </c>
      <c r="G482" s="52">
        <v>1</v>
      </c>
      <c r="H482" s="52">
        <v>1</v>
      </c>
      <c r="I482" s="52">
        <v>1</v>
      </c>
      <c r="J482" s="52">
        <v>1</v>
      </c>
      <c r="K482" s="52">
        <v>1</v>
      </c>
      <c r="L482" s="52">
        <v>1</v>
      </c>
      <c r="M482" s="52">
        <v>26</v>
      </c>
      <c r="N482" s="52" t="s">
        <v>196</v>
      </c>
    </row>
    <row r="483" spans="1:14" x14ac:dyDescent="0.3">
      <c r="A483">
        <v>19</v>
      </c>
      <c r="B483" t="s">
        <v>21</v>
      </c>
      <c r="C483" s="53" t="s">
        <v>19</v>
      </c>
      <c r="D483" s="52">
        <v>29</v>
      </c>
      <c r="E483" s="52">
        <v>1</v>
      </c>
      <c r="F483" s="52">
        <v>1</v>
      </c>
      <c r="G483" s="52">
        <v>1</v>
      </c>
      <c r="H483" s="52">
        <v>1</v>
      </c>
      <c r="I483" s="52">
        <v>1</v>
      </c>
      <c r="J483" s="52">
        <v>1</v>
      </c>
      <c r="K483" s="52">
        <v>1</v>
      </c>
      <c r="L483" s="52">
        <v>1</v>
      </c>
      <c r="M483" s="52">
        <v>26</v>
      </c>
      <c r="N483" s="52" t="s">
        <v>196</v>
      </c>
    </row>
    <row r="484" spans="1:14" x14ac:dyDescent="0.3">
      <c r="A484">
        <v>20</v>
      </c>
      <c r="B484" t="s">
        <v>21</v>
      </c>
      <c r="C484" s="53" t="s">
        <v>19</v>
      </c>
      <c r="D484" s="52">
        <v>29</v>
      </c>
      <c r="E484" s="52">
        <v>1</v>
      </c>
      <c r="F484" s="52">
        <v>1</v>
      </c>
      <c r="G484" s="52">
        <v>1</v>
      </c>
      <c r="H484" s="52">
        <v>1</v>
      </c>
      <c r="I484" s="52">
        <v>1</v>
      </c>
      <c r="J484" s="52">
        <v>1</v>
      </c>
      <c r="K484" s="52">
        <v>1</v>
      </c>
      <c r="L484" s="52">
        <v>1</v>
      </c>
      <c r="M484" s="52">
        <v>26</v>
      </c>
      <c r="N484" s="52" t="s">
        <v>196</v>
      </c>
    </row>
    <row r="485" spans="1:14" x14ac:dyDescent="0.3">
      <c r="A485">
        <v>20</v>
      </c>
      <c r="B485" t="s">
        <v>21</v>
      </c>
      <c r="C485" s="53" t="s">
        <v>19</v>
      </c>
      <c r="D485" s="52">
        <v>29</v>
      </c>
      <c r="E485" s="52">
        <v>1</v>
      </c>
      <c r="F485" s="52">
        <v>1</v>
      </c>
      <c r="G485" s="52">
        <v>1</v>
      </c>
      <c r="H485" s="52">
        <v>1</v>
      </c>
      <c r="I485" s="52">
        <v>1</v>
      </c>
      <c r="J485" s="52">
        <v>1</v>
      </c>
      <c r="K485" s="52">
        <v>1</v>
      </c>
      <c r="L485" s="52">
        <v>1</v>
      </c>
      <c r="M485" s="52">
        <v>26</v>
      </c>
      <c r="N485" s="52" t="s">
        <v>196</v>
      </c>
    </row>
    <row r="486" spans="1:14" x14ac:dyDescent="0.3">
      <c r="A486">
        <v>21</v>
      </c>
      <c r="B486" t="s">
        <v>21</v>
      </c>
      <c r="C486" s="53" t="s">
        <v>19</v>
      </c>
      <c r="D486" s="52">
        <v>29</v>
      </c>
      <c r="E486" s="52">
        <v>1</v>
      </c>
      <c r="F486" s="52">
        <v>1</v>
      </c>
      <c r="G486" s="52">
        <v>1</v>
      </c>
      <c r="H486" s="52">
        <v>1</v>
      </c>
      <c r="I486" s="52">
        <v>1</v>
      </c>
      <c r="J486" s="52">
        <v>1</v>
      </c>
      <c r="K486" s="52">
        <v>1</v>
      </c>
      <c r="L486" s="52">
        <v>1</v>
      </c>
      <c r="M486" s="52">
        <v>26</v>
      </c>
      <c r="N486" s="52" t="s">
        <v>196</v>
      </c>
    </row>
    <row r="487" spans="1:14" x14ac:dyDescent="0.3">
      <c r="A487">
        <v>21</v>
      </c>
      <c r="B487" t="s">
        <v>21</v>
      </c>
      <c r="C487" s="53" t="s">
        <v>19</v>
      </c>
      <c r="D487" s="52">
        <v>29</v>
      </c>
      <c r="E487" s="52">
        <v>1</v>
      </c>
      <c r="F487" s="52">
        <v>1</v>
      </c>
      <c r="G487" s="52">
        <v>1</v>
      </c>
      <c r="H487" s="52">
        <v>1</v>
      </c>
      <c r="I487" s="52">
        <v>1</v>
      </c>
      <c r="J487" s="52">
        <v>1</v>
      </c>
      <c r="K487" s="52">
        <v>1</v>
      </c>
      <c r="L487" s="52">
        <v>1</v>
      </c>
      <c r="M487" s="52">
        <v>26</v>
      </c>
      <c r="N487" s="52" t="s">
        <v>196</v>
      </c>
    </row>
    <row r="488" spans="1:14" x14ac:dyDescent="0.3">
      <c r="A488">
        <v>22</v>
      </c>
      <c r="B488" t="s">
        <v>21</v>
      </c>
      <c r="C488" s="53" t="s">
        <v>19</v>
      </c>
      <c r="D488" s="52">
        <v>29</v>
      </c>
      <c r="E488" s="52">
        <v>1</v>
      </c>
      <c r="F488" s="52">
        <v>1</v>
      </c>
      <c r="G488" s="52">
        <v>1</v>
      </c>
      <c r="H488" s="52">
        <v>1</v>
      </c>
      <c r="I488" s="52">
        <v>1</v>
      </c>
      <c r="J488" s="52">
        <v>1</v>
      </c>
      <c r="K488" s="52">
        <v>1</v>
      </c>
      <c r="L488" s="52">
        <v>1</v>
      </c>
      <c r="M488" s="52">
        <v>26</v>
      </c>
      <c r="N488" s="52" t="s">
        <v>196</v>
      </c>
    </row>
    <row r="489" spans="1:14" x14ac:dyDescent="0.3">
      <c r="A489">
        <v>22</v>
      </c>
      <c r="B489" t="s">
        <v>21</v>
      </c>
      <c r="C489" s="53" t="s">
        <v>19</v>
      </c>
      <c r="D489" s="52">
        <v>29</v>
      </c>
      <c r="E489" s="52">
        <v>1</v>
      </c>
      <c r="F489" s="52">
        <v>1</v>
      </c>
      <c r="G489" s="52">
        <v>1</v>
      </c>
      <c r="H489" s="52">
        <v>1</v>
      </c>
      <c r="I489" s="52">
        <v>1</v>
      </c>
      <c r="J489" s="52">
        <v>1</v>
      </c>
      <c r="K489" s="52">
        <v>1</v>
      </c>
      <c r="L489" s="52">
        <v>1</v>
      </c>
      <c r="M489" s="52">
        <v>26</v>
      </c>
      <c r="N489" s="52" t="s">
        <v>196</v>
      </c>
    </row>
    <row r="490" spans="1:14" x14ac:dyDescent="0.3">
      <c r="A490">
        <v>23</v>
      </c>
      <c r="B490" t="s">
        <v>21</v>
      </c>
      <c r="C490" s="53" t="s">
        <v>19</v>
      </c>
      <c r="D490" s="52">
        <v>29</v>
      </c>
      <c r="E490" s="52">
        <v>1</v>
      </c>
      <c r="F490" s="52">
        <v>1</v>
      </c>
      <c r="G490" s="52">
        <v>1</v>
      </c>
      <c r="H490" s="52">
        <v>1</v>
      </c>
      <c r="I490" s="52">
        <v>1</v>
      </c>
      <c r="J490" s="52">
        <v>1</v>
      </c>
      <c r="K490" s="52">
        <v>1</v>
      </c>
      <c r="L490" s="52">
        <v>1</v>
      </c>
      <c r="M490" s="52">
        <v>26</v>
      </c>
      <c r="N490" s="52" t="s">
        <v>196</v>
      </c>
    </row>
    <row r="491" spans="1:14" x14ac:dyDescent="0.3">
      <c r="A491">
        <v>24</v>
      </c>
      <c r="B491" t="s">
        <v>21</v>
      </c>
      <c r="C491" s="53" t="s">
        <v>19</v>
      </c>
      <c r="D491" s="52">
        <v>29</v>
      </c>
      <c r="E491" s="52">
        <v>1</v>
      </c>
      <c r="F491" s="52">
        <v>1</v>
      </c>
      <c r="G491" s="52">
        <v>1</v>
      </c>
      <c r="H491" s="52">
        <v>1</v>
      </c>
      <c r="I491" s="52">
        <v>1</v>
      </c>
      <c r="J491" s="52">
        <v>1</v>
      </c>
      <c r="K491" s="52">
        <v>1</v>
      </c>
      <c r="L491" s="52">
        <v>1</v>
      </c>
      <c r="M491" s="52">
        <v>26</v>
      </c>
      <c r="N491" s="52" t="s">
        <v>196</v>
      </c>
    </row>
    <row r="492" spans="1:14" x14ac:dyDescent="0.3">
      <c r="A492">
        <v>25</v>
      </c>
      <c r="B492" t="s">
        <v>21</v>
      </c>
      <c r="C492" s="53" t="s">
        <v>19</v>
      </c>
      <c r="D492" s="52">
        <v>29</v>
      </c>
      <c r="E492" s="52">
        <v>1</v>
      </c>
      <c r="F492" s="52">
        <v>1</v>
      </c>
      <c r="G492" s="52">
        <v>1</v>
      </c>
      <c r="H492" s="52">
        <v>1</v>
      </c>
      <c r="I492" s="52">
        <v>1</v>
      </c>
      <c r="J492" s="52">
        <v>1</v>
      </c>
      <c r="K492" s="52">
        <v>1</v>
      </c>
      <c r="L492" s="52">
        <v>1</v>
      </c>
      <c r="M492" s="52">
        <v>26</v>
      </c>
      <c r="N492" s="52" t="s">
        <v>196</v>
      </c>
    </row>
    <row r="493" spans="1:14" x14ac:dyDescent="0.3">
      <c r="A493">
        <v>26</v>
      </c>
      <c r="B493" t="s">
        <v>21</v>
      </c>
      <c r="C493" s="53" t="s">
        <v>19</v>
      </c>
      <c r="D493" s="52">
        <v>29</v>
      </c>
      <c r="E493" s="52">
        <v>1</v>
      </c>
      <c r="F493" s="52">
        <v>1</v>
      </c>
      <c r="G493" s="52">
        <v>1</v>
      </c>
      <c r="H493" s="52">
        <v>1</v>
      </c>
      <c r="I493" s="52">
        <v>1</v>
      </c>
      <c r="J493" s="52">
        <v>1</v>
      </c>
      <c r="K493" s="52">
        <v>1</v>
      </c>
      <c r="L493" s="52">
        <v>1</v>
      </c>
      <c r="M493" s="52">
        <v>26</v>
      </c>
      <c r="N493" s="52" t="s">
        <v>196</v>
      </c>
    </row>
    <row r="494" spans="1:14" x14ac:dyDescent="0.3">
      <c r="A494">
        <v>26</v>
      </c>
      <c r="B494" t="s">
        <v>21</v>
      </c>
      <c r="C494" s="53" t="s">
        <v>19</v>
      </c>
      <c r="D494" s="52">
        <v>29</v>
      </c>
      <c r="E494" s="52">
        <v>1</v>
      </c>
      <c r="F494" s="52">
        <v>1</v>
      </c>
      <c r="G494" s="52">
        <v>1</v>
      </c>
      <c r="H494" s="52">
        <v>1</v>
      </c>
      <c r="I494" s="52">
        <v>1</v>
      </c>
      <c r="J494" s="52">
        <v>1</v>
      </c>
      <c r="K494" s="52">
        <v>1</v>
      </c>
      <c r="L494" s="52">
        <v>1</v>
      </c>
      <c r="M494" s="52">
        <v>26</v>
      </c>
      <c r="N494" s="52" t="s">
        <v>196</v>
      </c>
    </row>
    <row r="495" spans="1:14" x14ac:dyDescent="0.3">
      <c r="A495">
        <v>27</v>
      </c>
      <c r="B495" t="s">
        <v>21</v>
      </c>
      <c r="C495" s="53" t="s">
        <v>19</v>
      </c>
      <c r="D495" s="52">
        <v>29</v>
      </c>
      <c r="E495" s="52">
        <v>1</v>
      </c>
      <c r="F495" s="52">
        <v>1</v>
      </c>
      <c r="G495" s="52">
        <v>1</v>
      </c>
      <c r="H495" s="52">
        <v>1</v>
      </c>
      <c r="I495" s="52">
        <v>0</v>
      </c>
      <c r="J495" s="52">
        <v>0</v>
      </c>
      <c r="K495" s="52">
        <v>0</v>
      </c>
      <c r="L495" s="52">
        <v>0</v>
      </c>
      <c r="M495" s="52">
        <v>15</v>
      </c>
      <c r="N495" s="52" t="s">
        <v>197</v>
      </c>
    </row>
    <row r="496" spans="1:14" x14ac:dyDescent="0.3">
      <c r="A496">
        <v>27</v>
      </c>
      <c r="B496" t="s">
        <v>21</v>
      </c>
      <c r="C496" s="53" t="s">
        <v>19</v>
      </c>
      <c r="D496" s="52">
        <v>29</v>
      </c>
      <c r="E496" s="52">
        <v>1</v>
      </c>
      <c r="F496" s="52">
        <v>1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13</v>
      </c>
      <c r="N496" s="52" t="s">
        <v>197</v>
      </c>
    </row>
    <row r="497" spans="1:14" x14ac:dyDescent="0.3">
      <c r="A497">
        <v>28</v>
      </c>
      <c r="B497" t="s">
        <v>21</v>
      </c>
      <c r="C497" s="53" t="s">
        <v>19</v>
      </c>
      <c r="D497" s="52">
        <v>29</v>
      </c>
      <c r="E497" s="52">
        <v>1</v>
      </c>
      <c r="F497" s="52">
        <v>1</v>
      </c>
      <c r="G497" s="52">
        <v>1</v>
      </c>
      <c r="H497" s="52">
        <v>1</v>
      </c>
      <c r="I497" s="52">
        <v>1</v>
      </c>
      <c r="J497" s="52">
        <v>1</v>
      </c>
      <c r="K497" s="52">
        <v>1</v>
      </c>
      <c r="L497" s="52">
        <v>1</v>
      </c>
      <c r="M497" s="52">
        <v>26</v>
      </c>
      <c r="N497" s="52" t="s">
        <v>196</v>
      </c>
    </row>
    <row r="498" spans="1:14" x14ac:dyDescent="0.3">
      <c r="A498">
        <v>29</v>
      </c>
      <c r="B498" t="s">
        <v>21</v>
      </c>
      <c r="C498" s="53" t="s">
        <v>19</v>
      </c>
      <c r="D498" s="52">
        <v>29</v>
      </c>
      <c r="E498" s="52">
        <v>1</v>
      </c>
      <c r="F498" s="52">
        <v>1</v>
      </c>
      <c r="G498" s="52">
        <v>1</v>
      </c>
      <c r="H498" s="52">
        <v>1</v>
      </c>
      <c r="I498" s="52">
        <v>1</v>
      </c>
      <c r="J498" s="52">
        <v>1</v>
      </c>
      <c r="K498" s="52">
        <v>1</v>
      </c>
      <c r="L498" s="52">
        <v>1</v>
      </c>
      <c r="M498" s="52">
        <v>26</v>
      </c>
      <c r="N498" s="52" t="s">
        <v>196</v>
      </c>
    </row>
    <row r="499" spans="1:14" x14ac:dyDescent="0.3">
      <c r="A499">
        <v>29</v>
      </c>
      <c r="B499" t="s">
        <v>21</v>
      </c>
      <c r="C499" s="53" t="s">
        <v>19</v>
      </c>
      <c r="D499" s="52">
        <v>29</v>
      </c>
      <c r="E499" s="52">
        <v>1</v>
      </c>
      <c r="F499" s="52">
        <v>1</v>
      </c>
      <c r="G499" s="52">
        <v>1</v>
      </c>
      <c r="H499" s="52">
        <v>1</v>
      </c>
      <c r="I499" s="52">
        <v>1</v>
      </c>
      <c r="J499" s="52">
        <v>1</v>
      </c>
      <c r="K499" s="52">
        <v>1</v>
      </c>
      <c r="L499" s="52">
        <v>1</v>
      </c>
      <c r="M499" s="52">
        <v>26</v>
      </c>
      <c r="N499" s="52" t="s">
        <v>196</v>
      </c>
    </row>
    <row r="500" spans="1:14" x14ac:dyDescent="0.3">
      <c r="A500">
        <v>30</v>
      </c>
      <c r="B500" t="s">
        <v>21</v>
      </c>
      <c r="C500" s="53" t="s">
        <v>19</v>
      </c>
      <c r="D500" s="52">
        <v>29</v>
      </c>
      <c r="E500" s="52">
        <v>1</v>
      </c>
      <c r="F500" s="52">
        <v>1</v>
      </c>
      <c r="G500" s="52">
        <v>1</v>
      </c>
      <c r="H500" s="52">
        <v>1</v>
      </c>
      <c r="I500" s="52">
        <v>1</v>
      </c>
      <c r="J500" s="52">
        <v>1</v>
      </c>
      <c r="K500" s="52">
        <v>1</v>
      </c>
      <c r="L500" s="52">
        <v>1</v>
      </c>
      <c r="M500" s="52">
        <v>26</v>
      </c>
      <c r="N500" s="52" t="s">
        <v>196</v>
      </c>
    </row>
    <row r="501" spans="1:14" x14ac:dyDescent="0.3">
      <c r="A501">
        <v>31</v>
      </c>
      <c r="B501" t="s">
        <v>21</v>
      </c>
      <c r="C501" s="53" t="s">
        <v>19</v>
      </c>
      <c r="D501" s="52">
        <v>29</v>
      </c>
      <c r="E501" s="52">
        <v>1</v>
      </c>
      <c r="F501" s="52">
        <v>1</v>
      </c>
      <c r="G501" s="52">
        <v>1</v>
      </c>
      <c r="H501" s="52">
        <v>1</v>
      </c>
      <c r="I501" s="52">
        <v>1</v>
      </c>
      <c r="J501" s="52">
        <v>1</v>
      </c>
      <c r="K501" s="52">
        <v>1</v>
      </c>
      <c r="L501" s="52">
        <v>1</v>
      </c>
      <c r="M501" s="52">
        <v>26</v>
      </c>
      <c r="N501" s="52" t="s">
        <v>196</v>
      </c>
    </row>
    <row r="502" spans="1:14" x14ac:dyDescent="0.3">
      <c r="A502">
        <v>31</v>
      </c>
      <c r="B502" t="s">
        <v>21</v>
      </c>
      <c r="C502" s="53" t="s">
        <v>19</v>
      </c>
      <c r="D502" s="52">
        <v>29</v>
      </c>
      <c r="E502" s="52">
        <v>1</v>
      </c>
      <c r="F502" s="52">
        <v>1</v>
      </c>
      <c r="G502" s="52">
        <v>1</v>
      </c>
      <c r="H502" s="52">
        <v>1</v>
      </c>
      <c r="I502" s="52">
        <v>1</v>
      </c>
      <c r="J502" s="52">
        <v>1</v>
      </c>
      <c r="K502" s="52">
        <v>1</v>
      </c>
      <c r="L502" s="52">
        <v>1</v>
      </c>
      <c r="M502" s="52">
        <v>26</v>
      </c>
      <c r="N502" s="52" t="s">
        <v>196</v>
      </c>
    </row>
    <row r="503" spans="1:14" x14ac:dyDescent="0.3">
      <c r="A503">
        <v>32</v>
      </c>
      <c r="B503" t="s">
        <v>21</v>
      </c>
      <c r="C503" s="53" t="s">
        <v>19</v>
      </c>
      <c r="D503" s="52">
        <v>29</v>
      </c>
      <c r="E503" s="52">
        <v>1</v>
      </c>
      <c r="F503" s="52">
        <v>1</v>
      </c>
      <c r="G503" s="52">
        <v>1</v>
      </c>
      <c r="H503" s="52">
        <v>1</v>
      </c>
      <c r="I503" s="52">
        <v>1</v>
      </c>
      <c r="J503" s="52">
        <v>1</v>
      </c>
      <c r="K503" s="52">
        <v>1</v>
      </c>
      <c r="L503" s="52">
        <v>1</v>
      </c>
      <c r="M503" s="52">
        <v>26</v>
      </c>
      <c r="N503" s="52" t="s">
        <v>196</v>
      </c>
    </row>
    <row r="504" spans="1:14" x14ac:dyDescent="0.3">
      <c r="A504">
        <v>32</v>
      </c>
      <c r="B504" t="s">
        <v>21</v>
      </c>
      <c r="C504" s="53" t="s">
        <v>19</v>
      </c>
      <c r="D504" s="52">
        <v>29</v>
      </c>
      <c r="E504" s="52">
        <v>1</v>
      </c>
      <c r="F504" s="52">
        <v>1</v>
      </c>
      <c r="G504" s="52">
        <v>1</v>
      </c>
      <c r="H504" s="52">
        <v>1</v>
      </c>
      <c r="I504" s="52">
        <v>1</v>
      </c>
      <c r="J504" s="52">
        <v>1</v>
      </c>
      <c r="K504" s="52">
        <v>1</v>
      </c>
      <c r="L504" s="52">
        <v>1</v>
      </c>
      <c r="M504" s="52">
        <v>26</v>
      </c>
      <c r="N504" s="52" t="s">
        <v>196</v>
      </c>
    </row>
    <row r="505" spans="1:14" x14ac:dyDescent="0.3">
      <c r="A505">
        <v>33</v>
      </c>
      <c r="B505" t="s">
        <v>21</v>
      </c>
      <c r="C505" s="53" t="s">
        <v>19</v>
      </c>
      <c r="D505" s="52">
        <v>29</v>
      </c>
      <c r="E505" s="52">
        <v>1</v>
      </c>
      <c r="F505" s="52">
        <v>1</v>
      </c>
      <c r="G505" s="52">
        <v>1</v>
      </c>
      <c r="H505" s="52">
        <v>1</v>
      </c>
      <c r="I505" s="52">
        <v>1</v>
      </c>
      <c r="J505" s="52">
        <v>1</v>
      </c>
      <c r="K505" s="52">
        <v>1</v>
      </c>
      <c r="L505" s="52">
        <v>1</v>
      </c>
      <c r="M505" s="52">
        <v>26</v>
      </c>
      <c r="N505" s="52" t="s">
        <v>196</v>
      </c>
    </row>
    <row r="506" spans="1:14" x14ac:dyDescent="0.3">
      <c r="A506">
        <v>34</v>
      </c>
      <c r="B506" t="s">
        <v>21</v>
      </c>
      <c r="C506" s="53" t="s">
        <v>19</v>
      </c>
      <c r="D506" s="52">
        <v>29</v>
      </c>
      <c r="E506" s="52">
        <v>1</v>
      </c>
      <c r="F506" s="52">
        <v>1</v>
      </c>
      <c r="G506" s="52">
        <v>1</v>
      </c>
      <c r="H506" s="52">
        <v>1</v>
      </c>
      <c r="I506" s="52">
        <v>1</v>
      </c>
      <c r="J506" s="52">
        <v>1</v>
      </c>
      <c r="K506" s="52">
        <v>1</v>
      </c>
      <c r="L506" s="52">
        <v>1</v>
      </c>
      <c r="M506" s="52">
        <v>26</v>
      </c>
      <c r="N506" s="52" t="s">
        <v>196</v>
      </c>
    </row>
    <row r="507" spans="1:14" x14ac:dyDescent="0.3">
      <c r="A507">
        <v>34</v>
      </c>
      <c r="B507" t="s">
        <v>21</v>
      </c>
      <c r="C507" s="53" t="s">
        <v>19</v>
      </c>
      <c r="D507" s="52">
        <v>29</v>
      </c>
      <c r="E507" s="52">
        <v>1</v>
      </c>
      <c r="F507" s="52">
        <v>1</v>
      </c>
      <c r="G507" s="52">
        <v>1</v>
      </c>
      <c r="H507" s="52">
        <v>1</v>
      </c>
      <c r="I507" s="52">
        <v>1</v>
      </c>
      <c r="J507" s="52">
        <v>1</v>
      </c>
      <c r="K507" s="52">
        <v>1</v>
      </c>
      <c r="L507" s="52">
        <v>1</v>
      </c>
      <c r="M507" s="52">
        <v>26</v>
      </c>
      <c r="N507" s="52" t="s">
        <v>196</v>
      </c>
    </row>
    <row r="508" spans="1:14" x14ac:dyDescent="0.3">
      <c r="A508">
        <v>35</v>
      </c>
      <c r="B508" t="s">
        <v>21</v>
      </c>
      <c r="C508" s="53" t="s">
        <v>19</v>
      </c>
      <c r="D508" s="52">
        <v>29</v>
      </c>
      <c r="E508" s="52">
        <v>1</v>
      </c>
      <c r="F508" s="52">
        <v>1</v>
      </c>
      <c r="G508" s="52">
        <v>1</v>
      </c>
      <c r="H508" s="52">
        <v>1</v>
      </c>
      <c r="I508" s="52">
        <v>0</v>
      </c>
      <c r="J508" s="52">
        <v>0</v>
      </c>
      <c r="K508" s="52">
        <v>0</v>
      </c>
      <c r="L508" s="52">
        <v>0</v>
      </c>
      <c r="M508" s="52">
        <v>15</v>
      </c>
      <c r="N508" s="52" t="s">
        <v>197</v>
      </c>
    </row>
    <row r="509" spans="1:14" x14ac:dyDescent="0.3">
      <c r="A509">
        <v>36</v>
      </c>
      <c r="B509" t="s">
        <v>21</v>
      </c>
      <c r="C509" s="53" t="s">
        <v>19</v>
      </c>
      <c r="D509" s="52">
        <v>29</v>
      </c>
      <c r="E509" s="52">
        <v>1</v>
      </c>
      <c r="F509" s="52">
        <v>1</v>
      </c>
      <c r="G509" s="52">
        <v>1</v>
      </c>
      <c r="H509" s="52">
        <v>1</v>
      </c>
      <c r="I509" s="52">
        <v>1</v>
      </c>
      <c r="J509" s="52">
        <v>1</v>
      </c>
      <c r="K509" s="52">
        <v>1</v>
      </c>
      <c r="L509" s="52">
        <v>1</v>
      </c>
      <c r="M509" s="52">
        <v>26</v>
      </c>
      <c r="N509" s="52" t="s">
        <v>196</v>
      </c>
    </row>
    <row r="510" spans="1:14" x14ac:dyDescent="0.3">
      <c r="A510">
        <v>37</v>
      </c>
      <c r="B510" t="s">
        <v>21</v>
      </c>
      <c r="C510" s="53" t="s">
        <v>19</v>
      </c>
      <c r="D510" s="52">
        <v>29</v>
      </c>
      <c r="E510" s="52">
        <v>1</v>
      </c>
      <c r="F510" s="52">
        <v>1</v>
      </c>
      <c r="G510" s="52">
        <v>1</v>
      </c>
      <c r="H510" s="52">
        <v>1</v>
      </c>
      <c r="I510" s="52">
        <v>1</v>
      </c>
      <c r="J510" s="52">
        <v>1</v>
      </c>
      <c r="K510" s="52">
        <v>1</v>
      </c>
      <c r="L510" s="52">
        <v>1</v>
      </c>
      <c r="M510" s="52">
        <v>26</v>
      </c>
      <c r="N510" s="52" t="s">
        <v>196</v>
      </c>
    </row>
    <row r="511" spans="1:14" x14ac:dyDescent="0.3">
      <c r="A511">
        <v>37</v>
      </c>
      <c r="B511" t="s">
        <v>21</v>
      </c>
      <c r="C511" s="53" t="s">
        <v>19</v>
      </c>
      <c r="D511" s="52">
        <v>29</v>
      </c>
      <c r="E511" s="52">
        <v>1</v>
      </c>
      <c r="F511" s="52">
        <v>1</v>
      </c>
      <c r="G511" s="52">
        <v>1</v>
      </c>
      <c r="H511" s="52">
        <v>1</v>
      </c>
      <c r="I511" s="52">
        <v>1</v>
      </c>
      <c r="J511" s="52">
        <v>1</v>
      </c>
      <c r="K511" s="52">
        <v>1</v>
      </c>
      <c r="L511" s="52">
        <v>1</v>
      </c>
      <c r="M511" s="52">
        <v>26</v>
      </c>
      <c r="N511" s="52" t="s">
        <v>196</v>
      </c>
    </row>
    <row r="512" spans="1:14" x14ac:dyDescent="0.3">
      <c r="A512">
        <v>38</v>
      </c>
      <c r="B512" t="s">
        <v>21</v>
      </c>
      <c r="C512" s="53" t="s">
        <v>19</v>
      </c>
      <c r="D512" s="52">
        <v>29</v>
      </c>
      <c r="E512" s="52">
        <v>1</v>
      </c>
      <c r="F512" s="52">
        <v>1</v>
      </c>
      <c r="G512" s="52">
        <v>1</v>
      </c>
      <c r="H512" s="52">
        <v>1</v>
      </c>
      <c r="I512" s="52">
        <v>1</v>
      </c>
      <c r="J512" s="52">
        <v>1</v>
      </c>
      <c r="K512" s="52">
        <v>1</v>
      </c>
      <c r="L512" s="52">
        <v>1</v>
      </c>
      <c r="M512" s="52">
        <v>26</v>
      </c>
      <c r="N512" s="52" t="s">
        <v>196</v>
      </c>
    </row>
    <row r="513" spans="1:14" x14ac:dyDescent="0.3">
      <c r="A513">
        <v>39</v>
      </c>
      <c r="B513" t="s">
        <v>21</v>
      </c>
      <c r="C513" s="53" t="s">
        <v>19</v>
      </c>
      <c r="D513" s="52">
        <v>29</v>
      </c>
      <c r="E513" s="52">
        <v>1</v>
      </c>
      <c r="F513" s="52">
        <v>1</v>
      </c>
      <c r="G513" s="52">
        <v>1</v>
      </c>
      <c r="H513" s="52">
        <v>1</v>
      </c>
      <c r="I513" s="52">
        <v>1</v>
      </c>
      <c r="J513" s="52">
        <v>1</v>
      </c>
      <c r="K513" s="52">
        <v>1</v>
      </c>
      <c r="L513" s="52">
        <v>1</v>
      </c>
      <c r="M513" s="52">
        <v>26</v>
      </c>
      <c r="N513" s="52" t="s">
        <v>196</v>
      </c>
    </row>
    <row r="514" spans="1:14" x14ac:dyDescent="0.3">
      <c r="A514">
        <v>39</v>
      </c>
      <c r="B514" t="s">
        <v>21</v>
      </c>
      <c r="C514" s="53" t="s">
        <v>19</v>
      </c>
      <c r="D514" s="52">
        <v>29</v>
      </c>
      <c r="E514" s="52">
        <v>1</v>
      </c>
      <c r="F514" s="52">
        <v>1</v>
      </c>
      <c r="G514" s="52">
        <v>1</v>
      </c>
      <c r="H514" s="52">
        <v>1</v>
      </c>
      <c r="I514" s="52">
        <v>0</v>
      </c>
      <c r="J514" s="52">
        <v>0</v>
      </c>
      <c r="K514" s="52">
        <v>0</v>
      </c>
      <c r="L514" s="52">
        <v>0</v>
      </c>
      <c r="M514" s="52">
        <v>15</v>
      </c>
      <c r="N514" s="52" t="s">
        <v>197</v>
      </c>
    </row>
    <row r="515" spans="1:14" x14ac:dyDescent="0.3">
      <c r="A515">
        <v>40</v>
      </c>
      <c r="B515" t="s">
        <v>21</v>
      </c>
      <c r="C515" s="53" t="s">
        <v>19</v>
      </c>
      <c r="D515" s="52">
        <v>29</v>
      </c>
      <c r="E515" s="52">
        <v>1</v>
      </c>
      <c r="F515" s="52">
        <v>1</v>
      </c>
      <c r="G515" s="52">
        <v>1</v>
      </c>
      <c r="H515" s="52">
        <v>1</v>
      </c>
      <c r="I515" s="52">
        <v>1</v>
      </c>
      <c r="J515" s="52">
        <v>1</v>
      </c>
      <c r="K515" s="52">
        <v>1</v>
      </c>
      <c r="L515" s="52">
        <v>1</v>
      </c>
      <c r="M515" s="52">
        <v>26</v>
      </c>
      <c r="N515" s="52" t="s">
        <v>196</v>
      </c>
    </row>
    <row r="516" spans="1:14" x14ac:dyDescent="0.3">
      <c r="A516">
        <v>40</v>
      </c>
      <c r="B516" t="s">
        <v>21</v>
      </c>
      <c r="C516" s="53" t="s">
        <v>19</v>
      </c>
      <c r="D516" s="52">
        <v>29</v>
      </c>
      <c r="E516" s="52">
        <v>1</v>
      </c>
      <c r="F516" s="52">
        <v>1</v>
      </c>
      <c r="G516" s="52">
        <v>1</v>
      </c>
      <c r="H516" s="52">
        <v>1</v>
      </c>
      <c r="I516" s="52">
        <v>1</v>
      </c>
      <c r="K516" s="52">
        <v>0</v>
      </c>
      <c r="L516" s="52">
        <v>0</v>
      </c>
      <c r="M516" s="52">
        <v>20</v>
      </c>
      <c r="N516" s="52" t="s">
        <v>197</v>
      </c>
    </row>
    <row r="517" spans="1:14" x14ac:dyDescent="0.3">
      <c r="A517">
        <v>41</v>
      </c>
      <c r="B517" t="s">
        <v>21</v>
      </c>
      <c r="C517" s="53" t="s">
        <v>19</v>
      </c>
      <c r="D517" s="52">
        <v>29</v>
      </c>
      <c r="E517" s="52">
        <v>1</v>
      </c>
      <c r="F517" s="52">
        <v>1</v>
      </c>
      <c r="G517" s="52">
        <v>1</v>
      </c>
      <c r="H517" s="52">
        <v>1</v>
      </c>
      <c r="I517" s="52">
        <v>1</v>
      </c>
      <c r="J517" s="52">
        <v>1</v>
      </c>
      <c r="K517" s="52">
        <v>1</v>
      </c>
      <c r="L517" s="52">
        <v>1</v>
      </c>
      <c r="M517" s="52">
        <v>26</v>
      </c>
      <c r="N517" s="52" t="s">
        <v>196</v>
      </c>
    </row>
    <row r="518" spans="1:14" x14ac:dyDescent="0.3">
      <c r="A518">
        <v>42</v>
      </c>
      <c r="B518" t="s">
        <v>21</v>
      </c>
      <c r="C518" s="53" t="s">
        <v>19</v>
      </c>
      <c r="D518" s="52">
        <v>29</v>
      </c>
      <c r="E518" s="52">
        <v>1</v>
      </c>
      <c r="F518" s="52">
        <v>1</v>
      </c>
      <c r="G518" s="52">
        <v>1</v>
      </c>
      <c r="H518" s="52">
        <v>1</v>
      </c>
      <c r="I518" s="52">
        <v>1</v>
      </c>
      <c r="J518" s="52">
        <v>1</v>
      </c>
      <c r="K518" s="52">
        <v>1</v>
      </c>
      <c r="L518" s="52">
        <v>1</v>
      </c>
      <c r="M518" s="52">
        <v>26</v>
      </c>
      <c r="N518" s="52" t="s">
        <v>196</v>
      </c>
    </row>
    <row r="519" spans="1:14" x14ac:dyDescent="0.3">
      <c r="A519">
        <v>43</v>
      </c>
      <c r="B519" t="s">
        <v>21</v>
      </c>
      <c r="C519" s="53" t="s">
        <v>19</v>
      </c>
      <c r="D519" s="52">
        <v>29</v>
      </c>
      <c r="E519" s="52">
        <v>1</v>
      </c>
      <c r="F519" s="52">
        <v>1</v>
      </c>
      <c r="G519" s="52">
        <v>1</v>
      </c>
      <c r="H519" s="52">
        <v>1</v>
      </c>
      <c r="I519" s="52">
        <v>1</v>
      </c>
      <c r="J519" s="52">
        <v>1</v>
      </c>
      <c r="K519" s="52">
        <v>1</v>
      </c>
      <c r="L519" s="52">
        <v>1</v>
      </c>
      <c r="M519" s="52">
        <v>26</v>
      </c>
      <c r="N519" s="52" t="s">
        <v>196</v>
      </c>
    </row>
    <row r="520" spans="1:14" x14ac:dyDescent="0.3">
      <c r="A520">
        <v>43</v>
      </c>
      <c r="B520" t="s">
        <v>21</v>
      </c>
      <c r="C520" s="53" t="s">
        <v>19</v>
      </c>
      <c r="D520" s="52">
        <v>29</v>
      </c>
      <c r="E520" s="52">
        <v>1</v>
      </c>
      <c r="F520" s="52">
        <v>1</v>
      </c>
      <c r="G520" s="52">
        <v>1</v>
      </c>
      <c r="H520" s="52">
        <v>1</v>
      </c>
      <c r="I520" s="52">
        <v>0</v>
      </c>
      <c r="J520" s="52">
        <v>0</v>
      </c>
      <c r="K520" s="52">
        <v>0</v>
      </c>
      <c r="L520" s="52">
        <v>0</v>
      </c>
      <c r="M520" s="52">
        <v>15</v>
      </c>
      <c r="N520" s="52" t="s">
        <v>197</v>
      </c>
    </row>
    <row r="521" spans="1:14" x14ac:dyDescent="0.3">
      <c r="A521">
        <v>44</v>
      </c>
      <c r="B521" t="s">
        <v>21</v>
      </c>
      <c r="C521" s="53" t="s">
        <v>19</v>
      </c>
      <c r="D521" s="52">
        <v>29</v>
      </c>
      <c r="E521" s="52">
        <v>1</v>
      </c>
      <c r="F521" s="52">
        <v>1</v>
      </c>
      <c r="G521" s="52">
        <v>1</v>
      </c>
      <c r="H521" s="52">
        <v>1</v>
      </c>
      <c r="I521" s="52">
        <v>1</v>
      </c>
      <c r="J521" s="52">
        <v>1</v>
      </c>
      <c r="K521" s="52">
        <v>1</v>
      </c>
      <c r="L521" s="52">
        <v>1</v>
      </c>
      <c r="M521" s="52">
        <v>26</v>
      </c>
      <c r="N521" s="52" t="s">
        <v>196</v>
      </c>
    </row>
    <row r="522" spans="1:14" x14ac:dyDescent="0.3">
      <c r="A522">
        <v>44</v>
      </c>
      <c r="B522" t="s">
        <v>21</v>
      </c>
      <c r="C522" s="53" t="s">
        <v>19</v>
      </c>
      <c r="D522" s="52">
        <v>29</v>
      </c>
      <c r="E522" s="52">
        <v>1</v>
      </c>
      <c r="F522" s="52">
        <v>1</v>
      </c>
      <c r="G522" s="52">
        <v>1</v>
      </c>
      <c r="H522" s="52">
        <v>1</v>
      </c>
      <c r="I522" s="52">
        <v>1</v>
      </c>
      <c r="J522" s="52">
        <v>1</v>
      </c>
      <c r="K522" s="52">
        <v>1</v>
      </c>
      <c r="L522" s="52">
        <v>1</v>
      </c>
      <c r="M522" s="52">
        <v>26</v>
      </c>
      <c r="N522" s="52" t="s">
        <v>196</v>
      </c>
    </row>
    <row r="523" spans="1:14" x14ac:dyDescent="0.3">
      <c r="A523">
        <v>45</v>
      </c>
      <c r="B523" t="s">
        <v>21</v>
      </c>
      <c r="C523" s="53" t="s">
        <v>19</v>
      </c>
      <c r="D523" s="52">
        <v>29</v>
      </c>
      <c r="E523" s="52">
        <v>1</v>
      </c>
      <c r="F523" s="52">
        <v>1</v>
      </c>
      <c r="G523" s="52">
        <v>1</v>
      </c>
      <c r="H523" s="52">
        <v>1</v>
      </c>
      <c r="I523" s="52">
        <v>1</v>
      </c>
      <c r="J523" s="52">
        <v>1</v>
      </c>
      <c r="K523" s="52">
        <v>1</v>
      </c>
      <c r="L523" s="52">
        <v>1</v>
      </c>
      <c r="M523" s="52">
        <v>26</v>
      </c>
      <c r="N523" s="52" t="s">
        <v>196</v>
      </c>
    </row>
    <row r="524" spans="1:14" x14ac:dyDescent="0.3">
      <c r="A524">
        <v>45</v>
      </c>
      <c r="B524" t="s">
        <v>21</v>
      </c>
      <c r="C524" s="53" t="s">
        <v>19</v>
      </c>
      <c r="D524" s="52">
        <v>29</v>
      </c>
      <c r="E524" s="52">
        <v>1</v>
      </c>
      <c r="F524" s="52">
        <v>1</v>
      </c>
      <c r="G524" s="52">
        <v>1</v>
      </c>
      <c r="H524" s="52">
        <v>1</v>
      </c>
      <c r="I524" s="52">
        <v>1</v>
      </c>
      <c r="J524" s="52">
        <v>1</v>
      </c>
      <c r="K524" s="52">
        <v>1</v>
      </c>
      <c r="L524" s="52">
        <v>1</v>
      </c>
      <c r="M524" s="52">
        <v>26</v>
      </c>
      <c r="N524" s="52" t="s">
        <v>196</v>
      </c>
    </row>
    <row r="525" spans="1:14" x14ac:dyDescent="0.3">
      <c r="A525">
        <v>46</v>
      </c>
      <c r="B525" t="s">
        <v>21</v>
      </c>
      <c r="C525" s="53" t="s">
        <v>19</v>
      </c>
      <c r="D525" s="52">
        <v>29</v>
      </c>
      <c r="E525" s="52">
        <v>1</v>
      </c>
      <c r="F525" s="52">
        <v>1</v>
      </c>
      <c r="G525" s="52">
        <v>1</v>
      </c>
      <c r="H525" s="52">
        <v>1</v>
      </c>
      <c r="I525" s="52">
        <v>1</v>
      </c>
      <c r="J525" s="52">
        <v>1</v>
      </c>
      <c r="K525" s="52">
        <v>1</v>
      </c>
      <c r="L525" s="52">
        <v>1</v>
      </c>
      <c r="M525" s="52">
        <v>26</v>
      </c>
      <c r="N525" s="52" t="s">
        <v>196</v>
      </c>
    </row>
    <row r="526" spans="1:14" x14ac:dyDescent="0.3">
      <c r="A526">
        <v>47</v>
      </c>
      <c r="B526" t="s">
        <v>21</v>
      </c>
      <c r="C526" s="53" t="s">
        <v>19</v>
      </c>
      <c r="D526" s="52">
        <v>29</v>
      </c>
      <c r="E526" s="52">
        <v>1</v>
      </c>
      <c r="F526" s="52">
        <v>1</v>
      </c>
      <c r="G526" s="52">
        <v>1</v>
      </c>
      <c r="H526" s="52">
        <v>1</v>
      </c>
      <c r="I526" s="52">
        <v>1</v>
      </c>
      <c r="J526" s="52">
        <v>1</v>
      </c>
      <c r="K526" s="52">
        <v>1</v>
      </c>
      <c r="L526" s="52">
        <v>1</v>
      </c>
      <c r="M526" s="52">
        <v>26</v>
      </c>
      <c r="N526" s="52" t="s">
        <v>196</v>
      </c>
    </row>
    <row r="527" spans="1:14" ht="16.5" customHeight="1" x14ac:dyDescent="0.3">
      <c r="A527">
        <v>48</v>
      </c>
      <c r="B527" t="s">
        <v>21</v>
      </c>
      <c r="C527" s="53" t="s">
        <v>19</v>
      </c>
      <c r="D527" s="52">
        <v>29</v>
      </c>
      <c r="E527" s="52">
        <v>1</v>
      </c>
      <c r="F527" s="52">
        <v>1</v>
      </c>
      <c r="G527" s="52">
        <v>1</v>
      </c>
      <c r="H527" s="52">
        <v>1</v>
      </c>
      <c r="I527" s="52">
        <v>1</v>
      </c>
      <c r="J527" s="52">
        <v>1</v>
      </c>
      <c r="K527" s="52">
        <v>1</v>
      </c>
      <c r="L527" s="52">
        <v>1</v>
      </c>
      <c r="M527" s="52">
        <v>26</v>
      </c>
      <c r="N527" s="52" t="s">
        <v>196</v>
      </c>
    </row>
    <row r="528" spans="1:14" x14ac:dyDescent="0.3">
      <c r="A528">
        <v>1</v>
      </c>
      <c r="B528" t="s">
        <v>18</v>
      </c>
      <c r="C528" s="53" t="s">
        <v>194</v>
      </c>
      <c r="D528" s="52">
        <v>29</v>
      </c>
      <c r="E528" s="52">
        <v>1</v>
      </c>
      <c r="F528" s="52">
        <v>1</v>
      </c>
      <c r="G528" s="52">
        <v>1</v>
      </c>
      <c r="H528" s="52">
        <v>1</v>
      </c>
      <c r="I528" s="52">
        <v>1</v>
      </c>
      <c r="J528" s="52">
        <v>1</v>
      </c>
      <c r="K528" s="52">
        <v>1</v>
      </c>
      <c r="L528" s="52">
        <v>1</v>
      </c>
      <c r="M528" s="52">
        <v>26</v>
      </c>
      <c r="N528" s="52" t="s">
        <v>196</v>
      </c>
    </row>
    <row r="529" spans="1:14" x14ac:dyDescent="0.3">
      <c r="A529">
        <v>2</v>
      </c>
      <c r="B529" t="s">
        <v>18</v>
      </c>
      <c r="C529" s="53" t="s">
        <v>194</v>
      </c>
      <c r="D529" s="52">
        <v>29</v>
      </c>
      <c r="E529" s="52">
        <v>1</v>
      </c>
      <c r="F529" s="52">
        <v>1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13</v>
      </c>
      <c r="N529" s="52" t="s">
        <v>197</v>
      </c>
    </row>
    <row r="530" spans="1:14" x14ac:dyDescent="0.3">
      <c r="A530">
        <v>3</v>
      </c>
      <c r="B530" t="s">
        <v>18</v>
      </c>
      <c r="C530" s="53" t="s">
        <v>194</v>
      </c>
      <c r="D530" s="52">
        <v>29</v>
      </c>
      <c r="E530" s="52">
        <v>1</v>
      </c>
      <c r="F530" s="52">
        <v>1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13</v>
      </c>
      <c r="N530" s="52" t="s">
        <v>197</v>
      </c>
    </row>
    <row r="531" spans="1:14" x14ac:dyDescent="0.3">
      <c r="A531">
        <v>4</v>
      </c>
      <c r="B531" t="s">
        <v>18</v>
      </c>
      <c r="C531" s="53" t="s">
        <v>194</v>
      </c>
      <c r="D531" s="52">
        <v>29</v>
      </c>
      <c r="E531" s="52">
        <v>1</v>
      </c>
      <c r="F531" s="52">
        <v>1</v>
      </c>
      <c r="G531" s="52">
        <v>1</v>
      </c>
      <c r="H531" s="52">
        <v>1</v>
      </c>
      <c r="I531" s="52">
        <v>1</v>
      </c>
      <c r="J531" s="52">
        <v>1</v>
      </c>
      <c r="K531" s="52">
        <v>1</v>
      </c>
      <c r="L531" s="52">
        <v>1</v>
      </c>
      <c r="M531" s="52">
        <v>26</v>
      </c>
      <c r="N531" s="52" t="s">
        <v>196</v>
      </c>
    </row>
    <row r="532" spans="1:14" x14ac:dyDescent="0.3">
      <c r="A532">
        <v>5</v>
      </c>
      <c r="B532" t="s">
        <v>18</v>
      </c>
      <c r="C532" s="53" t="s">
        <v>194</v>
      </c>
      <c r="D532" s="52">
        <v>29</v>
      </c>
      <c r="E532" s="52">
        <v>1</v>
      </c>
      <c r="F532" s="52">
        <v>1</v>
      </c>
      <c r="G532" s="52">
        <v>1</v>
      </c>
      <c r="H532" s="52">
        <v>1</v>
      </c>
      <c r="I532" s="52">
        <v>1</v>
      </c>
      <c r="J532" s="52">
        <v>1</v>
      </c>
      <c r="K532" s="52">
        <v>1</v>
      </c>
      <c r="L532" s="52">
        <v>1</v>
      </c>
      <c r="M532" s="52">
        <v>26</v>
      </c>
      <c r="N532" s="52" t="s">
        <v>196</v>
      </c>
    </row>
    <row r="533" spans="1:14" x14ac:dyDescent="0.3">
      <c r="A533">
        <v>6</v>
      </c>
      <c r="B533" t="s">
        <v>18</v>
      </c>
      <c r="C533" s="53" t="s">
        <v>194</v>
      </c>
      <c r="D533" s="52">
        <v>29</v>
      </c>
      <c r="E533" s="52">
        <v>1</v>
      </c>
      <c r="F533" s="52">
        <v>1</v>
      </c>
      <c r="G533" s="52">
        <v>1</v>
      </c>
      <c r="H533" s="52">
        <v>1</v>
      </c>
      <c r="I533" s="52">
        <v>1</v>
      </c>
      <c r="J533" s="52">
        <v>1</v>
      </c>
      <c r="K533" s="52">
        <v>1</v>
      </c>
      <c r="L533" s="52">
        <v>1</v>
      </c>
      <c r="M533" s="52">
        <v>26</v>
      </c>
      <c r="N533" s="52" t="s">
        <v>196</v>
      </c>
    </row>
    <row r="534" spans="1:14" x14ac:dyDescent="0.3">
      <c r="A534">
        <v>7</v>
      </c>
      <c r="B534" t="s">
        <v>18</v>
      </c>
      <c r="C534" s="53" t="s">
        <v>194</v>
      </c>
      <c r="D534" s="52">
        <v>29</v>
      </c>
      <c r="E534" s="52">
        <v>1</v>
      </c>
      <c r="F534" s="52">
        <v>1</v>
      </c>
      <c r="G534" s="52">
        <v>1</v>
      </c>
      <c r="H534" s="52">
        <v>1</v>
      </c>
      <c r="I534" s="52">
        <v>0</v>
      </c>
      <c r="J534" s="52">
        <v>0</v>
      </c>
      <c r="K534" s="52">
        <v>0</v>
      </c>
      <c r="L534" s="52">
        <v>0</v>
      </c>
      <c r="M534" s="52">
        <v>15</v>
      </c>
      <c r="N534" s="52" t="s">
        <v>197</v>
      </c>
    </row>
    <row r="535" spans="1:14" x14ac:dyDescent="0.3">
      <c r="A535">
        <v>8</v>
      </c>
      <c r="B535" t="s">
        <v>18</v>
      </c>
      <c r="C535" s="53" t="s">
        <v>194</v>
      </c>
      <c r="D535" s="52">
        <v>29</v>
      </c>
      <c r="E535" s="52">
        <v>1</v>
      </c>
      <c r="F535" s="52">
        <v>1</v>
      </c>
      <c r="G535" s="52">
        <v>1</v>
      </c>
      <c r="H535" s="52">
        <v>1</v>
      </c>
      <c r="I535" s="52">
        <v>0</v>
      </c>
      <c r="J535" s="52">
        <v>0</v>
      </c>
      <c r="K535" s="52">
        <v>0</v>
      </c>
      <c r="L535" s="52">
        <v>0</v>
      </c>
      <c r="M535" s="52">
        <v>15</v>
      </c>
      <c r="N535" s="52" t="s">
        <v>197</v>
      </c>
    </row>
    <row r="536" spans="1:14" x14ac:dyDescent="0.3">
      <c r="A536">
        <v>9</v>
      </c>
      <c r="B536" t="s">
        <v>18</v>
      </c>
      <c r="C536" s="53" t="s">
        <v>194</v>
      </c>
      <c r="D536" s="52">
        <v>29</v>
      </c>
      <c r="E536" s="52">
        <v>1</v>
      </c>
      <c r="F536" s="52">
        <v>1</v>
      </c>
      <c r="G536" s="52">
        <v>1</v>
      </c>
      <c r="H536" s="52">
        <v>1</v>
      </c>
      <c r="I536" s="52">
        <v>1</v>
      </c>
      <c r="J536" s="52">
        <v>1</v>
      </c>
      <c r="K536" s="52">
        <v>1</v>
      </c>
      <c r="L536" s="52">
        <v>1</v>
      </c>
      <c r="M536" s="52">
        <v>26</v>
      </c>
      <c r="N536" s="52" t="s">
        <v>196</v>
      </c>
    </row>
    <row r="537" spans="1:14" x14ac:dyDescent="0.3">
      <c r="A537">
        <v>10</v>
      </c>
      <c r="B537" t="s">
        <v>18</v>
      </c>
      <c r="C537" s="53" t="s">
        <v>194</v>
      </c>
      <c r="D537" s="52">
        <v>29</v>
      </c>
      <c r="E537" s="52">
        <v>1</v>
      </c>
      <c r="F537" s="52">
        <v>1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13</v>
      </c>
      <c r="N537" s="52" t="s">
        <v>197</v>
      </c>
    </row>
    <row r="538" spans="1:14" x14ac:dyDescent="0.3">
      <c r="A538">
        <v>11</v>
      </c>
      <c r="B538" t="s">
        <v>18</v>
      </c>
      <c r="C538" s="53" t="s">
        <v>194</v>
      </c>
      <c r="D538" s="52">
        <v>29</v>
      </c>
      <c r="E538" s="52">
        <v>1</v>
      </c>
      <c r="F538" s="52">
        <v>1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13</v>
      </c>
      <c r="N538" s="52" t="s">
        <v>197</v>
      </c>
    </row>
    <row r="539" spans="1:14" x14ac:dyDescent="0.3">
      <c r="A539">
        <v>12</v>
      </c>
      <c r="B539" t="s">
        <v>18</v>
      </c>
      <c r="C539" s="53" t="s">
        <v>194</v>
      </c>
      <c r="D539" s="52">
        <v>29</v>
      </c>
      <c r="E539" s="52">
        <v>1</v>
      </c>
      <c r="F539" s="52">
        <v>1</v>
      </c>
      <c r="G539" s="52">
        <v>1</v>
      </c>
      <c r="H539" s="52">
        <v>1</v>
      </c>
      <c r="I539" s="52">
        <v>1</v>
      </c>
      <c r="J539" s="52">
        <v>1</v>
      </c>
      <c r="K539" s="52">
        <v>1</v>
      </c>
      <c r="L539" s="52">
        <v>1</v>
      </c>
      <c r="M539" s="52">
        <v>26</v>
      </c>
      <c r="N539" s="52" t="s">
        <v>196</v>
      </c>
    </row>
    <row r="540" spans="1:14" x14ac:dyDescent="0.3">
      <c r="A540">
        <v>13</v>
      </c>
      <c r="B540" t="s">
        <v>18</v>
      </c>
      <c r="C540" s="53" t="s">
        <v>194</v>
      </c>
      <c r="D540" s="52">
        <v>29</v>
      </c>
      <c r="E540" s="52">
        <v>1</v>
      </c>
      <c r="F540" s="52">
        <v>1</v>
      </c>
      <c r="G540" s="52">
        <v>1</v>
      </c>
      <c r="H540" s="52">
        <v>1</v>
      </c>
      <c r="I540" s="52">
        <v>1</v>
      </c>
      <c r="J540" s="52">
        <v>1</v>
      </c>
      <c r="K540" s="52">
        <v>1</v>
      </c>
      <c r="L540" s="52">
        <v>1</v>
      </c>
      <c r="M540" s="52">
        <v>26</v>
      </c>
      <c r="N540" s="52" t="s">
        <v>196</v>
      </c>
    </row>
    <row r="541" spans="1:14" x14ac:dyDescent="0.3">
      <c r="A541">
        <v>14</v>
      </c>
      <c r="B541" t="s">
        <v>18</v>
      </c>
      <c r="C541" s="53" t="s">
        <v>194</v>
      </c>
      <c r="D541" s="52">
        <v>29</v>
      </c>
      <c r="E541" s="52">
        <v>1</v>
      </c>
      <c r="F541" s="52">
        <v>1</v>
      </c>
      <c r="G541" s="52">
        <v>1</v>
      </c>
      <c r="H541" s="52">
        <v>1</v>
      </c>
      <c r="I541" s="52">
        <v>1</v>
      </c>
      <c r="J541" s="52">
        <v>1</v>
      </c>
      <c r="K541" s="52">
        <v>1</v>
      </c>
      <c r="L541" s="52">
        <v>1</v>
      </c>
      <c r="M541" s="52">
        <v>26</v>
      </c>
      <c r="N541" s="52" t="s">
        <v>196</v>
      </c>
    </row>
    <row r="542" spans="1:14" x14ac:dyDescent="0.3">
      <c r="A542">
        <v>14</v>
      </c>
      <c r="B542" t="s">
        <v>18</v>
      </c>
      <c r="C542" s="53" t="s">
        <v>194</v>
      </c>
      <c r="D542" s="52">
        <v>29</v>
      </c>
      <c r="E542" s="52">
        <v>1</v>
      </c>
      <c r="F542" s="52">
        <v>1</v>
      </c>
      <c r="G542" s="52">
        <v>1</v>
      </c>
      <c r="H542" s="52">
        <v>1</v>
      </c>
      <c r="I542" s="52">
        <v>1</v>
      </c>
      <c r="J542" s="52">
        <v>1</v>
      </c>
      <c r="K542" s="52">
        <v>1</v>
      </c>
      <c r="L542" s="52">
        <v>1</v>
      </c>
      <c r="M542" s="52">
        <v>26</v>
      </c>
      <c r="N542" s="52" t="s">
        <v>196</v>
      </c>
    </row>
    <row r="543" spans="1:14" x14ac:dyDescent="0.3">
      <c r="A543">
        <v>15</v>
      </c>
      <c r="B543" t="s">
        <v>18</v>
      </c>
      <c r="C543" s="53" t="s">
        <v>194</v>
      </c>
      <c r="D543" s="52">
        <v>29</v>
      </c>
      <c r="E543" s="52">
        <v>1</v>
      </c>
      <c r="F543" s="52">
        <v>1</v>
      </c>
      <c r="G543" s="52">
        <v>1</v>
      </c>
      <c r="H543" s="52">
        <v>1</v>
      </c>
      <c r="I543" s="52">
        <v>1</v>
      </c>
      <c r="J543" s="52">
        <v>1</v>
      </c>
      <c r="K543" s="52">
        <v>1</v>
      </c>
      <c r="L543" s="52">
        <v>1</v>
      </c>
      <c r="M543" s="52">
        <v>26</v>
      </c>
      <c r="N543" s="52" t="s">
        <v>196</v>
      </c>
    </row>
    <row r="544" spans="1:14" x14ac:dyDescent="0.3">
      <c r="A544">
        <v>16</v>
      </c>
      <c r="B544" t="s">
        <v>18</v>
      </c>
      <c r="C544" s="53" t="s">
        <v>194</v>
      </c>
      <c r="D544" s="52">
        <v>29</v>
      </c>
      <c r="E544" s="52">
        <v>1</v>
      </c>
      <c r="F544" s="52">
        <v>1</v>
      </c>
      <c r="G544" s="52">
        <v>1</v>
      </c>
      <c r="H544" s="52">
        <v>1</v>
      </c>
      <c r="I544" s="52">
        <v>1</v>
      </c>
      <c r="J544" s="52">
        <v>1</v>
      </c>
      <c r="K544" s="52">
        <v>1</v>
      </c>
      <c r="L544" s="52">
        <v>1</v>
      </c>
      <c r="M544" s="52">
        <v>26</v>
      </c>
      <c r="N544" s="52" t="s">
        <v>196</v>
      </c>
    </row>
    <row r="545" spans="1:14" x14ac:dyDescent="0.3">
      <c r="A545">
        <v>16</v>
      </c>
      <c r="B545" t="s">
        <v>18</v>
      </c>
      <c r="C545" s="53" t="s">
        <v>194</v>
      </c>
      <c r="D545" s="52">
        <v>29</v>
      </c>
      <c r="E545" s="52">
        <v>1</v>
      </c>
      <c r="F545" s="52">
        <v>1</v>
      </c>
      <c r="G545" s="52">
        <v>1</v>
      </c>
      <c r="H545" s="52">
        <v>1</v>
      </c>
      <c r="I545" s="52">
        <v>1</v>
      </c>
      <c r="J545" s="52">
        <v>1</v>
      </c>
      <c r="K545" s="52">
        <v>1</v>
      </c>
      <c r="L545" s="52">
        <v>1</v>
      </c>
      <c r="M545" s="52">
        <v>26</v>
      </c>
      <c r="N545" s="52" t="s">
        <v>196</v>
      </c>
    </row>
    <row r="546" spans="1:14" x14ac:dyDescent="0.3">
      <c r="A546">
        <v>17</v>
      </c>
      <c r="B546" t="s">
        <v>18</v>
      </c>
      <c r="C546" s="53" t="s">
        <v>194</v>
      </c>
      <c r="D546" s="52">
        <v>29</v>
      </c>
      <c r="E546" s="52">
        <v>1</v>
      </c>
      <c r="F546" s="52">
        <v>1</v>
      </c>
      <c r="G546" s="52">
        <v>1</v>
      </c>
      <c r="H546" s="52">
        <v>1</v>
      </c>
      <c r="I546" s="52">
        <v>1</v>
      </c>
      <c r="J546" s="52">
        <v>1</v>
      </c>
      <c r="K546" s="52">
        <v>1</v>
      </c>
      <c r="L546" s="52">
        <v>1</v>
      </c>
      <c r="M546" s="52">
        <v>26</v>
      </c>
      <c r="N546" s="52" t="s">
        <v>196</v>
      </c>
    </row>
    <row r="547" spans="1:14" x14ac:dyDescent="0.3">
      <c r="A547">
        <v>17</v>
      </c>
      <c r="B547" t="s">
        <v>18</v>
      </c>
      <c r="C547" s="53" t="s">
        <v>194</v>
      </c>
      <c r="D547" s="52">
        <v>29</v>
      </c>
      <c r="E547" s="52">
        <v>1</v>
      </c>
      <c r="F547" s="52">
        <v>1</v>
      </c>
      <c r="G547" s="52">
        <v>1</v>
      </c>
      <c r="H547" s="52">
        <v>1</v>
      </c>
      <c r="I547" s="52">
        <v>1</v>
      </c>
      <c r="J547" s="52">
        <v>1</v>
      </c>
      <c r="K547" s="52">
        <v>1</v>
      </c>
      <c r="L547" s="52">
        <v>1</v>
      </c>
      <c r="M547" s="52">
        <v>26</v>
      </c>
      <c r="N547" s="52" t="s">
        <v>196</v>
      </c>
    </row>
    <row r="548" spans="1:14" x14ac:dyDescent="0.3">
      <c r="A548">
        <v>18</v>
      </c>
      <c r="B548" t="s">
        <v>18</v>
      </c>
      <c r="C548" s="53" t="s">
        <v>194</v>
      </c>
      <c r="D548" s="52">
        <v>29</v>
      </c>
      <c r="E548" s="52">
        <v>1</v>
      </c>
      <c r="F548" s="52">
        <v>1</v>
      </c>
      <c r="G548" s="52">
        <v>1</v>
      </c>
      <c r="H548" s="52">
        <v>1</v>
      </c>
      <c r="I548" s="52">
        <v>1</v>
      </c>
      <c r="J548" s="52">
        <v>1</v>
      </c>
      <c r="K548" s="52">
        <v>1</v>
      </c>
      <c r="L548" s="52">
        <v>1</v>
      </c>
      <c r="M548" s="52">
        <v>26</v>
      </c>
      <c r="N548" s="52" t="s">
        <v>196</v>
      </c>
    </row>
    <row r="549" spans="1:14" x14ac:dyDescent="0.3">
      <c r="A549">
        <v>18</v>
      </c>
      <c r="B549" t="s">
        <v>18</v>
      </c>
      <c r="C549" s="53" t="s">
        <v>194</v>
      </c>
      <c r="D549" s="52">
        <v>29</v>
      </c>
      <c r="E549" s="52">
        <v>1</v>
      </c>
      <c r="F549" s="52">
        <v>1</v>
      </c>
      <c r="G549" s="52">
        <v>1</v>
      </c>
      <c r="H549" s="52">
        <v>1</v>
      </c>
      <c r="I549" s="52">
        <v>1</v>
      </c>
      <c r="J549" s="52">
        <v>1</v>
      </c>
      <c r="K549" s="52">
        <v>1</v>
      </c>
      <c r="L549" s="52">
        <v>1</v>
      </c>
      <c r="M549" s="52">
        <v>26</v>
      </c>
      <c r="N549" s="52" t="s">
        <v>196</v>
      </c>
    </row>
    <row r="550" spans="1:14" x14ac:dyDescent="0.3">
      <c r="A550">
        <v>19</v>
      </c>
      <c r="B550" t="s">
        <v>18</v>
      </c>
      <c r="C550" s="53" t="s">
        <v>194</v>
      </c>
      <c r="D550" s="52">
        <v>29</v>
      </c>
      <c r="E550" s="52">
        <v>1</v>
      </c>
      <c r="F550" s="52">
        <v>1</v>
      </c>
      <c r="G550" s="52">
        <v>1</v>
      </c>
      <c r="H550" s="52">
        <v>1</v>
      </c>
      <c r="I550" s="52">
        <v>1</v>
      </c>
      <c r="J550" s="52">
        <v>1</v>
      </c>
      <c r="K550" s="52">
        <v>1</v>
      </c>
      <c r="L550" s="52">
        <v>1</v>
      </c>
      <c r="M550" s="52">
        <v>26</v>
      </c>
      <c r="N550" s="52" t="s">
        <v>196</v>
      </c>
    </row>
    <row r="551" spans="1:14" x14ac:dyDescent="0.3">
      <c r="A551">
        <v>19</v>
      </c>
      <c r="B551" t="s">
        <v>18</v>
      </c>
      <c r="C551" s="53" t="s">
        <v>194</v>
      </c>
      <c r="D551" s="52">
        <v>29</v>
      </c>
      <c r="E551" s="52">
        <v>1</v>
      </c>
      <c r="F551" s="52">
        <v>1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13</v>
      </c>
      <c r="N551" s="52" t="s">
        <v>197</v>
      </c>
    </row>
    <row r="552" spans="1:14" x14ac:dyDescent="0.3">
      <c r="A552">
        <v>20</v>
      </c>
      <c r="B552" t="s">
        <v>18</v>
      </c>
      <c r="C552" s="53" t="s">
        <v>194</v>
      </c>
      <c r="D552" s="52">
        <v>29</v>
      </c>
      <c r="E552" s="52">
        <v>1</v>
      </c>
      <c r="F552" s="52">
        <v>1</v>
      </c>
      <c r="G552" s="52">
        <v>1</v>
      </c>
      <c r="H552" s="52">
        <v>1</v>
      </c>
      <c r="I552" s="52">
        <v>1</v>
      </c>
      <c r="J552" s="52">
        <v>1</v>
      </c>
      <c r="K552" s="52">
        <v>1</v>
      </c>
      <c r="L552" s="52">
        <v>1</v>
      </c>
      <c r="M552" s="52">
        <v>26</v>
      </c>
      <c r="N552" s="52" t="s">
        <v>196</v>
      </c>
    </row>
    <row r="553" spans="1:14" x14ac:dyDescent="0.3">
      <c r="A553">
        <v>20</v>
      </c>
      <c r="B553" t="s">
        <v>18</v>
      </c>
      <c r="C553" s="53" t="s">
        <v>194</v>
      </c>
      <c r="D553" s="52">
        <v>29</v>
      </c>
      <c r="E553" s="52">
        <v>1</v>
      </c>
      <c r="F553" s="52">
        <v>1</v>
      </c>
      <c r="G553" s="52">
        <v>1</v>
      </c>
      <c r="H553" s="52">
        <v>1</v>
      </c>
      <c r="I553" s="52">
        <v>1</v>
      </c>
      <c r="J553" s="52">
        <v>1</v>
      </c>
      <c r="K553" s="52">
        <v>1</v>
      </c>
      <c r="L553" s="52">
        <v>1</v>
      </c>
      <c r="M553" s="52">
        <v>26</v>
      </c>
      <c r="N553" s="52" t="s">
        <v>196</v>
      </c>
    </row>
    <row r="554" spans="1:14" x14ac:dyDescent="0.3">
      <c r="A554">
        <v>21</v>
      </c>
      <c r="B554" t="s">
        <v>18</v>
      </c>
      <c r="C554" s="53" t="s">
        <v>194</v>
      </c>
      <c r="D554" s="52">
        <v>29</v>
      </c>
      <c r="E554" s="52">
        <v>1</v>
      </c>
      <c r="F554" s="52">
        <v>1</v>
      </c>
      <c r="G554" s="52">
        <v>1</v>
      </c>
      <c r="H554" s="52">
        <v>1</v>
      </c>
      <c r="I554" s="52">
        <v>1</v>
      </c>
      <c r="J554" s="52">
        <v>1</v>
      </c>
      <c r="K554" s="52">
        <v>1</v>
      </c>
      <c r="L554" s="52">
        <v>1</v>
      </c>
      <c r="M554" s="52">
        <v>26</v>
      </c>
      <c r="N554" s="52" t="s">
        <v>196</v>
      </c>
    </row>
    <row r="555" spans="1:14" x14ac:dyDescent="0.3">
      <c r="A555">
        <v>21</v>
      </c>
      <c r="B555" t="s">
        <v>18</v>
      </c>
      <c r="C555" s="53" t="s">
        <v>194</v>
      </c>
      <c r="D555" s="52">
        <v>29</v>
      </c>
      <c r="E555" s="52">
        <v>1</v>
      </c>
      <c r="F555" s="52">
        <v>1</v>
      </c>
      <c r="G555" s="52">
        <v>1</v>
      </c>
      <c r="H555" s="52">
        <v>1</v>
      </c>
      <c r="I555" s="52">
        <v>1</v>
      </c>
      <c r="J555" s="52">
        <v>1</v>
      </c>
      <c r="K555" s="52">
        <v>1</v>
      </c>
      <c r="L555" s="52">
        <v>1</v>
      </c>
      <c r="M555" s="52">
        <v>26</v>
      </c>
      <c r="N555" s="52" t="s">
        <v>196</v>
      </c>
    </row>
    <row r="556" spans="1:14" x14ac:dyDescent="0.3">
      <c r="A556">
        <v>22</v>
      </c>
      <c r="B556" t="s">
        <v>18</v>
      </c>
      <c r="C556" s="53" t="s">
        <v>194</v>
      </c>
      <c r="D556" s="52">
        <v>29</v>
      </c>
      <c r="E556" s="52">
        <v>1</v>
      </c>
      <c r="F556" s="52">
        <v>1</v>
      </c>
      <c r="G556" s="52">
        <v>1</v>
      </c>
      <c r="H556" s="52">
        <v>1</v>
      </c>
      <c r="I556" s="52">
        <v>0</v>
      </c>
      <c r="J556" s="52">
        <v>0</v>
      </c>
      <c r="K556" s="52">
        <v>0</v>
      </c>
      <c r="L556" s="52">
        <v>0</v>
      </c>
      <c r="M556" s="52">
        <v>15</v>
      </c>
      <c r="N556" s="52" t="s">
        <v>197</v>
      </c>
    </row>
    <row r="557" spans="1:14" x14ac:dyDescent="0.3">
      <c r="A557">
        <v>23</v>
      </c>
      <c r="B557" t="s">
        <v>18</v>
      </c>
      <c r="C557" s="53" t="s">
        <v>194</v>
      </c>
      <c r="D557" s="52">
        <v>29</v>
      </c>
      <c r="E557" s="52">
        <v>1</v>
      </c>
      <c r="F557" s="52">
        <v>1</v>
      </c>
      <c r="G557" s="52">
        <v>1</v>
      </c>
      <c r="H557" s="52">
        <v>1</v>
      </c>
      <c r="I557" s="52">
        <v>1</v>
      </c>
      <c r="J557" s="52">
        <v>1</v>
      </c>
      <c r="K557" s="52">
        <v>1</v>
      </c>
      <c r="L557" s="52">
        <v>1</v>
      </c>
      <c r="M557" s="52">
        <v>26</v>
      </c>
      <c r="N557" s="52" t="s">
        <v>196</v>
      </c>
    </row>
    <row r="558" spans="1:14" x14ac:dyDescent="0.3">
      <c r="A558">
        <v>24</v>
      </c>
      <c r="B558" t="s">
        <v>18</v>
      </c>
      <c r="C558" s="53" t="s">
        <v>194</v>
      </c>
      <c r="D558" s="52">
        <v>29</v>
      </c>
      <c r="E558" s="52">
        <v>1</v>
      </c>
      <c r="F558" s="52">
        <v>1</v>
      </c>
      <c r="G558" s="52">
        <v>1</v>
      </c>
      <c r="H558" s="52">
        <v>1</v>
      </c>
      <c r="I558" s="52">
        <v>1</v>
      </c>
      <c r="J558" s="52">
        <v>1</v>
      </c>
      <c r="K558" s="52">
        <v>1</v>
      </c>
      <c r="L558" s="52">
        <v>1</v>
      </c>
      <c r="M558" s="52">
        <v>26</v>
      </c>
      <c r="N558" s="52" t="s">
        <v>196</v>
      </c>
    </row>
    <row r="559" spans="1:14" x14ac:dyDescent="0.3">
      <c r="A559">
        <v>14</v>
      </c>
      <c r="B559" t="s">
        <v>18</v>
      </c>
      <c r="C559" s="53" t="s">
        <v>194</v>
      </c>
      <c r="D559" s="52">
        <v>29</v>
      </c>
      <c r="E559" s="52">
        <v>1</v>
      </c>
      <c r="F559" s="52">
        <v>1</v>
      </c>
      <c r="G559" s="52">
        <v>1</v>
      </c>
      <c r="H559" s="52">
        <v>1</v>
      </c>
      <c r="I559" s="52">
        <v>1</v>
      </c>
      <c r="J559" s="52">
        <v>1</v>
      </c>
      <c r="K559" s="52">
        <v>1</v>
      </c>
      <c r="L559" s="52">
        <v>1</v>
      </c>
      <c r="M559" s="52">
        <v>26</v>
      </c>
      <c r="N559" s="52" t="s">
        <v>196</v>
      </c>
    </row>
    <row r="560" spans="1:14" x14ac:dyDescent="0.3">
      <c r="A560">
        <v>14</v>
      </c>
      <c r="B560" t="s">
        <v>18</v>
      </c>
      <c r="C560" s="53" t="s">
        <v>194</v>
      </c>
      <c r="D560" s="52">
        <v>29</v>
      </c>
      <c r="E560" s="52">
        <v>1</v>
      </c>
      <c r="F560" s="52">
        <v>1</v>
      </c>
      <c r="G560" s="52">
        <v>1</v>
      </c>
      <c r="H560" s="52">
        <v>1</v>
      </c>
      <c r="I560" s="52">
        <v>1</v>
      </c>
      <c r="J560" s="52">
        <v>1</v>
      </c>
      <c r="K560" s="52">
        <v>1</v>
      </c>
      <c r="L560" s="52">
        <v>1</v>
      </c>
      <c r="M560" s="52">
        <v>26</v>
      </c>
      <c r="N560" s="52" t="s">
        <v>196</v>
      </c>
    </row>
    <row r="561" spans="1:14" x14ac:dyDescent="0.3">
      <c r="A561">
        <v>15</v>
      </c>
      <c r="B561" t="s">
        <v>18</v>
      </c>
      <c r="C561" s="53" t="s">
        <v>194</v>
      </c>
      <c r="D561" s="52">
        <v>29</v>
      </c>
      <c r="E561" s="52">
        <v>1</v>
      </c>
      <c r="F561" s="52">
        <v>1</v>
      </c>
      <c r="G561" s="52">
        <v>1</v>
      </c>
      <c r="H561" s="52">
        <v>1</v>
      </c>
      <c r="I561" s="52">
        <v>1</v>
      </c>
      <c r="J561" s="52">
        <v>1</v>
      </c>
      <c r="K561" s="52">
        <v>1</v>
      </c>
      <c r="L561" s="52">
        <v>1</v>
      </c>
      <c r="M561" s="52">
        <v>26</v>
      </c>
      <c r="N561" s="52" t="s">
        <v>196</v>
      </c>
    </row>
    <row r="562" spans="1:14" x14ac:dyDescent="0.3">
      <c r="A562">
        <v>16</v>
      </c>
      <c r="B562" t="s">
        <v>18</v>
      </c>
      <c r="C562" s="53" t="s">
        <v>194</v>
      </c>
      <c r="D562" s="52">
        <v>29</v>
      </c>
      <c r="E562" s="52">
        <v>1</v>
      </c>
      <c r="F562" s="52">
        <v>1</v>
      </c>
      <c r="G562" s="52">
        <v>1</v>
      </c>
      <c r="H562" s="52">
        <v>1</v>
      </c>
      <c r="I562" s="52">
        <v>1</v>
      </c>
      <c r="J562" s="52">
        <v>1</v>
      </c>
      <c r="K562" s="52">
        <v>1</v>
      </c>
      <c r="L562" s="52">
        <v>1</v>
      </c>
      <c r="M562" s="52">
        <v>26</v>
      </c>
      <c r="N562" s="52" t="s">
        <v>196</v>
      </c>
    </row>
    <row r="563" spans="1:14" x14ac:dyDescent="0.3">
      <c r="A563">
        <v>16</v>
      </c>
      <c r="B563" t="s">
        <v>18</v>
      </c>
      <c r="C563" s="53" t="s">
        <v>194</v>
      </c>
      <c r="D563" s="52">
        <v>29</v>
      </c>
      <c r="E563" s="52">
        <v>1</v>
      </c>
      <c r="F563" s="52">
        <v>1</v>
      </c>
      <c r="G563" s="52">
        <v>1</v>
      </c>
      <c r="H563" s="52">
        <v>1</v>
      </c>
      <c r="I563" s="52">
        <v>1</v>
      </c>
      <c r="J563" s="52">
        <v>1</v>
      </c>
      <c r="K563" s="52">
        <v>1</v>
      </c>
      <c r="L563" s="52">
        <v>1</v>
      </c>
      <c r="M563" s="52">
        <v>26</v>
      </c>
      <c r="N563" s="52" t="s">
        <v>196</v>
      </c>
    </row>
    <row r="564" spans="1:14" x14ac:dyDescent="0.3">
      <c r="A564">
        <v>17</v>
      </c>
      <c r="B564" t="s">
        <v>18</v>
      </c>
      <c r="C564" s="53" t="s">
        <v>194</v>
      </c>
      <c r="D564" s="52">
        <v>29</v>
      </c>
      <c r="E564" s="52">
        <v>1</v>
      </c>
      <c r="F564" s="52">
        <v>1</v>
      </c>
      <c r="G564" s="52">
        <v>1</v>
      </c>
      <c r="H564" s="52">
        <v>1</v>
      </c>
      <c r="I564" s="52">
        <v>1</v>
      </c>
      <c r="J564" s="52">
        <v>1</v>
      </c>
      <c r="K564" s="52">
        <v>1</v>
      </c>
      <c r="L564" s="52">
        <v>1</v>
      </c>
      <c r="M564" s="52">
        <v>26</v>
      </c>
      <c r="N564" s="52" t="s">
        <v>196</v>
      </c>
    </row>
    <row r="565" spans="1:14" x14ac:dyDescent="0.3">
      <c r="A565">
        <v>17</v>
      </c>
      <c r="B565" t="s">
        <v>18</v>
      </c>
      <c r="C565" s="53" t="s">
        <v>194</v>
      </c>
      <c r="D565" s="52">
        <v>29</v>
      </c>
      <c r="E565" s="52">
        <v>1</v>
      </c>
      <c r="F565" s="52">
        <v>1</v>
      </c>
      <c r="G565" s="52">
        <v>1</v>
      </c>
      <c r="H565" s="52">
        <v>1</v>
      </c>
      <c r="I565" s="52">
        <v>1</v>
      </c>
      <c r="J565" s="52">
        <v>1</v>
      </c>
      <c r="K565" s="52">
        <v>1</v>
      </c>
      <c r="L565" s="52">
        <v>1</v>
      </c>
      <c r="M565" s="52">
        <v>26</v>
      </c>
      <c r="N565" s="52" t="s">
        <v>196</v>
      </c>
    </row>
    <row r="566" spans="1:14" x14ac:dyDescent="0.3">
      <c r="A566">
        <v>18</v>
      </c>
      <c r="B566" t="s">
        <v>18</v>
      </c>
      <c r="C566" s="53" t="s">
        <v>194</v>
      </c>
      <c r="D566" s="52">
        <v>29</v>
      </c>
      <c r="E566" s="52">
        <v>1</v>
      </c>
      <c r="F566" s="52">
        <v>1</v>
      </c>
      <c r="G566" s="52">
        <v>1</v>
      </c>
      <c r="H566" s="52">
        <v>1</v>
      </c>
      <c r="I566" s="52">
        <v>1</v>
      </c>
      <c r="J566" s="52">
        <v>1</v>
      </c>
      <c r="K566" s="52">
        <v>1</v>
      </c>
      <c r="L566" s="52">
        <v>1</v>
      </c>
      <c r="M566" s="52">
        <v>26</v>
      </c>
      <c r="N566" s="52" t="s">
        <v>196</v>
      </c>
    </row>
    <row r="567" spans="1:14" x14ac:dyDescent="0.3">
      <c r="A567">
        <v>18</v>
      </c>
      <c r="B567" t="s">
        <v>18</v>
      </c>
      <c r="C567" s="53" t="s">
        <v>194</v>
      </c>
      <c r="D567" s="52">
        <v>29</v>
      </c>
      <c r="E567" s="52">
        <v>1</v>
      </c>
      <c r="F567" s="52">
        <v>1</v>
      </c>
      <c r="G567" s="52">
        <v>1</v>
      </c>
      <c r="H567" s="52">
        <v>1</v>
      </c>
      <c r="I567" s="52">
        <v>1</v>
      </c>
      <c r="J567" s="52">
        <v>1</v>
      </c>
      <c r="K567" s="52">
        <v>1</v>
      </c>
      <c r="L567" s="52">
        <v>1</v>
      </c>
      <c r="M567" s="52">
        <v>26</v>
      </c>
      <c r="N567" s="52" t="s">
        <v>196</v>
      </c>
    </row>
    <row r="568" spans="1:14" x14ac:dyDescent="0.3">
      <c r="A568">
        <v>19</v>
      </c>
      <c r="B568" t="s">
        <v>18</v>
      </c>
      <c r="C568" s="53" t="s">
        <v>194</v>
      </c>
      <c r="D568" s="52">
        <v>29</v>
      </c>
      <c r="E568" s="52">
        <v>1</v>
      </c>
      <c r="F568" s="52">
        <v>1</v>
      </c>
      <c r="G568" s="52">
        <v>1</v>
      </c>
      <c r="H568" s="52">
        <v>1</v>
      </c>
      <c r="I568" s="52">
        <v>1</v>
      </c>
      <c r="J568" s="52">
        <v>1</v>
      </c>
      <c r="K568" s="52">
        <v>1</v>
      </c>
      <c r="L568" s="52">
        <v>1</v>
      </c>
      <c r="M568" s="52">
        <v>26</v>
      </c>
      <c r="N568" s="52" t="s">
        <v>196</v>
      </c>
    </row>
    <row r="569" spans="1:14" x14ac:dyDescent="0.3">
      <c r="A569">
        <v>19</v>
      </c>
      <c r="B569" t="s">
        <v>18</v>
      </c>
      <c r="C569" s="53" t="s">
        <v>194</v>
      </c>
      <c r="D569" s="52">
        <v>29</v>
      </c>
      <c r="E569" s="52">
        <v>1</v>
      </c>
      <c r="F569" s="52">
        <v>1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13</v>
      </c>
      <c r="N569" s="52" t="s">
        <v>197</v>
      </c>
    </row>
    <row r="570" spans="1:14" x14ac:dyDescent="0.3">
      <c r="A570">
        <v>20</v>
      </c>
      <c r="B570" t="s">
        <v>18</v>
      </c>
      <c r="C570" s="53" t="s">
        <v>194</v>
      </c>
      <c r="D570" s="52">
        <v>29</v>
      </c>
      <c r="E570" s="52">
        <v>1</v>
      </c>
      <c r="F570" s="52">
        <v>1</v>
      </c>
      <c r="G570" s="52">
        <v>1</v>
      </c>
      <c r="H570" s="52">
        <v>1</v>
      </c>
      <c r="I570" s="52">
        <v>1</v>
      </c>
      <c r="J570" s="52">
        <v>1</v>
      </c>
      <c r="K570" s="52">
        <v>1</v>
      </c>
      <c r="L570" s="52">
        <v>1</v>
      </c>
      <c r="M570" s="52">
        <v>26</v>
      </c>
      <c r="N570" s="52" t="s">
        <v>196</v>
      </c>
    </row>
    <row r="571" spans="1:14" x14ac:dyDescent="0.3">
      <c r="A571">
        <v>20</v>
      </c>
      <c r="B571" t="s">
        <v>18</v>
      </c>
      <c r="C571" s="53" t="s">
        <v>194</v>
      </c>
      <c r="D571" s="52">
        <v>29</v>
      </c>
      <c r="E571" s="52">
        <v>1</v>
      </c>
      <c r="F571" s="52">
        <v>1</v>
      </c>
      <c r="G571" s="52">
        <v>1</v>
      </c>
      <c r="H571" s="52">
        <v>1</v>
      </c>
      <c r="I571" s="52">
        <v>1</v>
      </c>
      <c r="J571" s="52">
        <v>1</v>
      </c>
      <c r="K571" s="52">
        <v>1</v>
      </c>
      <c r="L571" s="52">
        <v>1</v>
      </c>
      <c r="M571" s="52">
        <v>26</v>
      </c>
      <c r="N571" s="52" t="s">
        <v>196</v>
      </c>
    </row>
    <row r="572" spans="1:14" x14ac:dyDescent="0.3">
      <c r="A572">
        <v>21</v>
      </c>
      <c r="B572" t="s">
        <v>18</v>
      </c>
      <c r="C572" s="53" t="s">
        <v>194</v>
      </c>
      <c r="D572" s="52">
        <v>29</v>
      </c>
      <c r="E572" s="52">
        <v>1</v>
      </c>
      <c r="F572" s="52">
        <v>1</v>
      </c>
      <c r="G572" s="52">
        <v>1</v>
      </c>
      <c r="H572" s="52">
        <v>1</v>
      </c>
      <c r="I572" s="52">
        <v>1</v>
      </c>
      <c r="J572" s="52">
        <v>1</v>
      </c>
      <c r="K572" s="52">
        <v>1</v>
      </c>
      <c r="L572" s="52">
        <v>1</v>
      </c>
      <c r="M572" s="52">
        <v>26</v>
      </c>
      <c r="N572" s="52" t="s">
        <v>196</v>
      </c>
    </row>
    <row r="573" spans="1:14" x14ac:dyDescent="0.3">
      <c r="A573">
        <v>21</v>
      </c>
      <c r="B573" t="s">
        <v>18</v>
      </c>
      <c r="C573" s="53" t="s">
        <v>194</v>
      </c>
      <c r="D573" s="52">
        <v>29</v>
      </c>
      <c r="E573" s="52">
        <v>1</v>
      </c>
      <c r="F573" s="52">
        <v>1</v>
      </c>
      <c r="G573" s="52">
        <v>1</v>
      </c>
      <c r="H573" s="52">
        <v>1</v>
      </c>
      <c r="I573" s="52">
        <v>1</v>
      </c>
      <c r="J573" s="52">
        <v>1</v>
      </c>
      <c r="K573" s="52">
        <v>1</v>
      </c>
      <c r="L573" s="52">
        <v>1</v>
      </c>
      <c r="M573" s="52">
        <v>26</v>
      </c>
      <c r="N573" s="52" t="s">
        <v>196</v>
      </c>
    </row>
    <row r="574" spans="1:14" x14ac:dyDescent="0.3">
      <c r="A574">
        <v>22</v>
      </c>
      <c r="B574" t="s">
        <v>18</v>
      </c>
      <c r="C574" s="53" t="s">
        <v>194</v>
      </c>
      <c r="D574" s="52">
        <v>29</v>
      </c>
      <c r="E574" s="52">
        <v>1</v>
      </c>
      <c r="F574" s="52">
        <v>1</v>
      </c>
      <c r="G574" s="52">
        <v>1</v>
      </c>
      <c r="H574" s="52">
        <v>1</v>
      </c>
      <c r="I574" s="52">
        <v>1</v>
      </c>
      <c r="J574" s="52">
        <v>1</v>
      </c>
      <c r="K574" s="52">
        <v>1</v>
      </c>
      <c r="L574" s="52">
        <v>1</v>
      </c>
      <c r="M574" s="52">
        <v>26</v>
      </c>
      <c r="N574" s="52" t="s">
        <v>196</v>
      </c>
    </row>
    <row r="575" spans="1:14" x14ac:dyDescent="0.3">
      <c r="A575">
        <v>23</v>
      </c>
      <c r="B575" t="s">
        <v>18</v>
      </c>
      <c r="C575" s="53" t="s">
        <v>194</v>
      </c>
      <c r="D575" s="52">
        <v>29</v>
      </c>
      <c r="E575" s="52">
        <v>1</v>
      </c>
      <c r="F575" s="52">
        <v>1</v>
      </c>
      <c r="G575" s="52">
        <v>1</v>
      </c>
      <c r="H575" s="52">
        <v>1</v>
      </c>
      <c r="I575" s="52">
        <v>1</v>
      </c>
      <c r="J575" s="52">
        <v>1</v>
      </c>
      <c r="K575" s="52">
        <v>1</v>
      </c>
      <c r="L575" s="52">
        <v>1</v>
      </c>
      <c r="M575" s="52">
        <v>26</v>
      </c>
      <c r="N575" s="52" t="s">
        <v>196</v>
      </c>
    </row>
    <row r="576" spans="1:14" x14ac:dyDescent="0.3">
      <c r="A576">
        <v>24</v>
      </c>
      <c r="B576" t="s">
        <v>18</v>
      </c>
      <c r="C576" s="53" t="s">
        <v>194</v>
      </c>
      <c r="D576" s="52">
        <v>29</v>
      </c>
      <c r="E576" s="52">
        <v>1</v>
      </c>
      <c r="F576" s="52">
        <v>1</v>
      </c>
      <c r="G576" s="52">
        <v>1</v>
      </c>
      <c r="H576" s="52">
        <v>1</v>
      </c>
      <c r="I576" s="52">
        <v>1</v>
      </c>
      <c r="J576" s="52">
        <v>1</v>
      </c>
      <c r="K576" s="52">
        <v>1</v>
      </c>
      <c r="L576" s="52">
        <v>1</v>
      </c>
      <c r="M576" s="52">
        <v>26</v>
      </c>
      <c r="N576" s="52" t="s">
        <v>196</v>
      </c>
    </row>
    <row r="577" spans="1:14" x14ac:dyDescent="0.3">
      <c r="A577">
        <v>25</v>
      </c>
      <c r="B577" t="s">
        <v>18</v>
      </c>
      <c r="C577" s="53" t="s">
        <v>194</v>
      </c>
      <c r="D577" s="52">
        <v>29</v>
      </c>
      <c r="E577" s="52">
        <v>1</v>
      </c>
      <c r="F577" s="52">
        <v>1</v>
      </c>
      <c r="G577" s="52">
        <v>1</v>
      </c>
      <c r="H577" s="52">
        <v>1</v>
      </c>
      <c r="I577" s="52">
        <v>1</v>
      </c>
      <c r="J577" s="52">
        <v>1</v>
      </c>
      <c r="K577" s="52">
        <v>1</v>
      </c>
      <c r="L577" s="52">
        <v>1</v>
      </c>
      <c r="M577" s="52">
        <v>26</v>
      </c>
      <c r="N577" s="52" t="s">
        <v>196</v>
      </c>
    </row>
    <row r="578" spans="1:14" x14ac:dyDescent="0.3">
      <c r="A578">
        <v>25</v>
      </c>
      <c r="B578" t="s">
        <v>18</v>
      </c>
      <c r="C578" s="53" t="s">
        <v>194</v>
      </c>
      <c r="D578" s="52">
        <v>29</v>
      </c>
      <c r="E578" s="52">
        <v>1</v>
      </c>
      <c r="F578" s="52">
        <v>1</v>
      </c>
      <c r="G578" s="52">
        <v>1</v>
      </c>
      <c r="H578" s="52">
        <v>1</v>
      </c>
      <c r="I578" s="52">
        <v>1</v>
      </c>
      <c r="J578" s="52">
        <v>1</v>
      </c>
      <c r="K578" s="52">
        <v>1</v>
      </c>
      <c r="L578" s="52">
        <v>1</v>
      </c>
      <c r="M578" s="52">
        <v>26</v>
      </c>
      <c r="N578" s="52" t="s">
        <v>196</v>
      </c>
    </row>
    <row r="579" spans="1:14" x14ac:dyDescent="0.3">
      <c r="A579">
        <v>26</v>
      </c>
      <c r="B579" t="s">
        <v>18</v>
      </c>
      <c r="C579" s="53" t="s">
        <v>194</v>
      </c>
      <c r="D579" s="52">
        <v>29</v>
      </c>
      <c r="E579" s="52">
        <v>1</v>
      </c>
      <c r="F579" s="52">
        <v>1</v>
      </c>
      <c r="G579" s="52">
        <v>1</v>
      </c>
      <c r="H579" s="52">
        <v>1</v>
      </c>
      <c r="I579" s="52">
        <v>1</v>
      </c>
      <c r="J579" s="52">
        <v>1</v>
      </c>
      <c r="K579" s="52">
        <v>1</v>
      </c>
      <c r="L579" s="52">
        <v>1</v>
      </c>
      <c r="M579" s="52">
        <v>26</v>
      </c>
      <c r="N579" s="52" t="s">
        <v>196</v>
      </c>
    </row>
    <row r="580" spans="1:14" x14ac:dyDescent="0.3">
      <c r="A580">
        <v>27</v>
      </c>
      <c r="B580" t="s">
        <v>18</v>
      </c>
      <c r="C580" s="53" t="s">
        <v>194</v>
      </c>
      <c r="D580" s="52">
        <v>29</v>
      </c>
      <c r="E580" s="52">
        <v>1</v>
      </c>
      <c r="F580" s="52">
        <v>1</v>
      </c>
      <c r="G580" s="52">
        <v>1</v>
      </c>
      <c r="H580" s="52">
        <v>1</v>
      </c>
      <c r="I580" s="52">
        <v>1</v>
      </c>
      <c r="J580" s="52">
        <v>1</v>
      </c>
      <c r="K580" s="52">
        <v>1</v>
      </c>
      <c r="L580" s="52">
        <v>1</v>
      </c>
      <c r="M580" s="52">
        <v>26</v>
      </c>
      <c r="N580" s="52" t="s">
        <v>196</v>
      </c>
    </row>
    <row r="581" spans="1:14" x14ac:dyDescent="0.3">
      <c r="A581">
        <v>27</v>
      </c>
      <c r="B581" t="s">
        <v>18</v>
      </c>
      <c r="C581" s="53" t="s">
        <v>194</v>
      </c>
      <c r="D581" s="52">
        <v>29</v>
      </c>
      <c r="E581" s="52">
        <v>1</v>
      </c>
      <c r="F581" s="52">
        <v>1</v>
      </c>
      <c r="G581" s="52">
        <v>1</v>
      </c>
      <c r="H581" s="52">
        <v>1</v>
      </c>
      <c r="I581" s="52">
        <v>1</v>
      </c>
      <c r="J581" s="52">
        <v>1</v>
      </c>
      <c r="K581" s="52">
        <v>1</v>
      </c>
      <c r="L581" s="52">
        <v>1</v>
      </c>
      <c r="M581" s="52">
        <v>26</v>
      </c>
      <c r="N581" s="52" t="s">
        <v>196</v>
      </c>
    </row>
    <row r="582" spans="1:14" x14ac:dyDescent="0.3">
      <c r="A582">
        <v>28</v>
      </c>
      <c r="B582" t="s">
        <v>18</v>
      </c>
      <c r="C582" s="53" t="s">
        <v>194</v>
      </c>
      <c r="D582" s="52">
        <v>29</v>
      </c>
      <c r="E582" s="52">
        <v>1</v>
      </c>
      <c r="F582" s="52">
        <v>1</v>
      </c>
      <c r="G582" s="52">
        <v>1</v>
      </c>
      <c r="H582" s="52">
        <v>1</v>
      </c>
      <c r="I582" s="52">
        <v>1</v>
      </c>
      <c r="J582" s="52">
        <v>1</v>
      </c>
      <c r="K582" s="52">
        <v>1</v>
      </c>
      <c r="L582" s="52">
        <v>1</v>
      </c>
      <c r="M582" s="52">
        <v>26</v>
      </c>
      <c r="N582" s="52" t="s">
        <v>196</v>
      </c>
    </row>
    <row r="583" spans="1:14" x14ac:dyDescent="0.3">
      <c r="A583">
        <v>28</v>
      </c>
      <c r="B583" t="s">
        <v>18</v>
      </c>
      <c r="C583" s="53" t="s">
        <v>194</v>
      </c>
      <c r="D583" s="52">
        <v>29</v>
      </c>
      <c r="E583" s="52">
        <v>1</v>
      </c>
      <c r="F583" s="52">
        <v>1</v>
      </c>
      <c r="G583" s="52">
        <v>1</v>
      </c>
      <c r="H583" s="52">
        <v>1</v>
      </c>
      <c r="I583" s="52">
        <v>1</v>
      </c>
      <c r="J583" s="52">
        <v>0</v>
      </c>
      <c r="K583" s="52">
        <v>0</v>
      </c>
      <c r="L583" s="52">
        <v>0</v>
      </c>
      <c r="M583" s="52">
        <v>20</v>
      </c>
      <c r="N583" s="52" t="s">
        <v>197</v>
      </c>
    </row>
    <row r="584" spans="1:14" x14ac:dyDescent="0.3">
      <c r="A584">
        <v>29</v>
      </c>
      <c r="B584" t="s">
        <v>18</v>
      </c>
      <c r="C584" s="53" t="s">
        <v>194</v>
      </c>
      <c r="D584" s="52">
        <v>29</v>
      </c>
      <c r="E584" s="52">
        <v>1</v>
      </c>
      <c r="F584" s="52">
        <v>1</v>
      </c>
      <c r="G584" s="52">
        <v>1</v>
      </c>
      <c r="H584" s="52">
        <v>1</v>
      </c>
      <c r="I584" s="52">
        <v>1</v>
      </c>
      <c r="J584" s="52">
        <v>1</v>
      </c>
      <c r="K584" s="52">
        <v>1</v>
      </c>
      <c r="L584" s="52">
        <v>1</v>
      </c>
      <c r="M584" s="52">
        <v>26</v>
      </c>
      <c r="N584" s="52" t="s">
        <v>196</v>
      </c>
    </row>
    <row r="585" spans="1:14" x14ac:dyDescent="0.3">
      <c r="A585">
        <v>30</v>
      </c>
      <c r="B585" t="s">
        <v>18</v>
      </c>
      <c r="C585" s="53" t="s">
        <v>194</v>
      </c>
      <c r="D585" s="52">
        <v>29</v>
      </c>
      <c r="E585" s="52">
        <v>1</v>
      </c>
      <c r="F585" s="52">
        <v>1</v>
      </c>
      <c r="G585" s="52">
        <v>1</v>
      </c>
      <c r="H585" s="52">
        <v>1</v>
      </c>
      <c r="I585" s="52">
        <v>1</v>
      </c>
      <c r="J585" s="52">
        <v>0</v>
      </c>
      <c r="K585" s="52">
        <v>0</v>
      </c>
      <c r="L585" s="52">
        <v>0</v>
      </c>
      <c r="M585" s="52">
        <v>20</v>
      </c>
      <c r="N585" s="52" t="s">
        <v>197</v>
      </c>
    </row>
    <row r="586" spans="1:14" x14ac:dyDescent="0.3">
      <c r="A586">
        <v>30</v>
      </c>
      <c r="B586" t="s">
        <v>18</v>
      </c>
      <c r="C586" s="53" t="s">
        <v>194</v>
      </c>
      <c r="D586" s="52">
        <v>29</v>
      </c>
      <c r="E586" s="52">
        <v>1</v>
      </c>
      <c r="F586" s="52">
        <v>1</v>
      </c>
      <c r="G586" s="52">
        <v>1</v>
      </c>
      <c r="H586" s="52">
        <v>1</v>
      </c>
      <c r="I586" s="52">
        <v>1</v>
      </c>
      <c r="J586" s="52">
        <v>1</v>
      </c>
      <c r="K586" s="52">
        <v>1</v>
      </c>
      <c r="L586" s="52">
        <v>1</v>
      </c>
      <c r="M586" s="52">
        <v>26</v>
      </c>
      <c r="N586" s="52" t="s">
        <v>196</v>
      </c>
    </row>
    <row r="587" spans="1:14" x14ac:dyDescent="0.3">
      <c r="A587">
        <v>31</v>
      </c>
      <c r="B587" t="s">
        <v>18</v>
      </c>
      <c r="C587" s="53" t="s">
        <v>194</v>
      </c>
      <c r="D587" s="52">
        <v>29</v>
      </c>
      <c r="E587" s="52">
        <v>1</v>
      </c>
      <c r="F587" s="52">
        <v>1</v>
      </c>
      <c r="G587" s="52">
        <v>1</v>
      </c>
      <c r="H587" s="52">
        <v>1</v>
      </c>
      <c r="I587" s="52">
        <v>1</v>
      </c>
      <c r="J587" s="52">
        <v>0</v>
      </c>
      <c r="K587" s="52">
        <v>0</v>
      </c>
      <c r="L587" s="52">
        <v>0</v>
      </c>
      <c r="M587" s="52">
        <v>20</v>
      </c>
      <c r="N587" s="52" t="s">
        <v>197</v>
      </c>
    </row>
    <row r="588" spans="1:14" x14ac:dyDescent="0.3">
      <c r="A588">
        <v>31</v>
      </c>
      <c r="B588" t="s">
        <v>18</v>
      </c>
      <c r="C588" s="53" t="s">
        <v>194</v>
      </c>
      <c r="D588" s="52">
        <v>29</v>
      </c>
      <c r="E588" s="52">
        <v>1</v>
      </c>
      <c r="F588" s="52">
        <v>1</v>
      </c>
      <c r="G588" s="52">
        <v>1</v>
      </c>
      <c r="H588" s="52">
        <v>1</v>
      </c>
      <c r="I588" s="52">
        <v>1</v>
      </c>
      <c r="J588" s="52">
        <v>0</v>
      </c>
      <c r="K588" s="52">
        <v>0</v>
      </c>
      <c r="L588" s="52">
        <v>0</v>
      </c>
      <c r="M588" s="52">
        <v>20</v>
      </c>
      <c r="N588" s="52" t="s">
        <v>197</v>
      </c>
    </row>
    <row r="589" spans="1:14" x14ac:dyDescent="0.3">
      <c r="A589">
        <v>32</v>
      </c>
      <c r="B589" t="s">
        <v>18</v>
      </c>
      <c r="C589" s="53" t="s">
        <v>194</v>
      </c>
      <c r="D589" s="52">
        <v>29</v>
      </c>
      <c r="E589" s="52">
        <v>1</v>
      </c>
      <c r="F589" s="52">
        <v>1</v>
      </c>
      <c r="G589" s="52">
        <v>1</v>
      </c>
      <c r="H589" s="52">
        <v>1</v>
      </c>
      <c r="I589" s="52">
        <v>0</v>
      </c>
      <c r="J589" s="52">
        <v>0</v>
      </c>
      <c r="K589" s="52">
        <v>0</v>
      </c>
      <c r="L589" s="52">
        <v>0</v>
      </c>
      <c r="M589" s="52">
        <v>15</v>
      </c>
      <c r="N589" s="52" t="s">
        <v>197</v>
      </c>
    </row>
    <row r="590" spans="1:14" x14ac:dyDescent="0.3">
      <c r="A590">
        <v>33</v>
      </c>
      <c r="B590" t="s">
        <v>18</v>
      </c>
      <c r="C590" s="53" t="s">
        <v>194</v>
      </c>
      <c r="D590" s="52">
        <v>29</v>
      </c>
      <c r="E590" s="52">
        <v>1</v>
      </c>
      <c r="F590" s="52">
        <v>1</v>
      </c>
      <c r="G590" s="52">
        <v>1</v>
      </c>
      <c r="H590" s="52">
        <v>1</v>
      </c>
      <c r="I590" s="52">
        <v>0</v>
      </c>
      <c r="J590" s="52">
        <v>0</v>
      </c>
      <c r="K590" s="52">
        <v>0</v>
      </c>
      <c r="L590" s="52">
        <v>0</v>
      </c>
      <c r="M590" s="52">
        <v>15</v>
      </c>
      <c r="N590" s="52" t="s">
        <v>197</v>
      </c>
    </row>
    <row r="591" spans="1:14" x14ac:dyDescent="0.3">
      <c r="A591">
        <v>34</v>
      </c>
      <c r="B591" t="s">
        <v>18</v>
      </c>
      <c r="C591" s="53" t="s">
        <v>194</v>
      </c>
      <c r="D591" s="52">
        <v>29</v>
      </c>
      <c r="E591" s="52">
        <v>1</v>
      </c>
      <c r="F591" s="52">
        <v>1</v>
      </c>
      <c r="G591" s="52">
        <v>1</v>
      </c>
      <c r="H591" s="52">
        <v>1</v>
      </c>
      <c r="I591" s="52">
        <v>0</v>
      </c>
      <c r="J591" s="52">
        <v>0</v>
      </c>
      <c r="K591" s="52">
        <v>0</v>
      </c>
      <c r="L591" s="52">
        <v>0</v>
      </c>
      <c r="M591" s="52">
        <v>15</v>
      </c>
      <c r="N591" s="52" t="s">
        <v>197</v>
      </c>
    </row>
    <row r="592" spans="1:14" x14ac:dyDescent="0.3">
      <c r="A592">
        <v>35</v>
      </c>
      <c r="B592" t="s">
        <v>18</v>
      </c>
      <c r="C592" s="53" t="s">
        <v>194</v>
      </c>
      <c r="D592" s="52">
        <v>29</v>
      </c>
      <c r="E592" s="52">
        <v>1</v>
      </c>
      <c r="F592" s="52">
        <v>1</v>
      </c>
      <c r="G592" s="52">
        <v>1</v>
      </c>
      <c r="H592" s="52">
        <v>1</v>
      </c>
      <c r="I592" s="52">
        <v>0</v>
      </c>
      <c r="J592" s="52">
        <v>0</v>
      </c>
      <c r="K592" s="52">
        <v>0</v>
      </c>
      <c r="L592" s="52">
        <v>0</v>
      </c>
      <c r="M592" s="52">
        <v>15</v>
      </c>
      <c r="N592" s="52" t="s">
        <v>197</v>
      </c>
    </row>
    <row r="593" spans="1:14" x14ac:dyDescent="0.3">
      <c r="A593">
        <v>35</v>
      </c>
      <c r="B593" t="s">
        <v>18</v>
      </c>
      <c r="C593" s="53" t="s">
        <v>194</v>
      </c>
      <c r="D593" s="52">
        <v>29</v>
      </c>
      <c r="E593" s="52">
        <v>1</v>
      </c>
      <c r="F593" s="52">
        <v>1</v>
      </c>
      <c r="G593" s="52">
        <v>1</v>
      </c>
      <c r="H593" s="52">
        <v>1</v>
      </c>
      <c r="I593" s="52">
        <v>0</v>
      </c>
      <c r="J593" s="52">
        <v>0</v>
      </c>
      <c r="K593" s="52">
        <v>0</v>
      </c>
      <c r="L593" s="52">
        <v>0</v>
      </c>
      <c r="M593" s="52">
        <v>15</v>
      </c>
      <c r="N593" s="52" t="s">
        <v>197</v>
      </c>
    </row>
    <row r="594" spans="1:14" x14ac:dyDescent="0.3">
      <c r="A594">
        <v>36</v>
      </c>
      <c r="B594" t="s">
        <v>18</v>
      </c>
      <c r="C594" s="53" t="s">
        <v>194</v>
      </c>
      <c r="D594" s="52">
        <v>29</v>
      </c>
      <c r="E594" s="52">
        <v>1</v>
      </c>
      <c r="F594" s="52">
        <v>1</v>
      </c>
      <c r="G594" s="52">
        <v>1</v>
      </c>
      <c r="H594" s="52">
        <v>1</v>
      </c>
      <c r="I594" s="52">
        <v>1</v>
      </c>
      <c r="J594" s="52">
        <v>1</v>
      </c>
      <c r="K594" s="52">
        <v>1</v>
      </c>
      <c r="L594" s="52">
        <v>1</v>
      </c>
      <c r="M594" s="52">
        <v>26</v>
      </c>
      <c r="N594" s="52" t="s">
        <v>196</v>
      </c>
    </row>
    <row r="595" spans="1:14" x14ac:dyDescent="0.3">
      <c r="A595">
        <v>36</v>
      </c>
      <c r="B595" t="s">
        <v>18</v>
      </c>
      <c r="C595" s="53" t="s">
        <v>194</v>
      </c>
      <c r="D595" s="52">
        <v>29</v>
      </c>
      <c r="E595" s="52">
        <v>1</v>
      </c>
      <c r="F595" s="52">
        <v>1</v>
      </c>
      <c r="G595" s="52">
        <v>1</v>
      </c>
      <c r="H595" s="52">
        <v>1</v>
      </c>
      <c r="I595" s="52">
        <v>1</v>
      </c>
      <c r="J595" s="52">
        <v>1</v>
      </c>
      <c r="K595" s="52">
        <v>1</v>
      </c>
      <c r="L595" s="52">
        <v>1</v>
      </c>
      <c r="M595" s="52">
        <v>26</v>
      </c>
      <c r="N595" s="52" t="s">
        <v>196</v>
      </c>
    </row>
    <row r="596" spans="1:14" x14ac:dyDescent="0.3">
      <c r="A596">
        <v>37</v>
      </c>
      <c r="B596" t="s">
        <v>18</v>
      </c>
      <c r="C596" s="53" t="s">
        <v>194</v>
      </c>
      <c r="D596" s="52">
        <v>29</v>
      </c>
      <c r="E596" s="52">
        <v>1</v>
      </c>
      <c r="F596" s="52">
        <v>1</v>
      </c>
      <c r="G596" s="52">
        <v>1</v>
      </c>
      <c r="H596" s="52">
        <v>1</v>
      </c>
      <c r="I596" s="52">
        <v>1</v>
      </c>
      <c r="J596" s="52">
        <v>1</v>
      </c>
      <c r="K596" s="52">
        <v>1</v>
      </c>
      <c r="L596" s="52">
        <v>1</v>
      </c>
      <c r="M596" s="52">
        <v>26</v>
      </c>
      <c r="N596" s="52" t="s">
        <v>196</v>
      </c>
    </row>
    <row r="597" spans="1:14" x14ac:dyDescent="0.3">
      <c r="A597">
        <v>38</v>
      </c>
      <c r="B597" t="s">
        <v>18</v>
      </c>
      <c r="C597" s="53" t="s">
        <v>194</v>
      </c>
      <c r="D597" s="52">
        <v>29</v>
      </c>
      <c r="E597" s="52">
        <v>1</v>
      </c>
      <c r="F597" s="52">
        <v>1</v>
      </c>
      <c r="G597" s="52">
        <v>1</v>
      </c>
      <c r="H597" s="52">
        <v>1</v>
      </c>
      <c r="I597" s="52">
        <v>1</v>
      </c>
      <c r="J597" s="52">
        <v>1</v>
      </c>
      <c r="K597" s="52">
        <v>1</v>
      </c>
      <c r="L597" s="52">
        <v>1</v>
      </c>
      <c r="M597" s="52">
        <v>26</v>
      </c>
      <c r="N597" s="52" t="s">
        <v>196</v>
      </c>
    </row>
    <row r="598" spans="1:14" x14ac:dyDescent="0.3">
      <c r="A598">
        <v>39</v>
      </c>
      <c r="B598" t="s">
        <v>18</v>
      </c>
      <c r="C598" s="53" t="s">
        <v>194</v>
      </c>
      <c r="D598" s="52">
        <v>29</v>
      </c>
      <c r="E598" s="52">
        <v>1</v>
      </c>
      <c r="F598" s="52">
        <v>1</v>
      </c>
      <c r="G598" s="52">
        <v>1</v>
      </c>
      <c r="H598" s="52">
        <v>1</v>
      </c>
      <c r="I598" s="52">
        <v>1</v>
      </c>
      <c r="J598" s="52">
        <v>1</v>
      </c>
      <c r="K598" s="52">
        <v>1</v>
      </c>
      <c r="L598" s="52">
        <v>1</v>
      </c>
      <c r="M598" s="52">
        <v>26</v>
      </c>
      <c r="N598" s="52" t="s">
        <v>196</v>
      </c>
    </row>
    <row r="599" spans="1:14" x14ac:dyDescent="0.3">
      <c r="A599">
        <v>39</v>
      </c>
      <c r="B599" t="s">
        <v>18</v>
      </c>
      <c r="C599" s="53" t="s">
        <v>194</v>
      </c>
      <c r="D599" s="52">
        <v>29</v>
      </c>
      <c r="E599" s="52">
        <v>1</v>
      </c>
      <c r="F599" s="52">
        <v>1</v>
      </c>
      <c r="G599" s="52">
        <v>1</v>
      </c>
      <c r="H599" s="52">
        <v>1</v>
      </c>
      <c r="I599" s="52">
        <v>0</v>
      </c>
      <c r="J599" s="52">
        <v>0</v>
      </c>
      <c r="K599" s="52">
        <v>0</v>
      </c>
      <c r="L599" s="52">
        <v>0</v>
      </c>
      <c r="M599" s="52">
        <v>15</v>
      </c>
      <c r="N599" s="52" t="s">
        <v>197</v>
      </c>
    </row>
    <row r="600" spans="1:14" x14ac:dyDescent="0.3">
      <c r="A600">
        <v>40</v>
      </c>
      <c r="B600" t="s">
        <v>18</v>
      </c>
      <c r="C600" s="53" t="s">
        <v>194</v>
      </c>
      <c r="D600" s="52">
        <v>29</v>
      </c>
      <c r="E600" s="52">
        <v>1</v>
      </c>
      <c r="F600" s="52">
        <v>1</v>
      </c>
      <c r="G600" s="52">
        <v>1</v>
      </c>
      <c r="H600" s="52">
        <v>1</v>
      </c>
      <c r="I600" s="52">
        <v>1</v>
      </c>
      <c r="J600" s="52">
        <v>1</v>
      </c>
      <c r="K600" s="52">
        <v>1</v>
      </c>
      <c r="L600" s="52">
        <v>1</v>
      </c>
      <c r="M600" s="52">
        <v>26</v>
      </c>
      <c r="N600" s="52" t="s">
        <v>196</v>
      </c>
    </row>
    <row r="601" spans="1:14" x14ac:dyDescent="0.3">
      <c r="A601">
        <v>41</v>
      </c>
      <c r="B601" t="s">
        <v>18</v>
      </c>
      <c r="C601" s="53" t="s">
        <v>194</v>
      </c>
      <c r="D601" s="52">
        <v>29</v>
      </c>
      <c r="E601" s="52">
        <v>1</v>
      </c>
      <c r="F601" s="52">
        <v>1</v>
      </c>
      <c r="G601" s="52">
        <v>1</v>
      </c>
      <c r="H601" s="52">
        <v>1</v>
      </c>
      <c r="I601" s="52">
        <v>1</v>
      </c>
      <c r="J601" s="52">
        <v>1</v>
      </c>
      <c r="K601" s="52">
        <v>1</v>
      </c>
      <c r="L601" s="52">
        <v>1</v>
      </c>
      <c r="M601" s="52">
        <v>26</v>
      </c>
      <c r="N601" s="52" t="s">
        <v>196</v>
      </c>
    </row>
    <row r="602" spans="1:14" x14ac:dyDescent="0.3">
      <c r="A602">
        <v>42</v>
      </c>
      <c r="B602" t="s">
        <v>18</v>
      </c>
      <c r="C602" s="53" t="s">
        <v>194</v>
      </c>
      <c r="D602" s="52">
        <v>29</v>
      </c>
      <c r="E602" s="52">
        <v>1</v>
      </c>
      <c r="F602" s="52">
        <v>1</v>
      </c>
      <c r="G602" s="52">
        <v>1</v>
      </c>
      <c r="H602" s="52">
        <v>1</v>
      </c>
      <c r="I602" s="52">
        <v>1</v>
      </c>
      <c r="J602" s="52">
        <v>1</v>
      </c>
      <c r="K602" s="52">
        <v>1</v>
      </c>
      <c r="L602" s="52">
        <v>1</v>
      </c>
      <c r="M602" s="52">
        <v>26</v>
      </c>
      <c r="N602" s="52" t="s">
        <v>196</v>
      </c>
    </row>
    <row r="603" spans="1:14" x14ac:dyDescent="0.3">
      <c r="A603">
        <v>42</v>
      </c>
      <c r="B603" t="s">
        <v>18</v>
      </c>
      <c r="C603" s="53" t="s">
        <v>194</v>
      </c>
      <c r="D603" s="52">
        <v>29</v>
      </c>
      <c r="E603" s="52">
        <v>1</v>
      </c>
      <c r="F603" s="52">
        <v>1</v>
      </c>
      <c r="G603" s="52">
        <v>0</v>
      </c>
      <c r="H603" s="52">
        <v>0</v>
      </c>
      <c r="I603" s="52">
        <v>0</v>
      </c>
      <c r="J603" s="52">
        <v>0</v>
      </c>
      <c r="K603" s="52">
        <v>0</v>
      </c>
      <c r="L603" s="52">
        <v>0</v>
      </c>
      <c r="M603" s="52">
        <v>13</v>
      </c>
      <c r="N603" s="52" t="s">
        <v>197</v>
      </c>
    </row>
    <row r="604" spans="1:14" x14ac:dyDescent="0.3">
      <c r="A604">
        <v>43</v>
      </c>
      <c r="B604" t="s">
        <v>18</v>
      </c>
      <c r="C604" s="53" t="s">
        <v>194</v>
      </c>
      <c r="D604" s="52">
        <v>29</v>
      </c>
      <c r="E604" s="52">
        <v>1</v>
      </c>
      <c r="F604" s="52">
        <v>1</v>
      </c>
      <c r="G604" s="52">
        <v>1</v>
      </c>
      <c r="H604" s="52">
        <v>1</v>
      </c>
      <c r="I604" s="52">
        <v>1</v>
      </c>
      <c r="J604" s="52">
        <v>1</v>
      </c>
      <c r="K604" s="52">
        <v>1</v>
      </c>
      <c r="L604" s="52">
        <v>1</v>
      </c>
      <c r="M604" s="52">
        <v>26</v>
      </c>
      <c r="N604" s="52" t="s">
        <v>196</v>
      </c>
    </row>
    <row r="605" spans="1:14" x14ac:dyDescent="0.3">
      <c r="A605">
        <v>43</v>
      </c>
      <c r="B605" t="s">
        <v>18</v>
      </c>
      <c r="C605" s="53" t="s">
        <v>194</v>
      </c>
      <c r="D605" s="52">
        <v>29</v>
      </c>
      <c r="E605" s="52">
        <v>1</v>
      </c>
      <c r="F605" s="52">
        <v>1</v>
      </c>
      <c r="G605" s="52">
        <v>0</v>
      </c>
      <c r="H605" s="52">
        <v>0</v>
      </c>
      <c r="I605" s="52">
        <v>0</v>
      </c>
      <c r="J605" s="52">
        <v>0</v>
      </c>
      <c r="K605" s="52">
        <v>0</v>
      </c>
      <c r="L605" s="52">
        <v>0</v>
      </c>
      <c r="M605" s="52">
        <v>13</v>
      </c>
      <c r="N605" s="52" t="s">
        <v>197</v>
      </c>
    </row>
    <row r="606" spans="1:14" x14ac:dyDescent="0.3">
      <c r="A606">
        <v>44</v>
      </c>
      <c r="B606" t="s">
        <v>18</v>
      </c>
      <c r="C606" s="53" t="s">
        <v>194</v>
      </c>
      <c r="D606" s="52">
        <v>29</v>
      </c>
      <c r="E606" s="52">
        <v>1</v>
      </c>
      <c r="F606" s="52">
        <v>1</v>
      </c>
      <c r="G606" s="52">
        <v>1</v>
      </c>
      <c r="H606" s="52">
        <v>1</v>
      </c>
      <c r="I606" s="52">
        <v>1</v>
      </c>
      <c r="J606" s="52">
        <v>1</v>
      </c>
      <c r="K606" s="52">
        <v>1</v>
      </c>
      <c r="L606" s="52">
        <v>1</v>
      </c>
      <c r="M606" s="52">
        <v>26</v>
      </c>
      <c r="N606" s="52" t="s">
        <v>196</v>
      </c>
    </row>
    <row r="607" spans="1:14" x14ac:dyDescent="0.3">
      <c r="A607">
        <v>45</v>
      </c>
      <c r="B607" t="s">
        <v>18</v>
      </c>
      <c r="C607" s="53" t="s">
        <v>194</v>
      </c>
      <c r="D607" s="52">
        <v>29</v>
      </c>
      <c r="E607" s="52">
        <v>1</v>
      </c>
      <c r="F607" s="52">
        <v>1</v>
      </c>
      <c r="G607" s="52">
        <v>0</v>
      </c>
      <c r="H607" s="52">
        <v>0</v>
      </c>
      <c r="I607" s="52">
        <v>0</v>
      </c>
      <c r="J607" s="52">
        <v>0</v>
      </c>
      <c r="K607" s="52">
        <v>0</v>
      </c>
      <c r="L607" s="52">
        <v>0</v>
      </c>
      <c r="M607" s="52">
        <v>13</v>
      </c>
      <c r="N607" s="52" t="s">
        <v>197</v>
      </c>
    </row>
    <row r="608" spans="1:14" x14ac:dyDescent="0.3">
      <c r="A608">
        <v>46</v>
      </c>
      <c r="B608" t="s">
        <v>18</v>
      </c>
      <c r="C608" s="53" t="s">
        <v>194</v>
      </c>
      <c r="D608" s="52">
        <v>29</v>
      </c>
      <c r="E608" s="52">
        <v>1</v>
      </c>
      <c r="F608" s="52">
        <v>1</v>
      </c>
      <c r="G608" s="52">
        <v>1</v>
      </c>
      <c r="H608" s="52">
        <v>1</v>
      </c>
      <c r="I608" s="52">
        <v>1</v>
      </c>
      <c r="J608" s="52">
        <v>1</v>
      </c>
      <c r="K608" s="52">
        <v>1</v>
      </c>
      <c r="L608" s="52">
        <v>1</v>
      </c>
      <c r="M608" s="52">
        <v>26</v>
      </c>
      <c r="N608" s="52" t="s">
        <v>196</v>
      </c>
    </row>
    <row r="609" spans="1:14" x14ac:dyDescent="0.3">
      <c r="A609">
        <v>47</v>
      </c>
      <c r="B609" t="s">
        <v>18</v>
      </c>
      <c r="C609" s="53" t="s">
        <v>194</v>
      </c>
      <c r="D609" s="52">
        <v>29</v>
      </c>
      <c r="E609" s="52">
        <v>1</v>
      </c>
      <c r="F609" s="52">
        <v>1</v>
      </c>
      <c r="G609" s="52">
        <v>1</v>
      </c>
      <c r="H609" s="52">
        <v>1</v>
      </c>
      <c r="I609" s="52">
        <v>1</v>
      </c>
      <c r="J609" s="52">
        <v>1</v>
      </c>
      <c r="K609" s="52">
        <v>1</v>
      </c>
      <c r="L609" s="52">
        <v>1</v>
      </c>
      <c r="M609" s="52">
        <v>26</v>
      </c>
      <c r="N609" s="52" t="s">
        <v>196</v>
      </c>
    </row>
    <row r="610" spans="1:14" x14ac:dyDescent="0.3">
      <c r="A610">
        <v>47</v>
      </c>
      <c r="B610" t="s">
        <v>18</v>
      </c>
      <c r="C610" s="53" t="s">
        <v>194</v>
      </c>
      <c r="D610" s="52">
        <v>29</v>
      </c>
      <c r="E610" s="52">
        <v>1</v>
      </c>
      <c r="F610" s="52">
        <v>1</v>
      </c>
      <c r="G610" s="52">
        <v>1</v>
      </c>
      <c r="H610" s="52">
        <v>1</v>
      </c>
      <c r="I610" s="52">
        <v>1</v>
      </c>
      <c r="J610" s="52">
        <v>1</v>
      </c>
      <c r="K610" s="52">
        <v>1</v>
      </c>
      <c r="L610" s="52">
        <v>1</v>
      </c>
      <c r="M610" s="52">
        <v>26</v>
      </c>
      <c r="N610" s="52" t="s">
        <v>196</v>
      </c>
    </row>
    <row r="611" spans="1:14" x14ac:dyDescent="0.3">
      <c r="A611">
        <v>48</v>
      </c>
      <c r="B611" t="s">
        <v>18</v>
      </c>
      <c r="C611" s="53" t="s">
        <v>194</v>
      </c>
      <c r="D611" s="52">
        <v>29</v>
      </c>
      <c r="E611" s="52">
        <v>1</v>
      </c>
      <c r="F611" s="52">
        <v>1</v>
      </c>
      <c r="G611" s="52">
        <v>1</v>
      </c>
      <c r="H611" s="52">
        <v>1</v>
      </c>
      <c r="I611" s="52">
        <v>1</v>
      </c>
      <c r="J611" s="52">
        <v>0</v>
      </c>
      <c r="K611" s="52">
        <v>0</v>
      </c>
      <c r="L611" s="52">
        <v>0</v>
      </c>
      <c r="M611" s="52">
        <v>20</v>
      </c>
      <c r="N611" s="52" t="s">
        <v>197</v>
      </c>
    </row>
    <row r="612" spans="1:14" x14ac:dyDescent="0.3">
      <c r="A612">
        <v>1</v>
      </c>
      <c r="B612" t="s">
        <v>21</v>
      </c>
      <c r="C612" s="53" t="s">
        <v>194</v>
      </c>
      <c r="D612" s="52">
        <v>29</v>
      </c>
      <c r="E612" s="52">
        <v>1</v>
      </c>
      <c r="F612" s="52">
        <v>1</v>
      </c>
      <c r="G612" s="52">
        <v>1</v>
      </c>
      <c r="H612" s="52">
        <v>1</v>
      </c>
      <c r="I612" s="52">
        <v>1</v>
      </c>
      <c r="J612" s="52">
        <v>1</v>
      </c>
      <c r="K612" s="52">
        <v>1</v>
      </c>
      <c r="L612" s="52">
        <v>1</v>
      </c>
      <c r="M612" s="52">
        <v>26</v>
      </c>
      <c r="N612" s="52" t="s">
        <v>196</v>
      </c>
    </row>
    <row r="613" spans="1:14" x14ac:dyDescent="0.3">
      <c r="A613">
        <v>1</v>
      </c>
      <c r="B613" t="s">
        <v>21</v>
      </c>
      <c r="C613" s="53" t="s">
        <v>194</v>
      </c>
      <c r="D613" s="52">
        <v>29</v>
      </c>
      <c r="E613" s="52">
        <v>1</v>
      </c>
      <c r="F613" s="52">
        <v>1</v>
      </c>
      <c r="G613" s="52">
        <v>1</v>
      </c>
      <c r="H613" s="52">
        <v>1</v>
      </c>
      <c r="I613" s="52">
        <v>1</v>
      </c>
      <c r="J613" s="52">
        <v>0</v>
      </c>
      <c r="K613" s="52">
        <v>0</v>
      </c>
      <c r="L613" s="52">
        <v>0</v>
      </c>
      <c r="M613" s="52">
        <v>20</v>
      </c>
      <c r="N613" s="52" t="s">
        <v>197</v>
      </c>
    </row>
    <row r="614" spans="1:14" x14ac:dyDescent="0.3">
      <c r="A614">
        <v>2</v>
      </c>
      <c r="B614" t="s">
        <v>21</v>
      </c>
      <c r="C614" s="53" t="s">
        <v>194</v>
      </c>
      <c r="D614" s="52">
        <v>29</v>
      </c>
      <c r="E614" s="52">
        <v>1</v>
      </c>
      <c r="F614" s="52">
        <v>1</v>
      </c>
      <c r="G614" s="52">
        <v>1</v>
      </c>
      <c r="H614" s="52">
        <v>1</v>
      </c>
      <c r="I614" s="52">
        <v>1</v>
      </c>
      <c r="J614" s="52">
        <v>1</v>
      </c>
      <c r="K614" s="52">
        <v>1</v>
      </c>
      <c r="L614" s="52">
        <v>1</v>
      </c>
      <c r="M614" s="52">
        <v>26</v>
      </c>
      <c r="N614" s="52" t="s">
        <v>196</v>
      </c>
    </row>
    <row r="615" spans="1:14" x14ac:dyDescent="0.3">
      <c r="A615">
        <v>2</v>
      </c>
      <c r="B615" t="s">
        <v>21</v>
      </c>
      <c r="C615" s="53" t="s">
        <v>194</v>
      </c>
      <c r="D615" s="52">
        <v>29</v>
      </c>
      <c r="E615" s="52">
        <v>1</v>
      </c>
      <c r="F615" s="52">
        <v>1</v>
      </c>
      <c r="G615" s="52">
        <v>1</v>
      </c>
      <c r="H615" s="52">
        <v>1</v>
      </c>
      <c r="I615" s="52">
        <v>1</v>
      </c>
      <c r="J615" s="52">
        <v>0</v>
      </c>
      <c r="K615" s="52">
        <v>0</v>
      </c>
      <c r="L615" s="52">
        <v>0</v>
      </c>
      <c r="M615" s="52">
        <v>20</v>
      </c>
      <c r="N615" s="52" t="s">
        <v>197</v>
      </c>
    </row>
    <row r="616" spans="1:14" x14ac:dyDescent="0.3">
      <c r="A616">
        <v>3</v>
      </c>
      <c r="B616" t="s">
        <v>21</v>
      </c>
      <c r="C616" s="53" t="s">
        <v>194</v>
      </c>
      <c r="D616" s="52">
        <v>29</v>
      </c>
      <c r="E616" s="52">
        <v>1</v>
      </c>
      <c r="F616" s="52">
        <v>1</v>
      </c>
      <c r="G616" s="52">
        <v>1</v>
      </c>
      <c r="H616" s="52">
        <v>1</v>
      </c>
      <c r="I616" s="52">
        <v>1</v>
      </c>
      <c r="J616" s="52">
        <v>1</v>
      </c>
      <c r="K616" s="52">
        <v>1</v>
      </c>
      <c r="L616" s="52">
        <v>1</v>
      </c>
      <c r="M616" s="52">
        <v>26</v>
      </c>
      <c r="N616" s="52" t="s">
        <v>196</v>
      </c>
    </row>
    <row r="617" spans="1:14" x14ac:dyDescent="0.3">
      <c r="A617">
        <v>3</v>
      </c>
      <c r="B617" t="s">
        <v>21</v>
      </c>
      <c r="C617" s="53" t="s">
        <v>194</v>
      </c>
      <c r="D617" s="52">
        <v>29</v>
      </c>
      <c r="E617" s="52">
        <v>1</v>
      </c>
      <c r="F617" s="52">
        <v>1</v>
      </c>
      <c r="G617" s="52">
        <v>1</v>
      </c>
      <c r="H617" s="52">
        <v>1</v>
      </c>
      <c r="I617" s="52">
        <v>1</v>
      </c>
      <c r="J617" s="52">
        <v>1</v>
      </c>
      <c r="K617" s="52">
        <v>1</v>
      </c>
      <c r="L617" s="52">
        <v>1</v>
      </c>
      <c r="M617" s="52">
        <v>26</v>
      </c>
      <c r="N617" s="52" t="s">
        <v>196</v>
      </c>
    </row>
    <row r="618" spans="1:14" x14ac:dyDescent="0.3">
      <c r="A618">
        <v>4</v>
      </c>
      <c r="B618" t="s">
        <v>21</v>
      </c>
      <c r="C618" s="53" t="s">
        <v>194</v>
      </c>
      <c r="D618" s="52">
        <v>29</v>
      </c>
      <c r="E618" s="52">
        <v>1</v>
      </c>
      <c r="F618" s="52">
        <v>1</v>
      </c>
      <c r="G618" s="52">
        <v>1</v>
      </c>
      <c r="H618" s="52">
        <v>1</v>
      </c>
      <c r="I618" s="52">
        <v>1</v>
      </c>
      <c r="J618" s="52">
        <v>1</v>
      </c>
      <c r="K618" s="52">
        <v>1</v>
      </c>
      <c r="L618" s="52">
        <v>1</v>
      </c>
      <c r="M618" s="52">
        <v>26</v>
      </c>
      <c r="N618" s="52" t="s">
        <v>196</v>
      </c>
    </row>
    <row r="619" spans="1:14" x14ac:dyDescent="0.3">
      <c r="A619">
        <v>4</v>
      </c>
      <c r="B619" t="s">
        <v>21</v>
      </c>
      <c r="C619" s="53" t="s">
        <v>194</v>
      </c>
      <c r="D619" s="52">
        <v>29</v>
      </c>
      <c r="E619" s="52">
        <v>1</v>
      </c>
      <c r="F619" s="52">
        <v>1</v>
      </c>
      <c r="G619" s="52">
        <v>1</v>
      </c>
      <c r="H619" s="52">
        <v>1</v>
      </c>
      <c r="I619" s="52">
        <v>1</v>
      </c>
      <c r="J619" s="52">
        <v>0</v>
      </c>
      <c r="K619" s="52">
        <v>0</v>
      </c>
      <c r="L619" s="52">
        <v>0</v>
      </c>
      <c r="M619" s="52">
        <v>20</v>
      </c>
      <c r="N619" s="52" t="s">
        <v>197</v>
      </c>
    </row>
    <row r="620" spans="1:14" x14ac:dyDescent="0.3">
      <c r="A620">
        <v>5</v>
      </c>
      <c r="B620" t="s">
        <v>21</v>
      </c>
      <c r="C620" s="53" t="s">
        <v>194</v>
      </c>
      <c r="D620" s="52">
        <v>29</v>
      </c>
      <c r="E620" s="52">
        <v>1</v>
      </c>
      <c r="F620" s="52">
        <v>1</v>
      </c>
      <c r="G620" s="52">
        <v>1</v>
      </c>
      <c r="H620" s="52">
        <v>1</v>
      </c>
      <c r="I620" s="52">
        <v>1</v>
      </c>
      <c r="J620" s="52">
        <v>1</v>
      </c>
      <c r="K620" s="52">
        <v>1</v>
      </c>
      <c r="L620" s="52">
        <v>1</v>
      </c>
      <c r="M620" s="52">
        <v>26</v>
      </c>
      <c r="N620" s="52" t="s">
        <v>196</v>
      </c>
    </row>
    <row r="621" spans="1:14" x14ac:dyDescent="0.3">
      <c r="A621">
        <v>5</v>
      </c>
      <c r="B621" t="s">
        <v>21</v>
      </c>
      <c r="C621" s="53" t="s">
        <v>194</v>
      </c>
      <c r="D621" s="52">
        <v>29</v>
      </c>
      <c r="E621" s="52">
        <v>1</v>
      </c>
      <c r="F621" s="52">
        <v>1</v>
      </c>
      <c r="G621" s="52">
        <v>1</v>
      </c>
      <c r="H621" s="52">
        <v>1</v>
      </c>
      <c r="I621" s="52">
        <v>1</v>
      </c>
      <c r="J621" s="52">
        <v>1</v>
      </c>
      <c r="K621" s="52">
        <v>1</v>
      </c>
      <c r="L621" s="52">
        <v>1</v>
      </c>
      <c r="M621" s="52">
        <v>26</v>
      </c>
      <c r="N621" s="52" t="s">
        <v>196</v>
      </c>
    </row>
    <row r="622" spans="1:14" x14ac:dyDescent="0.3">
      <c r="A622">
        <v>6</v>
      </c>
      <c r="B622" t="s">
        <v>21</v>
      </c>
      <c r="C622" s="53" t="s">
        <v>194</v>
      </c>
      <c r="D622" s="52">
        <v>29</v>
      </c>
      <c r="E622" s="52">
        <v>1</v>
      </c>
      <c r="F622" s="52">
        <v>1</v>
      </c>
      <c r="G622" s="52">
        <v>1</v>
      </c>
      <c r="H622" s="52">
        <v>1</v>
      </c>
      <c r="I622" s="52">
        <v>1</v>
      </c>
      <c r="J622" s="52">
        <v>1</v>
      </c>
      <c r="K622" s="52">
        <v>1</v>
      </c>
      <c r="L622" s="52">
        <v>1</v>
      </c>
      <c r="M622" s="52">
        <v>26</v>
      </c>
      <c r="N622" s="52" t="s">
        <v>196</v>
      </c>
    </row>
    <row r="623" spans="1:14" x14ac:dyDescent="0.3">
      <c r="A623">
        <v>6</v>
      </c>
      <c r="B623" t="s">
        <v>21</v>
      </c>
      <c r="C623" s="53" t="s">
        <v>194</v>
      </c>
      <c r="D623" s="52">
        <v>29</v>
      </c>
      <c r="E623" s="52">
        <v>1</v>
      </c>
      <c r="F623" s="52">
        <v>1</v>
      </c>
      <c r="G623" s="52">
        <v>1</v>
      </c>
      <c r="H623" s="52">
        <v>1</v>
      </c>
      <c r="I623" s="52">
        <v>0</v>
      </c>
      <c r="J623" s="52">
        <v>0</v>
      </c>
      <c r="K623" s="52">
        <v>0</v>
      </c>
      <c r="L623" s="52">
        <v>0</v>
      </c>
      <c r="M623" s="52">
        <v>15</v>
      </c>
      <c r="N623" s="52" t="s">
        <v>197</v>
      </c>
    </row>
    <row r="624" spans="1:14" x14ac:dyDescent="0.3">
      <c r="A624">
        <v>7</v>
      </c>
      <c r="B624" t="s">
        <v>21</v>
      </c>
      <c r="C624" s="53" t="s">
        <v>194</v>
      </c>
      <c r="D624" s="52">
        <v>29</v>
      </c>
      <c r="E624" s="52">
        <v>1</v>
      </c>
      <c r="F624" s="52">
        <v>1</v>
      </c>
      <c r="G624" s="52">
        <v>1</v>
      </c>
      <c r="H624" s="52">
        <v>1</v>
      </c>
      <c r="I624" s="52">
        <v>1</v>
      </c>
      <c r="J624" s="52">
        <v>1</v>
      </c>
      <c r="K624" s="52">
        <v>1</v>
      </c>
      <c r="L624" s="52">
        <v>1</v>
      </c>
      <c r="M624" s="52">
        <v>26</v>
      </c>
      <c r="N624" s="52" t="s">
        <v>196</v>
      </c>
    </row>
    <row r="625" spans="1:14" x14ac:dyDescent="0.3">
      <c r="A625">
        <v>7</v>
      </c>
      <c r="B625" t="s">
        <v>21</v>
      </c>
      <c r="C625" s="53" t="s">
        <v>194</v>
      </c>
      <c r="D625" s="52">
        <v>29</v>
      </c>
      <c r="E625" s="52">
        <v>1</v>
      </c>
      <c r="F625" s="52">
        <v>1</v>
      </c>
      <c r="G625" s="52">
        <v>1</v>
      </c>
      <c r="H625" s="52">
        <v>1</v>
      </c>
      <c r="I625" s="52">
        <v>1</v>
      </c>
      <c r="J625" s="52">
        <v>0</v>
      </c>
      <c r="K625" s="52">
        <v>0</v>
      </c>
      <c r="L625" s="52">
        <v>0</v>
      </c>
      <c r="M625" s="52">
        <v>20</v>
      </c>
      <c r="N625" s="52" t="s">
        <v>197</v>
      </c>
    </row>
    <row r="626" spans="1:14" x14ac:dyDescent="0.3">
      <c r="A626">
        <v>8</v>
      </c>
      <c r="B626" t="s">
        <v>21</v>
      </c>
      <c r="C626" s="53" t="s">
        <v>194</v>
      </c>
      <c r="D626" s="52">
        <v>29</v>
      </c>
      <c r="E626" s="52">
        <v>1</v>
      </c>
      <c r="F626" s="52">
        <v>1</v>
      </c>
      <c r="G626" s="52">
        <v>1</v>
      </c>
      <c r="H626" s="52">
        <v>1</v>
      </c>
      <c r="I626" s="52">
        <v>1</v>
      </c>
      <c r="J626" s="52">
        <v>1</v>
      </c>
      <c r="K626" s="52">
        <v>1</v>
      </c>
      <c r="L626" s="52">
        <v>1</v>
      </c>
      <c r="M626" s="52">
        <v>26</v>
      </c>
      <c r="N626" s="52" t="s">
        <v>196</v>
      </c>
    </row>
    <row r="627" spans="1:14" x14ac:dyDescent="0.3">
      <c r="A627">
        <v>9</v>
      </c>
      <c r="B627" t="s">
        <v>21</v>
      </c>
      <c r="C627" s="53" t="s">
        <v>194</v>
      </c>
      <c r="D627" s="52">
        <v>29</v>
      </c>
      <c r="E627" s="52">
        <v>1</v>
      </c>
      <c r="F627" s="52">
        <v>1</v>
      </c>
      <c r="G627" s="52">
        <v>1</v>
      </c>
      <c r="H627" s="52">
        <v>1</v>
      </c>
      <c r="I627" s="52">
        <v>0</v>
      </c>
      <c r="J627" s="52">
        <v>0</v>
      </c>
      <c r="K627" s="52">
        <v>0</v>
      </c>
      <c r="L627" s="52">
        <v>0</v>
      </c>
      <c r="M627" s="52">
        <v>15</v>
      </c>
      <c r="N627" s="52" t="s">
        <v>197</v>
      </c>
    </row>
    <row r="628" spans="1:14" x14ac:dyDescent="0.3">
      <c r="A628">
        <v>10</v>
      </c>
      <c r="B628" t="s">
        <v>21</v>
      </c>
      <c r="C628" s="53" t="s">
        <v>194</v>
      </c>
      <c r="D628" s="52">
        <v>29</v>
      </c>
      <c r="E628" s="52">
        <v>1</v>
      </c>
      <c r="F628" s="52">
        <v>1</v>
      </c>
      <c r="G628" s="52">
        <v>1</v>
      </c>
      <c r="H628" s="52">
        <v>1</v>
      </c>
      <c r="I628" s="52">
        <v>1</v>
      </c>
      <c r="J628" s="52">
        <v>1</v>
      </c>
      <c r="K628" s="52">
        <v>1</v>
      </c>
      <c r="L628" s="52">
        <v>1</v>
      </c>
      <c r="M628" s="52">
        <v>26</v>
      </c>
      <c r="N628" s="52" t="s">
        <v>196</v>
      </c>
    </row>
    <row r="629" spans="1:14" x14ac:dyDescent="0.3">
      <c r="A629">
        <v>11</v>
      </c>
      <c r="B629" t="s">
        <v>21</v>
      </c>
      <c r="C629" s="53" t="s">
        <v>194</v>
      </c>
      <c r="D629" s="52">
        <v>29</v>
      </c>
      <c r="E629" s="52">
        <v>1</v>
      </c>
      <c r="F629" s="52">
        <v>1</v>
      </c>
      <c r="G629" s="52">
        <v>1</v>
      </c>
      <c r="H629" s="52">
        <v>1</v>
      </c>
      <c r="I629" s="52">
        <v>1</v>
      </c>
      <c r="J629" s="52">
        <v>0</v>
      </c>
      <c r="K629" s="52">
        <v>0</v>
      </c>
      <c r="L629" s="52">
        <v>0</v>
      </c>
      <c r="M629" s="52">
        <v>20</v>
      </c>
      <c r="N629" s="52" t="s">
        <v>197</v>
      </c>
    </row>
    <row r="630" spans="1:14" x14ac:dyDescent="0.3">
      <c r="A630">
        <v>12</v>
      </c>
      <c r="B630" t="s">
        <v>21</v>
      </c>
      <c r="C630" s="53" t="s">
        <v>194</v>
      </c>
      <c r="D630" s="52">
        <v>29</v>
      </c>
      <c r="E630" s="52">
        <v>1</v>
      </c>
      <c r="F630" s="52">
        <v>1</v>
      </c>
      <c r="G630" s="52">
        <v>1</v>
      </c>
      <c r="H630" s="52">
        <v>1</v>
      </c>
      <c r="I630" s="52">
        <v>1</v>
      </c>
      <c r="J630" s="52">
        <v>1</v>
      </c>
      <c r="K630" s="52">
        <v>1</v>
      </c>
      <c r="L630" s="52">
        <v>1</v>
      </c>
      <c r="M630" s="52">
        <v>26</v>
      </c>
      <c r="N630" s="52" t="s">
        <v>196</v>
      </c>
    </row>
    <row r="631" spans="1:14" x14ac:dyDescent="0.3">
      <c r="A631">
        <v>12</v>
      </c>
      <c r="B631" t="s">
        <v>21</v>
      </c>
      <c r="C631" s="53" t="s">
        <v>194</v>
      </c>
      <c r="D631" s="52">
        <v>29</v>
      </c>
      <c r="E631" s="52">
        <v>1</v>
      </c>
      <c r="F631" s="52">
        <v>1</v>
      </c>
      <c r="G631" s="52">
        <v>1</v>
      </c>
      <c r="H631" s="52">
        <v>1</v>
      </c>
      <c r="I631" s="52">
        <v>1</v>
      </c>
      <c r="J631" s="52">
        <v>1</v>
      </c>
      <c r="K631" s="52">
        <v>1</v>
      </c>
      <c r="L631" s="52">
        <v>1</v>
      </c>
      <c r="M631" s="52">
        <v>26</v>
      </c>
      <c r="N631" s="52" t="s">
        <v>196</v>
      </c>
    </row>
    <row r="632" spans="1:14" x14ac:dyDescent="0.3">
      <c r="A632">
        <v>13</v>
      </c>
      <c r="B632" t="s">
        <v>21</v>
      </c>
      <c r="C632" s="53" t="s">
        <v>194</v>
      </c>
      <c r="D632" s="52">
        <v>29</v>
      </c>
      <c r="E632" s="52">
        <v>1</v>
      </c>
      <c r="F632" s="52">
        <v>1</v>
      </c>
      <c r="G632" s="52">
        <v>1</v>
      </c>
      <c r="H632" s="52">
        <v>1</v>
      </c>
      <c r="I632" s="52">
        <v>1</v>
      </c>
      <c r="J632" s="52">
        <v>1</v>
      </c>
      <c r="K632" s="52">
        <v>1</v>
      </c>
      <c r="L632" s="52">
        <v>1</v>
      </c>
      <c r="M632" s="52">
        <v>26</v>
      </c>
      <c r="N632" s="52" t="s">
        <v>196</v>
      </c>
    </row>
    <row r="633" spans="1:14" x14ac:dyDescent="0.3">
      <c r="A633">
        <v>13</v>
      </c>
      <c r="B633" t="s">
        <v>21</v>
      </c>
      <c r="C633" s="53" t="s">
        <v>194</v>
      </c>
      <c r="D633" s="52">
        <v>29</v>
      </c>
      <c r="E633" s="52">
        <v>1</v>
      </c>
      <c r="F633" s="52">
        <v>1</v>
      </c>
      <c r="G633" s="52">
        <v>1</v>
      </c>
      <c r="H633" s="52">
        <v>1</v>
      </c>
      <c r="I633" s="52">
        <v>0</v>
      </c>
      <c r="J633" s="52">
        <v>0</v>
      </c>
      <c r="K633" s="52">
        <v>0</v>
      </c>
      <c r="L633" s="52">
        <v>0</v>
      </c>
      <c r="M633" s="52">
        <v>15</v>
      </c>
      <c r="N633" s="52" t="s">
        <v>197</v>
      </c>
    </row>
    <row r="634" spans="1:14" x14ac:dyDescent="0.3">
      <c r="A634">
        <v>14</v>
      </c>
      <c r="B634" t="s">
        <v>21</v>
      </c>
      <c r="C634" s="53" t="s">
        <v>194</v>
      </c>
      <c r="D634" s="52">
        <v>29</v>
      </c>
      <c r="E634" s="52">
        <v>1</v>
      </c>
      <c r="F634" s="52">
        <v>1</v>
      </c>
      <c r="G634" s="52">
        <v>1</v>
      </c>
      <c r="H634" s="52">
        <v>1</v>
      </c>
      <c r="I634" s="52">
        <v>1</v>
      </c>
      <c r="J634" s="52">
        <v>1</v>
      </c>
      <c r="K634" s="52">
        <v>1</v>
      </c>
      <c r="L634" s="52">
        <v>1</v>
      </c>
      <c r="M634" s="52">
        <v>26</v>
      </c>
      <c r="N634" s="52" t="s">
        <v>196</v>
      </c>
    </row>
    <row r="635" spans="1:14" x14ac:dyDescent="0.3">
      <c r="A635">
        <v>15</v>
      </c>
      <c r="B635" t="s">
        <v>21</v>
      </c>
      <c r="C635" s="53" t="s">
        <v>194</v>
      </c>
      <c r="D635" s="52">
        <v>29</v>
      </c>
      <c r="E635" s="52">
        <v>1</v>
      </c>
      <c r="F635" s="52">
        <v>1</v>
      </c>
      <c r="G635" s="52">
        <v>1</v>
      </c>
      <c r="H635" s="52">
        <v>1</v>
      </c>
      <c r="I635" s="52">
        <v>1</v>
      </c>
      <c r="J635" s="52">
        <v>1</v>
      </c>
      <c r="K635" s="52">
        <v>1</v>
      </c>
      <c r="L635" s="52">
        <v>1</v>
      </c>
      <c r="M635" s="52">
        <v>26</v>
      </c>
      <c r="N635" s="52" t="s">
        <v>196</v>
      </c>
    </row>
    <row r="636" spans="1:14" x14ac:dyDescent="0.3">
      <c r="A636">
        <v>16</v>
      </c>
      <c r="B636" t="s">
        <v>21</v>
      </c>
      <c r="C636" s="53" t="s">
        <v>194</v>
      </c>
      <c r="D636" s="52">
        <v>29</v>
      </c>
      <c r="E636" s="52">
        <v>1</v>
      </c>
      <c r="F636" s="52">
        <v>1</v>
      </c>
      <c r="G636" s="52">
        <v>1</v>
      </c>
      <c r="H636" s="52">
        <v>1</v>
      </c>
      <c r="I636" s="52">
        <v>1</v>
      </c>
      <c r="J636" s="52">
        <v>1</v>
      </c>
      <c r="K636" s="52">
        <v>1</v>
      </c>
      <c r="L636" s="52">
        <v>1</v>
      </c>
      <c r="M636" s="52">
        <v>26</v>
      </c>
      <c r="N636" s="52" t="s">
        <v>196</v>
      </c>
    </row>
    <row r="637" spans="1:14" x14ac:dyDescent="0.3">
      <c r="A637">
        <v>16</v>
      </c>
      <c r="B637" t="s">
        <v>21</v>
      </c>
      <c r="C637" s="53" t="s">
        <v>194</v>
      </c>
      <c r="D637" s="52">
        <v>29</v>
      </c>
      <c r="E637" s="52">
        <v>1</v>
      </c>
      <c r="F637" s="52">
        <v>1</v>
      </c>
      <c r="G637" s="52">
        <v>1</v>
      </c>
      <c r="H637" s="52">
        <v>1</v>
      </c>
      <c r="I637" s="52">
        <v>1</v>
      </c>
      <c r="J637" s="52">
        <v>1</v>
      </c>
      <c r="K637" s="52">
        <v>1</v>
      </c>
      <c r="L637" s="52">
        <v>1</v>
      </c>
      <c r="M637" s="52">
        <v>26</v>
      </c>
      <c r="N637" s="52" t="s">
        <v>196</v>
      </c>
    </row>
    <row r="638" spans="1:14" x14ac:dyDescent="0.3">
      <c r="A638">
        <v>17</v>
      </c>
      <c r="B638" t="s">
        <v>21</v>
      </c>
      <c r="C638" s="53" t="s">
        <v>194</v>
      </c>
      <c r="D638" s="52">
        <v>29</v>
      </c>
      <c r="E638" s="52">
        <v>1</v>
      </c>
      <c r="F638" s="52">
        <v>1</v>
      </c>
      <c r="G638" s="52">
        <v>1</v>
      </c>
      <c r="H638" s="52">
        <v>1</v>
      </c>
      <c r="I638" s="52">
        <v>1</v>
      </c>
      <c r="J638" s="52">
        <v>1</v>
      </c>
      <c r="K638" s="52">
        <v>1</v>
      </c>
      <c r="L638" s="52">
        <v>1</v>
      </c>
      <c r="M638" s="52">
        <v>26</v>
      </c>
      <c r="N638" s="52" t="s">
        <v>196</v>
      </c>
    </row>
    <row r="639" spans="1:14" x14ac:dyDescent="0.3">
      <c r="A639">
        <v>17</v>
      </c>
      <c r="B639" t="s">
        <v>21</v>
      </c>
      <c r="C639" s="53" t="s">
        <v>194</v>
      </c>
      <c r="D639" s="52">
        <v>29</v>
      </c>
      <c r="E639" s="52">
        <v>1</v>
      </c>
      <c r="F639" s="52">
        <v>1</v>
      </c>
      <c r="G639" s="52">
        <v>1</v>
      </c>
      <c r="H639" s="52">
        <v>1</v>
      </c>
      <c r="I639" s="52">
        <v>1</v>
      </c>
      <c r="J639" s="52">
        <v>1</v>
      </c>
      <c r="K639" s="52">
        <v>1</v>
      </c>
      <c r="L639" s="52">
        <v>1</v>
      </c>
      <c r="M639" s="52">
        <v>26</v>
      </c>
      <c r="N639" s="52" t="s">
        <v>196</v>
      </c>
    </row>
    <row r="640" spans="1:14" x14ac:dyDescent="0.3">
      <c r="A640">
        <v>18</v>
      </c>
      <c r="B640" t="s">
        <v>21</v>
      </c>
      <c r="C640" s="53" t="s">
        <v>194</v>
      </c>
      <c r="D640" s="52">
        <v>29</v>
      </c>
      <c r="E640" s="52">
        <v>1</v>
      </c>
      <c r="F640" s="52">
        <v>1</v>
      </c>
      <c r="G640" s="52">
        <v>1</v>
      </c>
      <c r="H640" s="52">
        <v>1</v>
      </c>
      <c r="I640" s="52">
        <v>1</v>
      </c>
      <c r="J640" s="52">
        <v>1</v>
      </c>
      <c r="K640" s="52">
        <v>1</v>
      </c>
      <c r="L640" s="52">
        <v>1</v>
      </c>
      <c r="M640" s="52">
        <v>26</v>
      </c>
      <c r="N640" s="52" t="s">
        <v>196</v>
      </c>
    </row>
    <row r="641" spans="1:14" x14ac:dyDescent="0.3">
      <c r="A641">
        <v>19</v>
      </c>
      <c r="B641" t="s">
        <v>21</v>
      </c>
      <c r="C641" s="53" t="s">
        <v>194</v>
      </c>
      <c r="D641" s="52">
        <v>29</v>
      </c>
      <c r="E641" s="52">
        <v>1</v>
      </c>
      <c r="F641" s="52">
        <v>1</v>
      </c>
      <c r="G641" s="52">
        <v>1</v>
      </c>
      <c r="H641" s="52">
        <v>1</v>
      </c>
      <c r="I641" s="52">
        <v>1</v>
      </c>
      <c r="J641" s="52">
        <v>1</v>
      </c>
      <c r="K641" s="52">
        <v>1</v>
      </c>
      <c r="L641" s="52">
        <v>1</v>
      </c>
      <c r="M641" s="52">
        <v>26</v>
      </c>
      <c r="N641" s="52" t="s">
        <v>196</v>
      </c>
    </row>
    <row r="642" spans="1:14" x14ac:dyDescent="0.3">
      <c r="A642">
        <v>19</v>
      </c>
      <c r="B642" t="s">
        <v>21</v>
      </c>
      <c r="C642" s="53" t="s">
        <v>194</v>
      </c>
      <c r="D642" s="52">
        <v>29</v>
      </c>
      <c r="E642" s="52">
        <v>1</v>
      </c>
      <c r="F642" s="52">
        <v>1</v>
      </c>
      <c r="G642" s="52">
        <v>1</v>
      </c>
      <c r="H642" s="52">
        <v>1</v>
      </c>
      <c r="I642" s="52">
        <v>1</v>
      </c>
      <c r="J642" s="52">
        <v>1</v>
      </c>
      <c r="K642" s="52">
        <v>1</v>
      </c>
      <c r="L642" s="52">
        <v>1</v>
      </c>
      <c r="M642" s="52">
        <v>26</v>
      </c>
      <c r="N642" s="52" t="s">
        <v>196</v>
      </c>
    </row>
    <row r="643" spans="1:14" x14ac:dyDescent="0.3">
      <c r="A643">
        <v>20</v>
      </c>
      <c r="B643" t="s">
        <v>21</v>
      </c>
      <c r="C643" s="53" t="s">
        <v>194</v>
      </c>
      <c r="D643" s="52">
        <v>29</v>
      </c>
      <c r="E643" s="52">
        <v>1</v>
      </c>
      <c r="F643" s="52">
        <v>1</v>
      </c>
      <c r="G643" s="52">
        <v>1</v>
      </c>
      <c r="H643" s="52">
        <v>1</v>
      </c>
      <c r="I643" s="52">
        <v>1</v>
      </c>
      <c r="J643" s="52">
        <v>1</v>
      </c>
      <c r="K643" s="52">
        <v>1</v>
      </c>
      <c r="L643" s="52">
        <v>1</v>
      </c>
      <c r="M643" s="52">
        <v>26</v>
      </c>
      <c r="N643" s="52" t="s">
        <v>196</v>
      </c>
    </row>
    <row r="644" spans="1:14" x14ac:dyDescent="0.3">
      <c r="A644">
        <v>20</v>
      </c>
      <c r="B644" t="s">
        <v>21</v>
      </c>
      <c r="C644" s="53" t="s">
        <v>194</v>
      </c>
      <c r="D644" s="52">
        <v>29</v>
      </c>
      <c r="E644" s="52">
        <v>1</v>
      </c>
      <c r="F644" s="52">
        <v>1</v>
      </c>
      <c r="G644" s="52">
        <v>1</v>
      </c>
      <c r="H644" s="52">
        <v>1</v>
      </c>
      <c r="I644" s="52">
        <v>1</v>
      </c>
      <c r="J644" s="52">
        <v>0</v>
      </c>
      <c r="K644" s="52">
        <v>0</v>
      </c>
      <c r="L644" s="52">
        <v>0</v>
      </c>
      <c r="M644" s="52">
        <v>20</v>
      </c>
      <c r="N644" s="52" t="s">
        <v>197</v>
      </c>
    </row>
    <row r="645" spans="1:14" x14ac:dyDescent="0.3">
      <c r="A645">
        <v>21</v>
      </c>
      <c r="B645" t="s">
        <v>21</v>
      </c>
      <c r="C645" s="53" t="s">
        <v>194</v>
      </c>
      <c r="D645" s="52">
        <v>29</v>
      </c>
      <c r="E645" s="52">
        <v>1</v>
      </c>
      <c r="F645" s="52">
        <v>1</v>
      </c>
      <c r="G645" s="52">
        <v>1</v>
      </c>
      <c r="H645" s="52">
        <v>1</v>
      </c>
      <c r="I645" s="52">
        <v>1</v>
      </c>
      <c r="J645" s="52">
        <v>1</v>
      </c>
      <c r="K645" s="52">
        <v>1</v>
      </c>
      <c r="L645" s="52">
        <v>1</v>
      </c>
      <c r="M645" s="52">
        <v>26</v>
      </c>
      <c r="N645" s="52" t="s">
        <v>196</v>
      </c>
    </row>
    <row r="646" spans="1:14" x14ac:dyDescent="0.3">
      <c r="A646">
        <v>21</v>
      </c>
      <c r="B646" t="s">
        <v>21</v>
      </c>
      <c r="C646" s="53" t="s">
        <v>194</v>
      </c>
      <c r="D646" s="52">
        <v>29</v>
      </c>
      <c r="E646" s="52">
        <v>1</v>
      </c>
      <c r="F646" s="52">
        <v>1</v>
      </c>
      <c r="G646" s="52">
        <v>1</v>
      </c>
      <c r="H646" s="52">
        <v>1</v>
      </c>
      <c r="I646" s="52">
        <v>1</v>
      </c>
      <c r="J646" s="52">
        <v>1</v>
      </c>
      <c r="K646" s="52">
        <v>1</v>
      </c>
      <c r="L646" s="52">
        <v>1</v>
      </c>
      <c r="M646" s="52">
        <v>26</v>
      </c>
      <c r="N646" s="52" t="s">
        <v>196</v>
      </c>
    </row>
    <row r="647" spans="1:14" x14ac:dyDescent="0.3">
      <c r="A647">
        <v>22</v>
      </c>
      <c r="B647" t="s">
        <v>21</v>
      </c>
      <c r="C647" s="53" t="s">
        <v>194</v>
      </c>
      <c r="D647" s="52">
        <v>29</v>
      </c>
      <c r="E647" s="52">
        <v>1</v>
      </c>
      <c r="F647" s="52">
        <v>1</v>
      </c>
      <c r="G647" s="52">
        <v>1</v>
      </c>
      <c r="H647" s="52">
        <v>1</v>
      </c>
      <c r="I647" s="52">
        <v>1</v>
      </c>
      <c r="J647" s="52">
        <v>1</v>
      </c>
      <c r="K647" s="52">
        <v>1</v>
      </c>
      <c r="L647" s="52">
        <v>1</v>
      </c>
      <c r="M647" s="52">
        <v>26</v>
      </c>
      <c r="N647" s="52" t="s">
        <v>196</v>
      </c>
    </row>
    <row r="648" spans="1:14" x14ac:dyDescent="0.3">
      <c r="A648">
        <v>23</v>
      </c>
      <c r="B648" t="s">
        <v>21</v>
      </c>
      <c r="C648" s="53" t="s">
        <v>194</v>
      </c>
      <c r="D648" s="52">
        <v>29</v>
      </c>
      <c r="E648" s="52">
        <v>1</v>
      </c>
      <c r="F648" s="52">
        <v>1</v>
      </c>
      <c r="G648" s="52">
        <v>1</v>
      </c>
      <c r="H648" s="52">
        <v>1</v>
      </c>
      <c r="I648" s="52">
        <v>1</v>
      </c>
      <c r="J648" s="52">
        <v>1</v>
      </c>
      <c r="K648" s="52">
        <v>1</v>
      </c>
      <c r="L648" s="52">
        <v>1</v>
      </c>
      <c r="M648" s="52">
        <v>26</v>
      </c>
      <c r="N648" s="52" t="s">
        <v>196</v>
      </c>
    </row>
    <row r="649" spans="1:14" x14ac:dyDescent="0.3">
      <c r="A649">
        <v>23</v>
      </c>
      <c r="B649" t="s">
        <v>21</v>
      </c>
      <c r="C649" s="53" t="s">
        <v>194</v>
      </c>
      <c r="D649" s="52">
        <v>29</v>
      </c>
      <c r="E649" s="52">
        <v>1</v>
      </c>
      <c r="F649" s="52">
        <v>1</v>
      </c>
      <c r="G649" s="52">
        <v>1</v>
      </c>
      <c r="H649" s="52">
        <v>1</v>
      </c>
      <c r="I649" s="52">
        <v>1</v>
      </c>
      <c r="J649" s="52">
        <v>1</v>
      </c>
      <c r="K649" s="52">
        <v>1</v>
      </c>
      <c r="L649" s="52">
        <v>1</v>
      </c>
      <c r="M649" s="52">
        <v>26</v>
      </c>
      <c r="N649" s="52" t="s">
        <v>196</v>
      </c>
    </row>
    <row r="650" spans="1:14" x14ac:dyDescent="0.3">
      <c r="A650">
        <v>24</v>
      </c>
      <c r="B650" t="s">
        <v>21</v>
      </c>
      <c r="C650" s="53" t="s">
        <v>194</v>
      </c>
      <c r="D650" s="52">
        <v>29</v>
      </c>
      <c r="E650" s="52">
        <v>1</v>
      </c>
      <c r="F650" s="52">
        <v>1</v>
      </c>
      <c r="G650" s="52">
        <v>1</v>
      </c>
      <c r="H650" s="52">
        <v>1</v>
      </c>
      <c r="I650" s="52">
        <v>1</v>
      </c>
      <c r="J650" s="52">
        <v>1</v>
      </c>
      <c r="K650" s="52">
        <v>1</v>
      </c>
      <c r="L650" s="52">
        <v>1</v>
      </c>
      <c r="M650" s="52">
        <v>26</v>
      </c>
      <c r="N650" s="52" t="s">
        <v>196</v>
      </c>
    </row>
    <row r="651" spans="1:14" x14ac:dyDescent="0.3">
      <c r="A651">
        <v>25</v>
      </c>
      <c r="B651" t="s">
        <v>21</v>
      </c>
      <c r="C651" s="53" t="s">
        <v>194</v>
      </c>
      <c r="D651" s="52">
        <v>29</v>
      </c>
      <c r="E651" s="52">
        <v>1</v>
      </c>
      <c r="F651" s="52">
        <v>1</v>
      </c>
      <c r="G651" s="52">
        <v>1</v>
      </c>
      <c r="H651" s="52">
        <v>1</v>
      </c>
      <c r="I651" s="52">
        <v>1</v>
      </c>
      <c r="J651" s="52">
        <v>0</v>
      </c>
      <c r="K651" s="52">
        <v>0</v>
      </c>
      <c r="L651" s="52">
        <v>0</v>
      </c>
      <c r="M651" s="52">
        <v>20</v>
      </c>
      <c r="N651" s="52" t="s">
        <v>197</v>
      </c>
    </row>
    <row r="652" spans="1:14" x14ac:dyDescent="0.3">
      <c r="A652">
        <v>25</v>
      </c>
      <c r="B652" t="s">
        <v>21</v>
      </c>
      <c r="C652" s="53" t="s">
        <v>194</v>
      </c>
      <c r="D652" s="52">
        <v>29</v>
      </c>
      <c r="E652" s="52">
        <v>1</v>
      </c>
      <c r="F652" s="52">
        <v>1</v>
      </c>
      <c r="G652" s="52">
        <v>1</v>
      </c>
      <c r="H652" s="52">
        <v>1</v>
      </c>
      <c r="I652" s="52">
        <v>1</v>
      </c>
      <c r="J652" s="52">
        <v>0</v>
      </c>
      <c r="K652" s="52">
        <v>0</v>
      </c>
      <c r="L652" s="52">
        <v>0</v>
      </c>
      <c r="M652" s="52">
        <v>20</v>
      </c>
      <c r="N652" s="52" t="s">
        <v>197</v>
      </c>
    </row>
    <row r="653" spans="1:14" x14ac:dyDescent="0.3">
      <c r="A653">
        <v>26</v>
      </c>
      <c r="B653" t="s">
        <v>21</v>
      </c>
      <c r="C653" s="53" t="s">
        <v>194</v>
      </c>
      <c r="D653" s="52">
        <v>29</v>
      </c>
      <c r="E653" s="52">
        <v>1</v>
      </c>
      <c r="F653" s="52">
        <v>1</v>
      </c>
      <c r="G653" s="52">
        <v>1</v>
      </c>
      <c r="H653" s="52">
        <v>1</v>
      </c>
      <c r="I653" s="52">
        <v>1</v>
      </c>
      <c r="J653" s="52">
        <v>1</v>
      </c>
      <c r="K653" s="52">
        <v>1</v>
      </c>
      <c r="L653" s="52">
        <v>1</v>
      </c>
      <c r="M653" s="52">
        <v>26</v>
      </c>
      <c r="N653" s="52" t="s">
        <v>196</v>
      </c>
    </row>
    <row r="654" spans="1:14" x14ac:dyDescent="0.3">
      <c r="A654">
        <v>26</v>
      </c>
      <c r="B654" t="s">
        <v>21</v>
      </c>
      <c r="C654" s="53" t="s">
        <v>194</v>
      </c>
      <c r="D654" s="52">
        <v>29</v>
      </c>
      <c r="E654" s="52">
        <v>1</v>
      </c>
      <c r="F654" s="52">
        <v>1</v>
      </c>
      <c r="G654" s="52">
        <v>1</v>
      </c>
      <c r="H654" s="52">
        <v>1</v>
      </c>
      <c r="I654" s="52">
        <v>0</v>
      </c>
      <c r="J654" s="52">
        <v>0</v>
      </c>
      <c r="K654" s="52">
        <v>0</v>
      </c>
      <c r="L654" s="52">
        <v>0</v>
      </c>
      <c r="M654" s="52">
        <v>15</v>
      </c>
      <c r="N654" s="52" t="s">
        <v>197</v>
      </c>
    </row>
    <row r="655" spans="1:14" x14ac:dyDescent="0.3">
      <c r="A655">
        <v>27</v>
      </c>
      <c r="B655" t="s">
        <v>21</v>
      </c>
      <c r="C655" s="53" t="s">
        <v>194</v>
      </c>
      <c r="D655" s="52">
        <v>29</v>
      </c>
      <c r="E655" s="52">
        <v>1</v>
      </c>
      <c r="F655" s="52">
        <v>1</v>
      </c>
      <c r="G655" s="52">
        <v>1</v>
      </c>
      <c r="H655" s="52">
        <v>1</v>
      </c>
      <c r="I655" s="52">
        <v>1</v>
      </c>
      <c r="J655" s="52">
        <v>1</v>
      </c>
      <c r="K655" s="52">
        <v>1</v>
      </c>
      <c r="L655" s="52">
        <v>1</v>
      </c>
      <c r="M655" s="52">
        <v>26</v>
      </c>
      <c r="N655" s="52" t="s">
        <v>196</v>
      </c>
    </row>
    <row r="656" spans="1:14" x14ac:dyDescent="0.3">
      <c r="A656">
        <v>27</v>
      </c>
      <c r="B656" t="s">
        <v>21</v>
      </c>
      <c r="C656" s="53" t="s">
        <v>194</v>
      </c>
      <c r="D656" s="52">
        <v>29</v>
      </c>
      <c r="E656" s="52">
        <v>1</v>
      </c>
      <c r="F656" s="52">
        <v>1</v>
      </c>
      <c r="G656" s="52">
        <v>1</v>
      </c>
      <c r="H656" s="52">
        <v>1</v>
      </c>
      <c r="I656" s="52">
        <v>1</v>
      </c>
      <c r="J656" s="52">
        <v>1</v>
      </c>
      <c r="K656" s="52">
        <v>1</v>
      </c>
      <c r="L656" s="52">
        <v>1</v>
      </c>
      <c r="M656" s="52">
        <v>26</v>
      </c>
      <c r="N656" s="52" t="s">
        <v>196</v>
      </c>
    </row>
    <row r="657" spans="1:14" x14ac:dyDescent="0.3">
      <c r="A657">
        <v>28</v>
      </c>
      <c r="B657" t="s">
        <v>21</v>
      </c>
      <c r="C657" s="53" t="s">
        <v>194</v>
      </c>
      <c r="D657" s="52">
        <v>29</v>
      </c>
      <c r="E657" s="52">
        <v>1</v>
      </c>
      <c r="F657" s="52">
        <v>1</v>
      </c>
      <c r="G657" s="52">
        <v>1</v>
      </c>
      <c r="H657" s="52">
        <v>1</v>
      </c>
      <c r="I657" s="52">
        <v>1</v>
      </c>
      <c r="J657" s="52">
        <v>1</v>
      </c>
      <c r="K657" s="52">
        <v>1</v>
      </c>
      <c r="L657" s="52">
        <v>1</v>
      </c>
      <c r="M657" s="52">
        <v>26</v>
      </c>
      <c r="N657" s="52" t="s">
        <v>196</v>
      </c>
    </row>
    <row r="658" spans="1:14" x14ac:dyDescent="0.3">
      <c r="A658">
        <v>29</v>
      </c>
      <c r="B658" t="s">
        <v>21</v>
      </c>
      <c r="C658" s="53" t="s">
        <v>194</v>
      </c>
      <c r="D658" s="52">
        <v>29</v>
      </c>
      <c r="E658" s="52">
        <v>1</v>
      </c>
      <c r="F658" s="52">
        <v>1</v>
      </c>
      <c r="G658" s="52">
        <v>1</v>
      </c>
      <c r="H658" s="52">
        <v>1</v>
      </c>
      <c r="I658" s="52">
        <v>1</v>
      </c>
      <c r="J658" s="52">
        <v>1</v>
      </c>
      <c r="K658" s="52">
        <v>1</v>
      </c>
      <c r="L658" s="52">
        <v>1</v>
      </c>
      <c r="M658" s="52">
        <v>26</v>
      </c>
      <c r="N658" s="52" t="s">
        <v>196</v>
      </c>
    </row>
    <row r="659" spans="1:14" x14ac:dyDescent="0.3">
      <c r="A659">
        <v>29</v>
      </c>
      <c r="B659" t="s">
        <v>21</v>
      </c>
      <c r="C659" s="53" t="s">
        <v>194</v>
      </c>
      <c r="D659" s="52">
        <v>29</v>
      </c>
      <c r="E659" s="52">
        <v>1</v>
      </c>
      <c r="F659" s="52">
        <v>1</v>
      </c>
      <c r="G659" s="52">
        <v>1</v>
      </c>
      <c r="H659" s="52">
        <v>1</v>
      </c>
      <c r="I659" s="52">
        <v>1</v>
      </c>
      <c r="J659" s="52">
        <v>1</v>
      </c>
      <c r="K659" s="52">
        <v>1</v>
      </c>
      <c r="L659" s="52">
        <v>1</v>
      </c>
      <c r="M659" s="52">
        <v>26</v>
      </c>
      <c r="N659" s="52" t="s">
        <v>196</v>
      </c>
    </row>
    <row r="660" spans="1:14" x14ac:dyDescent="0.3">
      <c r="A660">
        <v>30</v>
      </c>
      <c r="B660" t="s">
        <v>21</v>
      </c>
      <c r="C660" s="53" t="s">
        <v>194</v>
      </c>
      <c r="D660" s="52">
        <v>29</v>
      </c>
      <c r="E660" s="52">
        <v>1</v>
      </c>
      <c r="F660" s="52">
        <v>1</v>
      </c>
      <c r="G660" s="52">
        <v>1</v>
      </c>
      <c r="H660" s="52">
        <v>1</v>
      </c>
      <c r="I660" s="52">
        <v>1</v>
      </c>
      <c r="J660" s="52">
        <v>1</v>
      </c>
      <c r="K660" s="52">
        <v>1</v>
      </c>
      <c r="L660" s="52">
        <v>1</v>
      </c>
      <c r="M660" s="52">
        <v>26</v>
      </c>
      <c r="N660" s="52" t="s">
        <v>196</v>
      </c>
    </row>
    <row r="661" spans="1:14" x14ac:dyDescent="0.3">
      <c r="A661">
        <v>30</v>
      </c>
      <c r="B661" t="s">
        <v>21</v>
      </c>
      <c r="C661" s="53" t="s">
        <v>194</v>
      </c>
      <c r="D661" s="52">
        <v>29</v>
      </c>
      <c r="E661" s="52">
        <v>1</v>
      </c>
      <c r="F661" s="52">
        <v>1</v>
      </c>
      <c r="G661" s="52">
        <v>0</v>
      </c>
      <c r="H661" s="52">
        <v>0</v>
      </c>
      <c r="I661" s="52">
        <v>0</v>
      </c>
      <c r="J661" s="52">
        <v>0</v>
      </c>
      <c r="K661" s="52">
        <v>0</v>
      </c>
      <c r="L661" s="52">
        <v>0</v>
      </c>
      <c r="M661" s="52">
        <v>13</v>
      </c>
      <c r="N661" s="52" t="s">
        <v>197</v>
      </c>
    </row>
    <row r="662" spans="1:14" x14ac:dyDescent="0.3">
      <c r="A662">
        <v>31</v>
      </c>
      <c r="B662" t="s">
        <v>21</v>
      </c>
      <c r="C662" s="53" t="s">
        <v>194</v>
      </c>
      <c r="D662" s="52">
        <v>29</v>
      </c>
      <c r="E662" s="52">
        <v>1</v>
      </c>
      <c r="F662" s="52">
        <v>1</v>
      </c>
      <c r="G662" s="52">
        <v>1</v>
      </c>
      <c r="H662" s="52">
        <v>1</v>
      </c>
      <c r="I662" s="52">
        <v>0</v>
      </c>
      <c r="J662" s="52">
        <v>0</v>
      </c>
      <c r="K662" s="52">
        <v>0</v>
      </c>
      <c r="L662" s="52">
        <v>0</v>
      </c>
      <c r="M662" s="52">
        <v>15</v>
      </c>
      <c r="N662" s="52" t="s">
        <v>197</v>
      </c>
    </row>
    <row r="663" spans="1:14" x14ac:dyDescent="0.3">
      <c r="A663">
        <v>32</v>
      </c>
      <c r="B663" t="s">
        <v>21</v>
      </c>
      <c r="C663" s="53" t="s">
        <v>194</v>
      </c>
      <c r="D663" s="52">
        <v>29</v>
      </c>
      <c r="E663" s="52">
        <v>1</v>
      </c>
      <c r="F663" s="52">
        <v>1</v>
      </c>
      <c r="G663" s="52">
        <v>1</v>
      </c>
      <c r="H663" s="52">
        <v>1</v>
      </c>
      <c r="I663" s="52">
        <v>1</v>
      </c>
      <c r="J663" s="52">
        <v>1</v>
      </c>
      <c r="K663" s="52">
        <v>1</v>
      </c>
      <c r="L663" s="52">
        <v>1</v>
      </c>
      <c r="M663" s="52">
        <v>26</v>
      </c>
      <c r="N663" s="52" t="s">
        <v>196</v>
      </c>
    </row>
    <row r="664" spans="1:14" x14ac:dyDescent="0.3">
      <c r="A664">
        <v>33</v>
      </c>
      <c r="B664" t="s">
        <v>21</v>
      </c>
      <c r="C664" s="53" t="s">
        <v>194</v>
      </c>
      <c r="D664" s="52">
        <v>29</v>
      </c>
      <c r="E664" s="52">
        <v>1</v>
      </c>
      <c r="F664" s="52">
        <v>1</v>
      </c>
      <c r="G664" s="52">
        <v>1</v>
      </c>
      <c r="H664" s="52">
        <v>1</v>
      </c>
      <c r="I664" s="52">
        <v>1</v>
      </c>
      <c r="J664" s="52">
        <v>1</v>
      </c>
      <c r="K664" s="52">
        <v>1</v>
      </c>
      <c r="L664" s="52">
        <v>1</v>
      </c>
      <c r="M664" s="52">
        <v>26</v>
      </c>
      <c r="N664" s="52" t="s">
        <v>196</v>
      </c>
    </row>
    <row r="665" spans="1:14" x14ac:dyDescent="0.3">
      <c r="A665">
        <v>33</v>
      </c>
      <c r="B665" t="s">
        <v>21</v>
      </c>
      <c r="C665" s="53" t="s">
        <v>194</v>
      </c>
      <c r="D665" s="52">
        <v>29</v>
      </c>
      <c r="E665" s="52">
        <v>1</v>
      </c>
      <c r="F665" s="52">
        <v>1</v>
      </c>
      <c r="G665" s="52">
        <v>1</v>
      </c>
      <c r="H665" s="52">
        <v>1</v>
      </c>
      <c r="I665" s="52">
        <v>0</v>
      </c>
      <c r="J665" s="52">
        <v>0</v>
      </c>
      <c r="K665" s="52">
        <v>0</v>
      </c>
      <c r="L665" s="52">
        <v>0</v>
      </c>
      <c r="M665" s="52">
        <v>15</v>
      </c>
      <c r="N665" s="52" t="s">
        <v>197</v>
      </c>
    </row>
    <row r="666" spans="1:14" x14ac:dyDescent="0.3">
      <c r="A666">
        <v>34</v>
      </c>
      <c r="B666" t="s">
        <v>21</v>
      </c>
      <c r="C666" s="53" t="s">
        <v>194</v>
      </c>
      <c r="D666" s="52">
        <v>29</v>
      </c>
      <c r="E666" s="52">
        <v>1</v>
      </c>
      <c r="F666" s="52">
        <v>1</v>
      </c>
      <c r="G666" s="52">
        <v>1</v>
      </c>
      <c r="H666" s="52">
        <v>1</v>
      </c>
      <c r="I666" s="52">
        <v>1</v>
      </c>
      <c r="J666" s="52">
        <v>1</v>
      </c>
      <c r="K666" s="52">
        <v>1</v>
      </c>
      <c r="L666" s="52">
        <v>1</v>
      </c>
      <c r="M666" s="52">
        <v>26</v>
      </c>
      <c r="N666" s="52" t="s">
        <v>196</v>
      </c>
    </row>
    <row r="667" spans="1:14" x14ac:dyDescent="0.3">
      <c r="A667">
        <v>35</v>
      </c>
      <c r="B667" t="s">
        <v>21</v>
      </c>
      <c r="C667" s="53" t="s">
        <v>194</v>
      </c>
      <c r="D667" s="52">
        <v>29</v>
      </c>
      <c r="E667" s="52">
        <v>1</v>
      </c>
      <c r="F667" s="52">
        <v>1</v>
      </c>
      <c r="G667" s="52">
        <v>0</v>
      </c>
      <c r="H667" s="52">
        <v>0</v>
      </c>
      <c r="I667" s="52">
        <v>0</v>
      </c>
      <c r="J667" s="52">
        <v>0</v>
      </c>
      <c r="K667" s="52">
        <v>0</v>
      </c>
      <c r="L667" s="52">
        <v>0</v>
      </c>
      <c r="M667" s="52">
        <v>13</v>
      </c>
      <c r="N667" s="52" t="s">
        <v>197</v>
      </c>
    </row>
    <row r="668" spans="1:14" x14ac:dyDescent="0.3">
      <c r="A668">
        <v>36</v>
      </c>
      <c r="B668" t="s">
        <v>21</v>
      </c>
      <c r="C668" s="53" t="s">
        <v>194</v>
      </c>
      <c r="D668" s="52">
        <v>29</v>
      </c>
      <c r="E668" s="52">
        <v>1</v>
      </c>
      <c r="F668" s="52">
        <v>1</v>
      </c>
      <c r="G668" s="52">
        <v>1</v>
      </c>
      <c r="H668" s="52">
        <v>1</v>
      </c>
      <c r="I668" s="52">
        <v>1</v>
      </c>
      <c r="J668" s="52">
        <v>1</v>
      </c>
      <c r="K668" s="52">
        <v>1</v>
      </c>
      <c r="L668" s="52">
        <v>1</v>
      </c>
      <c r="M668" s="52">
        <v>26</v>
      </c>
      <c r="N668" s="52" t="s">
        <v>196</v>
      </c>
    </row>
    <row r="669" spans="1:14" x14ac:dyDescent="0.3">
      <c r="A669">
        <v>36</v>
      </c>
      <c r="B669" t="s">
        <v>21</v>
      </c>
      <c r="C669" s="53" t="s">
        <v>194</v>
      </c>
      <c r="D669" s="52">
        <v>29</v>
      </c>
      <c r="E669" s="52">
        <v>1</v>
      </c>
      <c r="F669" s="52">
        <v>1</v>
      </c>
      <c r="G669" s="52">
        <v>1</v>
      </c>
      <c r="H669" s="52">
        <v>1</v>
      </c>
      <c r="I669" s="52">
        <v>1</v>
      </c>
      <c r="J669" s="52">
        <v>0</v>
      </c>
      <c r="K669" s="52">
        <v>0</v>
      </c>
      <c r="L669" s="52">
        <v>0</v>
      </c>
      <c r="M669" s="52">
        <v>20</v>
      </c>
      <c r="N669" s="52" t="s">
        <v>197</v>
      </c>
    </row>
    <row r="670" spans="1:14" x14ac:dyDescent="0.3">
      <c r="A670">
        <v>37</v>
      </c>
      <c r="B670" t="s">
        <v>21</v>
      </c>
      <c r="C670" s="53" t="s">
        <v>194</v>
      </c>
      <c r="D670" s="52">
        <v>29</v>
      </c>
      <c r="E670" s="52">
        <v>1</v>
      </c>
      <c r="F670" s="52">
        <v>1</v>
      </c>
      <c r="G670" s="52">
        <v>1</v>
      </c>
      <c r="H670" s="52">
        <v>1</v>
      </c>
      <c r="I670" s="52">
        <v>1</v>
      </c>
      <c r="J670" s="52">
        <v>1</v>
      </c>
      <c r="K670" s="52">
        <v>1</v>
      </c>
      <c r="L670" s="52">
        <v>1</v>
      </c>
      <c r="M670" s="52">
        <v>26</v>
      </c>
      <c r="N670" s="52" t="s">
        <v>196</v>
      </c>
    </row>
    <row r="671" spans="1:14" x14ac:dyDescent="0.3">
      <c r="A671">
        <v>37</v>
      </c>
      <c r="B671" t="s">
        <v>21</v>
      </c>
      <c r="C671" s="53" t="s">
        <v>194</v>
      </c>
      <c r="D671" s="52">
        <v>29</v>
      </c>
      <c r="E671" s="52">
        <v>1</v>
      </c>
      <c r="F671" s="52">
        <v>1</v>
      </c>
      <c r="G671" s="52">
        <v>1</v>
      </c>
      <c r="H671" s="52">
        <v>1</v>
      </c>
      <c r="I671" s="52">
        <v>0</v>
      </c>
      <c r="J671" s="52">
        <v>0</v>
      </c>
      <c r="K671" s="52">
        <v>0</v>
      </c>
      <c r="L671" s="52">
        <v>0</v>
      </c>
      <c r="M671" s="52">
        <v>15</v>
      </c>
      <c r="N671" s="52" t="s">
        <v>197</v>
      </c>
    </row>
    <row r="672" spans="1:14" x14ac:dyDescent="0.3">
      <c r="A672">
        <v>38</v>
      </c>
      <c r="B672" t="s">
        <v>21</v>
      </c>
      <c r="C672" s="53" t="s">
        <v>194</v>
      </c>
      <c r="D672" s="52">
        <v>29</v>
      </c>
      <c r="E672" s="52">
        <v>1</v>
      </c>
      <c r="F672" s="52">
        <v>1</v>
      </c>
      <c r="G672" s="52">
        <v>1</v>
      </c>
      <c r="H672" s="52">
        <v>1</v>
      </c>
      <c r="I672" s="52">
        <v>0</v>
      </c>
      <c r="J672" s="52">
        <v>0</v>
      </c>
      <c r="K672" s="52">
        <v>0</v>
      </c>
      <c r="L672" s="52">
        <v>0</v>
      </c>
      <c r="M672" s="52">
        <v>15</v>
      </c>
      <c r="N672" s="52" t="s">
        <v>197</v>
      </c>
    </row>
    <row r="673" spans="1:14" x14ac:dyDescent="0.3">
      <c r="A673">
        <v>39</v>
      </c>
      <c r="B673" t="s">
        <v>21</v>
      </c>
      <c r="C673" s="53" t="s">
        <v>194</v>
      </c>
      <c r="D673" s="52">
        <v>29</v>
      </c>
      <c r="E673" s="52">
        <v>1</v>
      </c>
      <c r="F673" s="52">
        <v>1</v>
      </c>
      <c r="G673" s="52">
        <v>1</v>
      </c>
      <c r="H673" s="52">
        <v>1</v>
      </c>
      <c r="I673" s="52">
        <v>1</v>
      </c>
      <c r="J673" s="52">
        <v>1</v>
      </c>
      <c r="K673" s="52">
        <v>1</v>
      </c>
      <c r="L673" s="52">
        <v>1</v>
      </c>
      <c r="M673" s="52">
        <v>26</v>
      </c>
      <c r="N673" s="52" t="s">
        <v>196</v>
      </c>
    </row>
    <row r="674" spans="1:14" x14ac:dyDescent="0.3">
      <c r="A674">
        <v>40</v>
      </c>
      <c r="B674" t="s">
        <v>21</v>
      </c>
      <c r="C674" s="53" t="s">
        <v>194</v>
      </c>
      <c r="D674" s="52">
        <v>29</v>
      </c>
      <c r="E674" s="52">
        <v>1</v>
      </c>
      <c r="F674" s="52">
        <v>1</v>
      </c>
      <c r="G674" s="52">
        <v>1</v>
      </c>
      <c r="H674" s="52">
        <v>1</v>
      </c>
      <c r="I674" s="52">
        <v>1</v>
      </c>
      <c r="J674" s="52">
        <v>1</v>
      </c>
      <c r="K674" s="52">
        <v>1</v>
      </c>
      <c r="L674" s="52">
        <v>1</v>
      </c>
      <c r="M674" s="52">
        <v>26</v>
      </c>
      <c r="N674" s="52" t="s">
        <v>196</v>
      </c>
    </row>
    <row r="675" spans="1:14" x14ac:dyDescent="0.3">
      <c r="A675">
        <v>40</v>
      </c>
      <c r="B675" t="s">
        <v>21</v>
      </c>
      <c r="C675" s="53" t="s">
        <v>194</v>
      </c>
      <c r="D675" s="52">
        <v>29</v>
      </c>
      <c r="E675" s="52">
        <v>1</v>
      </c>
      <c r="F675" s="52">
        <v>1</v>
      </c>
      <c r="G675" s="52">
        <v>1</v>
      </c>
      <c r="H675" s="52">
        <v>1</v>
      </c>
      <c r="I675" s="52">
        <v>1</v>
      </c>
      <c r="J675" s="52">
        <v>1</v>
      </c>
      <c r="K675" s="52">
        <v>1</v>
      </c>
      <c r="L675" s="52">
        <v>1</v>
      </c>
      <c r="M675" s="52">
        <v>26</v>
      </c>
      <c r="N675" s="52" t="s">
        <v>196</v>
      </c>
    </row>
    <row r="676" spans="1:14" x14ac:dyDescent="0.3">
      <c r="A676">
        <v>41</v>
      </c>
      <c r="B676" t="s">
        <v>21</v>
      </c>
      <c r="C676" s="53" t="s">
        <v>194</v>
      </c>
      <c r="D676" s="52">
        <v>29</v>
      </c>
      <c r="E676" s="52">
        <v>1</v>
      </c>
      <c r="F676" s="52">
        <v>1</v>
      </c>
      <c r="G676" s="52">
        <v>1</v>
      </c>
      <c r="H676" s="52">
        <v>1</v>
      </c>
      <c r="I676" s="52">
        <v>1</v>
      </c>
      <c r="J676" s="52">
        <v>1</v>
      </c>
      <c r="K676" s="52">
        <v>1</v>
      </c>
      <c r="L676" s="52">
        <v>1</v>
      </c>
      <c r="M676" s="52">
        <v>26</v>
      </c>
      <c r="N676" s="52" t="s">
        <v>196</v>
      </c>
    </row>
    <row r="677" spans="1:14" x14ac:dyDescent="0.3">
      <c r="A677">
        <v>42</v>
      </c>
      <c r="B677" t="s">
        <v>21</v>
      </c>
      <c r="C677" s="53" t="s">
        <v>194</v>
      </c>
      <c r="D677" s="52">
        <v>29</v>
      </c>
      <c r="E677" s="52">
        <v>1</v>
      </c>
      <c r="F677" s="52">
        <v>1</v>
      </c>
      <c r="G677" s="52">
        <v>1</v>
      </c>
      <c r="H677" s="52">
        <v>1</v>
      </c>
      <c r="I677" s="52">
        <v>1</v>
      </c>
      <c r="J677" s="52">
        <v>1</v>
      </c>
      <c r="K677" s="52">
        <v>1</v>
      </c>
      <c r="L677" s="52">
        <v>1</v>
      </c>
      <c r="M677" s="52">
        <v>26</v>
      </c>
      <c r="N677" s="52" t="s">
        <v>196</v>
      </c>
    </row>
    <row r="678" spans="1:14" x14ac:dyDescent="0.3">
      <c r="A678">
        <v>43</v>
      </c>
      <c r="B678" t="s">
        <v>21</v>
      </c>
      <c r="C678" s="53" t="s">
        <v>194</v>
      </c>
      <c r="D678" s="52">
        <v>29</v>
      </c>
      <c r="E678" s="52">
        <v>1</v>
      </c>
      <c r="F678" s="52">
        <v>1</v>
      </c>
      <c r="G678" s="52">
        <v>1</v>
      </c>
      <c r="H678" s="52">
        <v>1</v>
      </c>
      <c r="I678" s="52">
        <v>1</v>
      </c>
      <c r="J678" s="52">
        <v>1</v>
      </c>
      <c r="K678" s="52">
        <v>1</v>
      </c>
      <c r="L678" s="52">
        <v>1</v>
      </c>
      <c r="M678" s="52">
        <v>26</v>
      </c>
      <c r="N678" s="52" t="s">
        <v>196</v>
      </c>
    </row>
    <row r="679" spans="1:14" x14ac:dyDescent="0.3">
      <c r="A679">
        <v>43</v>
      </c>
      <c r="B679" t="s">
        <v>21</v>
      </c>
      <c r="C679" s="53" t="s">
        <v>194</v>
      </c>
      <c r="D679" s="52">
        <v>29</v>
      </c>
      <c r="E679" s="52">
        <v>1</v>
      </c>
      <c r="F679" s="52">
        <v>1</v>
      </c>
      <c r="G679" s="52">
        <v>1</v>
      </c>
      <c r="H679" s="52">
        <v>1</v>
      </c>
      <c r="I679" s="52">
        <v>1</v>
      </c>
      <c r="J679" s="52">
        <v>1</v>
      </c>
      <c r="K679" s="52">
        <v>1</v>
      </c>
      <c r="L679" s="52">
        <v>1</v>
      </c>
      <c r="M679" s="52">
        <v>26</v>
      </c>
      <c r="N679" s="52" t="s">
        <v>196</v>
      </c>
    </row>
    <row r="680" spans="1:14" x14ac:dyDescent="0.3">
      <c r="A680">
        <v>44</v>
      </c>
      <c r="B680" t="s">
        <v>21</v>
      </c>
      <c r="C680" s="53" t="s">
        <v>194</v>
      </c>
      <c r="D680" s="52">
        <v>29</v>
      </c>
      <c r="E680" s="52">
        <v>1</v>
      </c>
      <c r="F680" s="52">
        <v>1</v>
      </c>
      <c r="G680" s="52">
        <v>0</v>
      </c>
      <c r="H680" s="52">
        <v>0</v>
      </c>
      <c r="I680" s="52">
        <v>0</v>
      </c>
      <c r="J680" s="52">
        <v>0</v>
      </c>
      <c r="K680" s="52">
        <v>0</v>
      </c>
      <c r="L680" s="52">
        <v>0</v>
      </c>
      <c r="M680" s="52">
        <v>13</v>
      </c>
      <c r="N680" s="52" t="s">
        <v>197</v>
      </c>
    </row>
    <row r="681" spans="1:14" x14ac:dyDescent="0.3">
      <c r="A681">
        <v>44</v>
      </c>
      <c r="B681" t="s">
        <v>21</v>
      </c>
      <c r="C681" s="53" t="s">
        <v>194</v>
      </c>
      <c r="D681" s="52">
        <v>29</v>
      </c>
      <c r="E681" s="52">
        <v>1</v>
      </c>
      <c r="F681" s="52">
        <v>1</v>
      </c>
      <c r="G681" s="52">
        <v>0</v>
      </c>
      <c r="H681" s="52">
        <v>0</v>
      </c>
      <c r="I681" s="52">
        <v>0</v>
      </c>
      <c r="J681" s="52">
        <v>0</v>
      </c>
      <c r="K681" s="52">
        <v>0</v>
      </c>
      <c r="L681" s="52">
        <v>0</v>
      </c>
      <c r="M681" s="52">
        <v>13</v>
      </c>
      <c r="N681" s="52" t="s">
        <v>197</v>
      </c>
    </row>
    <row r="682" spans="1:14" x14ac:dyDescent="0.3">
      <c r="A682">
        <v>45</v>
      </c>
      <c r="B682" t="s">
        <v>21</v>
      </c>
      <c r="C682" s="53" t="s">
        <v>194</v>
      </c>
      <c r="D682" s="52">
        <v>29</v>
      </c>
      <c r="E682" s="52">
        <v>1</v>
      </c>
      <c r="F682" s="52">
        <v>1</v>
      </c>
      <c r="G682" s="52">
        <v>1</v>
      </c>
      <c r="H682" s="52">
        <v>1</v>
      </c>
      <c r="I682" s="52">
        <v>1</v>
      </c>
      <c r="J682" s="52">
        <v>0</v>
      </c>
      <c r="K682" s="52">
        <v>0</v>
      </c>
      <c r="L682" s="52">
        <v>0</v>
      </c>
      <c r="M682" s="52">
        <v>20</v>
      </c>
      <c r="N682" s="52" t="s">
        <v>197</v>
      </c>
    </row>
    <row r="683" spans="1:14" x14ac:dyDescent="0.3">
      <c r="A683">
        <v>45</v>
      </c>
      <c r="B683" t="s">
        <v>21</v>
      </c>
      <c r="C683" s="53" t="s">
        <v>194</v>
      </c>
      <c r="D683" s="52">
        <v>29</v>
      </c>
      <c r="E683" s="52">
        <v>1</v>
      </c>
      <c r="F683" s="52">
        <v>1</v>
      </c>
      <c r="G683" s="52">
        <v>0</v>
      </c>
      <c r="H683" s="52">
        <v>0</v>
      </c>
      <c r="I683" s="52">
        <v>0</v>
      </c>
      <c r="J683" s="52">
        <v>0</v>
      </c>
      <c r="K683" s="52">
        <v>0</v>
      </c>
      <c r="L683" s="52">
        <v>0</v>
      </c>
      <c r="M683" s="52">
        <v>13</v>
      </c>
      <c r="N683" s="52" t="s">
        <v>197</v>
      </c>
    </row>
    <row r="684" spans="1:14" x14ac:dyDescent="0.3">
      <c r="A684">
        <v>46</v>
      </c>
      <c r="B684" t="s">
        <v>21</v>
      </c>
      <c r="C684" s="53" t="s">
        <v>194</v>
      </c>
      <c r="D684" s="52">
        <v>29</v>
      </c>
      <c r="E684" s="52">
        <v>1</v>
      </c>
      <c r="F684" s="52">
        <v>1</v>
      </c>
      <c r="G684" s="52">
        <v>1</v>
      </c>
      <c r="H684" s="52">
        <v>1</v>
      </c>
      <c r="I684" s="52">
        <v>1</v>
      </c>
      <c r="J684" s="52">
        <v>1</v>
      </c>
      <c r="K684" s="52">
        <v>1</v>
      </c>
      <c r="L684" s="52">
        <v>1</v>
      </c>
      <c r="M684" s="52">
        <v>26</v>
      </c>
      <c r="N684" s="52" t="s">
        <v>196</v>
      </c>
    </row>
    <row r="685" spans="1:14" x14ac:dyDescent="0.3">
      <c r="A685">
        <v>46</v>
      </c>
      <c r="B685" t="s">
        <v>21</v>
      </c>
      <c r="C685" s="53" t="s">
        <v>194</v>
      </c>
      <c r="D685" s="52">
        <v>29</v>
      </c>
      <c r="E685" s="52">
        <v>1</v>
      </c>
      <c r="F685" s="52">
        <v>1</v>
      </c>
      <c r="G685" s="52">
        <v>1</v>
      </c>
      <c r="H685" s="52">
        <v>1</v>
      </c>
      <c r="I685" s="52">
        <v>1</v>
      </c>
      <c r="J685" s="52">
        <v>1</v>
      </c>
      <c r="K685" s="52">
        <v>1</v>
      </c>
      <c r="L685" s="52">
        <v>1</v>
      </c>
      <c r="M685" s="52">
        <v>26</v>
      </c>
      <c r="N685" s="52" t="s">
        <v>196</v>
      </c>
    </row>
    <row r="686" spans="1:14" x14ac:dyDescent="0.3">
      <c r="A686">
        <v>47</v>
      </c>
      <c r="B686" t="s">
        <v>21</v>
      </c>
      <c r="C686" s="53" t="s">
        <v>194</v>
      </c>
      <c r="D686" s="52">
        <v>29</v>
      </c>
      <c r="E686" s="52">
        <v>1</v>
      </c>
      <c r="F686" s="52">
        <v>1</v>
      </c>
      <c r="G686" s="52">
        <v>1</v>
      </c>
      <c r="H686" s="52">
        <v>1</v>
      </c>
      <c r="I686" s="52">
        <v>1</v>
      </c>
      <c r="J686" s="52">
        <v>1</v>
      </c>
      <c r="K686" s="52">
        <v>1</v>
      </c>
      <c r="L686" s="52">
        <v>1</v>
      </c>
      <c r="M686" s="52">
        <v>26</v>
      </c>
      <c r="N686" s="52" t="s">
        <v>196</v>
      </c>
    </row>
    <row r="687" spans="1:14" x14ac:dyDescent="0.3">
      <c r="A687">
        <v>48</v>
      </c>
      <c r="B687" t="s">
        <v>21</v>
      </c>
      <c r="C687" s="53" t="s">
        <v>194</v>
      </c>
      <c r="D687" s="52">
        <v>29</v>
      </c>
      <c r="E687" s="52">
        <v>1</v>
      </c>
      <c r="F687" s="52">
        <v>1</v>
      </c>
      <c r="G687" s="52">
        <v>1</v>
      </c>
      <c r="H687" s="52">
        <v>1</v>
      </c>
      <c r="I687" s="52">
        <v>1</v>
      </c>
      <c r="J687" s="52">
        <v>1</v>
      </c>
      <c r="K687" s="52">
        <v>1</v>
      </c>
      <c r="L687" s="52">
        <v>1</v>
      </c>
      <c r="M687" s="52">
        <v>26</v>
      </c>
      <c r="N687" s="52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workbookViewId="0">
      <selection sqref="A1:XFD1048576"/>
    </sheetView>
  </sheetViews>
  <sheetFormatPr baseColWidth="10" defaultRowHeight="14.4" x14ac:dyDescent="0.3"/>
  <cols>
    <col min="5" max="7" width="11.44140625" style="56" customWidth="1"/>
    <col min="261" max="263" width="11.44140625" customWidth="1"/>
    <col min="517" max="519" width="11.44140625" customWidth="1"/>
    <col min="773" max="775" width="11.44140625" customWidth="1"/>
    <col min="1029" max="1031" width="11.44140625" customWidth="1"/>
    <col min="1285" max="1287" width="11.44140625" customWidth="1"/>
    <col min="1541" max="1543" width="11.44140625" customWidth="1"/>
    <col min="1797" max="1799" width="11.44140625" customWidth="1"/>
    <col min="2053" max="2055" width="11.44140625" customWidth="1"/>
    <col min="2309" max="2311" width="11.44140625" customWidth="1"/>
    <col min="2565" max="2567" width="11.44140625" customWidth="1"/>
    <col min="2821" max="2823" width="11.44140625" customWidth="1"/>
    <col min="3077" max="3079" width="11.44140625" customWidth="1"/>
    <col min="3333" max="3335" width="11.44140625" customWidth="1"/>
    <col min="3589" max="3591" width="11.44140625" customWidth="1"/>
    <col min="3845" max="3847" width="11.44140625" customWidth="1"/>
    <col min="4101" max="4103" width="11.44140625" customWidth="1"/>
    <col min="4357" max="4359" width="11.44140625" customWidth="1"/>
    <col min="4613" max="4615" width="11.44140625" customWidth="1"/>
    <col min="4869" max="4871" width="11.44140625" customWidth="1"/>
    <col min="5125" max="5127" width="11.44140625" customWidth="1"/>
    <col min="5381" max="5383" width="11.44140625" customWidth="1"/>
    <col min="5637" max="5639" width="11.44140625" customWidth="1"/>
    <col min="5893" max="5895" width="11.44140625" customWidth="1"/>
    <col min="6149" max="6151" width="11.44140625" customWidth="1"/>
    <col min="6405" max="6407" width="11.44140625" customWidth="1"/>
    <col min="6661" max="6663" width="11.44140625" customWidth="1"/>
    <col min="6917" max="6919" width="11.44140625" customWidth="1"/>
    <col min="7173" max="7175" width="11.44140625" customWidth="1"/>
    <col min="7429" max="7431" width="11.44140625" customWidth="1"/>
    <col min="7685" max="7687" width="11.44140625" customWidth="1"/>
    <col min="7941" max="7943" width="11.44140625" customWidth="1"/>
    <col min="8197" max="8199" width="11.44140625" customWidth="1"/>
    <col min="8453" max="8455" width="11.44140625" customWidth="1"/>
    <col min="8709" max="8711" width="11.44140625" customWidth="1"/>
    <col min="8965" max="8967" width="11.44140625" customWidth="1"/>
    <col min="9221" max="9223" width="11.44140625" customWidth="1"/>
    <col min="9477" max="9479" width="11.44140625" customWidth="1"/>
    <col min="9733" max="9735" width="11.44140625" customWidth="1"/>
    <col min="9989" max="9991" width="11.44140625" customWidth="1"/>
    <col min="10245" max="10247" width="11.44140625" customWidth="1"/>
    <col min="10501" max="10503" width="11.44140625" customWidth="1"/>
    <col min="10757" max="10759" width="11.44140625" customWidth="1"/>
    <col min="11013" max="11015" width="11.44140625" customWidth="1"/>
    <col min="11269" max="11271" width="11.44140625" customWidth="1"/>
    <col min="11525" max="11527" width="11.44140625" customWidth="1"/>
    <col min="11781" max="11783" width="11.44140625" customWidth="1"/>
    <col min="12037" max="12039" width="11.44140625" customWidth="1"/>
    <col min="12293" max="12295" width="11.44140625" customWidth="1"/>
    <col min="12549" max="12551" width="11.44140625" customWidth="1"/>
    <col min="12805" max="12807" width="11.44140625" customWidth="1"/>
    <col min="13061" max="13063" width="11.44140625" customWidth="1"/>
    <col min="13317" max="13319" width="11.44140625" customWidth="1"/>
    <col min="13573" max="13575" width="11.44140625" customWidth="1"/>
    <col min="13829" max="13831" width="11.44140625" customWidth="1"/>
    <col min="14085" max="14087" width="11.44140625" customWidth="1"/>
    <col min="14341" max="14343" width="11.44140625" customWidth="1"/>
    <col min="14597" max="14599" width="11.44140625" customWidth="1"/>
    <col min="14853" max="14855" width="11.44140625" customWidth="1"/>
    <col min="15109" max="15111" width="11.44140625" customWidth="1"/>
    <col min="15365" max="15367" width="11.44140625" customWidth="1"/>
    <col min="15621" max="15623" width="11.44140625" customWidth="1"/>
    <col min="15877" max="15879" width="11.44140625" customWidth="1"/>
    <col min="16133" max="16135" width="11.44140625" customWidth="1"/>
  </cols>
  <sheetData>
    <row r="1" spans="1:7" x14ac:dyDescent="0.3">
      <c r="A1" s="51" t="s">
        <v>195</v>
      </c>
      <c r="B1" s="51" t="s">
        <v>14</v>
      </c>
      <c r="C1" s="51" t="s">
        <v>15</v>
      </c>
      <c r="D1" s="51" t="s">
        <v>16</v>
      </c>
      <c r="E1" s="55">
        <v>14</v>
      </c>
      <c r="F1" s="55">
        <v>21</v>
      </c>
      <c r="G1" s="55">
        <v>26</v>
      </c>
    </row>
    <row r="2" spans="1:7" x14ac:dyDescent="0.3">
      <c r="A2">
        <v>1</v>
      </c>
      <c r="B2" t="s">
        <v>18</v>
      </c>
      <c r="C2" s="53" t="s">
        <v>19</v>
      </c>
      <c r="D2">
        <v>25</v>
      </c>
      <c r="E2" s="56">
        <v>3.92</v>
      </c>
      <c r="F2" s="56">
        <v>6.5</v>
      </c>
      <c r="G2" s="56">
        <v>6.54</v>
      </c>
    </row>
    <row r="3" spans="1:7" x14ac:dyDescent="0.3">
      <c r="A3">
        <v>2</v>
      </c>
      <c r="B3" t="s">
        <v>18</v>
      </c>
      <c r="C3" s="53" t="s">
        <v>19</v>
      </c>
      <c r="D3">
        <v>25</v>
      </c>
      <c r="E3" s="56">
        <v>5.69</v>
      </c>
      <c r="F3" s="56">
        <v>7.46</v>
      </c>
      <c r="G3" s="56">
        <v>6.23</v>
      </c>
    </row>
    <row r="4" spans="1:7" x14ac:dyDescent="0.3">
      <c r="A4">
        <v>4</v>
      </c>
      <c r="B4" t="s">
        <v>18</v>
      </c>
      <c r="C4" s="53" t="s">
        <v>19</v>
      </c>
      <c r="D4">
        <v>25</v>
      </c>
      <c r="E4" s="56">
        <v>7.11</v>
      </c>
      <c r="F4" s="56">
        <v>6.67</v>
      </c>
      <c r="G4" s="56">
        <v>7.13</v>
      </c>
    </row>
    <row r="5" spans="1:7" x14ac:dyDescent="0.3">
      <c r="A5">
        <v>5</v>
      </c>
      <c r="B5" t="s">
        <v>18</v>
      </c>
      <c r="C5" s="53" t="s">
        <v>19</v>
      </c>
      <c r="D5">
        <v>25</v>
      </c>
      <c r="E5" s="56">
        <v>4.38</v>
      </c>
      <c r="F5" s="56">
        <v>7.07</v>
      </c>
      <c r="G5" s="56">
        <v>7.43</v>
      </c>
    </row>
    <row r="6" spans="1:7" x14ac:dyDescent="0.3">
      <c r="A6">
        <v>6</v>
      </c>
      <c r="B6" t="s">
        <v>18</v>
      </c>
      <c r="C6" s="53" t="s">
        <v>19</v>
      </c>
      <c r="D6">
        <v>25</v>
      </c>
      <c r="E6" s="56">
        <v>3.08</v>
      </c>
      <c r="F6" s="56">
        <v>5.71</v>
      </c>
      <c r="G6" s="56">
        <v>5.08</v>
      </c>
    </row>
    <row r="7" spans="1:7" x14ac:dyDescent="0.3">
      <c r="A7">
        <v>6</v>
      </c>
      <c r="B7" t="s">
        <v>18</v>
      </c>
      <c r="C7" s="53" t="s">
        <v>19</v>
      </c>
      <c r="D7">
        <v>25</v>
      </c>
      <c r="E7" s="56">
        <v>2.42</v>
      </c>
      <c r="F7" s="56">
        <v>4.6900000000000004</v>
      </c>
      <c r="G7" s="56">
        <v>4.66</v>
      </c>
    </row>
    <row r="8" spans="1:7" x14ac:dyDescent="0.3">
      <c r="A8">
        <v>7</v>
      </c>
      <c r="B8" t="s">
        <v>18</v>
      </c>
      <c r="C8" s="53" t="s">
        <v>19</v>
      </c>
      <c r="D8">
        <v>25</v>
      </c>
      <c r="E8" s="56">
        <v>5.03</v>
      </c>
      <c r="F8" s="56">
        <v>5.7</v>
      </c>
      <c r="G8" s="56">
        <v>6.07</v>
      </c>
    </row>
    <row r="9" spans="1:7" x14ac:dyDescent="0.3">
      <c r="A9">
        <v>10</v>
      </c>
      <c r="B9" t="s">
        <v>18</v>
      </c>
      <c r="C9" s="53" t="s">
        <v>19</v>
      </c>
      <c r="D9">
        <v>25</v>
      </c>
      <c r="E9" s="56">
        <v>5.29</v>
      </c>
      <c r="F9" s="56">
        <v>6.51</v>
      </c>
      <c r="G9" s="56">
        <v>5.89</v>
      </c>
    </row>
    <row r="10" spans="1:7" x14ac:dyDescent="0.3">
      <c r="A10">
        <v>13</v>
      </c>
      <c r="B10" t="s">
        <v>18</v>
      </c>
      <c r="C10" s="53" t="s">
        <v>19</v>
      </c>
      <c r="D10">
        <v>25</v>
      </c>
      <c r="E10" s="56">
        <v>4.3499999999999996</v>
      </c>
      <c r="F10" s="56">
        <v>6.03</v>
      </c>
      <c r="G10" s="56">
        <v>6.17</v>
      </c>
    </row>
    <row r="11" spans="1:7" x14ac:dyDescent="0.3">
      <c r="A11">
        <v>13</v>
      </c>
      <c r="B11" t="s">
        <v>18</v>
      </c>
      <c r="C11" s="53" t="s">
        <v>19</v>
      </c>
      <c r="D11">
        <v>25</v>
      </c>
      <c r="E11" s="56">
        <v>3.6</v>
      </c>
      <c r="F11" s="56">
        <v>5.38</v>
      </c>
      <c r="G11" s="56">
        <v>6.11</v>
      </c>
    </row>
    <row r="12" spans="1:7" x14ac:dyDescent="0.3">
      <c r="A12">
        <v>14</v>
      </c>
      <c r="B12" t="s">
        <v>18</v>
      </c>
      <c r="C12" s="53" t="s">
        <v>19</v>
      </c>
      <c r="D12">
        <v>25</v>
      </c>
      <c r="E12" s="56">
        <v>5.18</v>
      </c>
      <c r="F12" s="56">
        <v>5.94</v>
      </c>
      <c r="G12" s="56">
        <v>5.95</v>
      </c>
    </row>
    <row r="13" spans="1:7" x14ac:dyDescent="0.3">
      <c r="A13">
        <v>14</v>
      </c>
      <c r="B13" t="s">
        <v>18</v>
      </c>
      <c r="C13" s="53" t="s">
        <v>19</v>
      </c>
      <c r="D13">
        <v>25</v>
      </c>
      <c r="E13" s="56">
        <v>3.41</v>
      </c>
      <c r="F13" s="56">
        <v>5.08</v>
      </c>
      <c r="G13" s="56">
        <v>4.66</v>
      </c>
    </row>
    <row r="14" spans="1:7" x14ac:dyDescent="0.3">
      <c r="A14">
        <v>15</v>
      </c>
      <c r="B14" t="s">
        <v>18</v>
      </c>
      <c r="C14" s="53" t="s">
        <v>19</v>
      </c>
      <c r="D14">
        <v>25</v>
      </c>
      <c r="E14" s="56">
        <v>5.43</v>
      </c>
      <c r="F14" s="56">
        <v>6.14</v>
      </c>
      <c r="G14" s="56">
        <v>6.59</v>
      </c>
    </row>
    <row r="15" spans="1:7" x14ac:dyDescent="0.3">
      <c r="A15">
        <v>16</v>
      </c>
      <c r="B15" t="s">
        <v>18</v>
      </c>
      <c r="C15" s="53" t="s">
        <v>19</v>
      </c>
      <c r="D15">
        <v>25</v>
      </c>
      <c r="E15" s="56">
        <v>5.59</v>
      </c>
      <c r="F15" s="56">
        <v>6.41</v>
      </c>
      <c r="G15" s="56">
        <v>6.29</v>
      </c>
    </row>
    <row r="16" spans="1:7" x14ac:dyDescent="0.3">
      <c r="A16">
        <v>16</v>
      </c>
      <c r="B16" t="s">
        <v>18</v>
      </c>
      <c r="C16" s="53" t="s">
        <v>19</v>
      </c>
      <c r="D16">
        <v>25</v>
      </c>
      <c r="E16" s="56">
        <v>4.47</v>
      </c>
      <c r="F16" s="56">
        <v>6.26</v>
      </c>
      <c r="G16" s="56">
        <v>5.51</v>
      </c>
    </row>
    <row r="17" spans="1:7" x14ac:dyDescent="0.3">
      <c r="A17">
        <v>17</v>
      </c>
      <c r="B17" t="s">
        <v>18</v>
      </c>
      <c r="C17" s="53" t="s">
        <v>19</v>
      </c>
      <c r="D17">
        <v>25</v>
      </c>
      <c r="E17" s="56">
        <v>4.26</v>
      </c>
      <c r="F17" s="56">
        <v>6.02</v>
      </c>
      <c r="G17" s="56">
        <v>6.63</v>
      </c>
    </row>
    <row r="18" spans="1:7" x14ac:dyDescent="0.3">
      <c r="A18">
        <v>17</v>
      </c>
      <c r="B18" t="s">
        <v>18</v>
      </c>
      <c r="C18" s="53" t="s">
        <v>19</v>
      </c>
      <c r="D18">
        <v>25</v>
      </c>
      <c r="E18" s="56">
        <v>2.08</v>
      </c>
      <c r="F18" s="56">
        <v>4.32</v>
      </c>
      <c r="G18" s="56">
        <v>4.33</v>
      </c>
    </row>
    <row r="19" spans="1:7" x14ac:dyDescent="0.3">
      <c r="A19">
        <v>18</v>
      </c>
      <c r="B19" t="s">
        <v>18</v>
      </c>
      <c r="C19" s="53" t="s">
        <v>19</v>
      </c>
      <c r="D19">
        <v>25</v>
      </c>
      <c r="E19" s="56">
        <v>5.42</v>
      </c>
      <c r="F19" s="56">
        <v>6.31</v>
      </c>
      <c r="G19" s="56">
        <v>6.03</v>
      </c>
    </row>
    <row r="20" spans="1:7" x14ac:dyDescent="0.3">
      <c r="A20">
        <v>18</v>
      </c>
      <c r="B20" t="s">
        <v>18</v>
      </c>
      <c r="C20" s="53" t="s">
        <v>19</v>
      </c>
      <c r="D20">
        <v>25</v>
      </c>
      <c r="E20" s="56">
        <v>3.22</v>
      </c>
      <c r="F20" s="56">
        <v>5.35</v>
      </c>
      <c r="G20" s="56">
        <v>5.56</v>
      </c>
    </row>
    <row r="21" spans="1:7" x14ac:dyDescent="0.3">
      <c r="A21">
        <v>20</v>
      </c>
      <c r="B21" t="s">
        <v>18</v>
      </c>
      <c r="C21" s="53" t="s">
        <v>19</v>
      </c>
      <c r="D21">
        <v>25</v>
      </c>
      <c r="E21" s="56">
        <v>3.28</v>
      </c>
      <c r="F21" s="56">
        <v>5.18</v>
      </c>
      <c r="G21" s="56">
        <v>5.31</v>
      </c>
    </row>
    <row r="22" spans="1:7" x14ac:dyDescent="0.3">
      <c r="A22">
        <v>24</v>
      </c>
      <c r="B22" t="s">
        <v>18</v>
      </c>
      <c r="C22" s="53" t="s">
        <v>19</v>
      </c>
      <c r="D22">
        <v>25</v>
      </c>
      <c r="E22" s="56">
        <v>5.52</v>
      </c>
      <c r="F22" s="56">
        <v>6.04</v>
      </c>
      <c r="G22" s="56">
        <v>6.49</v>
      </c>
    </row>
    <row r="23" spans="1:7" x14ac:dyDescent="0.3">
      <c r="A23">
        <v>25</v>
      </c>
      <c r="B23" t="s">
        <v>18</v>
      </c>
      <c r="C23" s="53" t="s">
        <v>19</v>
      </c>
      <c r="D23">
        <v>25</v>
      </c>
      <c r="E23" s="56">
        <v>4.76</v>
      </c>
      <c r="F23" s="56">
        <v>4.76</v>
      </c>
      <c r="G23" s="56">
        <v>5.0199999999999996</v>
      </c>
    </row>
    <row r="24" spans="1:7" x14ac:dyDescent="0.3">
      <c r="A24">
        <v>29</v>
      </c>
      <c r="B24" t="s">
        <v>18</v>
      </c>
      <c r="C24" s="53" t="s">
        <v>19</v>
      </c>
      <c r="D24">
        <v>25</v>
      </c>
      <c r="E24" s="56">
        <v>4.8499999999999996</v>
      </c>
      <c r="F24" s="56">
        <v>6.26</v>
      </c>
      <c r="G24" s="56">
        <v>6.85</v>
      </c>
    </row>
    <row r="25" spans="1:7" x14ac:dyDescent="0.3">
      <c r="A25">
        <v>29</v>
      </c>
      <c r="B25" t="s">
        <v>18</v>
      </c>
      <c r="C25" s="53" t="s">
        <v>19</v>
      </c>
      <c r="D25">
        <v>25</v>
      </c>
      <c r="E25" s="56">
        <v>3.85</v>
      </c>
      <c r="F25" s="56">
        <v>5.63</v>
      </c>
      <c r="G25" s="56">
        <v>5.72</v>
      </c>
    </row>
    <row r="26" spans="1:7" x14ac:dyDescent="0.3">
      <c r="A26">
        <v>30</v>
      </c>
      <c r="B26" t="s">
        <v>18</v>
      </c>
      <c r="C26" s="53" t="s">
        <v>19</v>
      </c>
      <c r="D26">
        <v>25</v>
      </c>
      <c r="E26" s="56">
        <v>3.3</v>
      </c>
      <c r="F26" s="56">
        <v>5.07</v>
      </c>
      <c r="G26" s="56">
        <v>5.36</v>
      </c>
    </row>
    <row r="27" spans="1:7" x14ac:dyDescent="0.3">
      <c r="A27">
        <v>33</v>
      </c>
      <c r="B27" t="s">
        <v>18</v>
      </c>
      <c r="C27" s="53" t="s">
        <v>19</v>
      </c>
      <c r="D27">
        <v>25</v>
      </c>
      <c r="E27" s="56">
        <v>4.91</v>
      </c>
      <c r="F27" s="56">
        <v>7.47</v>
      </c>
      <c r="G27" s="56">
        <v>6.78</v>
      </c>
    </row>
    <row r="28" spans="1:7" x14ac:dyDescent="0.3">
      <c r="A28">
        <v>36</v>
      </c>
      <c r="B28" t="s">
        <v>18</v>
      </c>
      <c r="C28" s="53" t="s">
        <v>19</v>
      </c>
      <c r="D28">
        <v>25</v>
      </c>
      <c r="E28" s="56">
        <v>4.8499999999999996</v>
      </c>
      <c r="F28" s="56">
        <v>7.66</v>
      </c>
      <c r="G28" s="56">
        <v>7.77</v>
      </c>
    </row>
    <row r="29" spans="1:7" x14ac:dyDescent="0.3">
      <c r="A29">
        <v>36</v>
      </c>
      <c r="B29" t="s">
        <v>18</v>
      </c>
      <c r="C29" s="53" t="s">
        <v>19</v>
      </c>
      <c r="D29">
        <v>25</v>
      </c>
      <c r="E29" s="56">
        <v>3.38</v>
      </c>
      <c r="F29" s="56">
        <v>5.93</v>
      </c>
      <c r="G29" s="56">
        <v>6.15</v>
      </c>
    </row>
    <row r="30" spans="1:7" x14ac:dyDescent="0.3">
      <c r="A30">
        <v>37</v>
      </c>
      <c r="B30" t="s">
        <v>18</v>
      </c>
      <c r="C30" s="53" t="s">
        <v>19</v>
      </c>
      <c r="D30">
        <v>25</v>
      </c>
      <c r="E30" s="56">
        <v>3.83</v>
      </c>
      <c r="F30" s="56">
        <v>4.0999999999999996</v>
      </c>
      <c r="G30" s="56">
        <v>4.62</v>
      </c>
    </row>
    <row r="31" spans="1:7" x14ac:dyDescent="0.3">
      <c r="A31">
        <v>39</v>
      </c>
      <c r="B31" t="s">
        <v>18</v>
      </c>
      <c r="C31" s="53" t="s">
        <v>19</v>
      </c>
      <c r="D31">
        <v>25</v>
      </c>
      <c r="E31" s="56">
        <v>3.22</v>
      </c>
      <c r="F31" s="56">
        <v>4.63</v>
      </c>
      <c r="G31" s="56">
        <v>4.71</v>
      </c>
    </row>
    <row r="32" spans="1:7" x14ac:dyDescent="0.3">
      <c r="A32">
        <v>40</v>
      </c>
      <c r="B32" t="s">
        <v>18</v>
      </c>
      <c r="C32" s="53" t="s">
        <v>19</v>
      </c>
      <c r="D32">
        <v>25</v>
      </c>
      <c r="E32" s="56">
        <v>2.85</v>
      </c>
      <c r="F32" s="56">
        <v>6.67</v>
      </c>
      <c r="G32" s="56">
        <v>6.13</v>
      </c>
    </row>
    <row r="33" spans="1:7" x14ac:dyDescent="0.3">
      <c r="A33">
        <v>42</v>
      </c>
      <c r="B33" t="s">
        <v>18</v>
      </c>
      <c r="C33" s="53" t="s">
        <v>19</v>
      </c>
      <c r="D33">
        <v>25</v>
      </c>
      <c r="E33" s="56">
        <v>4.67</v>
      </c>
      <c r="F33" s="56">
        <v>6.24</v>
      </c>
      <c r="G33" s="56">
        <v>5.67</v>
      </c>
    </row>
    <row r="34" spans="1:7" x14ac:dyDescent="0.3">
      <c r="A34">
        <v>43</v>
      </c>
      <c r="B34" t="s">
        <v>18</v>
      </c>
      <c r="C34" s="53" t="s">
        <v>19</v>
      </c>
      <c r="D34">
        <v>25</v>
      </c>
      <c r="E34" s="56">
        <v>3.66</v>
      </c>
      <c r="F34" s="56">
        <v>6.68</v>
      </c>
      <c r="G34" s="56">
        <v>6.52</v>
      </c>
    </row>
    <row r="35" spans="1:7" x14ac:dyDescent="0.3">
      <c r="A35">
        <v>43</v>
      </c>
      <c r="B35" t="s">
        <v>18</v>
      </c>
      <c r="C35" s="53" t="s">
        <v>19</v>
      </c>
      <c r="D35">
        <v>25</v>
      </c>
      <c r="E35" s="56">
        <v>4.58</v>
      </c>
      <c r="F35" s="56">
        <v>5.21</v>
      </c>
      <c r="G35" s="56">
        <v>6</v>
      </c>
    </row>
    <row r="36" spans="1:7" x14ac:dyDescent="0.3">
      <c r="A36">
        <v>2</v>
      </c>
      <c r="B36" t="s">
        <v>21</v>
      </c>
      <c r="C36" s="53" t="s">
        <v>19</v>
      </c>
      <c r="D36">
        <v>25</v>
      </c>
      <c r="E36" s="56">
        <v>2.64</v>
      </c>
      <c r="F36" s="56">
        <v>3.52</v>
      </c>
      <c r="G36" s="56">
        <v>4.63</v>
      </c>
    </row>
    <row r="37" spans="1:7" x14ac:dyDescent="0.3">
      <c r="A37">
        <v>4</v>
      </c>
      <c r="B37" t="s">
        <v>21</v>
      </c>
      <c r="C37" s="53" t="s">
        <v>19</v>
      </c>
      <c r="D37">
        <v>25</v>
      </c>
      <c r="E37" s="56">
        <v>3.35</v>
      </c>
      <c r="F37" s="56">
        <v>4.25</v>
      </c>
      <c r="G37" s="56">
        <v>5.0199999999999996</v>
      </c>
    </row>
    <row r="38" spans="1:7" x14ac:dyDescent="0.3">
      <c r="A38">
        <v>8</v>
      </c>
      <c r="B38" t="s">
        <v>21</v>
      </c>
      <c r="C38" s="53" t="s">
        <v>19</v>
      </c>
      <c r="D38">
        <v>25</v>
      </c>
      <c r="E38" s="56">
        <v>3.11</v>
      </c>
      <c r="F38" s="56">
        <v>6.04</v>
      </c>
      <c r="G38" s="56">
        <v>5.52</v>
      </c>
    </row>
    <row r="39" spans="1:7" x14ac:dyDescent="0.3">
      <c r="A39">
        <v>12</v>
      </c>
      <c r="B39" t="s">
        <v>21</v>
      </c>
      <c r="C39" s="53" t="s">
        <v>19</v>
      </c>
      <c r="D39">
        <v>25</v>
      </c>
      <c r="E39" s="56">
        <v>4.08</v>
      </c>
      <c r="F39" s="56">
        <v>5.8</v>
      </c>
      <c r="G39" s="56">
        <v>7.87</v>
      </c>
    </row>
    <row r="40" spans="1:7" x14ac:dyDescent="0.3">
      <c r="A40">
        <v>16</v>
      </c>
      <c r="B40" t="s">
        <v>21</v>
      </c>
      <c r="C40" s="53" t="s">
        <v>19</v>
      </c>
      <c r="D40">
        <v>25</v>
      </c>
      <c r="E40" s="56">
        <v>3.04</v>
      </c>
      <c r="F40" s="56">
        <v>4.32</v>
      </c>
      <c r="G40" s="56">
        <v>5.49</v>
      </c>
    </row>
    <row r="41" spans="1:7" x14ac:dyDescent="0.3">
      <c r="A41">
        <v>17</v>
      </c>
      <c r="B41" t="s">
        <v>21</v>
      </c>
      <c r="C41" s="53" t="s">
        <v>19</v>
      </c>
      <c r="D41">
        <v>25</v>
      </c>
      <c r="E41" s="56">
        <v>2.23</v>
      </c>
      <c r="F41" s="56">
        <v>3.4</v>
      </c>
      <c r="G41" s="56">
        <v>4.95</v>
      </c>
    </row>
    <row r="42" spans="1:7" x14ac:dyDescent="0.3">
      <c r="A42">
        <v>18</v>
      </c>
      <c r="B42" t="s">
        <v>21</v>
      </c>
      <c r="C42" s="53" t="s">
        <v>19</v>
      </c>
      <c r="D42">
        <v>25</v>
      </c>
      <c r="E42" s="56">
        <v>4.38</v>
      </c>
      <c r="F42" s="56">
        <v>5.57</v>
      </c>
      <c r="G42" s="56">
        <v>6.33</v>
      </c>
    </row>
    <row r="43" spans="1:7" x14ac:dyDescent="0.3">
      <c r="A43">
        <v>19</v>
      </c>
      <c r="B43" t="s">
        <v>21</v>
      </c>
      <c r="C43" s="53" t="s">
        <v>19</v>
      </c>
      <c r="D43">
        <v>25</v>
      </c>
      <c r="E43" s="56">
        <v>4.28</v>
      </c>
      <c r="F43" s="56">
        <v>6.06</v>
      </c>
      <c r="G43" s="56">
        <v>6.63</v>
      </c>
    </row>
    <row r="44" spans="1:7" x14ac:dyDescent="0.3">
      <c r="A44">
        <v>20</v>
      </c>
      <c r="B44" t="s">
        <v>21</v>
      </c>
      <c r="C44" s="53" t="s">
        <v>19</v>
      </c>
      <c r="D44">
        <v>25</v>
      </c>
      <c r="E44" s="56">
        <v>4.8600000000000003</v>
      </c>
      <c r="F44" s="56">
        <v>5.45</v>
      </c>
      <c r="G44" s="56">
        <v>6.44</v>
      </c>
    </row>
    <row r="45" spans="1:7" x14ac:dyDescent="0.3">
      <c r="A45">
        <v>27</v>
      </c>
      <c r="B45" t="s">
        <v>21</v>
      </c>
      <c r="C45" s="53" t="s">
        <v>19</v>
      </c>
      <c r="D45">
        <v>25</v>
      </c>
      <c r="E45" s="56">
        <v>4.66</v>
      </c>
      <c r="F45" s="56">
        <v>6.11</v>
      </c>
      <c r="G45" s="56">
        <v>5.96</v>
      </c>
    </row>
    <row r="46" spans="1:7" x14ac:dyDescent="0.3">
      <c r="A46">
        <v>34</v>
      </c>
      <c r="B46" t="s">
        <v>21</v>
      </c>
      <c r="C46" s="53" t="s">
        <v>19</v>
      </c>
      <c r="D46">
        <v>25</v>
      </c>
      <c r="E46" s="56">
        <v>5.07</v>
      </c>
      <c r="F46" s="56">
        <v>6.73</v>
      </c>
      <c r="G46" s="56">
        <v>7.64</v>
      </c>
    </row>
    <row r="47" spans="1:7" x14ac:dyDescent="0.3">
      <c r="A47">
        <v>37</v>
      </c>
      <c r="B47" t="s">
        <v>21</v>
      </c>
      <c r="C47" s="53" t="s">
        <v>19</v>
      </c>
      <c r="D47">
        <v>25</v>
      </c>
      <c r="E47" s="56">
        <v>5.0199999999999996</v>
      </c>
      <c r="F47" s="56">
        <v>5.42</v>
      </c>
      <c r="G47" s="56">
        <v>5.94</v>
      </c>
    </row>
    <row r="48" spans="1:7" x14ac:dyDescent="0.3">
      <c r="A48">
        <v>38</v>
      </c>
      <c r="B48" t="s">
        <v>21</v>
      </c>
      <c r="C48" s="53" t="s">
        <v>19</v>
      </c>
      <c r="D48">
        <v>25</v>
      </c>
      <c r="E48" s="56">
        <v>4.3600000000000003</v>
      </c>
      <c r="F48" s="56">
        <v>6.02</v>
      </c>
      <c r="G48" s="56">
        <v>7.48</v>
      </c>
    </row>
    <row r="49" spans="1:7" x14ac:dyDescent="0.3">
      <c r="A49">
        <v>40</v>
      </c>
      <c r="B49" t="s">
        <v>21</v>
      </c>
      <c r="C49" s="53" t="s">
        <v>19</v>
      </c>
      <c r="D49">
        <v>25</v>
      </c>
      <c r="E49" s="56">
        <v>4.29</v>
      </c>
      <c r="F49" s="56">
        <v>6.1</v>
      </c>
      <c r="G49" s="56">
        <v>5.33</v>
      </c>
    </row>
    <row r="50" spans="1:7" x14ac:dyDescent="0.3">
      <c r="A50">
        <v>41</v>
      </c>
      <c r="B50" t="s">
        <v>21</v>
      </c>
      <c r="C50" s="53" t="s">
        <v>19</v>
      </c>
      <c r="D50">
        <v>25</v>
      </c>
      <c r="E50" s="56">
        <v>4.66</v>
      </c>
      <c r="F50" s="56">
        <v>5.72</v>
      </c>
      <c r="G50" s="56">
        <v>5.88</v>
      </c>
    </row>
    <row r="51" spans="1:7" x14ac:dyDescent="0.3">
      <c r="A51">
        <v>41</v>
      </c>
      <c r="B51" t="s">
        <v>21</v>
      </c>
      <c r="C51" s="53" t="s">
        <v>19</v>
      </c>
      <c r="D51">
        <v>25</v>
      </c>
      <c r="E51" s="56">
        <v>3.48</v>
      </c>
      <c r="F51" s="56">
        <v>4.67</v>
      </c>
      <c r="G51" s="56">
        <v>5.71</v>
      </c>
    </row>
    <row r="52" spans="1:7" x14ac:dyDescent="0.3">
      <c r="A52">
        <v>42</v>
      </c>
      <c r="B52" t="s">
        <v>21</v>
      </c>
      <c r="C52" s="53" t="s">
        <v>19</v>
      </c>
      <c r="D52">
        <v>25</v>
      </c>
      <c r="E52" s="56">
        <v>4.6399999999999997</v>
      </c>
      <c r="F52" s="56">
        <v>6.83</v>
      </c>
      <c r="G52" s="56">
        <v>7.35</v>
      </c>
    </row>
    <row r="53" spans="1:7" x14ac:dyDescent="0.3">
      <c r="A53">
        <v>42</v>
      </c>
      <c r="B53" t="s">
        <v>21</v>
      </c>
      <c r="C53" s="53" t="s">
        <v>19</v>
      </c>
      <c r="D53">
        <v>25</v>
      </c>
      <c r="E53" s="56">
        <v>3.07</v>
      </c>
      <c r="F53" s="56">
        <v>3.3</v>
      </c>
      <c r="G53" s="56">
        <v>3.12</v>
      </c>
    </row>
    <row r="54" spans="1:7" x14ac:dyDescent="0.3">
      <c r="A54">
        <v>44</v>
      </c>
      <c r="B54" t="s">
        <v>21</v>
      </c>
      <c r="C54" s="53" t="s">
        <v>19</v>
      </c>
      <c r="D54">
        <v>25</v>
      </c>
      <c r="E54" s="56">
        <v>4.66</v>
      </c>
      <c r="F54" s="56">
        <v>6.63</v>
      </c>
      <c r="G54" s="56">
        <v>7.01</v>
      </c>
    </row>
    <row r="55" spans="1:7" x14ac:dyDescent="0.3">
      <c r="A55">
        <v>46</v>
      </c>
      <c r="B55" t="s">
        <v>21</v>
      </c>
      <c r="C55" s="53" t="s">
        <v>19</v>
      </c>
      <c r="D55">
        <v>25</v>
      </c>
      <c r="E55" s="56">
        <v>6.2</v>
      </c>
      <c r="F55" s="56">
        <v>7.19</v>
      </c>
      <c r="G55" s="56">
        <v>4.6399999999999997</v>
      </c>
    </row>
    <row r="56" spans="1:7" x14ac:dyDescent="0.3">
      <c r="A56">
        <v>47</v>
      </c>
      <c r="B56" t="s">
        <v>21</v>
      </c>
      <c r="C56" s="53" t="s">
        <v>19</v>
      </c>
      <c r="D56">
        <v>25</v>
      </c>
      <c r="E56" s="56">
        <v>3.55</v>
      </c>
      <c r="F56" s="56">
        <v>4.6399999999999997</v>
      </c>
      <c r="G56" s="56">
        <v>6.42</v>
      </c>
    </row>
    <row r="57" spans="1:7" x14ac:dyDescent="0.3">
      <c r="A57">
        <v>48</v>
      </c>
      <c r="B57" t="s">
        <v>21</v>
      </c>
      <c r="C57" s="53" t="s">
        <v>19</v>
      </c>
      <c r="D57">
        <v>25</v>
      </c>
      <c r="E57" s="56">
        <v>4.75</v>
      </c>
      <c r="F57" s="56">
        <v>6.19</v>
      </c>
      <c r="G57" s="56">
        <v>6.35</v>
      </c>
    </row>
    <row r="58" spans="1:7" x14ac:dyDescent="0.3">
      <c r="A58">
        <v>2</v>
      </c>
      <c r="B58" t="s">
        <v>18</v>
      </c>
      <c r="C58" s="53" t="s">
        <v>23</v>
      </c>
      <c r="D58">
        <v>25</v>
      </c>
      <c r="E58" s="56">
        <v>8.6300000000000008</v>
      </c>
      <c r="F58" s="56">
        <v>8.06</v>
      </c>
      <c r="G58" s="56">
        <v>8.41</v>
      </c>
    </row>
    <row r="59" spans="1:7" x14ac:dyDescent="0.3">
      <c r="A59">
        <v>3</v>
      </c>
      <c r="B59" t="s">
        <v>18</v>
      </c>
      <c r="C59" s="53" t="s">
        <v>23</v>
      </c>
      <c r="D59">
        <v>25</v>
      </c>
      <c r="E59" s="56">
        <v>5.99</v>
      </c>
      <c r="F59" s="56">
        <v>9.68</v>
      </c>
      <c r="G59" s="56">
        <v>9.6300000000000008</v>
      </c>
    </row>
    <row r="60" spans="1:7" x14ac:dyDescent="0.3">
      <c r="A60">
        <v>5</v>
      </c>
      <c r="B60" t="s">
        <v>18</v>
      </c>
      <c r="C60" s="53" t="s">
        <v>23</v>
      </c>
      <c r="D60">
        <v>25</v>
      </c>
      <c r="E60" s="56">
        <v>5.27</v>
      </c>
      <c r="F60" s="56">
        <v>6.55</v>
      </c>
      <c r="G60" s="56">
        <v>8.23</v>
      </c>
    </row>
    <row r="61" spans="1:7" x14ac:dyDescent="0.3">
      <c r="A61">
        <v>7</v>
      </c>
      <c r="B61" t="s">
        <v>18</v>
      </c>
      <c r="C61" s="53" t="s">
        <v>23</v>
      </c>
      <c r="D61">
        <v>25</v>
      </c>
      <c r="E61" s="56">
        <v>8.5</v>
      </c>
      <c r="F61" s="56">
        <v>4.41</v>
      </c>
      <c r="G61" s="56">
        <v>8.0399999999999991</v>
      </c>
    </row>
    <row r="62" spans="1:7" x14ac:dyDescent="0.3">
      <c r="A62">
        <v>9</v>
      </c>
      <c r="B62" t="s">
        <v>18</v>
      </c>
      <c r="C62" s="53" t="s">
        <v>23</v>
      </c>
      <c r="D62">
        <v>25</v>
      </c>
      <c r="E62" s="56">
        <v>5.12</v>
      </c>
      <c r="F62" s="56">
        <v>8.7899999999999991</v>
      </c>
      <c r="G62" s="56">
        <v>8.68</v>
      </c>
    </row>
    <row r="63" spans="1:7" x14ac:dyDescent="0.3">
      <c r="A63">
        <v>20</v>
      </c>
      <c r="B63" t="s">
        <v>18</v>
      </c>
      <c r="C63" s="53" t="s">
        <v>23</v>
      </c>
      <c r="D63">
        <v>25</v>
      </c>
      <c r="E63" s="56">
        <v>8.0500000000000007</v>
      </c>
      <c r="F63" s="56">
        <f>2.35+4.63</f>
        <v>6.98</v>
      </c>
      <c r="G63" s="56">
        <f>2.35+4.63</f>
        <v>6.98</v>
      </c>
    </row>
    <row r="64" spans="1:7" x14ac:dyDescent="0.3">
      <c r="A64">
        <v>21</v>
      </c>
      <c r="B64" t="s">
        <v>18</v>
      </c>
      <c r="C64" s="53" t="s">
        <v>23</v>
      </c>
      <c r="D64">
        <v>25</v>
      </c>
      <c r="E64" s="56">
        <v>5.58</v>
      </c>
      <c r="F64" s="56">
        <v>5.25</v>
      </c>
      <c r="G64" s="56">
        <f>3.07+2.95</f>
        <v>6.02</v>
      </c>
    </row>
    <row r="65" spans="1:7" x14ac:dyDescent="0.3">
      <c r="A65">
        <v>22</v>
      </c>
      <c r="B65" t="s">
        <v>18</v>
      </c>
      <c r="C65" s="53" t="s">
        <v>23</v>
      </c>
      <c r="D65">
        <v>25</v>
      </c>
      <c r="E65" s="56">
        <v>5.13</v>
      </c>
      <c r="F65" s="56">
        <v>5.32</v>
      </c>
      <c r="G65" s="56">
        <f>3.25+3.33</f>
        <v>6.58</v>
      </c>
    </row>
    <row r="66" spans="1:7" x14ac:dyDescent="0.3">
      <c r="A66">
        <v>24</v>
      </c>
      <c r="B66" t="s">
        <v>18</v>
      </c>
      <c r="C66" s="53" t="s">
        <v>23</v>
      </c>
      <c r="D66">
        <v>25</v>
      </c>
      <c r="E66" s="56">
        <v>4.93</v>
      </c>
      <c r="F66" s="56">
        <v>4.8899999999999997</v>
      </c>
      <c r="G66" s="56">
        <v>8.09</v>
      </c>
    </row>
    <row r="67" spans="1:7" x14ac:dyDescent="0.3">
      <c r="A67">
        <v>28</v>
      </c>
      <c r="B67" t="s">
        <v>18</v>
      </c>
      <c r="C67" s="53" t="s">
        <v>23</v>
      </c>
      <c r="D67">
        <v>25</v>
      </c>
      <c r="E67" s="56">
        <v>5.78</v>
      </c>
      <c r="F67" s="56">
        <v>4.51</v>
      </c>
      <c r="G67" s="56">
        <f>4.45+1.79</f>
        <v>6.24</v>
      </c>
    </row>
    <row r="68" spans="1:7" x14ac:dyDescent="0.3">
      <c r="A68">
        <v>32</v>
      </c>
      <c r="B68" t="s">
        <v>18</v>
      </c>
      <c r="C68" s="53" t="s">
        <v>23</v>
      </c>
      <c r="D68">
        <v>25</v>
      </c>
      <c r="E68" s="56">
        <v>6.48</v>
      </c>
      <c r="F68" s="56">
        <v>6.63</v>
      </c>
      <c r="G68" s="56">
        <v>6.74</v>
      </c>
    </row>
    <row r="69" spans="1:7" x14ac:dyDescent="0.3">
      <c r="A69">
        <v>38</v>
      </c>
      <c r="B69" t="s">
        <v>18</v>
      </c>
      <c r="C69" s="53" t="s">
        <v>23</v>
      </c>
      <c r="D69">
        <v>25</v>
      </c>
      <c r="E69" s="56">
        <v>6.94</v>
      </c>
      <c r="F69" s="56">
        <v>7.24</v>
      </c>
      <c r="G69" s="56">
        <v>8.14</v>
      </c>
    </row>
    <row r="70" spans="1:7" x14ac:dyDescent="0.3">
      <c r="A70">
        <v>42</v>
      </c>
      <c r="B70" t="s">
        <v>18</v>
      </c>
      <c r="C70" s="53" t="s">
        <v>23</v>
      </c>
      <c r="D70">
        <v>25</v>
      </c>
      <c r="E70" s="56">
        <v>5.57</v>
      </c>
      <c r="F70" s="56">
        <v>7.75</v>
      </c>
      <c r="G70" s="56">
        <f>5.19+3.37</f>
        <v>8.56</v>
      </c>
    </row>
    <row r="71" spans="1:7" x14ac:dyDescent="0.3">
      <c r="A71">
        <v>42</v>
      </c>
      <c r="B71" t="s">
        <v>18</v>
      </c>
      <c r="C71" s="53" t="s">
        <v>23</v>
      </c>
      <c r="D71">
        <v>25</v>
      </c>
      <c r="E71" s="56">
        <v>2.74</v>
      </c>
      <c r="F71" s="56">
        <v>3.69</v>
      </c>
      <c r="G71" s="56">
        <v>4.08</v>
      </c>
    </row>
    <row r="72" spans="1:7" x14ac:dyDescent="0.3">
      <c r="A72">
        <v>45</v>
      </c>
      <c r="B72" t="s">
        <v>18</v>
      </c>
      <c r="C72" s="53" t="s">
        <v>23</v>
      </c>
      <c r="D72">
        <v>25</v>
      </c>
      <c r="E72" s="56">
        <v>5.31</v>
      </c>
      <c r="F72" s="56">
        <v>6.14</v>
      </c>
      <c r="G72" s="56">
        <v>7.37</v>
      </c>
    </row>
    <row r="73" spans="1:7" x14ac:dyDescent="0.3">
      <c r="A73">
        <v>3</v>
      </c>
      <c r="B73" t="s">
        <v>21</v>
      </c>
      <c r="C73" s="53" t="s">
        <v>23</v>
      </c>
      <c r="D73">
        <v>25</v>
      </c>
      <c r="E73" s="56">
        <v>3.63</v>
      </c>
      <c r="F73" s="56">
        <v>5.32</v>
      </c>
      <c r="G73" s="56">
        <f>1.58+3.53</f>
        <v>5.1099999999999994</v>
      </c>
    </row>
    <row r="74" spans="1:7" x14ac:dyDescent="0.3">
      <c r="A74">
        <v>6</v>
      </c>
      <c r="B74" t="s">
        <v>21</v>
      </c>
      <c r="C74" s="53" t="s">
        <v>23</v>
      </c>
      <c r="D74">
        <v>25</v>
      </c>
      <c r="E74" s="56">
        <v>4.34</v>
      </c>
      <c r="F74" s="56">
        <v>7.8</v>
      </c>
      <c r="G74" s="56">
        <v>7.86</v>
      </c>
    </row>
    <row r="75" spans="1:7" x14ac:dyDescent="0.3">
      <c r="A75">
        <v>7</v>
      </c>
      <c r="B75" t="s">
        <v>21</v>
      </c>
      <c r="C75" s="53" t="s">
        <v>23</v>
      </c>
      <c r="D75">
        <v>25</v>
      </c>
      <c r="E75" s="56">
        <v>5.26</v>
      </c>
      <c r="F75" s="56">
        <v>8.2100000000000009</v>
      </c>
      <c r="G75" s="56">
        <f>4.24+3.5</f>
        <v>7.74</v>
      </c>
    </row>
    <row r="76" spans="1:7" x14ac:dyDescent="0.3">
      <c r="A76">
        <v>8</v>
      </c>
      <c r="B76" t="s">
        <v>21</v>
      </c>
      <c r="C76" s="53" t="s">
        <v>23</v>
      </c>
      <c r="D76">
        <v>25</v>
      </c>
      <c r="E76" s="56">
        <v>4.91</v>
      </c>
      <c r="F76" s="56">
        <v>7.04</v>
      </c>
      <c r="G76" s="56">
        <f>2.76+3.89</f>
        <v>6.65</v>
      </c>
    </row>
    <row r="77" spans="1:7" x14ac:dyDescent="0.3">
      <c r="A77">
        <v>8</v>
      </c>
      <c r="B77" t="s">
        <v>21</v>
      </c>
      <c r="C77" s="53" t="s">
        <v>23</v>
      </c>
      <c r="D77">
        <v>25</v>
      </c>
      <c r="E77" s="56">
        <v>2.83</v>
      </c>
      <c r="F77" s="56">
        <v>6.1</v>
      </c>
      <c r="G77" s="56">
        <v>6.58</v>
      </c>
    </row>
    <row r="78" spans="1:7" x14ac:dyDescent="0.3">
      <c r="A78">
        <v>11</v>
      </c>
      <c r="B78" t="s">
        <v>21</v>
      </c>
      <c r="C78" s="53" t="s">
        <v>23</v>
      </c>
      <c r="D78">
        <v>25</v>
      </c>
      <c r="E78" s="56">
        <v>4.1399999999999997</v>
      </c>
      <c r="F78" s="56">
        <v>6.03</v>
      </c>
      <c r="G78" s="56">
        <v>5.81</v>
      </c>
    </row>
    <row r="79" spans="1:7" x14ac:dyDescent="0.3">
      <c r="A79">
        <v>20</v>
      </c>
      <c r="B79" t="s">
        <v>21</v>
      </c>
      <c r="C79" s="53" t="s">
        <v>23</v>
      </c>
      <c r="D79">
        <v>25</v>
      </c>
      <c r="E79" s="56">
        <v>4.58</v>
      </c>
      <c r="F79" s="56">
        <v>7.3</v>
      </c>
      <c r="G79" s="56">
        <v>7.78</v>
      </c>
    </row>
    <row r="80" spans="1:7" x14ac:dyDescent="0.3">
      <c r="A80">
        <v>23</v>
      </c>
      <c r="B80" t="s">
        <v>21</v>
      </c>
      <c r="C80" s="53" t="s">
        <v>23</v>
      </c>
      <c r="D80">
        <v>25</v>
      </c>
      <c r="E80" s="56">
        <v>6.06</v>
      </c>
      <c r="F80" s="56">
        <v>7.86</v>
      </c>
      <c r="G80" s="56">
        <v>8.1</v>
      </c>
    </row>
    <row r="81" spans="1:7" x14ac:dyDescent="0.3">
      <c r="A81">
        <v>27</v>
      </c>
      <c r="B81" t="s">
        <v>21</v>
      </c>
      <c r="C81" s="53" t="s">
        <v>23</v>
      </c>
      <c r="D81">
        <v>25</v>
      </c>
      <c r="E81" s="56">
        <v>3.61</v>
      </c>
      <c r="F81" s="56">
        <v>4.4000000000000004</v>
      </c>
      <c r="G81" s="56">
        <v>3.83</v>
      </c>
    </row>
    <row r="82" spans="1:7" x14ac:dyDescent="0.3">
      <c r="A82">
        <v>38</v>
      </c>
      <c r="B82" t="s">
        <v>21</v>
      </c>
      <c r="C82" s="53" t="s">
        <v>23</v>
      </c>
      <c r="D82">
        <v>25</v>
      </c>
      <c r="E82" s="56">
        <v>4.79</v>
      </c>
      <c r="F82" s="56">
        <v>7.52</v>
      </c>
      <c r="G82" s="56">
        <v>8.44</v>
      </c>
    </row>
    <row r="83" spans="1:7" x14ac:dyDescent="0.3">
      <c r="A83">
        <v>41</v>
      </c>
      <c r="B83" t="s">
        <v>21</v>
      </c>
      <c r="C83" s="53" t="s">
        <v>23</v>
      </c>
      <c r="D83">
        <v>25</v>
      </c>
      <c r="E83" s="56">
        <v>4.71</v>
      </c>
      <c r="F83" s="56">
        <v>8.9499999999999993</v>
      </c>
      <c r="G83" s="56">
        <f>4.85+4.05</f>
        <v>8.8999999999999986</v>
      </c>
    </row>
    <row r="84" spans="1:7" x14ac:dyDescent="0.3">
      <c r="A84">
        <v>46</v>
      </c>
      <c r="B84" t="s">
        <v>21</v>
      </c>
      <c r="C84" s="53" t="s">
        <v>23</v>
      </c>
      <c r="D84">
        <v>25</v>
      </c>
      <c r="E84" s="56">
        <v>3.69</v>
      </c>
      <c r="F84" s="56">
        <v>7.89</v>
      </c>
      <c r="G84" s="56">
        <v>7.47</v>
      </c>
    </row>
    <row r="85" spans="1:7" x14ac:dyDescent="0.3">
      <c r="A85">
        <v>1</v>
      </c>
      <c r="B85" t="s">
        <v>18</v>
      </c>
      <c r="C85" s="53" t="s">
        <v>19</v>
      </c>
      <c r="D85">
        <v>29</v>
      </c>
      <c r="E85" s="56">
        <v>4.63</v>
      </c>
      <c r="F85" s="56">
        <v>8.69</v>
      </c>
      <c r="G85" s="56">
        <v>8.4</v>
      </c>
    </row>
    <row r="86" spans="1:7" x14ac:dyDescent="0.3">
      <c r="A86">
        <v>2</v>
      </c>
      <c r="B86" t="s">
        <v>18</v>
      </c>
      <c r="C86" s="53" t="s">
        <v>19</v>
      </c>
      <c r="D86">
        <v>29</v>
      </c>
      <c r="E86" s="56">
        <v>6.24</v>
      </c>
      <c r="F86" s="56">
        <v>7.35</v>
      </c>
      <c r="G86" s="56">
        <v>7.82</v>
      </c>
    </row>
    <row r="87" spans="1:7" x14ac:dyDescent="0.3">
      <c r="A87">
        <v>3</v>
      </c>
      <c r="B87" t="s">
        <v>18</v>
      </c>
      <c r="C87" s="53" t="s">
        <v>19</v>
      </c>
      <c r="D87">
        <v>29</v>
      </c>
      <c r="E87" s="56">
        <v>3.37</v>
      </c>
      <c r="F87" s="56">
        <v>8.42</v>
      </c>
      <c r="G87" s="56">
        <v>8.9600000000000009</v>
      </c>
    </row>
    <row r="88" spans="1:7" x14ac:dyDescent="0.3">
      <c r="A88">
        <v>4</v>
      </c>
      <c r="B88" t="s">
        <v>18</v>
      </c>
      <c r="C88" s="53" t="s">
        <v>19</v>
      </c>
      <c r="D88">
        <v>29</v>
      </c>
      <c r="E88" s="56">
        <v>4.87</v>
      </c>
      <c r="F88" s="56">
        <v>7.35</v>
      </c>
      <c r="G88" s="56">
        <f>5.99+3.23</f>
        <v>9.2200000000000006</v>
      </c>
    </row>
    <row r="89" spans="1:7" x14ac:dyDescent="0.3">
      <c r="A89">
        <v>5</v>
      </c>
      <c r="B89" t="s">
        <v>18</v>
      </c>
      <c r="C89" s="53" t="s">
        <v>19</v>
      </c>
      <c r="D89">
        <v>29</v>
      </c>
      <c r="E89" s="56">
        <v>4.3899999999999997</v>
      </c>
      <c r="F89" s="56">
        <v>7.75</v>
      </c>
      <c r="G89" s="56">
        <f>3.32+4.46</f>
        <v>7.7799999999999994</v>
      </c>
    </row>
    <row r="90" spans="1:7" x14ac:dyDescent="0.3">
      <c r="A90">
        <v>5</v>
      </c>
      <c r="B90" t="s">
        <v>18</v>
      </c>
      <c r="C90" s="53" t="s">
        <v>19</v>
      </c>
      <c r="D90">
        <v>29</v>
      </c>
      <c r="E90" s="56">
        <v>3.62</v>
      </c>
      <c r="F90" s="56">
        <v>6.31</v>
      </c>
      <c r="G90" s="56">
        <v>5.98</v>
      </c>
    </row>
    <row r="91" spans="1:7" x14ac:dyDescent="0.3">
      <c r="A91">
        <v>6</v>
      </c>
      <c r="B91" t="s">
        <v>18</v>
      </c>
      <c r="C91" s="53" t="s">
        <v>19</v>
      </c>
      <c r="D91">
        <v>29</v>
      </c>
      <c r="E91" s="56">
        <v>3.46</v>
      </c>
      <c r="F91" s="56">
        <v>5.52</v>
      </c>
      <c r="G91" s="56">
        <v>5.91</v>
      </c>
    </row>
    <row r="92" spans="1:7" x14ac:dyDescent="0.3">
      <c r="A92">
        <v>7</v>
      </c>
      <c r="B92" t="s">
        <v>18</v>
      </c>
      <c r="C92" s="53" t="s">
        <v>19</v>
      </c>
      <c r="D92">
        <v>29</v>
      </c>
      <c r="E92" s="56">
        <v>5.44</v>
      </c>
      <c r="F92" s="56">
        <v>8.2799999999999994</v>
      </c>
      <c r="G92" s="56">
        <f>5.21+4.11</f>
        <v>9.32</v>
      </c>
    </row>
    <row r="93" spans="1:7" x14ac:dyDescent="0.3">
      <c r="A93">
        <v>8</v>
      </c>
      <c r="B93" t="s">
        <v>18</v>
      </c>
      <c r="C93" s="53" t="s">
        <v>19</v>
      </c>
      <c r="D93">
        <v>29</v>
      </c>
      <c r="E93" s="56">
        <v>3.06</v>
      </c>
      <c r="F93" s="56">
        <v>8.8800000000000008</v>
      </c>
      <c r="G93" s="56">
        <f>5.53+3.86</f>
        <v>9.39</v>
      </c>
    </row>
    <row r="94" spans="1:7" x14ac:dyDescent="0.3">
      <c r="A94">
        <v>10</v>
      </c>
      <c r="B94" t="s">
        <v>18</v>
      </c>
      <c r="C94" s="53" t="s">
        <v>19</v>
      </c>
      <c r="D94">
        <v>29</v>
      </c>
      <c r="E94" s="56">
        <v>3.3</v>
      </c>
      <c r="F94" s="56">
        <v>7.28</v>
      </c>
      <c r="G94" s="56">
        <v>7.54</v>
      </c>
    </row>
    <row r="95" spans="1:7" x14ac:dyDescent="0.3">
      <c r="A95">
        <v>12</v>
      </c>
      <c r="B95" t="s">
        <v>18</v>
      </c>
      <c r="C95" s="53" t="s">
        <v>19</v>
      </c>
      <c r="D95">
        <v>29</v>
      </c>
      <c r="E95" s="56">
        <v>3.51</v>
      </c>
      <c r="F95" s="56">
        <v>7.95</v>
      </c>
      <c r="G95" s="56">
        <f>4.45+2.69</f>
        <v>7.1400000000000006</v>
      </c>
    </row>
    <row r="96" spans="1:7" x14ac:dyDescent="0.3">
      <c r="A96">
        <v>13</v>
      </c>
      <c r="B96" t="s">
        <v>18</v>
      </c>
      <c r="C96" s="53" t="s">
        <v>19</v>
      </c>
      <c r="D96">
        <v>29</v>
      </c>
      <c r="E96" s="56">
        <v>4.72</v>
      </c>
      <c r="F96" s="56">
        <v>8.41</v>
      </c>
      <c r="G96" s="56">
        <v>8.2200000000000006</v>
      </c>
    </row>
    <row r="97" spans="1:7" x14ac:dyDescent="0.3">
      <c r="A97">
        <v>13</v>
      </c>
      <c r="B97" t="s">
        <v>18</v>
      </c>
      <c r="C97" s="53" t="s">
        <v>19</v>
      </c>
      <c r="D97">
        <v>29</v>
      </c>
      <c r="E97" s="56">
        <v>3.8</v>
      </c>
      <c r="F97" s="56">
        <v>7.46</v>
      </c>
      <c r="G97" s="56">
        <f>3.25+2.75+1.69</f>
        <v>7.6899999999999995</v>
      </c>
    </row>
    <row r="98" spans="1:7" x14ac:dyDescent="0.3">
      <c r="A98">
        <v>14</v>
      </c>
      <c r="B98" t="s">
        <v>18</v>
      </c>
      <c r="C98" s="53" t="s">
        <v>19</v>
      </c>
      <c r="D98">
        <v>29</v>
      </c>
      <c r="E98" s="56">
        <v>4.28</v>
      </c>
      <c r="F98" s="56">
        <v>7.31</v>
      </c>
      <c r="G98" s="56">
        <f>4.8+2.92</f>
        <v>7.72</v>
      </c>
    </row>
    <row r="99" spans="1:7" x14ac:dyDescent="0.3">
      <c r="A99">
        <v>14</v>
      </c>
      <c r="B99" t="s">
        <v>18</v>
      </c>
      <c r="C99" s="53" t="s">
        <v>19</v>
      </c>
      <c r="D99">
        <v>29</v>
      </c>
      <c r="E99" s="56">
        <v>3.57</v>
      </c>
      <c r="F99" s="56">
        <v>6.52</v>
      </c>
      <c r="G99" s="56">
        <f>3.3+4.42</f>
        <v>7.72</v>
      </c>
    </row>
    <row r="100" spans="1:7" x14ac:dyDescent="0.3">
      <c r="A100">
        <v>15</v>
      </c>
      <c r="B100" t="s">
        <v>18</v>
      </c>
      <c r="C100" s="53" t="s">
        <v>19</v>
      </c>
      <c r="D100">
        <v>29</v>
      </c>
      <c r="E100" s="56">
        <v>3.09</v>
      </c>
      <c r="F100" s="56">
        <v>7.11</v>
      </c>
      <c r="G100" s="56">
        <v>7.09</v>
      </c>
    </row>
    <row r="101" spans="1:7" x14ac:dyDescent="0.3">
      <c r="A101">
        <v>16</v>
      </c>
      <c r="B101" t="s">
        <v>18</v>
      </c>
      <c r="C101" s="53" t="s">
        <v>19</v>
      </c>
      <c r="D101">
        <v>29</v>
      </c>
      <c r="E101" s="56">
        <v>2.7</v>
      </c>
      <c r="F101" s="56">
        <v>8.6300000000000008</v>
      </c>
      <c r="G101" s="56">
        <v>6.65</v>
      </c>
    </row>
    <row r="102" spans="1:7" x14ac:dyDescent="0.3">
      <c r="A102">
        <v>17</v>
      </c>
      <c r="B102" t="s">
        <v>18</v>
      </c>
      <c r="C102" s="53" t="s">
        <v>19</v>
      </c>
      <c r="D102">
        <v>29</v>
      </c>
      <c r="E102" s="56">
        <v>4.74</v>
      </c>
      <c r="F102" s="56">
        <v>7.1</v>
      </c>
      <c r="G102" s="56">
        <f>4.14 +3.23</f>
        <v>7.3699999999999992</v>
      </c>
    </row>
    <row r="103" spans="1:7" x14ac:dyDescent="0.3">
      <c r="A103">
        <v>18</v>
      </c>
      <c r="B103" t="s">
        <v>18</v>
      </c>
      <c r="C103" s="53" t="s">
        <v>19</v>
      </c>
      <c r="D103">
        <v>29</v>
      </c>
      <c r="E103" s="56">
        <v>5.68</v>
      </c>
      <c r="F103" s="56">
        <v>6.84</v>
      </c>
      <c r="G103" s="56">
        <v>7.12</v>
      </c>
    </row>
    <row r="104" spans="1:7" x14ac:dyDescent="0.3">
      <c r="A104">
        <v>18</v>
      </c>
      <c r="B104" t="s">
        <v>18</v>
      </c>
      <c r="C104" s="53" t="s">
        <v>19</v>
      </c>
      <c r="D104">
        <v>29</v>
      </c>
      <c r="E104" s="56">
        <v>4.1900000000000004</v>
      </c>
      <c r="F104" s="56">
        <v>5.04</v>
      </c>
      <c r="G104" s="56">
        <v>6.59</v>
      </c>
    </row>
    <row r="105" spans="1:7" x14ac:dyDescent="0.3">
      <c r="A105">
        <v>19</v>
      </c>
      <c r="B105" t="s">
        <v>18</v>
      </c>
      <c r="C105" s="53" t="s">
        <v>19</v>
      </c>
      <c r="D105">
        <v>29</v>
      </c>
      <c r="E105" s="56">
        <v>3.63</v>
      </c>
      <c r="F105" s="56">
        <v>7.29</v>
      </c>
      <c r="G105" s="56">
        <v>7.57</v>
      </c>
    </row>
    <row r="106" spans="1:7" x14ac:dyDescent="0.3">
      <c r="A106">
        <v>20</v>
      </c>
      <c r="B106" t="s">
        <v>18</v>
      </c>
      <c r="C106" s="53" t="s">
        <v>19</v>
      </c>
      <c r="D106">
        <v>29</v>
      </c>
      <c r="E106" s="56">
        <v>4.5999999999999996</v>
      </c>
      <c r="F106" s="56">
        <v>6.83</v>
      </c>
      <c r="G106" s="56">
        <v>7.54</v>
      </c>
    </row>
    <row r="107" spans="1:7" x14ac:dyDescent="0.3">
      <c r="A107">
        <v>23</v>
      </c>
      <c r="B107" t="s">
        <v>18</v>
      </c>
      <c r="C107" s="53" t="s">
        <v>19</v>
      </c>
      <c r="D107">
        <v>29</v>
      </c>
      <c r="E107" s="56">
        <v>4.07</v>
      </c>
      <c r="F107" s="56">
        <v>6.61</v>
      </c>
      <c r="G107" s="56">
        <f>5.77+1.84</f>
        <v>7.6099999999999994</v>
      </c>
    </row>
    <row r="108" spans="1:7" x14ac:dyDescent="0.3">
      <c r="A108">
        <v>24</v>
      </c>
      <c r="B108" t="s">
        <v>18</v>
      </c>
      <c r="C108" s="53" t="s">
        <v>19</v>
      </c>
      <c r="D108">
        <v>29</v>
      </c>
      <c r="E108" s="56">
        <v>5.03</v>
      </c>
      <c r="F108" s="56">
        <v>7.82</v>
      </c>
      <c r="G108" s="56">
        <v>7.06</v>
      </c>
    </row>
    <row r="109" spans="1:7" x14ac:dyDescent="0.3">
      <c r="A109">
        <v>24</v>
      </c>
      <c r="B109" t="s">
        <v>18</v>
      </c>
      <c r="C109" s="53" t="s">
        <v>19</v>
      </c>
      <c r="D109">
        <v>29</v>
      </c>
      <c r="E109" s="56">
        <v>4.72</v>
      </c>
      <c r="F109" s="56">
        <v>7.58</v>
      </c>
      <c r="G109" s="56">
        <v>8.09</v>
      </c>
    </row>
    <row r="110" spans="1:7" x14ac:dyDescent="0.3">
      <c r="A110">
        <v>25</v>
      </c>
      <c r="B110" t="s">
        <v>18</v>
      </c>
      <c r="C110" s="53" t="s">
        <v>19</v>
      </c>
      <c r="D110">
        <v>29</v>
      </c>
      <c r="E110" s="56">
        <v>4.57</v>
      </c>
      <c r="F110" s="56">
        <v>5.67</v>
      </c>
      <c r="G110" s="56">
        <v>8.07</v>
      </c>
    </row>
    <row r="111" spans="1:7" x14ac:dyDescent="0.3">
      <c r="A111">
        <v>26</v>
      </c>
      <c r="B111" t="s">
        <v>18</v>
      </c>
      <c r="C111" s="53" t="s">
        <v>19</v>
      </c>
      <c r="D111">
        <v>29</v>
      </c>
      <c r="E111" s="56">
        <v>3.76</v>
      </c>
      <c r="F111" s="56">
        <v>5.9</v>
      </c>
      <c r="G111" s="56">
        <v>5.54</v>
      </c>
    </row>
    <row r="112" spans="1:7" x14ac:dyDescent="0.3">
      <c r="A112">
        <v>27</v>
      </c>
      <c r="B112" t="s">
        <v>18</v>
      </c>
      <c r="C112" s="53" t="s">
        <v>19</v>
      </c>
      <c r="D112">
        <v>29</v>
      </c>
      <c r="E112" s="56">
        <v>3.18</v>
      </c>
      <c r="F112" s="56">
        <v>7.27</v>
      </c>
      <c r="G112" s="56">
        <v>6.93</v>
      </c>
    </row>
    <row r="113" spans="1:7" x14ac:dyDescent="0.3">
      <c r="A113">
        <v>27</v>
      </c>
      <c r="B113" t="s">
        <v>18</v>
      </c>
      <c r="C113" s="53" t="s">
        <v>19</v>
      </c>
      <c r="D113">
        <v>29</v>
      </c>
      <c r="E113" s="56">
        <v>2.88</v>
      </c>
      <c r="F113" s="56">
        <v>6.21</v>
      </c>
      <c r="G113" s="56">
        <v>6.25</v>
      </c>
    </row>
    <row r="114" spans="1:7" x14ac:dyDescent="0.3">
      <c r="A114">
        <v>28</v>
      </c>
      <c r="B114" t="s">
        <v>18</v>
      </c>
      <c r="C114" s="53" t="s">
        <v>19</v>
      </c>
      <c r="D114">
        <v>29</v>
      </c>
      <c r="E114" s="56">
        <v>4.6399999999999997</v>
      </c>
      <c r="F114" s="56">
        <v>5.28</v>
      </c>
      <c r="G114" s="56">
        <f>4.87+3.36</f>
        <v>8.23</v>
      </c>
    </row>
    <row r="115" spans="1:7" x14ac:dyDescent="0.3">
      <c r="A115">
        <v>29</v>
      </c>
      <c r="B115" t="s">
        <v>18</v>
      </c>
      <c r="C115" s="53" t="s">
        <v>19</v>
      </c>
      <c r="D115">
        <v>29</v>
      </c>
      <c r="E115" s="56">
        <v>4.54</v>
      </c>
      <c r="F115" s="56">
        <v>7.26</v>
      </c>
      <c r="G115" s="56">
        <v>7.5</v>
      </c>
    </row>
    <row r="116" spans="1:7" x14ac:dyDescent="0.3">
      <c r="A116">
        <v>30</v>
      </c>
      <c r="B116" t="s">
        <v>18</v>
      </c>
      <c r="C116" s="53" t="s">
        <v>19</v>
      </c>
      <c r="D116">
        <v>29</v>
      </c>
      <c r="E116" s="56">
        <v>5.41</v>
      </c>
      <c r="F116" s="56">
        <v>7.32</v>
      </c>
      <c r="G116" s="56">
        <v>2.4</v>
      </c>
    </row>
    <row r="117" spans="1:7" x14ac:dyDescent="0.3">
      <c r="A117">
        <v>30</v>
      </c>
      <c r="B117" t="s">
        <v>18</v>
      </c>
      <c r="C117" s="53" t="s">
        <v>19</v>
      </c>
      <c r="D117">
        <v>29</v>
      </c>
      <c r="E117" s="56">
        <v>3.78</v>
      </c>
      <c r="F117" s="56">
        <v>5.79</v>
      </c>
      <c r="G117" s="56">
        <v>7.33</v>
      </c>
    </row>
    <row r="118" spans="1:7" x14ac:dyDescent="0.3">
      <c r="A118">
        <v>31</v>
      </c>
      <c r="B118" t="s">
        <v>18</v>
      </c>
      <c r="C118" s="53" t="s">
        <v>19</v>
      </c>
      <c r="D118">
        <v>29</v>
      </c>
      <c r="E118" s="56">
        <v>4.62</v>
      </c>
      <c r="F118" s="56">
        <v>7.02</v>
      </c>
      <c r="G118" s="56">
        <v>6.42</v>
      </c>
    </row>
    <row r="119" spans="1:7" x14ac:dyDescent="0.3">
      <c r="A119">
        <v>31</v>
      </c>
      <c r="B119" t="s">
        <v>18</v>
      </c>
      <c r="C119" s="53" t="s">
        <v>19</v>
      </c>
      <c r="D119">
        <v>29</v>
      </c>
      <c r="E119" s="56">
        <v>4.3</v>
      </c>
      <c r="F119" s="56">
        <v>6.39</v>
      </c>
      <c r="G119" s="56">
        <f>1.51+5.19</f>
        <v>6.7</v>
      </c>
    </row>
    <row r="120" spans="1:7" x14ac:dyDescent="0.3">
      <c r="A120">
        <v>32</v>
      </c>
      <c r="B120" t="s">
        <v>18</v>
      </c>
      <c r="C120" s="53" t="s">
        <v>19</v>
      </c>
      <c r="D120">
        <v>29</v>
      </c>
      <c r="E120" s="56">
        <v>4.5999999999999996</v>
      </c>
      <c r="F120" s="56">
        <v>7.58</v>
      </c>
      <c r="G120" s="56">
        <v>6.99</v>
      </c>
    </row>
    <row r="121" spans="1:7" x14ac:dyDescent="0.3">
      <c r="A121">
        <v>32</v>
      </c>
      <c r="B121" t="s">
        <v>18</v>
      </c>
      <c r="C121" s="53" t="s">
        <v>19</v>
      </c>
      <c r="D121">
        <v>29</v>
      </c>
      <c r="E121" s="56">
        <v>3.47</v>
      </c>
      <c r="F121" s="56">
        <v>5.93</v>
      </c>
      <c r="G121" s="56">
        <v>8</v>
      </c>
    </row>
    <row r="122" spans="1:7" x14ac:dyDescent="0.3">
      <c r="A122">
        <v>33</v>
      </c>
      <c r="B122" t="s">
        <v>18</v>
      </c>
      <c r="C122" s="53" t="s">
        <v>19</v>
      </c>
      <c r="D122">
        <v>29</v>
      </c>
      <c r="E122" s="56">
        <v>7.41</v>
      </c>
      <c r="F122" s="56">
        <v>6.87</v>
      </c>
      <c r="G122" s="56">
        <v>6.59</v>
      </c>
    </row>
    <row r="123" spans="1:7" x14ac:dyDescent="0.3">
      <c r="A123">
        <v>33</v>
      </c>
      <c r="B123" t="s">
        <v>18</v>
      </c>
      <c r="C123" s="53" t="s">
        <v>19</v>
      </c>
      <c r="D123">
        <v>29</v>
      </c>
      <c r="E123" s="56">
        <v>3.5</v>
      </c>
      <c r="F123" s="56">
        <v>6.29</v>
      </c>
      <c r="G123" s="56">
        <f>1.86+5.15</f>
        <v>7.0100000000000007</v>
      </c>
    </row>
    <row r="124" spans="1:7" x14ac:dyDescent="0.3">
      <c r="A124">
        <v>34</v>
      </c>
      <c r="B124" t="s">
        <v>18</v>
      </c>
      <c r="C124" s="53" t="s">
        <v>19</v>
      </c>
      <c r="D124">
        <v>29</v>
      </c>
      <c r="E124" s="56">
        <v>2.82</v>
      </c>
      <c r="F124" s="56">
        <v>6.94</v>
      </c>
      <c r="G124" s="56">
        <v>6.76</v>
      </c>
    </row>
    <row r="125" spans="1:7" x14ac:dyDescent="0.3">
      <c r="A125">
        <v>34</v>
      </c>
      <c r="B125" t="s">
        <v>18</v>
      </c>
      <c r="C125" s="53" t="s">
        <v>19</v>
      </c>
      <c r="D125">
        <v>29</v>
      </c>
      <c r="E125" s="56">
        <v>4.84</v>
      </c>
      <c r="F125" s="56">
        <v>6.17</v>
      </c>
      <c r="G125" s="56">
        <v>6.83</v>
      </c>
    </row>
    <row r="126" spans="1:7" x14ac:dyDescent="0.3">
      <c r="A126">
        <v>35</v>
      </c>
      <c r="B126" t="s">
        <v>18</v>
      </c>
      <c r="C126" s="53" t="s">
        <v>19</v>
      </c>
      <c r="D126">
        <v>29</v>
      </c>
      <c r="E126" s="56">
        <v>2.16</v>
      </c>
      <c r="F126" s="56">
        <v>6.32</v>
      </c>
      <c r="G126" s="56">
        <v>6.68</v>
      </c>
    </row>
    <row r="127" spans="1:7" x14ac:dyDescent="0.3">
      <c r="A127">
        <v>35</v>
      </c>
      <c r="B127" t="s">
        <v>18</v>
      </c>
      <c r="C127" s="53" t="s">
        <v>19</v>
      </c>
      <c r="D127">
        <v>29</v>
      </c>
      <c r="E127" s="56">
        <v>4.88</v>
      </c>
      <c r="F127" s="56">
        <v>4.1500000000000004</v>
      </c>
      <c r="G127" s="56">
        <v>7.17</v>
      </c>
    </row>
    <row r="128" spans="1:7" x14ac:dyDescent="0.3">
      <c r="A128">
        <v>36</v>
      </c>
      <c r="B128" t="s">
        <v>18</v>
      </c>
      <c r="C128" s="53" t="s">
        <v>19</v>
      </c>
      <c r="D128">
        <v>29</v>
      </c>
      <c r="E128" s="56">
        <v>3.13</v>
      </c>
      <c r="F128" s="56">
        <v>7.22</v>
      </c>
      <c r="G128" s="56">
        <v>5.95</v>
      </c>
    </row>
    <row r="129" spans="1:7" x14ac:dyDescent="0.3">
      <c r="A129">
        <v>37</v>
      </c>
      <c r="B129" t="s">
        <v>18</v>
      </c>
      <c r="C129" s="53" t="s">
        <v>19</v>
      </c>
      <c r="D129">
        <v>29</v>
      </c>
      <c r="E129" s="56">
        <v>5.12</v>
      </c>
      <c r="F129" s="56">
        <v>8.43</v>
      </c>
      <c r="G129" s="56">
        <v>7.45</v>
      </c>
    </row>
    <row r="130" spans="1:7" x14ac:dyDescent="0.3">
      <c r="A130">
        <v>38</v>
      </c>
      <c r="B130" t="s">
        <v>18</v>
      </c>
      <c r="C130" s="53" t="s">
        <v>19</v>
      </c>
      <c r="D130">
        <v>29</v>
      </c>
      <c r="E130" s="56">
        <v>2.58</v>
      </c>
      <c r="F130" s="56">
        <v>6.9</v>
      </c>
      <c r="G130" s="56">
        <f>4.65+4.04</f>
        <v>8.6900000000000013</v>
      </c>
    </row>
    <row r="131" spans="1:7" x14ac:dyDescent="0.3">
      <c r="A131">
        <v>38</v>
      </c>
      <c r="B131" t="s">
        <v>18</v>
      </c>
      <c r="C131" s="53" t="s">
        <v>19</v>
      </c>
      <c r="D131">
        <v>29</v>
      </c>
      <c r="E131" s="56">
        <v>3.8</v>
      </c>
      <c r="F131" s="56">
        <v>6.33</v>
      </c>
      <c r="G131" s="56">
        <v>7.18</v>
      </c>
    </row>
    <row r="132" spans="1:7" x14ac:dyDescent="0.3">
      <c r="A132">
        <v>40</v>
      </c>
      <c r="B132" t="s">
        <v>18</v>
      </c>
      <c r="C132" s="53" t="s">
        <v>19</v>
      </c>
      <c r="D132">
        <v>29</v>
      </c>
      <c r="E132" s="56">
        <v>2.54</v>
      </c>
      <c r="F132" s="56">
        <v>6.9</v>
      </c>
      <c r="G132" s="56">
        <v>7.38</v>
      </c>
    </row>
    <row r="133" spans="1:7" x14ac:dyDescent="0.3">
      <c r="A133">
        <v>41</v>
      </c>
      <c r="B133" t="s">
        <v>18</v>
      </c>
      <c r="C133" s="53" t="s">
        <v>19</v>
      </c>
      <c r="D133">
        <v>29</v>
      </c>
      <c r="E133" s="56">
        <v>2.39</v>
      </c>
      <c r="F133" s="56">
        <v>6.47</v>
      </c>
      <c r="G133" s="56">
        <f>4.38+2.54</f>
        <v>6.92</v>
      </c>
    </row>
    <row r="134" spans="1:7" x14ac:dyDescent="0.3">
      <c r="A134">
        <v>41</v>
      </c>
      <c r="B134" t="s">
        <v>18</v>
      </c>
      <c r="C134" s="53" t="s">
        <v>19</v>
      </c>
      <c r="D134">
        <v>29</v>
      </c>
      <c r="E134" s="56">
        <v>3.64</v>
      </c>
      <c r="F134" s="56">
        <v>6.43</v>
      </c>
      <c r="G134" s="56">
        <f>2.9+3.48</f>
        <v>6.38</v>
      </c>
    </row>
    <row r="135" spans="1:7" x14ac:dyDescent="0.3">
      <c r="A135">
        <v>42</v>
      </c>
      <c r="B135" t="s">
        <v>18</v>
      </c>
      <c r="C135" s="53" t="s">
        <v>19</v>
      </c>
      <c r="D135">
        <v>29</v>
      </c>
      <c r="E135" s="56">
        <v>1.77</v>
      </c>
      <c r="F135" s="56">
        <v>6.75</v>
      </c>
      <c r="G135" s="56">
        <f>3.31+3.62</f>
        <v>6.93</v>
      </c>
    </row>
    <row r="136" spans="1:7" x14ac:dyDescent="0.3">
      <c r="A136">
        <v>42</v>
      </c>
      <c r="B136" t="s">
        <v>18</v>
      </c>
      <c r="C136" s="53" t="s">
        <v>19</v>
      </c>
      <c r="D136">
        <v>29</v>
      </c>
      <c r="E136" s="56">
        <v>2.4500000000000002</v>
      </c>
      <c r="F136" s="56">
        <v>6.41</v>
      </c>
      <c r="G136" s="56">
        <v>6.83</v>
      </c>
    </row>
    <row r="137" spans="1:7" x14ac:dyDescent="0.3">
      <c r="A137">
        <v>45</v>
      </c>
      <c r="B137" t="s">
        <v>18</v>
      </c>
      <c r="C137" s="53" t="s">
        <v>19</v>
      </c>
      <c r="D137">
        <v>29</v>
      </c>
      <c r="E137" s="56">
        <v>4.01</v>
      </c>
      <c r="F137" s="56">
        <v>7.47</v>
      </c>
      <c r="G137" s="56">
        <v>7.49</v>
      </c>
    </row>
    <row r="138" spans="1:7" x14ac:dyDescent="0.3">
      <c r="A138">
        <v>45</v>
      </c>
      <c r="B138" t="s">
        <v>18</v>
      </c>
      <c r="C138" s="53" t="s">
        <v>19</v>
      </c>
      <c r="D138">
        <v>29</v>
      </c>
      <c r="E138" s="56">
        <v>4.18</v>
      </c>
      <c r="F138" s="56">
        <v>7.1</v>
      </c>
      <c r="G138" s="56">
        <v>8.25</v>
      </c>
    </row>
    <row r="139" spans="1:7" x14ac:dyDescent="0.3">
      <c r="A139">
        <v>46</v>
      </c>
      <c r="B139" t="s">
        <v>18</v>
      </c>
      <c r="C139" s="53" t="s">
        <v>19</v>
      </c>
      <c r="D139">
        <v>29</v>
      </c>
      <c r="E139" s="56">
        <v>3.4</v>
      </c>
      <c r="F139" s="56">
        <v>8.43</v>
      </c>
      <c r="G139" s="56">
        <v>7.21</v>
      </c>
    </row>
    <row r="140" spans="1:7" x14ac:dyDescent="0.3">
      <c r="A140">
        <v>47</v>
      </c>
      <c r="B140" t="s">
        <v>18</v>
      </c>
      <c r="C140" s="53" t="s">
        <v>19</v>
      </c>
      <c r="D140">
        <v>29</v>
      </c>
      <c r="E140" s="56">
        <v>2.5299999999999998</v>
      </c>
      <c r="F140" s="56">
        <v>6.92</v>
      </c>
      <c r="G140" s="56">
        <v>6.78</v>
      </c>
    </row>
    <row r="141" spans="1:7" x14ac:dyDescent="0.3">
      <c r="A141">
        <v>47</v>
      </c>
      <c r="B141" t="s">
        <v>18</v>
      </c>
      <c r="C141" s="53" t="s">
        <v>19</v>
      </c>
      <c r="D141">
        <v>29</v>
      </c>
      <c r="E141" s="56">
        <v>3.74</v>
      </c>
      <c r="F141" s="56">
        <v>6.55</v>
      </c>
      <c r="G141" s="56">
        <v>6.41</v>
      </c>
    </row>
    <row r="142" spans="1:7" x14ac:dyDescent="0.3">
      <c r="A142">
        <v>48</v>
      </c>
      <c r="B142" t="s">
        <v>18</v>
      </c>
      <c r="C142" s="53" t="s">
        <v>19</v>
      </c>
      <c r="D142">
        <v>29</v>
      </c>
      <c r="E142" s="56">
        <v>2.76</v>
      </c>
      <c r="F142" s="56">
        <v>6.54</v>
      </c>
      <c r="G142" s="56">
        <f>3.03+4.22</f>
        <v>7.25</v>
      </c>
    </row>
    <row r="143" spans="1:7" x14ac:dyDescent="0.3">
      <c r="A143">
        <v>1</v>
      </c>
      <c r="B143" t="s">
        <v>21</v>
      </c>
      <c r="C143" s="53" t="s">
        <v>19</v>
      </c>
      <c r="D143">
        <v>29</v>
      </c>
      <c r="E143" s="56">
        <v>3.8</v>
      </c>
      <c r="F143" s="56">
        <v>8.2799999999999994</v>
      </c>
      <c r="G143" s="56">
        <f>3.49+4.34</f>
        <v>7.83</v>
      </c>
    </row>
    <row r="144" spans="1:7" x14ac:dyDescent="0.3">
      <c r="A144">
        <v>2</v>
      </c>
      <c r="B144" t="s">
        <v>21</v>
      </c>
      <c r="C144" s="53" t="s">
        <v>19</v>
      </c>
      <c r="D144">
        <v>29</v>
      </c>
      <c r="E144" s="56">
        <v>3.51</v>
      </c>
      <c r="F144" s="56">
        <v>7.35</v>
      </c>
      <c r="G144" s="56">
        <f>4.82+3.75</f>
        <v>8.57</v>
      </c>
    </row>
    <row r="145" spans="1:7" x14ac:dyDescent="0.3">
      <c r="A145">
        <v>3</v>
      </c>
      <c r="B145" t="s">
        <v>21</v>
      </c>
      <c r="C145" s="53" t="s">
        <v>19</v>
      </c>
      <c r="D145">
        <v>29</v>
      </c>
      <c r="E145" s="56">
        <v>3.58</v>
      </c>
      <c r="F145" s="56">
        <v>5.72</v>
      </c>
      <c r="G145" s="56">
        <v>7.4</v>
      </c>
    </row>
    <row r="146" spans="1:7" x14ac:dyDescent="0.3">
      <c r="A146">
        <v>3</v>
      </c>
      <c r="B146" t="s">
        <v>21</v>
      </c>
      <c r="C146" s="53" t="s">
        <v>19</v>
      </c>
      <c r="D146">
        <v>29</v>
      </c>
      <c r="E146" s="56">
        <v>2.48</v>
      </c>
      <c r="F146" s="56">
        <v>4.99</v>
      </c>
      <c r="G146" s="56">
        <v>6.92</v>
      </c>
    </row>
    <row r="147" spans="1:7" x14ac:dyDescent="0.3">
      <c r="A147">
        <v>4</v>
      </c>
      <c r="B147" t="s">
        <v>21</v>
      </c>
      <c r="C147" s="53" t="s">
        <v>19</v>
      </c>
      <c r="D147">
        <v>29</v>
      </c>
      <c r="E147" s="56">
        <v>2.84</v>
      </c>
      <c r="F147" s="56">
        <v>5.91</v>
      </c>
      <c r="G147" s="56">
        <v>7.13</v>
      </c>
    </row>
    <row r="148" spans="1:7" x14ac:dyDescent="0.3">
      <c r="A148">
        <v>4</v>
      </c>
      <c r="B148" t="s">
        <v>21</v>
      </c>
      <c r="C148" s="53" t="s">
        <v>19</v>
      </c>
      <c r="D148">
        <v>29</v>
      </c>
      <c r="E148" s="56">
        <v>2.8</v>
      </c>
      <c r="F148" s="56">
        <v>3.38</v>
      </c>
      <c r="G148" s="56">
        <f>2.47+2.25</f>
        <v>4.7200000000000006</v>
      </c>
    </row>
    <row r="149" spans="1:7" x14ac:dyDescent="0.3">
      <c r="A149">
        <v>5</v>
      </c>
      <c r="B149" t="s">
        <v>21</v>
      </c>
      <c r="C149" s="53" t="s">
        <v>19</v>
      </c>
      <c r="D149">
        <v>29</v>
      </c>
      <c r="E149" s="56">
        <v>3.18</v>
      </c>
      <c r="F149" s="56">
        <v>7.16</v>
      </c>
      <c r="G149" s="56">
        <v>7.78</v>
      </c>
    </row>
    <row r="150" spans="1:7" x14ac:dyDescent="0.3">
      <c r="A150">
        <v>5</v>
      </c>
      <c r="B150" t="s">
        <v>21</v>
      </c>
      <c r="C150" s="53" t="s">
        <v>19</v>
      </c>
      <c r="D150">
        <v>29</v>
      </c>
      <c r="E150" s="56">
        <v>2.86</v>
      </c>
      <c r="F150" s="56">
        <v>6.74</v>
      </c>
      <c r="G150" s="56">
        <v>7.09</v>
      </c>
    </row>
    <row r="151" spans="1:7" x14ac:dyDescent="0.3">
      <c r="A151">
        <v>6</v>
      </c>
      <c r="B151" t="s">
        <v>21</v>
      </c>
      <c r="C151" s="53" t="s">
        <v>19</v>
      </c>
      <c r="D151">
        <v>29</v>
      </c>
      <c r="E151" s="56">
        <v>4.09</v>
      </c>
      <c r="F151" s="56">
        <v>7.65</v>
      </c>
      <c r="G151" s="56">
        <v>7.81</v>
      </c>
    </row>
    <row r="152" spans="1:7" x14ac:dyDescent="0.3">
      <c r="A152">
        <v>6</v>
      </c>
      <c r="B152" t="s">
        <v>21</v>
      </c>
      <c r="C152" s="53" t="s">
        <v>19</v>
      </c>
      <c r="D152">
        <v>29</v>
      </c>
      <c r="E152" s="56">
        <v>3.17</v>
      </c>
      <c r="F152" s="56">
        <v>5.69</v>
      </c>
      <c r="G152" s="56">
        <v>7.26</v>
      </c>
    </row>
    <row r="153" spans="1:7" x14ac:dyDescent="0.3">
      <c r="A153">
        <v>7</v>
      </c>
      <c r="B153" t="s">
        <v>21</v>
      </c>
      <c r="C153" s="53" t="s">
        <v>19</v>
      </c>
      <c r="D153">
        <v>29</v>
      </c>
      <c r="E153" s="56">
        <v>4.12</v>
      </c>
      <c r="F153" s="56">
        <v>8.1</v>
      </c>
      <c r="G153" s="56">
        <v>7.85</v>
      </c>
    </row>
    <row r="154" spans="1:7" x14ac:dyDescent="0.3">
      <c r="A154">
        <v>8</v>
      </c>
      <c r="B154" t="s">
        <v>21</v>
      </c>
      <c r="C154" s="53" t="s">
        <v>19</v>
      </c>
      <c r="D154">
        <v>29</v>
      </c>
      <c r="E154" s="56">
        <v>4.16</v>
      </c>
      <c r="F154" s="56">
        <v>7.96</v>
      </c>
      <c r="G154" s="56">
        <f>4.02+4.53</f>
        <v>8.5500000000000007</v>
      </c>
    </row>
    <row r="155" spans="1:7" x14ac:dyDescent="0.3">
      <c r="A155">
        <v>9</v>
      </c>
      <c r="B155" t="s">
        <v>21</v>
      </c>
      <c r="C155" s="53" t="s">
        <v>19</v>
      </c>
      <c r="D155">
        <v>29</v>
      </c>
      <c r="E155" s="56">
        <v>3.31</v>
      </c>
      <c r="F155" s="56">
        <v>7.06</v>
      </c>
      <c r="G155" s="56">
        <v>7.67</v>
      </c>
    </row>
    <row r="156" spans="1:7" x14ac:dyDescent="0.3">
      <c r="A156">
        <v>10</v>
      </c>
      <c r="B156" t="s">
        <v>21</v>
      </c>
      <c r="C156" s="53" t="s">
        <v>19</v>
      </c>
      <c r="D156">
        <v>29</v>
      </c>
      <c r="E156" s="56">
        <v>3.91</v>
      </c>
      <c r="F156" s="56">
        <v>6.69</v>
      </c>
      <c r="G156" s="56">
        <v>7.54</v>
      </c>
    </row>
    <row r="157" spans="1:7" x14ac:dyDescent="0.3">
      <c r="A157">
        <v>11</v>
      </c>
      <c r="B157" t="s">
        <v>21</v>
      </c>
      <c r="C157" s="53" t="s">
        <v>19</v>
      </c>
      <c r="D157">
        <v>29</v>
      </c>
      <c r="E157" s="56">
        <v>2.94</v>
      </c>
      <c r="F157" s="56">
        <v>6.61</v>
      </c>
      <c r="G157" s="56">
        <f>4.34+3.58</f>
        <v>7.92</v>
      </c>
    </row>
    <row r="158" spans="1:7" x14ac:dyDescent="0.3">
      <c r="A158">
        <v>11</v>
      </c>
      <c r="B158" t="s">
        <v>21</v>
      </c>
      <c r="C158" s="53" t="s">
        <v>19</v>
      </c>
      <c r="D158">
        <v>29</v>
      </c>
      <c r="E158" s="56">
        <v>1.9</v>
      </c>
      <c r="F158" s="56">
        <v>6.18</v>
      </c>
      <c r="G158" s="56">
        <f>4.06+3.63</f>
        <v>7.6899999999999995</v>
      </c>
    </row>
    <row r="159" spans="1:7" x14ac:dyDescent="0.3">
      <c r="A159">
        <v>12</v>
      </c>
      <c r="B159" t="s">
        <v>21</v>
      </c>
      <c r="C159" s="53" t="s">
        <v>19</v>
      </c>
      <c r="D159">
        <v>29</v>
      </c>
      <c r="E159" s="56">
        <v>3.07</v>
      </c>
      <c r="F159" s="56">
        <v>6.24</v>
      </c>
      <c r="G159" s="56">
        <f>4.2+3.25</f>
        <v>7.45</v>
      </c>
    </row>
    <row r="160" spans="1:7" x14ac:dyDescent="0.3">
      <c r="A160">
        <v>13</v>
      </c>
      <c r="B160" t="s">
        <v>21</v>
      </c>
      <c r="C160" s="53" t="s">
        <v>19</v>
      </c>
      <c r="D160">
        <v>29</v>
      </c>
      <c r="E160" s="56">
        <v>3.5</v>
      </c>
      <c r="F160" s="56">
        <v>7.81</v>
      </c>
      <c r="G160" s="56">
        <f>4.66+3.7</f>
        <v>8.36</v>
      </c>
    </row>
    <row r="161" spans="1:7" x14ac:dyDescent="0.3">
      <c r="A161">
        <v>14</v>
      </c>
      <c r="B161" t="s">
        <v>21</v>
      </c>
      <c r="C161" s="53" t="s">
        <v>19</v>
      </c>
      <c r="D161">
        <v>29</v>
      </c>
      <c r="E161" s="56">
        <v>3.78</v>
      </c>
      <c r="F161" s="56">
        <v>6</v>
      </c>
      <c r="G161" s="56">
        <f>2+6.75</f>
        <v>8.75</v>
      </c>
    </row>
    <row r="162" spans="1:7" x14ac:dyDescent="0.3">
      <c r="A162">
        <v>15</v>
      </c>
      <c r="B162" t="s">
        <v>21</v>
      </c>
      <c r="C162" s="53" t="s">
        <v>19</v>
      </c>
      <c r="D162">
        <v>29</v>
      </c>
      <c r="E162" s="56">
        <v>3.53</v>
      </c>
      <c r="F162" s="56">
        <v>6.41</v>
      </c>
      <c r="G162" s="56">
        <v>6.97</v>
      </c>
    </row>
    <row r="163" spans="1:7" x14ac:dyDescent="0.3">
      <c r="A163">
        <v>17</v>
      </c>
      <c r="B163" t="s">
        <v>21</v>
      </c>
      <c r="C163" s="53" t="s">
        <v>19</v>
      </c>
      <c r="D163">
        <v>29</v>
      </c>
      <c r="E163" s="56">
        <v>4.51</v>
      </c>
      <c r="F163" s="56">
        <v>7.38</v>
      </c>
      <c r="G163" s="56">
        <v>7.78</v>
      </c>
    </row>
    <row r="164" spans="1:7" x14ac:dyDescent="0.3">
      <c r="A164">
        <v>18</v>
      </c>
      <c r="B164" t="s">
        <v>21</v>
      </c>
      <c r="C164" s="53" t="s">
        <v>19</v>
      </c>
      <c r="D164">
        <v>29</v>
      </c>
      <c r="E164" s="56">
        <v>4.4000000000000004</v>
      </c>
      <c r="F164" s="56">
        <v>7.35</v>
      </c>
      <c r="G164" s="56">
        <v>7.69</v>
      </c>
    </row>
    <row r="165" spans="1:7" x14ac:dyDescent="0.3">
      <c r="A165">
        <v>19</v>
      </c>
      <c r="B165" t="s">
        <v>21</v>
      </c>
      <c r="C165" s="53" t="s">
        <v>19</v>
      </c>
      <c r="D165">
        <v>29</v>
      </c>
      <c r="E165" s="56">
        <v>3.07</v>
      </c>
      <c r="F165" s="56">
        <v>6.53</v>
      </c>
      <c r="G165" s="56">
        <f>2.89+3.8</f>
        <v>6.6899999999999995</v>
      </c>
    </row>
    <row r="166" spans="1:7" x14ac:dyDescent="0.3">
      <c r="A166">
        <v>20</v>
      </c>
      <c r="B166" t="s">
        <v>21</v>
      </c>
      <c r="C166" s="53" t="s">
        <v>19</v>
      </c>
      <c r="D166">
        <v>29</v>
      </c>
      <c r="E166" s="56">
        <v>3.02</v>
      </c>
      <c r="F166" s="56">
        <v>6.21</v>
      </c>
      <c r="G166" s="56">
        <v>7.3</v>
      </c>
    </row>
    <row r="167" spans="1:7" x14ac:dyDescent="0.3">
      <c r="A167">
        <v>21</v>
      </c>
      <c r="B167" t="s">
        <v>21</v>
      </c>
      <c r="C167" s="53" t="s">
        <v>19</v>
      </c>
      <c r="D167">
        <v>29</v>
      </c>
      <c r="E167" s="56">
        <v>3.52</v>
      </c>
      <c r="F167" s="56">
        <v>8.8800000000000008</v>
      </c>
      <c r="G167" s="56">
        <v>7.61</v>
      </c>
    </row>
    <row r="168" spans="1:7" x14ac:dyDescent="0.3">
      <c r="A168">
        <v>21</v>
      </c>
      <c r="B168" t="s">
        <v>21</v>
      </c>
      <c r="C168" s="53" t="s">
        <v>19</v>
      </c>
      <c r="D168">
        <v>29</v>
      </c>
      <c r="E168" s="56">
        <v>2.15</v>
      </c>
      <c r="F168" s="56">
        <v>4.32</v>
      </c>
      <c r="G168" s="56">
        <v>6.07</v>
      </c>
    </row>
    <row r="169" spans="1:7" x14ac:dyDescent="0.3">
      <c r="A169">
        <v>22</v>
      </c>
      <c r="B169" t="s">
        <v>21</v>
      </c>
      <c r="C169" s="53" t="s">
        <v>19</v>
      </c>
      <c r="D169">
        <v>29</v>
      </c>
      <c r="E169" s="56">
        <v>2.86</v>
      </c>
      <c r="F169" s="56">
        <v>6.38</v>
      </c>
      <c r="G169" s="56">
        <v>6.91</v>
      </c>
    </row>
    <row r="170" spans="1:7" x14ac:dyDescent="0.3">
      <c r="A170">
        <v>22</v>
      </c>
      <c r="B170" t="s">
        <v>21</v>
      </c>
      <c r="C170" s="53" t="s">
        <v>19</v>
      </c>
      <c r="D170">
        <v>29</v>
      </c>
      <c r="E170" s="56">
        <v>2.5299999999999998</v>
      </c>
      <c r="F170" s="56">
        <v>5.71</v>
      </c>
      <c r="G170" s="56">
        <v>6.69</v>
      </c>
    </row>
    <row r="171" spans="1:7" x14ac:dyDescent="0.3">
      <c r="A171">
        <v>23</v>
      </c>
      <c r="B171" t="s">
        <v>21</v>
      </c>
      <c r="C171" s="53" t="s">
        <v>19</v>
      </c>
      <c r="D171">
        <v>29</v>
      </c>
      <c r="E171" s="56">
        <v>2.91</v>
      </c>
      <c r="F171" s="56">
        <v>7.31</v>
      </c>
      <c r="G171" s="56">
        <v>7.39</v>
      </c>
    </row>
    <row r="172" spans="1:7" x14ac:dyDescent="0.3">
      <c r="A172">
        <v>24</v>
      </c>
      <c r="B172" t="s">
        <v>21</v>
      </c>
      <c r="C172" s="53" t="s">
        <v>19</v>
      </c>
      <c r="D172">
        <v>29</v>
      </c>
      <c r="E172" s="56">
        <v>3.46</v>
      </c>
      <c r="F172" s="56">
        <v>6.46</v>
      </c>
      <c r="G172" s="56">
        <v>8.23</v>
      </c>
    </row>
    <row r="173" spans="1:7" x14ac:dyDescent="0.3">
      <c r="A173">
        <v>26</v>
      </c>
      <c r="B173" t="s">
        <v>21</v>
      </c>
      <c r="C173" s="53" t="s">
        <v>19</v>
      </c>
      <c r="D173">
        <v>29</v>
      </c>
      <c r="E173" s="56">
        <v>2.86</v>
      </c>
      <c r="F173" s="56">
        <v>5.79</v>
      </c>
      <c r="G173" s="56">
        <f>4.35+3.85</f>
        <v>8.1999999999999993</v>
      </c>
    </row>
    <row r="174" spans="1:7" x14ac:dyDescent="0.3">
      <c r="A174">
        <v>26</v>
      </c>
      <c r="B174" t="s">
        <v>21</v>
      </c>
      <c r="C174" s="53" t="s">
        <v>19</v>
      </c>
      <c r="D174">
        <v>29</v>
      </c>
      <c r="E174" s="56">
        <v>2.31</v>
      </c>
      <c r="F174" s="56">
        <v>4.95</v>
      </c>
      <c r="G174" s="56">
        <v>6.51</v>
      </c>
    </row>
    <row r="175" spans="1:7" x14ac:dyDescent="0.3">
      <c r="A175">
        <v>28</v>
      </c>
      <c r="B175" t="s">
        <v>21</v>
      </c>
      <c r="C175" s="53" t="s">
        <v>19</v>
      </c>
      <c r="D175">
        <v>29</v>
      </c>
      <c r="E175" s="56">
        <v>3.42</v>
      </c>
      <c r="F175" s="56">
        <v>6.99</v>
      </c>
      <c r="G175" s="56">
        <f>4.33+3.56</f>
        <v>7.8900000000000006</v>
      </c>
    </row>
    <row r="176" spans="1:7" x14ac:dyDescent="0.3">
      <c r="A176">
        <v>29</v>
      </c>
      <c r="B176" t="s">
        <v>21</v>
      </c>
      <c r="C176" s="53" t="s">
        <v>19</v>
      </c>
      <c r="D176">
        <v>29</v>
      </c>
      <c r="E176" s="56">
        <v>4.07</v>
      </c>
      <c r="F176" s="56">
        <v>7.67</v>
      </c>
      <c r="G176" s="56">
        <f>3.89+4.31</f>
        <v>8.1999999999999993</v>
      </c>
    </row>
    <row r="177" spans="1:7" x14ac:dyDescent="0.3">
      <c r="A177">
        <v>30</v>
      </c>
      <c r="B177" t="s">
        <v>21</v>
      </c>
      <c r="C177" s="53" t="s">
        <v>19</v>
      </c>
      <c r="D177">
        <v>29</v>
      </c>
      <c r="E177" s="56">
        <v>3.4</v>
      </c>
      <c r="F177" s="56">
        <v>7.3</v>
      </c>
      <c r="G177" s="56">
        <v>7.63</v>
      </c>
    </row>
    <row r="178" spans="1:7" x14ac:dyDescent="0.3">
      <c r="A178">
        <v>31</v>
      </c>
      <c r="B178" t="s">
        <v>21</v>
      </c>
      <c r="C178" s="53" t="s">
        <v>19</v>
      </c>
      <c r="D178">
        <v>29</v>
      </c>
      <c r="E178" s="56">
        <v>3.72</v>
      </c>
      <c r="F178" s="56">
        <v>7.44</v>
      </c>
      <c r="G178" s="56">
        <f>4.17+3.9</f>
        <v>8.07</v>
      </c>
    </row>
    <row r="179" spans="1:7" x14ac:dyDescent="0.3">
      <c r="A179">
        <v>32</v>
      </c>
      <c r="B179" t="s">
        <v>21</v>
      </c>
      <c r="C179" s="53" t="s">
        <v>19</v>
      </c>
      <c r="D179">
        <v>29</v>
      </c>
      <c r="E179" s="56">
        <v>3.3</v>
      </c>
      <c r="F179" s="56">
        <v>6.45</v>
      </c>
      <c r="G179" s="56">
        <v>7.33</v>
      </c>
    </row>
    <row r="180" spans="1:7" x14ac:dyDescent="0.3">
      <c r="A180">
        <v>32</v>
      </c>
      <c r="B180" t="s">
        <v>21</v>
      </c>
      <c r="C180" s="53" t="s">
        <v>19</v>
      </c>
      <c r="D180">
        <v>29</v>
      </c>
      <c r="E180" s="56">
        <v>3</v>
      </c>
      <c r="F180" s="56">
        <v>5.38</v>
      </c>
      <c r="G180" s="56">
        <v>7.1</v>
      </c>
    </row>
    <row r="181" spans="1:7" x14ac:dyDescent="0.3">
      <c r="A181">
        <v>33</v>
      </c>
      <c r="B181" t="s">
        <v>21</v>
      </c>
      <c r="C181" s="53" t="s">
        <v>19</v>
      </c>
      <c r="D181">
        <v>29</v>
      </c>
      <c r="E181" s="56">
        <v>4.2699999999999996</v>
      </c>
      <c r="F181" s="56">
        <v>6.81</v>
      </c>
      <c r="G181" s="56">
        <f>4.47+3.2</f>
        <v>7.67</v>
      </c>
    </row>
    <row r="182" spans="1:7" x14ac:dyDescent="0.3">
      <c r="A182">
        <v>34</v>
      </c>
      <c r="B182" t="s">
        <v>21</v>
      </c>
      <c r="C182" s="53" t="s">
        <v>19</v>
      </c>
      <c r="D182">
        <v>29</v>
      </c>
      <c r="E182" s="56">
        <v>4.58</v>
      </c>
      <c r="F182" s="56">
        <v>6.97</v>
      </c>
      <c r="G182" s="56">
        <v>7.95</v>
      </c>
    </row>
    <row r="183" spans="1:7" x14ac:dyDescent="0.3">
      <c r="A183">
        <v>35</v>
      </c>
      <c r="B183" t="s">
        <v>21</v>
      </c>
      <c r="C183" s="53" t="s">
        <v>19</v>
      </c>
      <c r="D183">
        <v>29</v>
      </c>
      <c r="E183" s="56">
        <v>3.44</v>
      </c>
      <c r="F183" s="56">
        <v>4.91</v>
      </c>
      <c r="G183" s="56">
        <v>7.12</v>
      </c>
    </row>
    <row r="184" spans="1:7" x14ac:dyDescent="0.3">
      <c r="A184">
        <v>36</v>
      </c>
      <c r="B184" t="s">
        <v>21</v>
      </c>
      <c r="C184" s="53" t="s">
        <v>19</v>
      </c>
      <c r="D184">
        <v>29</v>
      </c>
      <c r="E184" s="56">
        <v>4.2</v>
      </c>
      <c r="F184" s="56">
        <v>7.31</v>
      </c>
      <c r="G184" s="56">
        <v>8.32</v>
      </c>
    </row>
    <row r="185" spans="1:7" x14ac:dyDescent="0.3">
      <c r="A185">
        <v>37</v>
      </c>
      <c r="B185" t="s">
        <v>21</v>
      </c>
      <c r="C185" s="53" t="s">
        <v>19</v>
      </c>
      <c r="D185">
        <v>29</v>
      </c>
      <c r="E185" s="56">
        <v>4.18</v>
      </c>
      <c r="F185" s="56">
        <v>6.86</v>
      </c>
      <c r="G185" s="56">
        <v>9.1300000000000008</v>
      </c>
    </row>
    <row r="186" spans="1:7" x14ac:dyDescent="0.3">
      <c r="A186">
        <v>37</v>
      </c>
      <c r="B186" t="s">
        <v>21</v>
      </c>
      <c r="C186" s="53" t="s">
        <v>19</v>
      </c>
      <c r="D186">
        <v>29</v>
      </c>
      <c r="E186" s="56">
        <v>3.48</v>
      </c>
      <c r="F186" s="56">
        <v>6.09</v>
      </c>
      <c r="G186" s="56">
        <v>7.28</v>
      </c>
    </row>
    <row r="187" spans="1:7" x14ac:dyDescent="0.3">
      <c r="A187">
        <v>38</v>
      </c>
      <c r="B187" t="s">
        <v>21</v>
      </c>
      <c r="C187" s="53" t="s">
        <v>19</v>
      </c>
      <c r="D187">
        <v>29</v>
      </c>
      <c r="E187" s="56">
        <v>2.6</v>
      </c>
      <c r="F187" s="56">
        <v>5.6</v>
      </c>
      <c r="G187" s="56">
        <v>6.99</v>
      </c>
    </row>
    <row r="188" spans="1:7" x14ac:dyDescent="0.3">
      <c r="A188">
        <v>39</v>
      </c>
      <c r="B188" t="s">
        <v>21</v>
      </c>
      <c r="C188" s="53" t="s">
        <v>19</v>
      </c>
      <c r="D188">
        <v>29</v>
      </c>
      <c r="E188" s="56">
        <v>2.36</v>
      </c>
      <c r="F188" s="56">
        <v>3.63</v>
      </c>
      <c r="G188" s="56">
        <v>4.88</v>
      </c>
    </row>
    <row r="189" spans="1:7" x14ac:dyDescent="0.3">
      <c r="A189">
        <v>40</v>
      </c>
      <c r="B189" t="s">
        <v>21</v>
      </c>
      <c r="C189" s="53" t="s">
        <v>19</v>
      </c>
      <c r="D189">
        <v>29</v>
      </c>
      <c r="E189" s="56">
        <v>3.96</v>
      </c>
      <c r="F189" s="56">
        <v>7.26</v>
      </c>
      <c r="G189" s="56">
        <v>5.46</v>
      </c>
    </row>
    <row r="190" spans="1:7" x14ac:dyDescent="0.3">
      <c r="A190">
        <v>41</v>
      </c>
      <c r="B190" t="s">
        <v>21</v>
      </c>
      <c r="C190" s="53" t="s">
        <v>19</v>
      </c>
      <c r="D190">
        <v>29</v>
      </c>
      <c r="E190" s="56">
        <v>3.47</v>
      </c>
      <c r="F190" s="56">
        <v>6.63</v>
      </c>
      <c r="G190" s="56">
        <v>6.63</v>
      </c>
    </row>
    <row r="191" spans="1:7" x14ac:dyDescent="0.3">
      <c r="A191">
        <v>42</v>
      </c>
      <c r="B191" t="s">
        <v>21</v>
      </c>
      <c r="C191" s="53" t="s">
        <v>19</v>
      </c>
      <c r="D191">
        <v>29</v>
      </c>
      <c r="E191" s="56">
        <v>2.62</v>
      </c>
      <c r="F191" s="56">
        <v>5.0199999999999996</v>
      </c>
      <c r="G191" s="56">
        <v>6.55</v>
      </c>
    </row>
    <row r="192" spans="1:7" x14ac:dyDescent="0.3">
      <c r="A192">
        <v>43</v>
      </c>
      <c r="B192" t="s">
        <v>21</v>
      </c>
      <c r="C192" s="53" t="s">
        <v>19</v>
      </c>
      <c r="D192">
        <v>29</v>
      </c>
      <c r="E192" s="56">
        <v>2.95</v>
      </c>
      <c r="F192" s="56">
        <v>7.34</v>
      </c>
      <c r="G192" s="56">
        <v>8.17</v>
      </c>
    </row>
    <row r="193" spans="1:7" x14ac:dyDescent="0.3">
      <c r="A193">
        <v>44</v>
      </c>
      <c r="B193" t="s">
        <v>21</v>
      </c>
      <c r="C193" s="53" t="s">
        <v>19</v>
      </c>
      <c r="D193">
        <v>29</v>
      </c>
      <c r="E193" s="56">
        <v>3.55</v>
      </c>
      <c r="F193" s="56">
        <v>6.87</v>
      </c>
      <c r="G193" s="56">
        <v>7.77</v>
      </c>
    </row>
    <row r="194" spans="1:7" x14ac:dyDescent="0.3">
      <c r="A194">
        <v>44</v>
      </c>
      <c r="B194" t="s">
        <v>21</v>
      </c>
      <c r="C194" s="53" t="s">
        <v>19</v>
      </c>
      <c r="D194">
        <v>29</v>
      </c>
      <c r="E194" s="56">
        <v>2.27</v>
      </c>
      <c r="F194" s="56">
        <v>4.78</v>
      </c>
      <c r="G194" s="56">
        <f>2.68+2</f>
        <v>4.68</v>
      </c>
    </row>
    <row r="195" spans="1:7" x14ac:dyDescent="0.3">
      <c r="A195">
        <v>45</v>
      </c>
      <c r="B195" t="s">
        <v>21</v>
      </c>
      <c r="C195" s="53" t="s">
        <v>19</v>
      </c>
      <c r="D195">
        <v>29</v>
      </c>
      <c r="E195" s="56">
        <v>4.16</v>
      </c>
      <c r="F195" s="56">
        <v>8.14</v>
      </c>
      <c r="G195" s="56">
        <v>7.43</v>
      </c>
    </row>
    <row r="196" spans="1:7" x14ac:dyDescent="0.3">
      <c r="A196">
        <v>45</v>
      </c>
      <c r="B196" t="s">
        <v>21</v>
      </c>
      <c r="C196" s="53" t="s">
        <v>19</v>
      </c>
      <c r="D196">
        <v>29</v>
      </c>
      <c r="E196" s="56">
        <v>4.0599999999999996</v>
      </c>
      <c r="F196" s="56">
        <v>8.1199999999999992</v>
      </c>
      <c r="G196" s="56">
        <v>7.34</v>
      </c>
    </row>
    <row r="197" spans="1:7" x14ac:dyDescent="0.3">
      <c r="A197">
        <v>46</v>
      </c>
      <c r="B197" t="s">
        <v>21</v>
      </c>
      <c r="C197" s="53" t="s">
        <v>19</v>
      </c>
      <c r="D197">
        <v>29</v>
      </c>
      <c r="E197" s="56">
        <v>3.97</v>
      </c>
      <c r="F197" s="56">
        <v>7.99</v>
      </c>
      <c r="G197" s="56">
        <v>8.06</v>
      </c>
    </row>
    <row r="198" spans="1:7" x14ac:dyDescent="0.3">
      <c r="A198">
        <v>47</v>
      </c>
      <c r="B198" t="s">
        <v>21</v>
      </c>
      <c r="C198" s="53" t="s">
        <v>19</v>
      </c>
      <c r="D198">
        <v>29</v>
      </c>
      <c r="E198" s="56">
        <v>3.71</v>
      </c>
      <c r="F198" s="56">
        <v>6.98</v>
      </c>
      <c r="G198" s="56">
        <v>7.48</v>
      </c>
    </row>
    <row r="199" spans="1:7" ht="16.5" customHeight="1" x14ac:dyDescent="0.3">
      <c r="A199">
        <v>48</v>
      </c>
      <c r="B199" t="s">
        <v>21</v>
      </c>
      <c r="C199" s="53" t="s">
        <v>19</v>
      </c>
      <c r="D199">
        <v>29</v>
      </c>
      <c r="E199" s="56">
        <v>3.97</v>
      </c>
      <c r="F199" s="56">
        <v>7.82</v>
      </c>
      <c r="G199" s="56">
        <v>8.89</v>
      </c>
    </row>
    <row r="200" spans="1:7" x14ac:dyDescent="0.3">
      <c r="A200">
        <v>1</v>
      </c>
      <c r="B200" t="s">
        <v>18</v>
      </c>
      <c r="C200" s="53" t="s">
        <v>23</v>
      </c>
      <c r="D200">
        <v>29</v>
      </c>
      <c r="E200" s="56">
        <v>3.24</v>
      </c>
      <c r="F200" s="56">
        <v>7.52</v>
      </c>
      <c r="G200" s="56">
        <v>7.28</v>
      </c>
    </row>
    <row r="201" spans="1:7" x14ac:dyDescent="0.3">
      <c r="A201">
        <v>4</v>
      </c>
      <c r="B201" t="s">
        <v>18</v>
      </c>
      <c r="C201" s="53" t="s">
        <v>23</v>
      </c>
      <c r="D201">
        <v>29</v>
      </c>
      <c r="E201" s="56">
        <v>4.5999999999999996</v>
      </c>
      <c r="F201" s="56">
        <v>8.91</v>
      </c>
      <c r="G201" s="56">
        <v>8.4700000000000006</v>
      </c>
    </row>
    <row r="202" spans="1:7" x14ac:dyDescent="0.3">
      <c r="A202">
        <v>5</v>
      </c>
      <c r="B202" t="s">
        <v>18</v>
      </c>
      <c r="C202" s="53" t="s">
        <v>23</v>
      </c>
      <c r="D202">
        <v>29</v>
      </c>
      <c r="E202" s="56">
        <v>2.4700000000000002</v>
      </c>
      <c r="F202" s="56">
        <v>7.24</v>
      </c>
      <c r="G202" s="56">
        <v>6.62</v>
      </c>
    </row>
    <row r="203" spans="1:7" x14ac:dyDescent="0.3">
      <c r="A203">
        <v>6</v>
      </c>
      <c r="B203" t="s">
        <v>18</v>
      </c>
      <c r="C203" s="53" t="s">
        <v>23</v>
      </c>
      <c r="D203">
        <v>29</v>
      </c>
      <c r="E203" s="56">
        <v>6.37</v>
      </c>
      <c r="F203" s="56">
        <v>9.9499999999999993</v>
      </c>
      <c r="G203" s="56">
        <v>10.43</v>
      </c>
    </row>
    <row r="204" spans="1:7" x14ac:dyDescent="0.3">
      <c r="A204">
        <v>9</v>
      </c>
      <c r="B204" t="s">
        <v>18</v>
      </c>
      <c r="C204" s="53" t="s">
        <v>23</v>
      </c>
      <c r="D204">
        <v>29</v>
      </c>
      <c r="E204" s="56">
        <v>4.13</v>
      </c>
      <c r="F204" s="56">
        <v>7.57</v>
      </c>
      <c r="G204" s="56">
        <v>8.5299999999999994</v>
      </c>
    </row>
    <row r="205" spans="1:7" x14ac:dyDescent="0.3">
      <c r="A205">
        <v>12</v>
      </c>
      <c r="B205" t="s">
        <v>18</v>
      </c>
      <c r="C205" s="53" t="s">
        <v>23</v>
      </c>
      <c r="D205">
        <v>29</v>
      </c>
      <c r="E205" s="56">
        <v>3.06</v>
      </c>
      <c r="F205" s="56">
        <v>8.64</v>
      </c>
      <c r="G205" s="56">
        <f>5.66+3.76</f>
        <v>9.42</v>
      </c>
    </row>
    <row r="206" spans="1:7" x14ac:dyDescent="0.3">
      <c r="A206">
        <v>13</v>
      </c>
      <c r="B206" t="s">
        <v>18</v>
      </c>
      <c r="C206" s="53" t="s">
        <v>23</v>
      </c>
      <c r="D206">
        <v>29</v>
      </c>
      <c r="E206" s="56">
        <v>6.13</v>
      </c>
      <c r="F206" s="56">
        <v>9.5299999999999994</v>
      </c>
      <c r="G206" s="56">
        <v>10.07</v>
      </c>
    </row>
    <row r="207" spans="1:7" x14ac:dyDescent="0.3">
      <c r="A207">
        <v>14</v>
      </c>
      <c r="B207" t="s">
        <v>18</v>
      </c>
      <c r="C207" s="53" t="s">
        <v>23</v>
      </c>
      <c r="D207">
        <v>29</v>
      </c>
      <c r="E207" s="56">
        <v>3.01</v>
      </c>
      <c r="F207" s="56">
        <v>8.2100000000000009</v>
      </c>
      <c r="G207" s="56">
        <v>9.1</v>
      </c>
    </row>
    <row r="208" spans="1:7" x14ac:dyDescent="0.3">
      <c r="A208">
        <v>14</v>
      </c>
      <c r="B208" t="s">
        <v>18</v>
      </c>
      <c r="C208" s="53" t="s">
        <v>23</v>
      </c>
      <c r="D208">
        <v>29</v>
      </c>
      <c r="E208" s="56">
        <v>1.91</v>
      </c>
      <c r="F208" s="56">
        <v>6.64</v>
      </c>
      <c r="G208" s="56">
        <v>6.75</v>
      </c>
    </row>
    <row r="209" spans="1:7" x14ac:dyDescent="0.3">
      <c r="A209">
        <v>15</v>
      </c>
      <c r="B209" t="s">
        <v>18</v>
      </c>
      <c r="C209" s="53" t="s">
        <v>23</v>
      </c>
      <c r="D209">
        <v>29</v>
      </c>
      <c r="E209" s="56">
        <v>2.4900000000000002</v>
      </c>
      <c r="F209" s="56">
        <v>7.24</v>
      </c>
      <c r="G209" s="56">
        <v>7.86</v>
      </c>
    </row>
    <row r="210" spans="1:7" x14ac:dyDescent="0.3">
      <c r="A210">
        <v>16</v>
      </c>
      <c r="B210" t="s">
        <v>18</v>
      </c>
      <c r="C210" s="53" t="s">
        <v>23</v>
      </c>
      <c r="D210">
        <v>29</v>
      </c>
      <c r="E210" s="56">
        <v>4.46</v>
      </c>
      <c r="F210" s="56">
        <v>7.31</v>
      </c>
      <c r="G210" s="56">
        <f>2.1+5.89</f>
        <v>7.99</v>
      </c>
    </row>
    <row r="211" spans="1:7" x14ac:dyDescent="0.3">
      <c r="A211">
        <v>16</v>
      </c>
      <c r="B211" t="s">
        <v>18</v>
      </c>
      <c r="C211" s="53" t="s">
        <v>23</v>
      </c>
      <c r="D211">
        <v>29</v>
      </c>
      <c r="E211" s="56">
        <v>1.98</v>
      </c>
      <c r="F211" s="56">
        <v>5.72</v>
      </c>
      <c r="G211" s="56">
        <v>6.09</v>
      </c>
    </row>
    <row r="212" spans="1:7" x14ac:dyDescent="0.3">
      <c r="A212">
        <v>17</v>
      </c>
      <c r="B212" t="s">
        <v>18</v>
      </c>
      <c r="C212" s="53" t="s">
        <v>23</v>
      </c>
      <c r="D212">
        <v>29</v>
      </c>
      <c r="E212" s="56">
        <v>3.95</v>
      </c>
      <c r="F212" s="56">
        <v>7.14</v>
      </c>
      <c r="G212" s="56">
        <v>8.1</v>
      </c>
    </row>
    <row r="213" spans="1:7" x14ac:dyDescent="0.3">
      <c r="A213">
        <v>17</v>
      </c>
      <c r="B213" t="s">
        <v>18</v>
      </c>
      <c r="C213" s="53" t="s">
        <v>23</v>
      </c>
      <c r="D213">
        <v>29</v>
      </c>
      <c r="E213" s="56">
        <v>2.78</v>
      </c>
      <c r="F213" s="56">
        <v>6.97</v>
      </c>
      <c r="G213" s="56">
        <v>6.58</v>
      </c>
    </row>
    <row r="214" spans="1:7" x14ac:dyDescent="0.3">
      <c r="A214">
        <v>18</v>
      </c>
      <c r="B214" t="s">
        <v>18</v>
      </c>
      <c r="C214" s="53" t="s">
        <v>23</v>
      </c>
      <c r="D214">
        <v>29</v>
      </c>
      <c r="E214" s="56">
        <v>4.97</v>
      </c>
      <c r="F214" s="56">
        <v>6.97</v>
      </c>
      <c r="G214" s="56">
        <f>3.89+2.89</f>
        <v>6.78</v>
      </c>
    </row>
    <row r="215" spans="1:7" x14ac:dyDescent="0.3">
      <c r="A215">
        <v>18</v>
      </c>
      <c r="B215" t="s">
        <v>18</v>
      </c>
      <c r="C215" s="53" t="s">
        <v>23</v>
      </c>
      <c r="D215">
        <v>29</v>
      </c>
      <c r="E215" s="56">
        <v>3.69</v>
      </c>
      <c r="F215" s="56">
        <v>6.69</v>
      </c>
      <c r="G215" s="56">
        <v>7.19</v>
      </c>
    </row>
    <row r="216" spans="1:7" x14ac:dyDescent="0.3">
      <c r="A216">
        <v>19</v>
      </c>
      <c r="B216" t="s">
        <v>18</v>
      </c>
      <c r="C216" s="53" t="s">
        <v>23</v>
      </c>
      <c r="D216">
        <v>29</v>
      </c>
      <c r="E216" s="56">
        <v>4.55</v>
      </c>
      <c r="F216" s="56">
        <v>9.2799999999999994</v>
      </c>
      <c r="G216" s="56">
        <v>8.99</v>
      </c>
    </row>
    <row r="217" spans="1:7" x14ac:dyDescent="0.3">
      <c r="A217">
        <v>20</v>
      </c>
      <c r="B217" t="s">
        <v>18</v>
      </c>
      <c r="C217" s="53" t="s">
        <v>23</v>
      </c>
      <c r="D217">
        <v>29</v>
      </c>
      <c r="E217" s="56">
        <v>2.16</v>
      </c>
      <c r="F217" s="56">
        <v>7.1</v>
      </c>
      <c r="G217" s="56">
        <f>4.97+2.47</f>
        <v>7.4399999999999995</v>
      </c>
    </row>
    <row r="218" spans="1:7" x14ac:dyDescent="0.3">
      <c r="A218">
        <v>20</v>
      </c>
      <c r="B218" t="s">
        <v>18</v>
      </c>
      <c r="C218" s="53" t="s">
        <v>23</v>
      </c>
      <c r="D218">
        <v>29</v>
      </c>
      <c r="E218" s="56">
        <v>1.1100000000000001</v>
      </c>
      <c r="F218" s="56">
        <v>6.1</v>
      </c>
      <c r="G218" s="56">
        <v>7.3</v>
      </c>
    </row>
    <row r="219" spans="1:7" x14ac:dyDescent="0.3">
      <c r="A219">
        <v>21</v>
      </c>
      <c r="B219" t="s">
        <v>18</v>
      </c>
      <c r="C219" s="53" t="s">
        <v>23</v>
      </c>
      <c r="D219">
        <v>29</v>
      </c>
      <c r="E219" s="56">
        <v>4.7</v>
      </c>
      <c r="F219" s="56">
        <v>7.34</v>
      </c>
      <c r="G219" s="56">
        <v>8.06</v>
      </c>
    </row>
    <row r="220" spans="1:7" x14ac:dyDescent="0.3">
      <c r="A220">
        <v>21</v>
      </c>
      <c r="B220" t="s">
        <v>18</v>
      </c>
      <c r="C220" s="53" t="s">
        <v>23</v>
      </c>
      <c r="D220">
        <v>29</v>
      </c>
      <c r="E220" s="56">
        <v>1.26</v>
      </c>
      <c r="F220" s="56">
        <v>6.39</v>
      </c>
      <c r="G220" s="56">
        <v>7.13</v>
      </c>
    </row>
    <row r="221" spans="1:7" x14ac:dyDescent="0.3">
      <c r="A221">
        <v>23</v>
      </c>
      <c r="B221" t="s">
        <v>18</v>
      </c>
      <c r="C221" s="53" t="s">
        <v>23</v>
      </c>
      <c r="D221">
        <v>29</v>
      </c>
      <c r="E221" s="56">
        <v>5.3</v>
      </c>
      <c r="F221" s="56">
        <v>9.69</v>
      </c>
      <c r="G221" s="56">
        <v>9.6999999999999993</v>
      </c>
    </row>
    <row r="222" spans="1:7" x14ac:dyDescent="0.3">
      <c r="A222">
        <v>24</v>
      </c>
      <c r="B222" t="s">
        <v>18</v>
      </c>
      <c r="C222" s="53" t="s">
        <v>23</v>
      </c>
      <c r="D222">
        <v>29</v>
      </c>
      <c r="E222" s="56">
        <v>4.9400000000000004</v>
      </c>
      <c r="F222" s="56">
        <v>8.0299999999999994</v>
      </c>
      <c r="G222" s="56">
        <f>4.36+3.38</f>
        <v>7.74</v>
      </c>
    </row>
    <row r="223" spans="1:7" x14ac:dyDescent="0.3">
      <c r="A223">
        <v>25</v>
      </c>
      <c r="B223" t="s">
        <v>18</v>
      </c>
      <c r="C223" s="53" t="s">
        <v>23</v>
      </c>
      <c r="D223">
        <v>29</v>
      </c>
      <c r="E223" s="56">
        <v>4.71</v>
      </c>
      <c r="F223" s="56">
        <v>8.44</v>
      </c>
      <c r="G223" s="56">
        <f>4.53+3.79</f>
        <v>8.32</v>
      </c>
    </row>
    <row r="224" spans="1:7" x14ac:dyDescent="0.3">
      <c r="A224">
        <v>25</v>
      </c>
      <c r="B224" t="s">
        <v>18</v>
      </c>
      <c r="C224" s="53" t="s">
        <v>23</v>
      </c>
      <c r="D224">
        <v>29</v>
      </c>
      <c r="E224" s="56">
        <v>4.47</v>
      </c>
      <c r="F224" s="56">
        <v>7.37</v>
      </c>
      <c r="G224" s="56">
        <f>3.58+3.03</f>
        <v>6.6099999999999994</v>
      </c>
    </row>
    <row r="225" spans="1:9" x14ac:dyDescent="0.3">
      <c r="A225">
        <v>26</v>
      </c>
      <c r="B225" t="s">
        <v>18</v>
      </c>
      <c r="C225" s="53" t="s">
        <v>23</v>
      </c>
      <c r="D225">
        <v>29</v>
      </c>
      <c r="E225" s="56">
        <v>5.65</v>
      </c>
      <c r="F225" s="56">
        <v>6.96</v>
      </c>
      <c r="G225" s="56">
        <f>1.88+4.53</f>
        <v>6.41</v>
      </c>
    </row>
    <row r="226" spans="1:9" x14ac:dyDescent="0.3">
      <c r="A226">
        <v>27</v>
      </c>
      <c r="B226" t="s">
        <v>18</v>
      </c>
      <c r="C226" s="53" t="s">
        <v>23</v>
      </c>
      <c r="D226">
        <v>29</v>
      </c>
      <c r="E226" s="56">
        <v>4.8099999999999996</v>
      </c>
      <c r="F226" s="56">
        <v>7.11</v>
      </c>
      <c r="G226" s="56">
        <v>6.96</v>
      </c>
    </row>
    <row r="227" spans="1:9" x14ac:dyDescent="0.3">
      <c r="A227">
        <v>27</v>
      </c>
      <c r="B227" t="s">
        <v>18</v>
      </c>
      <c r="C227" s="53" t="s">
        <v>23</v>
      </c>
      <c r="D227">
        <v>29</v>
      </c>
      <c r="E227" s="56">
        <v>4.57</v>
      </c>
      <c r="F227" s="56">
        <v>6.94</v>
      </c>
      <c r="G227" s="56">
        <v>6.57</v>
      </c>
    </row>
    <row r="228" spans="1:9" x14ac:dyDescent="0.3">
      <c r="A228">
        <v>28</v>
      </c>
      <c r="B228" t="s">
        <v>18</v>
      </c>
      <c r="C228" s="53" t="s">
        <v>23</v>
      </c>
      <c r="D228">
        <v>29</v>
      </c>
      <c r="E228" s="56">
        <v>4.78</v>
      </c>
      <c r="F228" s="56">
        <v>7.06</v>
      </c>
      <c r="G228" s="56">
        <v>7.27</v>
      </c>
    </row>
    <row r="229" spans="1:9" x14ac:dyDescent="0.3">
      <c r="A229">
        <v>29</v>
      </c>
      <c r="B229" t="s">
        <v>18</v>
      </c>
      <c r="C229" s="53" t="s">
        <v>23</v>
      </c>
      <c r="D229">
        <v>29</v>
      </c>
      <c r="E229" s="56">
        <v>4.72</v>
      </c>
      <c r="F229" s="56">
        <v>7.16</v>
      </c>
      <c r="G229" s="56">
        <v>7.22</v>
      </c>
    </row>
    <row r="230" spans="1:9" x14ac:dyDescent="0.3">
      <c r="A230">
        <v>30</v>
      </c>
      <c r="B230" t="s">
        <v>18</v>
      </c>
      <c r="C230" s="53" t="s">
        <v>23</v>
      </c>
      <c r="D230">
        <v>29</v>
      </c>
      <c r="E230" s="56">
        <v>2.86</v>
      </c>
      <c r="F230" s="56">
        <v>6.38</v>
      </c>
      <c r="G230" s="56">
        <v>6.42</v>
      </c>
      <c r="H230" s="52"/>
      <c r="I230" s="52"/>
    </row>
    <row r="231" spans="1:9" x14ac:dyDescent="0.3">
      <c r="A231">
        <v>36</v>
      </c>
      <c r="B231" t="s">
        <v>18</v>
      </c>
      <c r="C231" s="53" t="s">
        <v>23</v>
      </c>
      <c r="D231">
        <v>29</v>
      </c>
      <c r="E231" s="56">
        <v>5.17</v>
      </c>
      <c r="F231" s="56">
        <v>7.41</v>
      </c>
      <c r="G231" s="56">
        <f>4.13+2.33</f>
        <v>6.46</v>
      </c>
    </row>
    <row r="232" spans="1:9" x14ac:dyDescent="0.3">
      <c r="A232">
        <v>37</v>
      </c>
      <c r="B232" t="s">
        <v>18</v>
      </c>
      <c r="C232" s="53" t="s">
        <v>23</v>
      </c>
      <c r="D232">
        <v>29</v>
      </c>
      <c r="E232" s="56">
        <v>4.8600000000000003</v>
      </c>
      <c r="F232" s="56">
        <v>6.78</v>
      </c>
      <c r="G232" s="56">
        <v>6.25</v>
      </c>
    </row>
    <row r="233" spans="1:9" x14ac:dyDescent="0.3">
      <c r="A233">
        <v>39</v>
      </c>
      <c r="B233" t="s">
        <v>18</v>
      </c>
      <c r="C233" s="53" t="s">
        <v>23</v>
      </c>
      <c r="D233">
        <v>29</v>
      </c>
      <c r="E233" s="56">
        <v>3.38</v>
      </c>
      <c r="F233" s="56">
        <v>8.9700000000000006</v>
      </c>
      <c r="G233" s="56">
        <f>5.73+3.69</f>
        <v>9.42</v>
      </c>
    </row>
    <row r="234" spans="1:9" x14ac:dyDescent="0.3">
      <c r="A234">
        <v>40</v>
      </c>
      <c r="B234" t="s">
        <v>18</v>
      </c>
      <c r="C234" s="53" t="s">
        <v>23</v>
      </c>
      <c r="D234">
        <v>29</v>
      </c>
      <c r="E234" s="56">
        <v>4.51</v>
      </c>
      <c r="F234" s="56">
        <v>6.63</v>
      </c>
      <c r="G234" s="56">
        <v>6.49</v>
      </c>
    </row>
    <row r="235" spans="1:9" x14ac:dyDescent="0.3">
      <c r="A235">
        <v>41</v>
      </c>
      <c r="B235" t="s">
        <v>18</v>
      </c>
      <c r="C235" s="53" t="s">
        <v>23</v>
      </c>
      <c r="D235">
        <v>29</v>
      </c>
      <c r="E235" s="56">
        <v>3.51</v>
      </c>
      <c r="F235" s="56">
        <v>8.4499999999999993</v>
      </c>
      <c r="G235" s="56">
        <v>8.82</v>
      </c>
    </row>
    <row r="236" spans="1:9" x14ac:dyDescent="0.3">
      <c r="A236">
        <v>42</v>
      </c>
      <c r="B236" t="s">
        <v>18</v>
      </c>
      <c r="C236" s="53" t="s">
        <v>23</v>
      </c>
      <c r="D236">
        <v>29</v>
      </c>
      <c r="E236" s="56">
        <v>4.82</v>
      </c>
      <c r="F236" s="56">
        <v>7.3</v>
      </c>
      <c r="G236" s="56">
        <v>7.72</v>
      </c>
    </row>
    <row r="237" spans="1:9" x14ac:dyDescent="0.3">
      <c r="A237">
        <v>43</v>
      </c>
      <c r="B237" t="s">
        <v>18</v>
      </c>
      <c r="C237" s="53" t="s">
        <v>23</v>
      </c>
      <c r="D237">
        <v>29</v>
      </c>
      <c r="E237" s="56">
        <v>3.87</v>
      </c>
      <c r="F237" s="56">
        <v>9.02</v>
      </c>
      <c r="G237" s="56">
        <v>8.19</v>
      </c>
    </row>
    <row r="238" spans="1:9" x14ac:dyDescent="0.3">
      <c r="A238">
        <v>44</v>
      </c>
      <c r="B238" t="s">
        <v>18</v>
      </c>
      <c r="C238" s="53" t="s">
        <v>23</v>
      </c>
      <c r="D238">
        <v>29</v>
      </c>
      <c r="E238" s="56">
        <v>4.09</v>
      </c>
      <c r="F238" s="56">
        <v>8.7799999999999994</v>
      </c>
      <c r="G238" s="56">
        <v>9.26</v>
      </c>
    </row>
    <row r="239" spans="1:9" x14ac:dyDescent="0.3">
      <c r="A239">
        <v>46</v>
      </c>
      <c r="B239" t="s">
        <v>18</v>
      </c>
      <c r="C239" s="53" t="s">
        <v>23</v>
      </c>
      <c r="D239">
        <v>29</v>
      </c>
      <c r="E239" s="56">
        <v>4.49</v>
      </c>
      <c r="F239" s="56">
        <v>7.16</v>
      </c>
      <c r="G239" s="56">
        <f>5.52+2.42</f>
        <v>7.9399999999999995</v>
      </c>
    </row>
    <row r="240" spans="1:9" x14ac:dyDescent="0.3">
      <c r="A240">
        <v>47</v>
      </c>
      <c r="B240" t="s">
        <v>18</v>
      </c>
      <c r="C240" s="53" t="s">
        <v>23</v>
      </c>
      <c r="D240">
        <v>29</v>
      </c>
      <c r="E240" s="56">
        <v>4.96</v>
      </c>
      <c r="F240" s="56">
        <v>9.26</v>
      </c>
      <c r="G240" s="56">
        <v>9</v>
      </c>
    </row>
    <row r="241" spans="1:7" x14ac:dyDescent="0.3">
      <c r="A241">
        <v>47</v>
      </c>
      <c r="B241" t="s">
        <v>18</v>
      </c>
      <c r="C241" s="53" t="s">
        <v>23</v>
      </c>
      <c r="D241">
        <v>29</v>
      </c>
      <c r="E241" s="56">
        <v>4.13</v>
      </c>
      <c r="F241" s="56">
        <v>6.7</v>
      </c>
      <c r="G241" s="56">
        <v>7.63</v>
      </c>
    </row>
    <row r="242" spans="1:7" x14ac:dyDescent="0.3">
      <c r="A242">
        <v>1</v>
      </c>
      <c r="B242" t="s">
        <v>21</v>
      </c>
      <c r="C242" s="53" t="s">
        <v>23</v>
      </c>
      <c r="D242">
        <v>29</v>
      </c>
      <c r="E242" s="56">
        <v>3.46</v>
      </c>
      <c r="F242" s="56">
        <v>6.91</v>
      </c>
      <c r="G242" s="56">
        <v>7.16</v>
      </c>
    </row>
    <row r="243" spans="1:7" x14ac:dyDescent="0.3">
      <c r="A243">
        <v>2</v>
      </c>
      <c r="B243" t="s">
        <v>21</v>
      </c>
      <c r="C243" s="53" t="s">
        <v>23</v>
      </c>
      <c r="D243">
        <v>29</v>
      </c>
      <c r="E243" s="56">
        <v>3.31</v>
      </c>
      <c r="F243" s="56">
        <v>7.14</v>
      </c>
      <c r="G243" s="56">
        <v>6.71</v>
      </c>
    </row>
    <row r="244" spans="1:7" x14ac:dyDescent="0.3">
      <c r="A244">
        <v>3</v>
      </c>
      <c r="B244" t="s">
        <v>21</v>
      </c>
      <c r="C244" s="53" t="s">
        <v>23</v>
      </c>
      <c r="D244">
        <v>29</v>
      </c>
      <c r="E244" s="56">
        <v>4.41</v>
      </c>
      <c r="F244" s="56">
        <v>7.31</v>
      </c>
      <c r="G244" s="56">
        <v>7.02</v>
      </c>
    </row>
    <row r="245" spans="1:7" x14ac:dyDescent="0.3">
      <c r="A245">
        <v>3</v>
      </c>
      <c r="B245" t="s">
        <v>21</v>
      </c>
      <c r="C245" s="53" t="s">
        <v>23</v>
      </c>
      <c r="D245">
        <v>29</v>
      </c>
      <c r="E245" s="56">
        <v>4.2699999999999996</v>
      </c>
      <c r="F245" s="56">
        <v>5.28</v>
      </c>
      <c r="G245" s="56">
        <v>4.24</v>
      </c>
    </row>
    <row r="246" spans="1:7" x14ac:dyDescent="0.3">
      <c r="A246">
        <v>4</v>
      </c>
      <c r="B246" t="s">
        <v>21</v>
      </c>
      <c r="C246" s="53" t="s">
        <v>23</v>
      </c>
      <c r="D246">
        <v>29</v>
      </c>
      <c r="E246" s="56">
        <v>3</v>
      </c>
      <c r="F246" s="56">
        <v>6.87</v>
      </c>
      <c r="G246" s="56">
        <v>6.5</v>
      </c>
    </row>
    <row r="247" spans="1:7" x14ac:dyDescent="0.3">
      <c r="A247">
        <v>5</v>
      </c>
      <c r="B247" t="s">
        <v>21</v>
      </c>
      <c r="C247" s="53" t="s">
        <v>23</v>
      </c>
      <c r="D247">
        <v>29</v>
      </c>
      <c r="E247" s="56">
        <v>3.51</v>
      </c>
      <c r="F247" s="56">
        <v>6.64</v>
      </c>
      <c r="G247" s="56">
        <v>6.61</v>
      </c>
    </row>
    <row r="248" spans="1:7" x14ac:dyDescent="0.3">
      <c r="A248">
        <v>5</v>
      </c>
      <c r="B248" t="s">
        <v>21</v>
      </c>
      <c r="C248" s="53" t="s">
        <v>23</v>
      </c>
      <c r="D248">
        <v>29</v>
      </c>
      <c r="E248" s="56">
        <v>3.46</v>
      </c>
      <c r="F248" s="56">
        <v>6.05</v>
      </c>
      <c r="G248" s="56">
        <v>6.4</v>
      </c>
    </row>
    <row r="249" spans="1:7" x14ac:dyDescent="0.3">
      <c r="A249">
        <v>6</v>
      </c>
      <c r="B249" t="s">
        <v>21</v>
      </c>
      <c r="C249" s="53" t="s">
        <v>23</v>
      </c>
      <c r="D249">
        <v>29</v>
      </c>
      <c r="E249" s="56">
        <v>2.8</v>
      </c>
      <c r="F249" s="56">
        <v>5.62</v>
      </c>
      <c r="G249" s="56">
        <v>6.26</v>
      </c>
    </row>
    <row r="250" spans="1:7" x14ac:dyDescent="0.3">
      <c r="A250">
        <v>7</v>
      </c>
      <c r="B250" t="s">
        <v>21</v>
      </c>
      <c r="C250" s="53" t="s">
        <v>23</v>
      </c>
      <c r="D250">
        <v>29</v>
      </c>
      <c r="E250" s="56">
        <v>3.21</v>
      </c>
      <c r="F250" s="56">
        <v>6.83</v>
      </c>
      <c r="G250" s="56">
        <v>6.45</v>
      </c>
    </row>
    <row r="251" spans="1:7" x14ac:dyDescent="0.3">
      <c r="A251">
        <v>8</v>
      </c>
      <c r="B251" t="s">
        <v>21</v>
      </c>
      <c r="C251" s="53" t="s">
        <v>23</v>
      </c>
      <c r="D251">
        <v>29</v>
      </c>
      <c r="E251" s="56">
        <v>3.47</v>
      </c>
      <c r="F251" s="56">
        <v>5.98</v>
      </c>
      <c r="G251" s="56">
        <v>5.9</v>
      </c>
    </row>
    <row r="252" spans="1:7" x14ac:dyDescent="0.3">
      <c r="A252">
        <v>10</v>
      </c>
      <c r="B252" t="s">
        <v>21</v>
      </c>
      <c r="C252" s="53" t="s">
        <v>23</v>
      </c>
      <c r="D252">
        <v>29</v>
      </c>
      <c r="E252" s="56">
        <v>4.3600000000000003</v>
      </c>
      <c r="F252" s="56">
        <v>7.27</v>
      </c>
      <c r="G252" s="56">
        <v>8.0399999999999991</v>
      </c>
    </row>
    <row r="253" spans="1:7" x14ac:dyDescent="0.3">
      <c r="A253">
        <v>12</v>
      </c>
      <c r="B253" t="s">
        <v>21</v>
      </c>
      <c r="C253" s="53" t="s">
        <v>23</v>
      </c>
      <c r="D253">
        <v>29</v>
      </c>
      <c r="E253" s="56">
        <v>2.84</v>
      </c>
      <c r="F253" s="56">
        <v>6.86</v>
      </c>
      <c r="G253" s="56">
        <v>7.31</v>
      </c>
    </row>
    <row r="254" spans="1:7" x14ac:dyDescent="0.3">
      <c r="A254">
        <v>12</v>
      </c>
      <c r="B254" t="s">
        <v>21</v>
      </c>
      <c r="C254" s="53" t="s">
        <v>23</v>
      </c>
      <c r="D254">
        <v>29</v>
      </c>
      <c r="E254" s="56">
        <v>3.74</v>
      </c>
      <c r="F254" s="56">
        <v>5.87</v>
      </c>
      <c r="G254" s="56">
        <v>5.59</v>
      </c>
    </row>
    <row r="255" spans="1:7" x14ac:dyDescent="0.3">
      <c r="A255">
        <v>13</v>
      </c>
      <c r="B255" t="s">
        <v>21</v>
      </c>
      <c r="C255" s="53" t="s">
        <v>23</v>
      </c>
      <c r="D255">
        <v>29</v>
      </c>
      <c r="E255" s="56">
        <v>3.71</v>
      </c>
      <c r="F255" s="56">
        <v>5.84</v>
      </c>
      <c r="G255" s="56">
        <v>8.3699999999999992</v>
      </c>
    </row>
    <row r="256" spans="1:7" x14ac:dyDescent="0.3">
      <c r="A256">
        <v>13</v>
      </c>
      <c r="B256" t="s">
        <v>21</v>
      </c>
      <c r="C256" s="53" t="s">
        <v>23</v>
      </c>
      <c r="D256">
        <v>29</v>
      </c>
      <c r="E256" s="56">
        <v>2.82</v>
      </c>
      <c r="F256" s="56">
        <v>5.78</v>
      </c>
      <c r="G256" s="56">
        <v>5.51</v>
      </c>
    </row>
    <row r="257" spans="1:7" x14ac:dyDescent="0.3">
      <c r="A257">
        <v>14</v>
      </c>
      <c r="B257" t="s">
        <v>21</v>
      </c>
      <c r="C257" s="53" t="s">
        <v>23</v>
      </c>
      <c r="D257">
        <v>29</v>
      </c>
      <c r="E257" s="56">
        <v>4.34</v>
      </c>
      <c r="F257" s="56">
        <v>7.33</v>
      </c>
      <c r="G257" s="56">
        <v>6.68</v>
      </c>
    </row>
    <row r="258" spans="1:7" x14ac:dyDescent="0.3">
      <c r="A258">
        <v>15</v>
      </c>
      <c r="B258" t="s">
        <v>21</v>
      </c>
      <c r="C258" s="53" t="s">
        <v>23</v>
      </c>
      <c r="D258">
        <v>29</v>
      </c>
      <c r="E258" s="56">
        <v>3.75</v>
      </c>
      <c r="F258" s="56">
        <v>7.52</v>
      </c>
      <c r="G258" s="56">
        <v>7.43</v>
      </c>
    </row>
    <row r="259" spans="1:7" x14ac:dyDescent="0.3">
      <c r="A259">
        <v>16</v>
      </c>
      <c r="B259" t="s">
        <v>21</v>
      </c>
      <c r="C259" s="53" t="s">
        <v>23</v>
      </c>
      <c r="D259">
        <v>29</v>
      </c>
      <c r="E259" s="56">
        <v>2.98</v>
      </c>
      <c r="F259" s="56">
        <v>6.36</v>
      </c>
      <c r="G259" s="56">
        <v>7.12</v>
      </c>
    </row>
    <row r="260" spans="1:7" x14ac:dyDescent="0.3">
      <c r="A260">
        <v>17</v>
      </c>
      <c r="B260" t="s">
        <v>21</v>
      </c>
      <c r="C260" s="53" t="s">
        <v>23</v>
      </c>
      <c r="D260">
        <v>29</v>
      </c>
      <c r="E260" s="56">
        <v>3.33</v>
      </c>
      <c r="F260" s="56">
        <v>6.85</v>
      </c>
      <c r="G260" s="56">
        <v>7.09</v>
      </c>
    </row>
    <row r="261" spans="1:7" x14ac:dyDescent="0.3">
      <c r="A261">
        <v>17</v>
      </c>
      <c r="B261" t="s">
        <v>21</v>
      </c>
      <c r="C261" s="53" t="s">
        <v>23</v>
      </c>
      <c r="D261">
        <v>29</v>
      </c>
      <c r="E261" s="56">
        <v>4.54</v>
      </c>
      <c r="F261" s="56">
        <v>6.35</v>
      </c>
      <c r="G261" s="56">
        <v>6.47</v>
      </c>
    </row>
    <row r="262" spans="1:7" x14ac:dyDescent="0.3">
      <c r="A262">
        <v>18</v>
      </c>
      <c r="B262" t="s">
        <v>21</v>
      </c>
      <c r="C262" s="53" t="s">
        <v>23</v>
      </c>
      <c r="D262">
        <v>29</v>
      </c>
      <c r="E262" s="56">
        <v>4.29</v>
      </c>
      <c r="F262" s="56">
        <v>8.33</v>
      </c>
      <c r="G262" s="56">
        <v>9.1999999999999993</v>
      </c>
    </row>
    <row r="263" spans="1:7" x14ac:dyDescent="0.3">
      <c r="A263">
        <v>19</v>
      </c>
      <c r="B263" t="s">
        <v>21</v>
      </c>
      <c r="C263" s="53" t="s">
        <v>23</v>
      </c>
      <c r="D263">
        <v>29</v>
      </c>
      <c r="E263" s="56">
        <v>3.7</v>
      </c>
      <c r="F263" s="56">
        <v>7.41</v>
      </c>
      <c r="G263" s="56">
        <f>3.32+4.32</f>
        <v>7.6400000000000006</v>
      </c>
    </row>
    <row r="264" spans="1:7" x14ac:dyDescent="0.3">
      <c r="A264">
        <v>19</v>
      </c>
      <c r="B264" t="s">
        <v>21</v>
      </c>
      <c r="C264" s="53" t="s">
        <v>23</v>
      </c>
      <c r="D264">
        <v>29</v>
      </c>
      <c r="E264" s="56">
        <v>3.82</v>
      </c>
      <c r="F264" s="56">
        <v>7.13</v>
      </c>
      <c r="G264" s="56">
        <v>7.41</v>
      </c>
    </row>
    <row r="265" spans="1:7" x14ac:dyDescent="0.3">
      <c r="A265">
        <v>20</v>
      </c>
      <c r="B265" t="s">
        <v>21</v>
      </c>
      <c r="C265" s="53" t="s">
        <v>23</v>
      </c>
      <c r="D265">
        <v>29</v>
      </c>
      <c r="E265" s="56">
        <v>3.06</v>
      </c>
      <c r="F265" s="56">
        <v>7.26</v>
      </c>
      <c r="G265" s="56">
        <v>6.71</v>
      </c>
    </row>
    <row r="266" spans="1:7" x14ac:dyDescent="0.3">
      <c r="A266">
        <v>21</v>
      </c>
      <c r="B266" t="s">
        <v>21</v>
      </c>
      <c r="C266" s="53" t="s">
        <v>23</v>
      </c>
      <c r="D266">
        <v>29</v>
      </c>
      <c r="E266" s="56">
        <v>3.62</v>
      </c>
      <c r="F266" s="56">
        <v>6.34</v>
      </c>
      <c r="G266" s="56">
        <v>5.76</v>
      </c>
    </row>
    <row r="267" spans="1:7" x14ac:dyDescent="0.3">
      <c r="A267">
        <v>21</v>
      </c>
      <c r="B267" t="s">
        <v>21</v>
      </c>
      <c r="C267" s="53" t="s">
        <v>23</v>
      </c>
      <c r="D267">
        <v>29</v>
      </c>
      <c r="E267" s="56">
        <v>3.15</v>
      </c>
      <c r="F267" s="56">
        <v>5.9</v>
      </c>
      <c r="G267" s="56">
        <v>5.5</v>
      </c>
    </row>
    <row r="268" spans="1:7" x14ac:dyDescent="0.3">
      <c r="A268">
        <v>22</v>
      </c>
      <c r="B268" t="s">
        <v>21</v>
      </c>
      <c r="C268" s="53" t="s">
        <v>23</v>
      </c>
      <c r="D268">
        <v>29</v>
      </c>
      <c r="E268" s="56">
        <v>4.1399999999999997</v>
      </c>
      <c r="F268" s="56">
        <v>6.84</v>
      </c>
      <c r="G268" s="56">
        <v>8.26</v>
      </c>
    </row>
    <row r="269" spans="1:7" x14ac:dyDescent="0.3">
      <c r="A269">
        <v>23</v>
      </c>
      <c r="B269" t="s">
        <v>21</v>
      </c>
      <c r="C269" s="53" t="s">
        <v>23</v>
      </c>
      <c r="D269">
        <v>29</v>
      </c>
      <c r="E269" s="56">
        <v>4.03</v>
      </c>
      <c r="F269" s="56">
        <v>6.85</v>
      </c>
      <c r="G269" s="56">
        <v>7.92</v>
      </c>
    </row>
    <row r="270" spans="1:7" x14ac:dyDescent="0.3">
      <c r="A270">
        <v>23</v>
      </c>
      <c r="B270" t="s">
        <v>21</v>
      </c>
      <c r="C270" s="53" t="s">
        <v>23</v>
      </c>
      <c r="D270">
        <v>29</v>
      </c>
      <c r="E270" s="56">
        <v>3.45</v>
      </c>
      <c r="F270" s="56">
        <v>6.2</v>
      </c>
      <c r="G270" s="56">
        <v>5.25</v>
      </c>
    </row>
    <row r="271" spans="1:7" x14ac:dyDescent="0.3">
      <c r="A271">
        <v>24</v>
      </c>
      <c r="B271" t="s">
        <v>21</v>
      </c>
      <c r="C271" s="53" t="s">
        <v>23</v>
      </c>
      <c r="D271">
        <v>29</v>
      </c>
      <c r="E271" s="56">
        <v>4.26</v>
      </c>
      <c r="F271" s="56">
        <v>6.51</v>
      </c>
      <c r="G271" s="56">
        <v>7.75</v>
      </c>
    </row>
    <row r="272" spans="1:7" x14ac:dyDescent="0.3">
      <c r="A272">
        <v>26</v>
      </c>
      <c r="B272" t="s">
        <v>21</v>
      </c>
      <c r="C272" s="53" t="s">
        <v>23</v>
      </c>
      <c r="D272">
        <v>29</v>
      </c>
      <c r="E272" s="56">
        <v>3.04</v>
      </c>
      <c r="F272" s="56">
        <v>7.75</v>
      </c>
      <c r="G272" s="56">
        <v>7.45</v>
      </c>
    </row>
    <row r="273" spans="1:7" x14ac:dyDescent="0.3">
      <c r="A273">
        <v>27</v>
      </c>
      <c r="B273" t="s">
        <v>21</v>
      </c>
      <c r="C273" s="53" t="s">
        <v>23</v>
      </c>
      <c r="D273">
        <v>29</v>
      </c>
      <c r="E273" s="56">
        <v>3.26</v>
      </c>
      <c r="F273" s="56">
        <v>7.35</v>
      </c>
      <c r="G273" s="56">
        <v>7.51</v>
      </c>
    </row>
    <row r="274" spans="1:7" x14ac:dyDescent="0.3">
      <c r="A274">
        <v>27</v>
      </c>
      <c r="B274" t="s">
        <v>21</v>
      </c>
      <c r="C274" s="53" t="s">
        <v>23</v>
      </c>
      <c r="D274">
        <v>29</v>
      </c>
      <c r="E274" s="56">
        <v>4.32</v>
      </c>
      <c r="F274" s="56">
        <v>5.74</v>
      </c>
      <c r="G274" s="56">
        <f>2.98+3.95</f>
        <v>6.93</v>
      </c>
    </row>
    <row r="275" spans="1:7" x14ac:dyDescent="0.3">
      <c r="A275">
        <v>28</v>
      </c>
      <c r="B275" t="s">
        <v>21</v>
      </c>
      <c r="C275" s="53" t="s">
        <v>23</v>
      </c>
      <c r="D275">
        <v>29</v>
      </c>
      <c r="E275" s="56">
        <v>3.9</v>
      </c>
      <c r="F275" s="56">
        <v>7.59</v>
      </c>
      <c r="G275" s="56">
        <f>3.61+4.56</f>
        <v>8.17</v>
      </c>
    </row>
    <row r="276" spans="1:7" x14ac:dyDescent="0.3">
      <c r="A276">
        <v>29</v>
      </c>
      <c r="B276" t="s">
        <v>21</v>
      </c>
      <c r="C276" s="53" t="s">
        <v>23</v>
      </c>
      <c r="D276">
        <v>29</v>
      </c>
      <c r="E276" s="56">
        <v>3.78</v>
      </c>
      <c r="F276" s="56">
        <v>7.26</v>
      </c>
      <c r="G276" s="56">
        <f>4.7+3.22</f>
        <v>7.92</v>
      </c>
    </row>
    <row r="277" spans="1:7" ht="15" customHeight="1" x14ac:dyDescent="0.3">
      <c r="A277">
        <v>29</v>
      </c>
      <c r="B277" t="s">
        <v>21</v>
      </c>
      <c r="C277" s="53" t="s">
        <v>23</v>
      </c>
      <c r="D277">
        <v>29</v>
      </c>
      <c r="E277" s="56">
        <v>4.34</v>
      </c>
      <c r="F277" s="56">
        <v>6.95</v>
      </c>
      <c r="G277" s="56">
        <f>3.28+3.59</f>
        <v>6.8699999999999992</v>
      </c>
    </row>
    <row r="278" spans="1:7" x14ac:dyDescent="0.3">
      <c r="A278">
        <v>32</v>
      </c>
      <c r="B278" t="s">
        <v>21</v>
      </c>
      <c r="C278" s="53" t="s">
        <v>23</v>
      </c>
      <c r="D278">
        <v>29</v>
      </c>
      <c r="E278" s="56">
        <v>3.6</v>
      </c>
      <c r="F278" s="56">
        <v>6.41</v>
      </c>
      <c r="G278" s="56">
        <v>5.69</v>
      </c>
    </row>
    <row r="279" spans="1:7" x14ac:dyDescent="0.3">
      <c r="A279">
        <v>33</v>
      </c>
      <c r="B279" t="s">
        <v>21</v>
      </c>
      <c r="C279" s="53" t="s">
        <v>23</v>
      </c>
      <c r="D279">
        <v>29</v>
      </c>
      <c r="E279" s="56">
        <v>3.25</v>
      </c>
      <c r="F279" s="56">
        <v>6.55</v>
      </c>
      <c r="G279" s="56">
        <v>7.41</v>
      </c>
    </row>
    <row r="280" spans="1:7" x14ac:dyDescent="0.3">
      <c r="A280">
        <v>34</v>
      </c>
      <c r="B280" t="s">
        <v>21</v>
      </c>
      <c r="C280" s="53" t="s">
        <v>23</v>
      </c>
      <c r="D280">
        <v>29</v>
      </c>
      <c r="E280" s="56">
        <v>4.0199999999999996</v>
      </c>
      <c r="F280" s="56">
        <v>8.11</v>
      </c>
      <c r="G280" s="56">
        <v>8.43</v>
      </c>
    </row>
    <row r="281" spans="1:7" x14ac:dyDescent="0.3">
      <c r="A281">
        <v>36</v>
      </c>
      <c r="B281" t="s">
        <v>21</v>
      </c>
      <c r="C281" s="53" t="s">
        <v>23</v>
      </c>
      <c r="D281">
        <v>29</v>
      </c>
      <c r="E281" s="56">
        <v>3.09</v>
      </c>
      <c r="F281" s="56">
        <v>7.27</v>
      </c>
      <c r="G281" s="56">
        <v>6.89</v>
      </c>
    </row>
    <row r="282" spans="1:7" x14ac:dyDescent="0.3">
      <c r="A282">
        <v>37</v>
      </c>
      <c r="B282" t="s">
        <v>21</v>
      </c>
      <c r="C282" s="53" t="s">
        <v>23</v>
      </c>
      <c r="D282">
        <v>29</v>
      </c>
      <c r="E282" s="56">
        <v>2.73</v>
      </c>
      <c r="F282" s="56">
        <v>7.02</v>
      </c>
      <c r="G282" s="56">
        <v>6.41</v>
      </c>
    </row>
    <row r="283" spans="1:7" x14ac:dyDescent="0.3">
      <c r="A283">
        <v>39</v>
      </c>
      <c r="B283" t="s">
        <v>21</v>
      </c>
      <c r="C283" s="53" t="s">
        <v>23</v>
      </c>
      <c r="D283">
        <v>29</v>
      </c>
      <c r="E283" s="56">
        <v>4.25</v>
      </c>
      <c r="F283" s="56">
        <v>7.21</v>
      </c>
      <c r="G283" s="56">
        <f>5.23+2.03</f>
        <v>7.26</v>
      </c>
    </row>
    <row r="284" spans="1:7" x14ac:dyDescent="0.3">
      <c r="A284">
        <v>40</v>
      </c>
      <c r="B284" t="s">
        <v>21</v>
      </c>
      <c r="C284" s="53" t="s">
        <v>23</v>
      </c>
      <c r="D284">
        <v>29</v>
      </c>
      <c r="E284" s="56">
        <v>2.66</v>
      </c>
      <c r="F284" s="56">
        <v>6.38</v>
      </c>
      <c r="G284" s="56">
        <v>7.05</v>
      </c>
    </row>
    <row r="285" spans="1:7" x14ac:dyDescent="0.3">
      <c r="A285">
        <v>40</v>
      </c>
      <c r="B285" t="s">
        <v>21</v>
      </c>
      <c r="C285" s="53" t="s">
        <v>23</v>
      </c>
      <c r="D285">
        <v>29</v>
      </c>
      <c r="E285" s="56">
        <v>2.2799999999999998</v>
      </c>
      <c r="F285" s="56">
        <v>5.68</v>
      </c>
      <c r="G285" s="56">
        <v>6.5</v>
      </c>
    </row>
    <row r="286" spans="1:7" x14ac:dyDescent="0.3">
      <c r="A286">
        <v>41</v>
      </c>
      <c r="B286" t="s">
        <v>21</v>
      </c>
      <c r="C286" s="53" t="s">
        <v>23</v>
      </c>
      <c r="D286">
        <v>29</v>
      </c>
      <c r="E286" s="56">
        <v>3.65</v>
      </c>
      <c r="F286" s="56">
        <v>4.42</v>
      </c>
      <c r="G286" s="56">
        <v>4.4000000000000004</v>
      </c>
    </row>
    <row r="287" spans="1:7" x14ac:dyDescent="0.3">
      <c r="A287">
        <v>42</v>
      </c>
      <c r="B287" t="s">
        <v>21</v>
      </c>
      <c r="C287" s="53" t="s">
        <v>23</v>
      </c>
      <c r="D287">
        <v>29</v>
      </c>
      <c r="E287" s="56">
        <v>4.08</v>
      </c>
      <c r="F287" s="56">
        <v>6.82</v>
      </c>
      <c r="G287" s="56">
        <v>7.09</v>
      </c>
    </row>
    <row r="288" spans="1:7" x14ac:dyDescent="0.3">
      <c r="A288">
        <v>43</v>
      </c>
      <c r="B288" t="s">
        <v>21</v>
      </c>
      <c r="C288" s="53" t="s">
        <v>23</v>
      </c>
      <c r="D288">
        <v>29</v>
      </c>
      <c r="E288" s="56">
        <v>3.28</v>
      </c>
      <c r="F288" s="56">
        <v>7.47</v>
      </c>
      <c r="G288" s="56">
        <v>7.09</v>
      </c>
    </row>
    <row r="289" spans="1:7" x14ac:dyDescent="0.3">
      <c r="A289">
        <v>43</v>
      </c>
      <c r="B289" t="s">
        <v>21</v>
      </c>
      <c r="C289" s="53" t="s">
        <v>23</v>
      </c>
      <c r="D289">
        <v>29</v>
      </c>
      <c r="E289" s="56">
        <v>2.41</v>
      </c>
      <c r="F289" s="56">
        <v>5.42</v>
      </c>
      <c r="G289" s="56">
        <v>6.08</v>
      </c>
    </row>
    <row r="290" spans="1:7" x14ac:dyDescent="0.3">
      <c r="A290">
        <v>46</v>
      </c>
      <c r="B290" t="s">
        <v>21</v>
      </c>
      <c r="C290" s="53" t="s">
        <v>23</v>
      </c>
      <c r="D290">
        <v>29</v>
      </c>
      <c r="E290" s="56">
        <v>2.5299999999999998</v>
      </c>
      <c r="F290" s="56">
        <v>6.57</v>
      </c>
      <c r="G290" s="56">
        <v>7.65</v>
      </c>
    </row>
    <row r="291" spans="1:7" x14ac:dyDescent="0.3">
      <c r="A291">
        <v>46</v>
      </c>
      <c r="B291" t="s">
        <v>21</v>
      </c>
      <c r="C291" s="53" t="s">
        <v>23</v>
      </c>
      <c r="D291">
        <v>29</v>
      </c>
      <c r="E291" s="56">
        <v>3.82</v>
      </c>
      <c r="F291" s="56">
        <v>6.25</v>
      </c>
      <c r="G291" s="56">
        <v>6.83</v>
      </c>
    </row>
    <row r="292" spans="1:7" x14ac:dyDescent="0.3">
      <c r="A292">
        <v>48</v>
      </c>
      <c r="B292" t="s">
        <v>21</v>
      </c>
      <c r="C292" s="53" t="s">
        <v>23</v>
      </c>
      <c r="D292">
        <v>29</v>
      </c>
      <c r="E292" s="56">
        <v>6.72</v>
      </c>
      <c r="F292" s="56">
        <v>9.27</v>
      </c>
      <c r="G292" s="56">
        <f>6.37+2.92</f>
        <v>9.2899999999999991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workbookViewId="0">
      <selection sqref="A1:XFD1048576"/>
    </sheetView>
  </sheetViews>
  <sheetFormatPr baseColWidth="10" defaultColWidth="11.5546875" defaultRowHeight="14.4" x14ac:dyDescent="0.3"/>
  <cols>
    <col min="6" max="6" width="11.44140625" style="52" customWidth="1"/>
    <col min="262" max="262" width="11.44140625" customWidth="1"/>
    <col min="518" max="518" width="11.44140625" customWidth="1"/>
    <col min="774" max="774" width="11.44140625" customWidth="1"/>
    <col min="1030" max="1030" width="11.44140625" customWidth="1"/>
    <col min="1286" max="1286" width="11.44140625" customWidth="1"/>
    <col min="1542" max="1542" width="11.44140625" customWidth="1"/>
    <col min="1798" max="1798" width="11.44140625" customWidth="1"/>
    <col min="2054" max="2054" width="11.44140625" customWidth="1"/>
    <col min="2310" max="2310" width="11.44140625" customWidth="1"/>
    <col min="2566" max="2566" width="11.44140625" customWidth="1"/>
    <col min="2822" max="2822" width="11.44140625" customWidth="1"/>
    <col min="3078" max="3078" width="11.44140625" customWidth="1"/>
    <col min="3334" max="3334" width="11.44140625" customWidth="1"/>
    <col min="3590" max="3590" width="11.44140625" customWidth="1"/>
    <col min="3846" max="3846" width="11.44140625" customWidth="1"/>
    <col min="4102" max="4102" width="11.44140625" customWidth="1"/>
    <col min="4358" max="4358" width="11.44140625" customWidth="1"/>
    <col min="4614" max="4614" width="11.44140625" customWidth="1"/>
    <col min="4870" max="4870" width="11.44140625" customWidth="1"/>
    <col min="5126" max="5126" width="11.44140625" customWidth="1"/>
    <col min="5382" max="5382" width="11.44140625" customWidth="1"/>
    <col min="5638" max="5638" width="11.44140625" customWidth="1"/>
    <col min="5894" max="5894" width="11.44140625" customWidth="1"/>
    <col min="6150" max="6150" width="11.44140625" customWidth="1"/>
    <col min="6406" max="6406" width="11.44140625" customWidth="1"/>
    <col min="6662" max="6662" width="11.44140625" customWidth="1"/>
    <col min="6918" max="6918" width="11.44140625" customWidth="1"/>
    <col min="7174" max="7174" width="11.44140625" customWidth="1"/>
    <col min="7430" max="7430" width="11.44140625" customWidth="1"/>
    <col min="7686" max="7686" width="11.44140625" customWidth="1"/>
    <col min="7942" max="7942" width="11.44140625" customWidth="1"/>
    <col min="8198" max="8198" width="11.44140625" customWidth="1"/>
    <col min="8454" max="8454" width="11.44140625" customWidth="1"/>
    <col min="8710" max="8710" width="11.44140625" customWidth="1"/>
    <col min="8966" max="8966" width="11.44140625" customWidth="1"/>
    <col min="9222" max="9222" width="11.44140625" customWidth="1"/>
    <col min="9478" max="9478" width="11.44140625" customWidth="1"/>
    <col min="9734" max="9734" width="11.44140625" customWidth="1"/>
    <col min="9990" max="9990" width="11.44140625" customWidth="1"/>
    <col min="10246" max="10246" width="11.44140625" customWidth="1"/>
    <col min="10502" max="10502" width="11.44140625" customWidth="1"/>
    <col min="10758" max="10758" width="11.44140625" customWidth="1"/>
    <col min="11014" max="11014" width="11.44140625" customWidth="1"/>
    <col min="11270" max="11270" width="11.44140625" customWidth="1"/>
    <col min="11526" max="11526" width="11.44140625" customWidth="1"/>
    <col min="11782" max="11782" width="11.44140625" customWidth="1"/>
    <col min="12038" max="12038" width="11.44140625" customWidth="1"/>
    <col min="12294" max="12294" width="11.44140625" customWidth="1"/>
    <col min="12550" max="12550" width="11.44140625" customWidth="1"/>
    <col min="12806" max="12806" width="11.44140625" customWidth="1"/>
    <col min="13062" max="13062" width="11.44140625" customWidth="1"/>
    <col min="13318" max="13318" width="11.44140625" customWidth="1"/>
    <col min="13574" max="13574" width="11.44140625" customWidth="1"/>
    <col min="13830" max="13830" width="11.44140625" customWidth="1"/>
    <col min="14086" max="14086" width="11.44140625" customWidth="1"/>
    <col min="14342" max="14342" width="11.44140625" customWidth="1"/>
    <col min="14598" max="14598" width="11.44140625" customWidth="1"/>
    <col min="14854" max="14854" width="11.44140625" customWidth="1"/>
    <col min="15110" max="15110" width="11.44140625" customWidth="1"/>
    <col min="15366" max="15366" width="11.44140625" customWidth="1"/>
    <col min="15622" max="15622" width="11.44140625" customWidth="1"/>
    <col min="15878" max="15878" width="11.44140625" customWidth="1"/>
    <col min="16134" max="16134" width="11.44140625" customWidth="1"/>
  </cols>
  <sheetData>
    <row r="1" spans="1:6" x14ac:dyDescent="0.3">
      <c r="A1" s="51" t="s">
        <v>195</v>
      </c>
      <c r="B1" s="51" t="s">
        <v>14</v>
      </c>
      <c r="C1" s="51" t="s">
        <v>15</v>
      </c>
      <c r="D1" s="51" t="s">
        <v>16</v>
      </c>
      <c r="E1" s="50" t="s">
        <v>200</v>
      </c>
      <c r="F1" s="50" t="s">
        <v>201</v>
      </c>
    </row>
    <row r="2" spans="1:6" x14ac:dyDescent="0.3">
      <c r="A2">
        <v>1</v>
      </c>
      <c r="B2" t="s">
        <v>18</v>
      </c>
      <c r="C2" s="53" t="s">
        <v>19</v>
      </c>
      <c r="D2">
        <v>25</v>
      </c>
      <c r="E2" t="s">
        <v>202</v>
      </c>
      <c r="F2" s="52">
        <v>6.54</v>
      </c>
    </row>
    <row r="3" spans="1:6" x14ac:dyDescent="0.3">
      <c r="A3">
        <v>2</v>
      </c>
      <c r="B3" t="s">
        <v>18</v>
      </c>
      <c r="C3" s="53" t="s">
        <v>19</v>
      </c>
      <c r="D3">
        <v>25</v>
      </c>
      <c r="E3" t="s">
        <v>202</v>
      </c>
      <c r="F3" s="52">
        <v>6.23</v>
      </c>
    </row>
    <row r="4" spans="1:6" x14ac:dyDescent="0.3">
      <c r="A4">
        <v>3</v>
      </c>
      <c r="B4" t="s">
        <v>18</v>
      </c>
      <c r="C4" s="53" t="s">
        <v>19</v>
      </c>
      <c r="D4">
        <v>25</v>
      </c>
      <c r="E4" t="s">
        <v>202</v>
      </c>
      <c r="F4" s="52">
        <v>7.13</v>
      </c>
    </row>
    <row r="5" spans="1:6" x14ac:dyDescent="0.3">
      <c r="A5">
        <v>5</v>
      </c>
      <c r="B5" t="s">
        <v>18</v>
      </c>
      <c r="C5" s="53" t="s">
        <v>19</v>
      </c>
      <c r="D5">
        <v>25</v>
      </c>
      <c r="E5" t="s">
        <v>202</v>
      </c>
      <c r="F5" s="52">
        <v>7.43</v>
      </c>
    </row>
    <row r="6" spans="1:6" x14ac:dyDescent="0.3">
      <c r="A6">
        <v>5</v>
      </c>
      <c r="B6" t="s">
        <v>18</v>
      </c>
      <c r="C6" s="53" t="s">
        <v>19</v>
      </c>
      <c r="D6">
        <v>25</v>
      </c>
      <c r="E6" t="s">
        <v>202</v>
      </c>
      <c r="F6" s="52">
        <v>5.08</v>
      </c>
    </row>
    <row r="7" spans="1:6" x14ac:dyDescent="0.3">
      <c r="A7">
        <v>6</v>
      </c>
      <c r="B7" t="s">
        <v>18</v>
      </c>
      <c r="C7" s="53" t="s">
        <v>19</v>
      </c>
      <c r="D7">
        <v>25</v>
      </c>
      <c r="E7" t="s">
        <v>202</v>
      </c>
      <c r="F7" s="52">
        <v>4.66</v>
      </c>
    </row>
    <row r="8" spans="1:6" x14ac:dyDescent="0.3">
      <c r="A8">
        <v>7</v>
      </c>
      <c r="B8" t="s">
        <v>18</v>
      </c>
      <c r="C8" s="53" t="s">
        <v>19</v>
      </c>
      <c r="D8">
        <v>25</v>
      </c>
      <c r="E8" t="s">
        <v>202</v>
      </c>
      <c r="F8" s="52">
        <v>6.07</v>
      </c>
    </row>
    <row r="9" spans="1:6" x14ac:dyDescent="0.3">
      <c r="A9">
        <v>9</v>
      </c>
      <c r="B9" t="s">
        <v>18</v>
      </c>
      <c r="C9" s="53" t="s">
        <v>19</v>
      </c>
      <c r="D9">
        <v>25</v>
      </c>
      <c r="E9" t="s">
        <v>202</v>
      </c>
      <c r="F9" s="52">
        <v>5.89</v>
      </c>
    </row>
    <row r="10" spans="1:6" x14ac:dyDescent="0.3">
      <c r="A10">
        <v>12</v>
      </c>
      <c r="B10" t="s">
        <v>18</v>
      </c>
      <c r="C10" s="53" t="s">
        <v>19</v>
      </c>
      <c r="D10">
        <v>25</v>
      </c>
      <c r="E10" t="s">
        <v>202</v>
      </c>
      <c r="F10" s="52">
        <v>6.17</v>
      </c>
    </row>
    <row r="11" spans="1:6" x14ac:dyDescent="0.3">
      <c r="A11">
        <v>13</v>
      </c>
      <c r="B11" t="s">
        <v>18</v>
      </c>
      <c r="C11" s="53" t="s">
        <v>19</v>
      </c>
      <c r="D11">
        <v>25</v>
      </c>
      <c r="E11" t="s">
        <v>202</v>
      </c>
      <c r="F11" s="52">
        <v>6.11</v>
      </c>
    </row>
    <row r="12" spans="1:6" x14ac:dyDescent="0.3">
      <c r="A12">
        <v>13</v>
      </c>
      <c r="B12" t="s">
        <v>18</v>
      </c>
      <c r="C12" s="53" t="s">
        <v>19</v>
      </c>
      <c r="D12">
        <v>25</v>
      </c>
      <c r="E12" t="s">
        <v>202</v>
      </c>
      <c r="F12" s="52">
        <v>5.95</v>
      </c>
    </row>
    <row r="13" spans="1:6" x14ac:dyDescent="0.3">
      <c r="A13">
        <v>14</v>
      </c>
      <c r="B13" t="s">
        <v>18</v>
      </c>
      <c r="C13" s="53" t="s">
        <v>19</v>
      </c>
      <c r="D13">
        <v>25</v>
      </c>
      <c r="E13" t="s">
        <v>202</v>
      </c>
      <c r="F13" s="52">
        <v>4.66</v>
      </c>
    </row>
    <row r="14" spans="1:6" x14ac:dyDescent="0.3">
      <c r="A14">
        <v>14</v>
      </c>
      <c r="B14" t="s">
        <v>18</v>
      </c>
      <c r="C14" s="53" t="s">
        <v>19</v>
      </c>
      <c r="D14">
        <v>25</v>
      </c>
      <c r="E14" t="s">
        <v>202</v>
      </c>
      <c r="F14" s="52">
        <v>6.59</v>
      </c>
    </row>
    <row r="15" spans="1:6" x14ac:dyDescent="0.3">
      <c r="A15">
        <v>15</v>
      </c>
      <c r="B15" t="s">
        <v>18</v>
      </c>
      <c r="C15" s="53" t="s">
        <v>19</v>
      </c>
      <c r="D15">
        <v>25</v>
      </c>
      <c r="E15" t="s">
        <v>202</v>
      </c>
      <c r="F15" s="52">
        <v>6.29</v>
      </c>
    </row>
    <row r="16" spans="1:6" x14ac:dyDescent="0.3">
      <c r="A16">
        <v>16</v>
      </c>
      <c r="B16" t="s">
        <v>18</v>
      </c>
      <c r="C16" s="53" t="s">
        <v>19</v>
      </c>
      <c r="D16">
        <v>25</v>
      </c>
      <c r="E16" t="s">
        <v>202</v>
      </c>
      <c r="F16" s="52">
        <v>5.51</v>
      </c>
    </row>
    <row r="17" spans="1:6" x14ac:dyDescent="0.3">
      <c r="A17">
        <v>16</v>
      </c>
      <c r="B17" t="s">
        <v>18</v>
      </c>
      <c r="C17" s="53" t="s">
        <v>19</v>
      </c>
      <c r="D17">
        <v>25</v>
      </c>
      <c r="E17" t="s">
        <v>202</v>
      </c>
      <c r="F17" s="52">
        <v>6.63</v>
      </c>
    </row>
    <row r="18" spans="1:6" x14ac:dyDescent="0.3">
      <c r="A18">
        <v>17</v>
      </c>
      <c r="B18" t="s">
        <v>18</v>
      </c>
      <c r="C18" s="53" t="s">
        <v>19</v>
      </c>
      <c r="D18">
        <v>25</v>
      </c>
      <c r="E18" t="s">
        <v>202</v>
      </c>
      <c r="F18" s="52">
        <v>4.33</v>
      </c>
    </row>
    <row r="19" spans="1:6" x14ac:dyDescent="0.3">
      <c r="A19">
        <v>17</v>
      </c>
      <c r="B19" t="s">
        <v>18</v>
      </c>
      <c r="C19" s="53" t="s">
        <v>19</v>
      </c>
      <c r="D19">
        <v>25</v>
      </c>
      <c r="E19" t="s">
        <v>202</v>
      </c>
      <c r="F19" s="52">
        <v>6.03</v>
      </c>
    </row>
    <row r="20" spans="1:6" x14ac:dyDescent="0.3">
      <c r="A20">
        <v>18</v>
      </c>
      <c r="B20" t="s">
        <v>18</v>
      </c>
      <c r="C20" s="53" t="s">
        <v>19</v>
      </c>
      <c r="D20">
        <v>25</v>
      </c>
      <c r="E20" t="s">
        <v>202</v>
      </c>
      <c r="F20" s="52">
        <v>5.56</v>
      </c>
    </row>
    <row r="21" spans="1:6" x14ac:dyDescent="0.3">
      <c r="A21">
        <v>20</v>
      </c>
      <c r="B21" t="s">
        <v>18</v>
      </c>
      <c r="C21" s="53" t="s">
        <v>19</v>
      </c>
      <c r="D21">
        <v>25</v>
      </c>
      <c r="E21" t="s">
        <v>202</v>
      </c>
      <c r="F21" s="52">
        <v>5.31</v>
      </c>
    </row>
    <row r="22" spans="1:6" x14ac:dyDescent="0.3">
      <c r="A22">
        <v>24</v>
      </c>
      <c r="B22" t="s">
        <v>18</v>
      </c>
      <c r="C22" s="53" t="s">
        <v>19</v>
      </c>
      <c r="D22">
        <v>25</v>
      </c>
      <c r="E22" t="s">
        <v>202</v>
      </c>
      <c r="F22" s="52">
        <v>6.49</v>
      </c>
    </row>
    <row r="23" spans="1:6" x14ac:dyDescent="0.3">
      <c r="A23">
        <v>24</v>
      </c>
      <c r="B23" t="s">
        <v>18</v>
      </c>
      <c r="C23" s="53" t="s">
        <v>19</v>
      </c>
      <c r="D23">
        <v>25</v>
      </c>
      <c r="E23" t="s">
        <v>202</v>
      </c>
      <c r="F23" s="52">
        <v>5.0199999999999996</v>
      </c>
    </row>
    <row r="24" spans="1:6" x14ac:dyDescent="0.3">
      <c r="A24">
        <v>27</v>
      </c>
      <c r="B24" t="s">
        <v>18</v>
      </c>
      <c r="C24" s="53" t="s">
        <v>19</v>
      </c>
      <c r="D24">
        <v>25</v>
      </c>
      <c r="E24" t="s">
        <v>202</v>
      </c>
      <c r="F24" s="52">
        <v>5.3</v>
      </c>
    </row>
    <row r="25" spans="1:6" x14ac:dyDescent="0.3">
      <c r="A25">
        <v>28</v>
      </c>
      <c r="B25" t="s">
        <v>18</v>
      </c>
      <c r="C25" s="53" t="s">
        <v>19</v>
      </c>
      <c r="D25">
        <v>25</v>
      </c>
      <c r="E25" t="s">
        <v>202</v>
      </c>
      <c r="F25" s="52">
        <v>6.85</v>
      </c>
    </row>
    <row r="26" spans="1:6" x14ac:dyDescent="0.3">
      <c r="A26">
        <v>29</v>
      </c>
      <c r="B26" t="s">
        <v>18</v>
      </c>
      <c r="C26" s="53" t="s">
        <v>19</v>
      </c>
      <c r="D26">
        <v>25</v>
      </c>
      <c r="E26" t="s">
        <v>202</v>
      </c>
      <c r="F26" s="52">
        <v>5.72</v>
      </c>
    </row>
    <row r="27" spans="1:6" x14ac:dyDescent="0.3">
      <c r="A27">
        <v>29</v>
      </c>
      <c r="B27" t="s">
        <v>18</v>
      </c>
      <c r="C27" s="53" t="s">
        <v>19</v>
      </c>
      <c r="D27">
        <v>25</v>
      </c>
      <c r="E27" t="s">
        <v>202</v>
      </c>
      <c r="F27" s="52">
        <v>5.88</v>
      </c>
    </row>
    <row r="28" spans="1:6" x14ac:dyDescent="0.3">
      <c r="A28">
        <v>29</v>
      </c>
      <c r="B28" t="s">
        <v>18</v>
      </c>
      <c r="C28" s="53" t="s">
        <v>19</v>
      </c>
      <c r="D28">
        <v>25</v>
      </c>
      <c r="E28" t="s">
        <v>202</v>
      </c>
      <c r="F28" s="52">
        <v>5.36</v>
      </c>
    </row>
    <row r="29" spans="1:6" x14ac:dyDescent="0.3">
      <c r="A29">
        <v>32</v>
      </c>
      <c r="B29" t="s">
        <v>18</v>
      </c>
      <c r="C29" s="53" t="s">
        <v>19</v>
      </c>
      <c r="D29">
        <v>25</v>
      </c>
      <c r="E29" t="s">
        <v>202</v>
      </c>
      <c r="F29" s="52">
        <v>6.78</v>
      </c>
    </row>
    <row r="30" spans="1:6" x14ac:dyDescent="0.3">
      <c r="A30">
        <v>35</v>
      </c>
      <c r="B30" t="s">
        <v>18</v>
      </c>
      <c r="C30" s="53" t="s">
        <v>19</v>
      </c>
      <c r="D30">
        <v>25</v>
      </c>
      <c r="E30" t="s">
        <v>202</v>
      </c>
      <c r="F30" s="52">
        <v>7.77</v>
      </c>
    </row>
    <row r="31" spans="1:6" x14ac:dyDescent="0.3">
      <c r="A31">
        <v>36</v>
      </c>
      <c r="B31" t="s">
        <v>18</v>
      </c>
      <c r="C31" s="53" t="s">
        <v>19</v>
      </c>
      <c r="D31">
        <v>25</v>
      </c>
      <c r="E31" t="s">
        <v>202</v>
      </c>
      <c r="F31" s="52">
        <v>6.15</v>
      </c>
    </row>
    <row r="32" spans="1:6" x14ac:dyDescent="0.3">
      <c r="A32">
        <v>36</v>
      </c>
      <c r="B32" t="s">
        <v>18</v>
      </c>
      <c r="C32" s="53" t="s">
        <v>19</v>
      </c>
      <c r="D32">
        <v>25</v>
      </c>
      <c r="E32" t="s">
        <v>202</v>
      </c>
      <c r="F32" s="52">
        <v>4.62</v>
      </c>
    </row>
    <row r="33" spans="1:6" x14ac:dyDescent="0.3">
      <c r="A33">
        <v>39</v>
      </c>
      <c r="B33" t="s">
        <v>18</v>
      </c>
      <c r="C33" s="53" t="s">
        <v>19</v>
      </c>
      <c r="D33">
        <v>25</v>
      </c>
      <c r="E33" t="s">
        <v>202</v>
      </c>
      <c r="F33" s="52">
        <v>4.71</v>
      </c>
    </row>
    <row r="34" spans="1:6" x14ac:dyDescent="0.3">
      <c r="A34">
        <v>39</v>
      </c>
      <c r="B34" t="s">
        <v>18</v>
      </c>
      <c r="C34" s="53" t="s">
        <v>19</v>
      </c>
      <c r="D34">
        <v>25</v>
      </c>
      <c r="E34" t="s">
        <v>202</v>
      </c>
      <c r="F34" s="52">
        <v>6.13</v>
      </c>
    </row>
    <row r="35" spans="1:6" x14ac:dyDescent="0.3">
      <c r="A35">
        <v>41</v>
      </c>
      <c r="B35" t="s">
        <v>18</v>
      </c>
      <c r="C35" s="53" t="s">
        <v>19</v>
      </c>
      <c r="D35">
        <v>25</v>
      </c>
      <c r="E35" t="s">
        <v>202</v>
      </c>
      <c r="F35" s="52">
        <v>5.67</v>
      </c>
    </row>
    <row r="36" spans="1:6" x14ac:dyDescent="0.3">
      <c r="A36">
        <v>42</v>
      </c>
      <c r="B36" t="s">
        <v>18</v>
      </c>
      <c r="C36" s="53" t="s">
        <v>19</v>
      </c>
      <c r="D36">
        <v>25</v>
      </c>
      <c r="E36" t="s">
        <v>202</v>
      </c>
      <c r="F36" s="52">
        <v>6.52</v>
      </c>
    </row>
    <row r="37" spans="1:6" x14ac:dyDescent="0.3">
      <c r="A37">
        <v>43</v>
      </c>
      <c r="B37" t="s">
        <v>18</v>
      </c>
      <c r="C37" s="53" t="s">
        <v>19</v>
      </c>
      <c r="D37">
        <v>25</v>
      </c>
      <c r="E37" t="s">
        <v>202</v>
      </c>
      <c r="F37" s="52">
        <v>6</v>
      </c>
    </row>
    <row r="38" spans="1:6" x14ac:dyDescent="0.3">
      <c r="A38">
        <v>1</v>
      </c>
      <c r="B38" t="s">
        <v>21</v>
      </c>
      <c r="C38" s="53" t="s">
        <v>19</v>
      </c>
      <c r="D38">
        <v>25</v>
      </c>
      <c r="E38" t="s">
        <v>203</v>
      </c>
      <c r="F38" s="52">
        <v>4.63</v>
      </c>
    </row>
    <row r="39" spans="1:6" x14ac:dyDescent="0.3">
      <c r="A39">
        <v>3</v>
      </c>
      <c r="B39" t="s">
        <v>21</v>
      </c>
      <c r="C39" s="53" t="s">
        <v>19</v>
      </c>
      <c r="D39">
        <v>25</v>
      </c>
      <c r="E39" t="s">
        <v>203</v>
      </c>
      <c r="F39" s="52">
        <v>5.0199999999999996</v>
      </c>
    </row>
    <row r="40" spans="1:6" x14ac:dyDescent="0.3">
      <c r="A40">
        <v>4</v>
      </c>
      <c r="B40" t="s">
        <v>21</v>
      </c>
      <c r="C40" s="53" t="s">
        <v>19</v>
      </c>
      <c r="D40">
        <v>25</v>
      </c>
      <c r="E40" t="s">
        <v>203</v>
      </c>
      <c r="F40" s="52">
        <v>3.6</v>
      </c>
    </row>
    <row r="41" spans="1:6" x14ac:dyDescent="0.3">
      <c r="A41">
        <v>7</v>
      </c>
      <c r="B41" t="s">
        <v>21</v>
      </c>
      <c r="C41" s="53" t="s">
        <v>19</v>
      </c>
      <c r="D41">
        <v>25</v>
      </c>
      <c r="E41" t="s">
        <v>203</v>
      </c>
      <c r="F41" s="52">
        <v>5.52</v>
      </c>
    </row>
    <row r="42" spans="1:6" x14ac:dyDescent="0.3">
      <c r="A42">
        <v>11</v>
      </c>
      <c r="B42" t="s">
        <v>21</v>
      </c>
      <c r="C42" s="53" t="s">
        <v>19</v>
      </c>
      <c r="D42">
        <v>25</v>
      </c>
      <c r="E42" t="s">
        <v>203</v>
      </c>
      <c r="F42" s="52">
        <v>7.87</v>
      </c>
    </row>
    <row r="43" spans="1:6" x14ac:dyDescent="0.3">
      <c r="A43">
        <v>15</v>
      </c>
      <c r="B43" t="s">
        <v>21</v>
      </c>
      <c r="C43" s="53" t="s">
        <v>19</v>
      </c>
      <c r="D43">
        <v>25</v>
      </c>
      <c r="E43" t="s">
        <v>203</v>
      </c>
      <c r="F43" s="52">
        <v>5.49</v>
      </c>
    </row>
    <row r="44" spans="1:6" x14ac:dyDescent="0.3">
      <c r="A44">
        <v>16</v>
      </c>
      <c r="B44" t="s">
        <v>21</v>
      </c>
      <c r="C44" s="53" t="s">
        <v>19</v>
      </c>
      <c r="D44">
        <v>25</v>
      </c>
      <c r="E44" t="s">
        <v>203</v>
      </c>
      <c r="F44" s="52">
        <v>4.95</v>
      </c>
    </row>
    <row r="45" spans="1:6" x14ac:dyDescent="0.3">
      <c r="A45">
        <v>17</v>
      </c>
      <c r="B45" t="s">
        <v>21</v>
      </c>
      <c r="C45" s="53" t="s">
        <v>19</v>
      </c>
      <c r="D45">
        <v>25</v>
      </c>
      <c r="E45" t="s">
        <v>203</v>
      </c>
      <c r="F45" s="52">
        <v>6.33</v>
      </c>
    </row>
    <row r="46" spans="1:6" x14ac:dyDescent="0.3">
      <c r="A46">
        <v>18</v>
      </c>
      <c r="B46" t="s">
        <v>21</v>
      </c>
      <c r="C46" s="53" t="s">
        <v>19</v>
      </c>
      <c r="D46">
        <v>25</v>
      </c>
      <c r="E46" t="s">
        <v>203</v>
      </c>
      <c r="F46" s="52">
        <v>6.63</v>
      </c>
    </row>
    <row r="47" spans="1:6" x14ac:dyDescent="0.3">
      <c r="A47">
        <v>19</v>
      </c>
      <c r="B47" t="s">
        <v>21</v>
      </c>
      <c r="C47" s="53" t="s">
        <v>19</v>
      </c>
      <c r="D47">
        <v>25</v>
      </c>
      <c r="E47" t="s">
        <v>203</v>
      </c>
      <c r="F47" s="52">
        <v>6.44</v>
      </c>
    </row>
    <row r="48" spans="1:6" x14ac:dyDescent="0.3">
      <c r="A48">
        <v>26</v>
      </c>
      <c r="B48" t="s">
        <v>21</v>
      </c>
      <c r="C48" s="53" t="s">
        <v>19</v>
      </c>
      <c r="D48">
        <v>25</v>
      </c>
      <c r="E48" t="s">
        <v>203</v>
      </c>
      <c r="F48" s="52">
        <v>5.96</v>
      </c>
    </row>
    <row r="49" spans="1:6" x14ac:dyDescent="0.3">
      <c r="A49">
        <v>33</v>
      </c>
      <c r="B49" t="s">
        <v>21</v>
      </c>
      <c r="C49" s="53" t="s">
        <v>19</v>
      </c>
      <c r="D49">
        <v>25</v>
      </c>
      <c r="E49" t="s">
        <v>203</v>
      </c>
      <c r="F49" s="52">
        <v>7.64</v>
      </c>
    </row>
    <row r="50" spans="1:6" x14ac:dyDescent="0.3">
      <c r="A50">
        <v>36</v>
      </c>
      <c r="B50" t="s">
        <v>21</v>
      </c>
      <c r="C50" s="53" t="s">
        <v>19</v>
      </c>
      <c r="D50">
        <v>25</v>
      </c>
      <c r="E50" t="s">
        <v>203</v>
      </c>
      <c r="F50" s="52">
        <v>5.94</v>
      </c>
    </row>
    <row r="51" spans="1:6" x14ac:dyDescent="0.3">
      <c r="A51">
        <v>37</v>
      </c>
      <c r="B51" t="s">
        <v>21</v>
      </c>
      <c r="C51" s="53" t="s">
        <v>19</v>
      </c>
      <c r="D51">
        <v>25</v>
      </c>
      <c r="E51" t="s">
        <v>203</v>
      </c>
      <c r="F51" s="52">
        <v>7.48</v>
      </c>
    </row>
    <row r="52" spans="1:6" x14ac:dyDescent="0.3">
      <c r="A52">
        <v>39</v>
      </c>
      <c r="B52" t="s">
        <v>21</v>
      </c>
      <c r="C52" s="53" t="s">
        <v>19</v>
      </c>
      <c r="D52">
        <v>25</v>
      </c>
      <c r="E52" t="s">
        <v>203</v>
      </c>
      <c r="F52" s="52">
        <v>5.33</v>
      </c>
    </row>
    <row r="53" spans="1:6" x14ac:dyDescent="0.3">
      <c r="A53">
        <v>40</v>
      </c>
      <c r="B53" t="s">
        <v>21</v>
      </c>
      <c r="C53" s="53" t="s">
        <v>19</v>
      </c>
      <c r="D53">
        <v>25</v>
      </c>
      <c r="E53" t="s">
        <v>203</v>
      </c>
      <c r="F53" s="52">
        <v>2.9</v>
      </c>
    </row>
    <row r="54" spans="1:6" x14ac:dyDescent="0.3">
      <c r="A54">
        <v>40</v>
      </c>
      <c r="B54" t="s">
        <v>21</v>
      </c>
      <c r="C54" s="53" t="s">
        <v>19</v>
      </c>
      <c r="D54">
        <v>25</v>
      </c>
      <c r="E54" t="s">
        <v>203</v>
      </c>
      <c r="F54" s="52">
        <v>5.88</v>
      </c>
    </row>
    <row r="55" spans="1:6" x14ac:dyDescent="0.3">
      <c r="A55">
        <v>41</v>
      </c>
      <c r="B55" t="s">
        <v>21</v>
      </c>
      <c r="C55" s="53" t="s">
        <v>19</v>
      </c>
      <c r="D55">
        <v>25</v>
      </c>
      <c r="E55" t="s">
        <v>203</v>
      </c>
      <c r="F55" s="52">
        <v>5.71</v>
      </c>
    </row>
    <row r="56" spans="1:6" x14ac:dyDescent="0.3">
      <c r="A56">
        <v>41</v>
      </c>
      <c r="B56" t="s">
        <v>21</v>
      </c>
      <c r="C56" s="53" t="s">
        <v>19</v>
      </c>
      <c r="D56">
        <v>25</v>
      </c>
      <c r="E56" t="s">
        <v>203</v>
      </c>
      <c r="F56" s="52">
        <v>7.35</v>
      </c>
    </row>
    <row r="57" spans="1:6" x14ac:dyDescent="0.3">
      <c r="A57">
        <v>42</v>
      </c>
      <c r="B57" t="s">
        <v>21</v>
      </c>
      <c r="C57" s="53" t="s">
        <v>19</v>
      </c>
      <c r="D57">
        <v>25</v>
      </c>
      <c r="E57" t="s">
        <v>203</v>
      </c>
      <c r="F57" s="52">
        <v>3.12</v>
      </c>
    </row>
    <row r="58" spans="1:6" x14ac:dyDescent="0.3">
      <c r="A58">
        <v>43</v>
      </c>
      <c r="B58" t="s">
        <v>21</v>
      </c>
      <c r="C58" s="53" t="s">
        <v>19</v>
      </c>
      <c r="D58">
        <v>25</v>
      </c>
      <c r="E58" t="s">
        <v>203</v>
      </c>
      <c r="F58" s="52">
        <v>7.01</v>
      </c>
    </row>
    <row r="59" spans="1:6" x14ac:dyDescent="0.3">
      <c r="A59">
        <v>45</v>
      </c>
      <c r="B59" t="s">
        <v>21</v>
      </c>
      <c r="C59" s="53" t="s">
        <v>19</v>
      </c>
      <c r="D59">
        <v>25</v>
      </c>
      <c r="E59" t="s">
        <v>203</v>
      </c>
      <c r="F59" s="52">
        <v>4.6399999999999997</v>
      </c>
    </row>
    <row r="60" spans="1:6" x14ac:dyDescent="0.3">
      <c r="A60">
        <v>46</v>
      </c>
      <c r="B60" t="s">
        <v>21</v>
      </c>
      <c r="C60" s="53" t="s">
        <v>19</v>
      </c>
      <c r="D60">
        <v>25</v>
      </c>
      <c r="E60" t="s">
        <v>203</v>
      </c>
      <c r="F60" s="52">
        <v>6.42</v>
      </c>
    </row>
    <row r="61" spans="1:6" x14ac:dyDescent="0.3">
      <c r="A61">
        <v>47</v>
      </c>
      <c r="B61" t="s">
        <v>21</v>
      </c>
      <c r="C61" s="53" t="s">
        <v>19</v>
      </c>
      <c r="D61">
        <v>25</v>
      </c>
      <c r="E61" t="s">
        <v>203</v>
      </c>
      <c r="F61" s="52">
        <v>6.35</v>
      </c>
    </row>
    <row r="62" spans="1:6" x14ac:dyDescent="0.3">
      <c r="A62">
        <v>1</v>
      </c>
      <c r="B62" t="s">
        <v>18</v>
      </c>
      <c r="C62" s="53" t="s">
        <v>23</v>
      </c>
      <c r="D62">
        <v>25</v>
      </c>
      <c r="E62" t="s">
        <v>204</v>
      </c>
      <c r="F62" s="52">
        <v>8.41</v>
      </c>
    </row>
    <row r="63" spans="1:6" x14ac:dyDescent="0.3">
      <c r="A63">
        <v>2</v>
      </c>
      <c r="B63" t="s">
        <v>18</v>
      </c>
      <c r="C63" s="53" t="s">
        <v>23</v>
      </c>
      <c r="D63">
        <v>25</v>
      </c>
      <c r="E63" t="s">
        <v>204</v>
      </c>
      <c r="F63" s="52">
        <v>9.6300000000000008</v>
      </c>
    </row>
    <row r="64" spans="1:6" x14ac:dyDescent="0.3">
      <c r="A64">
        <v>3</v>
      </c>
      <c r="B64" t="s">
        <v>18</v>
      </c>
      <c r="C64" s="53" t="s">
        <v>23</v>
      </c>
      <c r="D64">
        <v>25</v>
      </c>
      <c r="E64" t="s">
        <v>204</v>
      </c>
      <c r="F64" s="52">
        <v>5.64</v>
      </c>
    </row>
    <row r="65" spans="1:6" x14ac:dyDescent="0.3">
      <c r="A65">
        <v>4</v>
      </c>
      <c r="B65" t="s">
        <v>18</v>
      </c>
      <c r="C65" s="53" t="s">
        <v>23</v>
      </c>
      <c r="D65">
        <v>25</v>
      </c>
      <c r="E65" t="s">
        <v>204</v>
      </c>
      <c r="F65" s="52">
        <v>8.23</v>
      </c>
    </row>
    <row r="66" spans="1:6" x14ac:dyDescent="0.3">
      <c r="A66">
        <v>6</v>
      </c>
      <c r="B66" t="s">
        <v>18</v>
      </c>
      <c r="C66" s="53" t="s">
        <v>23</v>
      </c>
      <c r="D66">
        <v>25</v>
      </c>
      <c r="E66" t="s">
        <v>204</v>
      </c>
      <c r="F66" s="52">
        <v>8.0399999999999991</v>
      </c>
    </row>
    <row r="67" spans="1:6" x14ac:dyDescent="0.3">
      <c r="A67">
        <v>8</v>
      </c>
      <c r="B67" t="s">
        <v>18</v>
      </c>
      <c r="C67" s="53" t="s">
        <v>23</v>
      </c>
      <c r="D67">
        <v>25</v>
      </c>
      <c r="E67" t="s">
        <v>204</v>
      </c>
      <c r="F67" s="52">
        <v>8.68</v>
      </c>
    </row>
    <row r="68" spans="1:6" x14ac:dyDescent="0.3">
      <c r="A68">
        <v>19</v>
      </c>
      <c r="B68" t="s">
        <v>18</v>
      </c>
      <c r="C68" s="53" t="s">
        <v>23</v>
      </c>
      <c r="D68">
        <v>25</v>
      </c>
      <c r="E68" t="s">
        <v>204</v>
      </c>
      <c r="F68" s="52">
        <f>2.35+4.63</f>
        <v>6.98</v>
      </c>
    </row>
    <row r="69" spans="1:6" x14ac:dyDescent="0.3">
      <c r="A69">
        <v>20</v>
      </c>
      <c r="B69" t="s">
        <v>18</v>
      </c>
      <c r="C69" s="53" t="s">
        <v>23</v>
      </c>
      <c r="D69">
        <v>25</v>
      </c>
      <c r="E69" t="s">
        <v>204</v>
      </c>
      <c r="F69" s="52">
        <f>3.07+2.95</f>
        <v>6.02</v>
      </c>
    </row>
    <row r="70" spans="1:6" x14ac:dyDescent="0.3">
      <c r="A70">
        <v>21</v>
      </c>
      <c r="B70" t="s">
        <v>18</v>
      </c>
      <c r="C70" s="53" t="s">
        <v>23</v>
      </c>
      <c r="D70">
        <v>25</v>
      </c>
      <c r="E70" t="s">
        <v>204</v>
      </c>
      <c r="F70" s="52">
        <f>3.25+3.33</f>
        <v>6.58</v>
      </c>
    </row>
    <row r="71" spans="1:6" x14ac:dyDescent="0.3">
      <c r="A71">
        <v>23</v>
      </c>
      <c r="B71" t="s">
        <v>18</v>
      </c>
      <c r="C71" s="53" t="s">
        <v>23</v>
      </c>
      <c r="D71">
        <v>25</v>
      </c>
      <c r="E71" t="s">
        <v>204</v>
      </c>
      <c r="F71" s="52">
        <v>8.09</v>
      </c>
    </row>
    <row r="72" spans="1:6" x14ac:dyDescent="0.3">
      <c r="A72">
        <v>27</v>
      </c>
      <c r="B72" t="s">
        <v>18</v>
      </c>
      <c r="C72" s="53" t="s">
        <v>23</v>
      </c>
      <c r="D72">
        <v>25</v>
      </c>
      <c r="E72" t="s">
        <v>204</v>
      </c>
      <c r="F72" s="52">
        <f>4.45+1.79</f>
        <v>6.24</v>
      </c>
    </row>
    <row r="73" spans="1:6" x14ac:dyDescent="0.3">
      <c r="A73">
        <v>31</v>
      </c>
      <c r="B73" t="s">
        <v>18</v>
      </c>
      <c r="C73" s="53" t="s">
        <v>23</v>
      </c>
      <c r="D73">
        <v>25</v>
      </c>
      <c r="E73" t="s">
        <v>204</v>
      </c>
      <c r="F73" s="52">
        <v>6.74</v>
      </c>
    </row>
    <row r="74" spans="1:6" x14ac:dyDescent="0.3">
      <c r="A74">
        <v>37</v>
      </c>
      <c r="B74" t="s">
        <v>18</v>
      </c>
      <c r="C74" s="53" t="s">
        <v>23</v>
      </c>
      <c r="D74">
        <v>25</v>
      </c>
      <c r="E74" t="s">
        <v>204</v>
      </c>
      <c r="F74" s="52">
        <v>8.14</v>
      </c>
    </row>
    <row r="75" spans="1:6" x14ac:dyDescent="0.3">
      <c r="A75">
        <v>41</v>
      </c>
      <c r="B75" t="s">
        <v>18</v>
      </c>
      <c r="C75" s="53" t="s">
        <v>23</v>
      </c>
      <c r="D75">
        <v>25</v>
      </c>
      <c r="E75" t="s">
        <v>204</v>
      </c>
      <c r="F75" s="52">
        <f>5.19+3.37</f>
        <v>8.56</v>
      </c>
    </row>
    <row r="76" spans="1:6" x14ac:dyDescent="0.3">
      <c r="A76">
        <v>42</v>
      </c>
      <c r="B76" t="s">
        <v>18</v>
      </c>
      <c r="C76" s="53" t="s">
        <v>23</v>
      </c>
      <c r="D76">
        <v>25</v>
      </c>
      <c r="E76" t="s">
        <v>204</v>
      </c>
      <c r="F76" s="52">
        <v>4.08</v>
      </c>
    </row>
    <row r="77" spans="1:6" x14ac:dyDescent="0.3">
      <c r="A77">
        <v>45</v>
      </c>
      <c r="B77" t="s">
        <v>18</v>
      </c>
      <c r="C77" s="53" t="s">
        <v>23</v>
      </c>
      <c r="D77">
        <v>25</v>
      </c>
      <c r="E77" t="s">
        <v>204</v>
      </c>
      <c r="F77" s="52">
        <v>7.37</v>
      </c>
    </row>
    <row r="78" spans="1:6" x14ac:dyDescent="0.3">
      <c r="A78">
        <v>2</v>
      </c>
      <c r="B78" t="s">
        <v>21</v>
      </c>
      <c r="C78" s="53" t="s">
        <v>23</v>
      </c>
      <c r="D78">
        <v>25</v>
      </c>
      <c r="E78" t="s">
        <v>205</v>
      </c>
      <c r="F78" s="52">
        <f>1.58+3.53</f>
        <v>5.1099999999999994</v>
      </c>
    </row>
    <row r="79" spans="1:6" x14ac:dyDescent="0.3">
      <c r="A79">
        <v>5</v>
      </c>
      <c r="B79" t="s">
        <v>21</v>
      </c>
      <c r="C79" s="53" t="s">
        <v>23</v>
      </c>
      <c r="D79">
        <v>25</v>
      </c>
      <c r="E79" t="s">
        <v>205</v>
      </c>
      <c r="F79" s="52">
        <v>7.86</v>
      </c>
    </row>
    <row r="80" spans="1:6" x14ac:dyDescent="0.3">
      <c r="A80">
        <v>6</v>
      </c>
      <c r="B80" t="s">
        <v>21</v>
      </c>
      <c r="C80" s="53" t="s">
        <v>23</v>
      </c>
      <c r="D80">
        <v>25</v>
      </c>
      <c r="E80" t="s">
        <v>205</v>
      </c>
      <c r="F80" s="52">
        <f>4.24+3.5</f>
        <v>7.74</v>
      </c>
    </row>
    <row r="81" spans="1:6" x14ac:dyDescent="0.3">
      <c r="A81">
        <v>7</v>
      </c>
      <c r="B81" t="s">
        <v>21</v>
      </c>
      <c r="C81" s="53" t="s">
        <v>23</v>
      </c>
      <c r="D81">
        <v>25</v>
      </c>
      <c r="E81" t="s">
        <v>205</v>
      </c>
      <c r="F81" s="52">
        <f>2.76+3.89</f>
        <v>6.65</v>
      </c>
    </row>
    <row r="82" spans="1:6" x14ac:dyDescent="0.3">
      <c r="A82">
        <v>8</v>
      </c>
      <c r="B82" t="s">
        <v>21</v>
      </c>
      <c r="C82" s="53" t="s">
        <v>23</v>
      </c>
      <c r="D82">
        <v>25</v>
      </c>
      <c r="E82" t="s">
        <v>205</v>
      </c>
      <c r="F82" s="52">
        <v>6.58</v>
      </c>
    </row>
    <row r="83" spans="1:6" x14ac:dyDescent="0.3">
      <c r="A83">
        <v>10</v>
      </c>
      <c r="B83" t="s">
        <v>21</v>
      </c>
      <c r="C83" s="53" t="s">
        <v>23</v>
      </c>
      <c r="D83">
        <v>25</v>
      </c>
      <c r="E83" t="s">
        <v>205</v>
      </c>
      <c r="F83" s="52">
        <v>5.81</v>
      </c>
    </row>
    <row r="84" spans="1:6" x14ac:dyDescent="0.3">
      <c r="A84">
        <v>19</v>
      </c>
      <c r="B84" t="s">
        <v>21</v>
      </c>
      <c r="C84" s="53" t="s">
        <v>23</v>
      </c>
      <c r="D84">
        <v>25</v>
      </c>
      <c r="E84" t="s">
        <v>205</v>
      </c>
      <c r="F84" s="52">
        <v>7.78</v>
      </c>
    </row>
    <row r="85" spans="1:6" x14ac:dyDescent="0.3">
      <c r="A85">
        <v>22</v>
      </c>
      <c r="B85" t="s">
        <v>21</v>
      </c>
      <c r="C85" s="53" t="s">
        <v>23</v>
      </c>
      <c r="D85">
        <v>25</v>
      </c>
      <c r="E85" t="s">
        <v>205</v>
      </c>
      <c r="F85" s="52">
        <v>8.1</v>
      </c>
    </row>
    <row r="86" spans="1:6" x14ac:dyDescent="0.3">
      <c r="A86">
        <v>27</v>
      </c>
      <c r="B86" t="s">
        <v>21</v>
      </c>
      <c r="C86" s="53" t="s">
        <v>23</v>
      </c>
      <c r="D86">
        <v>25</v>
      </c>
      <c r="E86" t="s">
        <v>205</v>
      </c>
      <c r="F86" s="52">
        <v>3.83</v>
      </c>
    </row>
    <row r="87" spans="1:6" x14ac:dyDescent="0.3">
      <c r="A87">
        <v>37</v>
      </c>
      <c r="B87" t="s">
        <v>21</v>
      </c>
      <c r="C87" s="53" t="s">
        <v>23</v>
      </c>
      <c r="D87">
        <v>25</v>
      </c>
      <c r="E87" t="s">
        <v>205</v>
      </c>
      <c r="F87" s="52">
        <v>8.44</v>
      </c>
    </row>
    <row r="88" spans="1:6" x14ac:dyDescent="0.3">
      <c r="A88">
        <v>40</v>
      </c>
      <c r="B88" t="s">
        <v>21</v>
      </c>
      <c r="C88" s="53" t="s">
        <v>23</v>
      </c>
      <c r="D88">
        <v>25</v>
      </c>
      <c r="E88" t="s">
        <v>205</v>
      </c>
      <c r="F88" s="52">
        <f>4.85+4.05</f>
        <v>8.8999999999999986</v>
      </c>
    </row>
    <row r="89" spans="1:6" x14ac:dyDescent="0.3">
      <c r="A89">
        <v>45</v>
      </c>
      <c r="B89" t="s">
        <v>21</v>
      </c>
      <c r="C89" s="53" t="s">
        <v>23</v>
      </c>
      <c r="D89">
        <v>25</v>
      </c>
      <c r="E89" t="s">
        <v>205</v>
      </c>
      <c r="F89" s="52">
        <v>7.47</v>
      </c>
    </row>
    <row r="90" spans="1:6" x14ac:dyDescent="0.3">
      <c r="A90">
        <v>1</v>
      </c>
      <c r="B90" t="s">
        <v>18</v>
      </c>
      <c r="C90" s="53" t="s">
        <v>19</v>
      </c>
      <c r="D90">
        <v>29</v>
      </c>
      <c r="E90" t="s">
        <v>206</v>
      </c>
      <c r="F90" s="52">
        <v>8.4</v>
      </c>
    </row>
    <row r="91" spans="1:6" x14ac:dyDescent="0.3">
      <c r="A91">
        <v>2</v>
      </c>
      <c r="B91" t="s">
        <v>18</v>
      </c>
      <c r="C91" s="53" t="s">
        <v>19</v>
      </c>
      <c r="D91">
        <v>29</v>
      </c>
      <c r="E91" t="s">
        <v>206</v>
      </c>
      <c r="F91" s="52">
        <v>7.82</v>
      </c>
    </row>
    <row r="92" spans="1:6" x14ac:dyDescent="0.3">
      <c r="A92">
        <v>3</v>
      </c>
      <c r="B92" t="s">
        <v>18</v>
      </c>
      <c r="C92" s="53" t="s">
        <v>19</v>
      </c>
      <c r="D92">
        <v>29</v>
      </c>
      <c r="E92" t="s">
        <v>206</v>
      </c>
      <c r="F92" s="52">
        <v>8.9600000000000009</v>
      </c>
    </row>
    <row r="93" spans="1:6" x14ac:dyDescent="0.3">
      <c r="A93">
        <v>4</v>
      </c>
      <c r="B93" t="s">
        <v>18</v>
      </c>
      <c r="C93" s="53" t="s">
        <v>19</v>
      </c>
      <c r="D93">
        <v>29</v>
      </c>
      <c r="E93" t="s">
        <v>206</v>
      </c>
      <c r="F93" s="52">
        <f>5.99+3.23</f>
        <v>9.2200000000000006</v>
      </c>
    </row>
    <row r="94" spans="1:6" x14ac:dyDescent="0.3">
      <c r="A94">
        <v>5</v>
      </c>
      <c r="B94" t="s">
        <v>18</v>
      </c>
      <c r="C94" s="53" t="s">
        <v>19</v>
      </c>
      <c r="D94">
        <v>29</v>
      </c>
      <c r="E94" t="s">
        <v>206</v>
      </c>
      <c r="F94" s="52">
        <f>3.32+4.46</f>
        <v>7.7799999999999994</v>
      </c>
    </row>
    <row r="95" spans="1:6" x14ac:dyDescent="0.3">
      <c r="A95">
        <v>5</v>
      </c>
      <c r="B95" t="s">
        <v>18</v>
      </c>
      <c r="C95" s="53" t="s">
        <v>19</v>
      </c>
      <c r="D95">
        <v>29</v>
      </c>
      <c r="E95" t="s">
        <v>206</v>
      </c>
      <c r="F95" s="52">
        <v>5.98</v>
      </c>
    </row>
    <row r="96" spans="1:6" x14ac:dyDescent="0.3">
      <c r="A96">
        <v>6</v>
      </c>
      <c r="B96" t="s">
        <v>18</v>
      </c>
      <c r="C96" s="53" t="s">
        <v>19</v>
      </c>
      <c r="D96">
        <v>29</v>
      </c>
      <c r="E96" t="s">
        <v>206</v>
      </c>
      <c r="F96" s="52">
        <v>5.91</v>
      </c>
    </row>
    <row r="97" spans="1:6" x14ac:dyDescent="0.3">
      <c r="A97">
        <v>7</v>
      </c>
      <c r="B97" t="s">
        <v>18</v>
      </c>
      <c r="C97" s="53" t="s">
        <v>19</v>
      </c>
      <c r="D97">
        <v>29</v>
      </c>
      <c r="E97" t="s">
        <v>206</v>
      </c>
      <c r="F97" s="52">
        <f>5.21+4.11</f>
        <v>9.32</v>
      </c>
    </row>
    <row r="98" spans="1:6" x14ac:dyDescent="0.3">
      <c r="A98">
        <v>8</v>
      </c>
      <c r="B98" t="s">
        <v>18</v>
      </c>
      <c r="C98" s="53" t="s">
        <v>19</v>
      </c>
      <c r="D98">
        <v>29</v>
      </c>
      <c r="E98" t="s">
        <v>206</v>
      </c>
      <c r="F98" s="52">
        <f>5.53+3.86</f>
        <v>9.39</v>
      </c>
    </row>
    <row r="99" spans="1:6" x14ac:dyDescent="0.3">
      <c r="A99">
        <v>10</v>
      </c>
      <c r="B99" t="s">
        <v>18</v>
      </c>
      <c r="C99" s="53" t="s">
        <v>19</v>
      </c>
      <c r="D99">
        <v>29</v>
      </c>
      <c r="E99" t="s">
        <v>206</v>
      </c>
      <c r="F99" s="52">
        <v>7.54</v>
      </c>
    </row>
    <row r="100" spans="1:6" x14ac:dyDescent="0.3">
      <c r="A100">
        <v>12</v>
      </c>
      <c r="B100" t="s">
        <v>18</v>
      </c>
      <c r="C100" s="53" t="s">
        <v>19</v>
      </c>
      <c r="D100">
        <v>29</v>
      </c>
      <c r="E100" t="s">
        <v>206</v>
      </c>
      <c r="F100" s="52">
        <f>4.45+2.69</f>
        <v>7.1400000000000006</v>
      </c>
    </row>
    <row r="101" spans="1:6" x14ac:dyDescent="0.3">
      <c r="A101">
        <v>13</v>
      </c>
      <c r="B101" t="s">
        <v>18</v>
      </c>
      <c r="C101" s="53" t="s">
        <v>19</v>
      </c>
      <c r="D101">
        <v>29</v>
      </c>
      <c r="E101" t="s">
        <v>206</v>
      </c>
      <c r="F101" s="52">
        <v>8.2200000000000006</v>
      </c>
    </row>
    <row r="102" spans="1:6" x14ac:dyDescent="0.3">
      <c r="A102">
        <v>13</v>
      </c>
      <c r="B102" t="s">
        <v>18</v>
      </c>
      <c r="C102" s="53" t="s">
        <v>19</v>
      </c>
      <c r="D102">
        <v>29</v>
      </c>
      <c r="E102" t="s">
        <v>206</v>
      </c>
      <c r="F102" s="52">
        <f>3.25+2.75+1.69</f>
        <v>7.6899999999999995</v>
      </c>
    </row>
    <row r="103" spans="1:6" x14ac:dyDescent="0.3">
      <c r="A103">
        <v>14</v>
      </c>
      <c r="B103" t="s">
        <v>18</v>
      </c>
      <c r="C103" s="53" t="s">
        <v>19</v>
      </c>
      <c r="D103">
        <v>29</v>
      </c>
      <c r="E103" t="s">
        <v>206</v>
      </c>
      <c r="F103" s="52">
        <f>4.8+2.92</f>
        <v>7.72</v>
      </c>
    </row>
    <row r="104" spans="1:6" x14ac:dyDescent="0.3">
      <c r="A104">
        <v>14</v>
      </c>
      <c r="B104" t="s">
        <v>18</v>
      </c>
      <c r="C104" s="53" t="s">
        <v>19</v>
      </c>
      <c r="D104">
        <v>29</v>
      </c>
      <c r="E104" t="s">
        <v>206</v>
      </c>
      <c r="F104" s="52">
        <f>3.3+4.42</f>
        <v>7.72</v>
      </c>
    </row>
    <row r="105" spans="1:6" x14ac:dyDescent="0.3">
      <c r="A105">
        <v>15</v>
      </c>
      <c r="B105" t="s">
        <v>18</v>
      </c>
      <c r="C105" s="53" t="s">
        <v>19</v>
      </c>
      <c r="D105">
        <v>29</v>
      </c>
      <c r="E105" t="s">
        <v>206</v>
      </c>
      <c r="F105" s="52">
        <v>7.09</v>
      </c>
    </row>
    <row r="106" spans="1:6" x14ac:dyDescent="0.3">
      <c r="A106">
        <v>16</v>
      </c>
      <c r="B106" t="s">
        <v>18</v>
      </c>
      <c r="C106" s="53" t="s">
        <v>19</v>
      </c>
      <c r="D106">
        <v>29</v>
      </c>
      <c r="E106" t="s">
        <v>206</v>
      </c>
      <c r="F106" s="52">
        <v>6.65</v>
      </c>
    </row>
    <row r="107" spans="1:6" x14ac:dyDescent="0.3">
      <c r="A107">
        <v>17</v>
      </c>
      <c r="B107" t="s">
        <v>18</v>
      </c>
      <c r="C107" s="53" t="s">
        <v>19</v>
      </c>
      <c r="D107">
        <v>29</v>
      </c>
      <c r="E107" t="s">
        <v>206</v>
      </c>
      <c r="F107" s="52">
        <f>4.14 +3.23</f>
        <v>7.3699999999999992</v>
      </c>
    </row>
    <row r="108" spans="1:6" x14ac:dyDescent="0.3">
      <c r="A108">
        <v>18</v>
      </c>
      <c r="B108" t="s">
        <v>18</v>
      </c>
      <c r="C108" s="53" t="s">
        <v>19</v>
      </c>
      <c r="D108">
        <v>29</v>
      </c>
      <c r="E108" t="s">
        <v>206</v>
      </c>
      <c r="F108" s="52">
        <v>7.12</v>
      </c>
    </row>
    <row r="109" spans="1:6" x14ac:dyDescent="0.3">
      <c r="A109">
        <v>18</v>
      </c>
      <c r="B109" t="s">
        <v>18</v>
      </c>
      <c r="C109" s="53" t="s">
        <v>19</v>
      </c>
      <c r="D109">
        <v>29</v>
      </c>
      <c r="E109" t="s">
        <v>206</v>
      </c>
      <c r="F109" s="52">
        <v>6.59</v>
      </c>
    </row>
    <row r="110" spans="1:6" x14ac:dyDescent="0.3">
      <c r="A110">
        <v>20</v>
      </c>
      <c r="B110" t="s">
        <v>18</v>
      </c>
      <c r="C110" s="53" t="s">
        <v>19</v>
      </c>
      <c r="D110">
        <v>29</v>
      </c>
      <c r="E110" t="s">
        <v>206</v>
      </c>
      <c r="F110" s="52">
        <v>7.54</v>
      </c>
    </row>
    <row r="111" spans="1:6" x14ac:dyDescent="0.3">
      <c r="A111">
        <v>20</v>
      </c>
      <c r="B111" t="s">
        <v>18</v>
      </c>
      <c r="C111" s="53" t="s">
        <v>19</v>
      </c>
      <c r="D111">
        <v>29</v>
      </c>
      <c r="E111" t="s">
        <v>206</v>
      </c>
      <c r="F111" s="52">
        <v>7.57</v>
      </c>
    </row>
    <row r="112" spans="1:6" x14ac:dyDescent="0.3">
      <c r="A112">
        <v>24</v>
      </c>
      <c r="B112" t="s">
        <v>18</v>
      </c>
      <c r="C112" s="53" t="s">
        <v>19</v>
      </c>
      <c r="D112">
        <v>29</v>
      </c>
      <c r="E112" t="s">
        <v>206</v>
      </c>
      <c r="F112" s="52">
        <v>7.06</v>
      </c>
    </row>
    <row r="113" spans="1:6" x14ac:dyDescent="0.3">
      <c r="A113">
        <v>24</v>
      </c>
      <c r="B113" t="s">
        <v>18</v>
      </c>
      <c r="C113" s="53" t="s">
        <v>19</v>
      </c>
      <c r="D113">
        <v>29</v>
      </c>
      <c r="E113" t="s">
        <v>206</v>
      </c>
      <c r="F113" s="52">
        <v>8.09</v>
      </c>
    </row>
    <row r="114" spans="1:6" x14ac:dyDescent="0.3">
      <c r="A114">
        <v>25</v>
      </c>
      <c r="B114" t="s">
        <v>18</v>
      </c>
      <c r="C114" s="53" t="s">
        <v>19</v>
      </c>
      <c r="D114">
        <v>29</v>
      </c>
      <c r="E114" t="s">
        <v>206</v>
      </c>
      <c r="F114" s="52">
        <v>8.07</v>
      </c>
    </row>
    <row r="115" spans="1:6" x14ac:dyDescent="0.3">
      <c r="A115">
        <v>26</v>
      </c>
      <c r="B115" t="s">
        <v>18</v>
      </c>
      <c r="C115" s="53" t="s">
        <v>19</v>
      </c>
      <c r="D115">
        <v>29</v>
      </c>
      <c r="E115" t="s">
        <v>206</v>
      </c>
      <c r="F115" s="52">
        <v>5.54</v>
      </c>
    </row>
    <row r="116" spans="1:6" x14ac:dyDescent="0.3">
      <c r="A116">
        <v>27</v>
      </c>
      <c r="B116" t="s">
        <v>18</v>
      </c>
      <c r="C116" s="53" t="s">
        <v>19</v>
      </c>
      <c r="D116">
        <v>29</v>
      </c>
      <c r="E116" t="s">
        <v>206</v>
      </c>
      <c r="F116" s="52">
        <v>6.93</v>
      </c>
    </row>
    <row r="117" spans="1:6" x14ac:dyDescent="0.3">
      <c r="A117">
        <v>27</v>
      </c>
      <c r="B117" t="s">
        <v>18</v>
      </c>
      <c r="C117" s="53" t="s">
        <v>19</v>
      </c>
      <c r="D117">
        <v>29</v>
      </c>
      <c r="E117" t="s">
        <v>206</v>
      </c>
      <c r="F117" s="52">
        <v>6.25</v>
      </c>
    </row>
    <row r="118" spans="1:6" x14ac:dyDescent="0.3">
      <c r="A118">
        <v>28</v>
      </c>
      <c r="B118" t="s">
        <v>18</v>
      </c>
      <c r="C118" s="53" t="s">
        <v>19</v>
      </c>
      <c r="D118">
        <v>29</v>
      </c>
      <c r="E118" t="s">
        <v>206</v>
      </c>
      <c r="F118" s="52">
        <f>4.87+3.36</f>
        <v>8.23</v>
      </c>
    </row>
    <row r="119" spans="1:6" x14ac:dyDescent="0.3">
      <c r="A119">
        <v>29</v>
      </c>
      <c r="B119" t="s">
        <v>18</v>
      </c>
      <c r="C119" s="53" t="s">
        <v>19</v>
      </c>
      <c r="D119">
        <v>29</v>
      </c>
      <c r="E119" t="s">
        <v>206</v>
      </c>
      <c r="F119" s="52">
        <v>7.5</v>
      </c>
    </row>
    <row r="120" spans="1:6" x14ac:dyDescent="0.3">
      <c r="A120">
        <v>29</v>
      </c>
      <c r="B120" t="s">
        <v>18</v>
      </c>
      <c r="C120" s="53" t="s">
        <v>19</v>
      </c>
      <c r="D120">
        <v>29</v>
      </c>
      <c r="E120" t="s">
        <v>206</v>
      </c>
      <c r="F120" s="52">
        <f>5.77+1.84</f>
        <v>7.6099999999999994</v>
      </c>
    </row>
    <row r="121" spans="1:6" x14ac:dyDescent="0.3">
      <c r="A121">
        <v>30</v>
      </c>
      <c r="B121" t="s">
        <v>18</v>
      </c>
      <c r="C121" s="53" t="s">
        <v>19</v>
      </c>
      <c r="D121">
        <v>29</v>
      </c>
      <c r="E121" t="s">
        <v>206</v>
      </c>
      <c r="F121" s="52">
        <v>2.4</v>
      </c>
    </row>
    <row r="122" spans="1:6" x14ac:dyDescent="0.3">
      <c r="A122">
        <v>30</v>
      </c>
      <c r="B122" t="s">
        <v>18</v>
      </c>
      <c r="C122" s="53" t="s">
        <v>19</v>
      </c>
      <c r="D122">
        <v>29</v>
      </c>
      <c r="E122" t="s">
        <v>206</v>
      </c>
      <c r="F122" s="52">
        <v>7.33</v>
      </c>
    </row>
    <row r="123" spans="1:6" x14ac:dyDescent="0.3">
      <c r="A123">
        <v>31</v>
      </c>
      <c r="B123" t="s">
        <v>18</v>
      </c>
      <c r="C123" s="53" t="s">
        <v>19</v>
      </c>
      <c r="D123">
        <v>29</v>
      </c>
      <c r="E123" t="s">
        <v>206</v>
      </c>
      <c r="F123" s="52">
        <v>6.42</v>
      </c>
    </row>
    <row r="124" spans="1:6" x14ac:dyDescent="0.3">
      <c r="A124">
        <v>31</v>
      </c>
      <c r="B124" t="s">
        <v>18</v>
      </c>
      <c r="C124" s="53" t="s">
        <v>19</v>
      </c>
      <c r="D124">
        <v>29</v>
      </c>
      <c r="E124" t="s">
        <v>206</v>
      </c>
      <c r="F124" s="52">
        <f>1.51+5.19</f>
        <v>6.7</v>
      </c>
    </row>
    <row r="125" spans="1:6" x14ac:dyDescent="0.3">
      <c r="A125">
        <v>32</v>
      </c>
      <c r="B125" t="s">
        <v>18</v>
      </c>
      <c r="C125" s="53" t="s">
        <v>19</v>
      </c>
      <c r="D125">
        <v>29</v>
      </c>
      <c r="E125" t="s">
        <v>206</v>
      </c>
      <c r="F125" s="52">
        <v>6.99</v>
      </c>
    </row>
    <row r="126" spans="1:6" x14ac:dyDescent="0.3">
      <c r="A126">
        <v>32</v>
      </c>
      <c r="B126" t="s">
        <v>18</v>
      </c>
      <c r="C126" s="53" t="s">
        <v>19</v>
      </c>
      <c r="D126">
        <v>29</v>
      </c>
      <c r="E126" t="s">
        <v>206</v>
      </c>
      <c r="F126" s="52">
        <v>8</v>
      </c>
    </row>
    <row r="127" spans="1:6" x14ac:dyDescent="0.3">
      <c r="A127">
        <v>33</v>
      </c>
      <c r="B127" t="s">
        <v>18</v>
      </c>
      <c r="C127" s="53" t="s">
        <v>19</v>
      </c>
      <c r="D127">
        <v>29</v>
      </c>
      <c r="E127" t="s">
        <v>206</v>
      </c>
      <c r="F127" s="52">
        <f>1.86+5.15</f>
        <v>7.0100000000000007</v>
      </c>
    </row>
    <row r="128" spans="1:6" x14ac:dyDescent="0.3">
      <c r="A128">
        <v>34</v>
      </c>
      <c r="B128" t="s">
        <v>18</v>
      </c>
      <c r="C128" s="53" t="s">
        <v>19</v>
      </c>
      <c r="D128">
        <v>29</v>
      </c>
      <c r="E128" t="s">
        <v>206</v>
      </c>
      <c r="F128" s="52">
        <v>6.76</v>
      </c>
    </row>
    <row r="129" spans="1:6" x14ac:dyDescent="0.3">
      <c r="A129">
        <v>34</v>
      </c>
      <c r="B129" t="s">
        <v>18</v>
      </c>
      <c r="C129" s="53" t="s">
        <v>19</v>
      </c>
      <c r="D129">
        <v>29</v>
      </c>
      <c r="E129" t="s">
        <v>206</v>
      </c>
      <c r="F129" s="52">
        <v>6.83</v>
      </c>
    </row>
    <row r="130" spans="1:6" x14ac:dyDescent="0.3">
      <c r="A130">
        <v>35</v>
      </c>
      <c r="B130" t="s">
        <v>18</v>
      </c>
      <c r="C130" s="53" t="s">
        <v>19</v>
      </c>
      <c r="D130">
        <v>29</v>
      </c>
      <c r="E130" t="s">
        <v>206</v>
      </c>
      <c r="F130" s="52">
        <v>6.68</v>
      </c>
    </row>
    <row r="131" spans="1:6" x14ac:dyDescent="0.3">
      <c r="A131">
        <v>35</v>
      </c>
      <c r="B131" t="s">
        <v>18</v>
      </c>
      <c r="C131" s="53" t="s">
        <v>19</v>
      </c>
      <c r="D131">
        <v>29</v>
      </c>
      <c r="E131" t="s">
        <v>206</v>
      </c>
      <c r="F131" s="52">
        <v>7.17</v>
      </c>
    </row>
    <row r="132" spans="1:6" x14ac:dyDescent="0.3">
      <c r="A132">
        <v>36</v>
      </c>
      <c r="B132" t="s">
        <v>18</v>
      </c>
      <c r="C132" s="53" t="s">
        <v>19</v>
      </c>
      <c r="D132">
        <v>29</v>
      </c>
      <c r="E132" t="s">
        <v>206</v>
      </c>
      <c r="F132" s="52">
        <v>5.95</v>
      </c>
    </row>
    <row r="133" spans="1:6" x14ac:dyDescent="0.3">
      <c r="A133">
        <v>37</v>
      </c>
      <c r="B133" t="s">
        <v>18</v>
      </c>
      <c r="C133" s="53" t="s">
        <v>19</v>
      </c>
      <c r="D133">
        <v>29</v>
      </c>
      <c r="E133" t="s">
        <v>206</v>
      </c>
      <c r="F133" s="52">
        <v>7.45</v>
      </c>
    </row>
    <row r="134" spans="1:6" x14ac:dyDescent="0.3">
      <c r="A134">
        <v>38</v>
      </c>
      <c r="B134" t="s">
        <v>18</v>
      </c>
      <c r="C134" s="53" t="s">
        <v>19</v>
      </c>
      <c r="D134">
        <v>29</v>
      </c>
      <c r="E134" t="s">
        <v>206</v>
      </c>
      <c r="F134" s="52">
        <f>4.65+4.04</f>
        <v>8.6900000000000013</v>
      </c>
    </row>
    <row r="135" spans="1:6" x14ac:dyDescent="0.3">
      <c r="A135">
        <v>38</v>
      </c>
      <c r="B135" t="s">
        <v>18</v>
      </c>
      <c r="C135" s="53" t="s">
        <v>19</v>
      </c>
      <c r="D135">
        <v>29</v>
      </c>
      <c r="E135" t="s">
        <v>206</v>
      </c>
      <c r="F135" s="52">
        <v>7.18</v>
      </c>
    </row>
    <row r="136" spans="1:6" x14ac:dyDescent="0.3">
      <c r="A136">
        <v>39</v>
      </c>
      <c r="B136" t="s">
        <v>18</v>
      </c>
      <c r="C136" s="53" t="s">
        <v>19</v>
      </c>
      <c r="D136">
        <v>29</v>
      </c>
      <c r="E136" t="s">
        <v>206</v>
      </c>
      <c r="F136" s="52">
        <v>5.93</v>
      </c>
    </row>
    <row r="137" spans="1:6" x14ac:dyDescent="0.3">
      <c r="A137">
        <v>40</v>
      </c>
      <c r="B137" t="s">
        <v>18</v>
      </c>
      <c r="C137" s="53" t="s">
        <v>19</v>
      </c>
      <c r="D137">
        <v>29</v>
      </c>
      <c r="E137" t="s">
        <v>206</v>
      </c>
      <c r="F137" s="52">
        <v>7.38</v>
      </c>
    </row>
    <row r="138" spans="1:6" x14ac:dyDescent="0.3">
      <c r="A138">
        <v>41</v>
      </c>
      <c r="B138" t="s">
        <v>18</v>
      </c>
      <c r="C138" s="53" t="s">
        <v>19</v>
      </c>
      <c r="D138">
        <v>29</v>
      </c>
      <c r="E138" t="s">
        <v>206</v>
      </c>
      <c r="F138" s="52">
        <f>4.38+2.54</f>
        <v>6.92</v>
      </c>
    </row>
    <row r="139" spans="1:6" x14ac:dyDescent="0.3">
      <c r="A139">
        <v>41</v>
      </c>
      <c r="B139" t="s">
        <v>18</v>
      </c>
      <c r="C139" s="53" t="s">
        <v>19</v>
      </c>
      <c r="D139">
        <v>29</v>
      </c>
      <c r="E139" t="s">
        <v>206</v>
      </c>
      <c r="F139" s="52">
        <f>2.9+3.48</f>
        <v>6.38</v>
      </c>
    </row>
    <row r="140" spans="1:6" x14ac:dyDescent="0.3">
      <c r="A140">
        <v>42</v>
      </c>
      <c r="B140" t="s">
        <v>18</v>
      </c>
      <c r="C140" s="53" t="s">
        <v>19</v>
      </c>
      <c r="D140">
        <v>29</v>
      </c>
      <c r="E140" t="s">
        <v>206</v>
      </c>
      <c r="F140" s="52">
        <f>3.31+3.62</f>
        <v>6.93</v>
      </c>
    </row>
    <row r="141" spans="1:6" x14ac:dyDescent="0.3">
      <c r="A141">
        <v>42</v>
      </c>
      <c r="B141" t="s">
        <v>18</v>
      </c>
      <c r="C141" s="53" t="s">
        <v>19</v>
      </c>
      <c r="D141">
        <v>29</v>
      </c>
      <c r="E141" t="s">
        <v>206</v>
      </c>
      <c r="F141" s="52">
        <v>6.83</v>
      </c>
    </row>
    <row r="142" spans="1:6" x14ac:dyDescent="0.3">
      <c r="A142">
        <v>43</v>
      </c>
      <c r="B142" t="s">
        <v>18</v>
      </c>
      <c r="C142" s="53" t="s">
        <v>19</v>
      </c>
      <c r="D142">
        <v>29</v>
      </c>
      <c r="E142" t="s">
        <v>206</v>
      </c>
      <c r="F142" s="52">
        <v>6.59</v>
      </c>
    </row>
    <row r="143" spans="1:6" x14ac:dyDescent="0.3">
      <c r="A143">
        <v>45</v>
      </c>
      <c r="B143" t="s">
        <v>18</v>
      </c>
      <c r="C143" s="53" t="s">
        <v>19</v>
      </c>
      <c r="D143">
        <v>29</v>
      </c>
      <c r="E143" t="s">
        <v>206</v>
      </c>
      <c r="F143" s="52">
        <v>7.49</v>
      </c>
    </row>
    <row r="144" spans="1:6" x14ac:dyDescent="0.3">
      <c r="A144">
        <v>45</v>
      </c>
      <c r="B144" t="s">
        <v>18</v>
      </c>
      <c r="C144" s="53" t="s">
        <v>19</v>
      </c>
      <c r="D144">
        <v>29</v>
      </c>
      <c r="E144" t="s">
        <v>206</v>
      </c>
      <c r="F144" s="52">
        <v>8.25</v>
      </c>
    </row>
    <row r="145" spans="1:6" x14ac:dyDescent="0.3">
      <c r="A145">
        <v>46</v>
      </c>
      <c r="B145" t="s">
        <v>18</v>
      </c>
      <c r="C145" s="53" t="s">
        <v>19</v>
      </c>
      <c r="D145">
        <v>29</v>
      </c>
      <c r="E145" t="s">
        <v>206</v>
      </c>
      <c r="F145" s="52">
        <v>7.21</v>
      </c>
    </row>
    <row r="146" spans="1:6" x14ac:dyDescent="0.3">
      <c r="A146">
        <v>47</v>
      </c>
      <c r="B146" t="s">
        <v>18</v>
      </c>
      <c r="C146" s="53" t="s">
        <v>19</v>
      </c>
      <c r="D146">
        <v>29</v>
      </c>
      <c r="E146" t="s">
        <v>206</v>
      </c>
      <c r="F146" s="52">
        <v>6.78</v>
      </c>
    </row>
    <row r="147" spans="1:6" x14ac:dyDescent="0.3">
      <c r="A147">
        <v>47</v>
      </c>
      <c r="B147" t="s">
        <v>18</v>
      </c>
      <c r="C147" s="53" t="s">
        <v>19</v>
      </c>
      <c r="D147">
        <v>29</v>
      </c>
      <c r="E147" t="s">
        <v>206</v>
      </c>
      <c r="F147" s="52">
        <v>6.41</v>
      </c>
    </row>
    <row r="148" spans="1:6" x14ac:dyDescent="0.3">
      <c r="A148">
        <v>48</v>
      </c>
      <c r="B148" t="s">
        <v>18</v>
      </c>
      <c r="C148" s="53" t="s">
        <v>19</v>
      </c>
      <c r="D148">
        <v>29</v>
      </c>
      <c r="E148" t="s">
        <v>206</v>
      </c>
      <c r="F148" s="52">
        <f>3.03+4.22</f>
        <v>7.25</v>
      </c>
    </row>
    <row r="149" spans="1:6" x14ac:dyDescent="0.3">
      <c r="A149">
        <v>1</v>
      </c>
      <c r="B149" t="s">
        <v>21</v>
      </c>
      <c r="C149" s="53" t="s">
        <v>19</v>
      </c>
      <c r="D149">
        <v>29</v>
      </c>
      <c r="E149" t="s">
        <v>207</v>
      </c>
      <c r="F149" s="52">
        <f>3.49+4.34</f>
        <v>7.83</v>
      </c>
    </row>
    <row r="150" spans="1:6" x14ac:dyDescent="0.3">
      <c r="A150">
        <v>2</v>
      </c>
      <c r="B150" t="s">
        <v>21</v>
      </c>
      <c r="C150" s="53" t="s">
        <v>19</v>
      </c>
      <c r="D150">
        <v>29</v>
      </c>
      <c r="E150" t="s">
        <v>207</v>
      </c>
      <c r="F150" s="52">
        <f>4.82+3.75</f>
        <v>8.57</v>
      </c>
    </row>
    <row r="151" spans="1:6" x14ac:dyDescent="0.3">
      <c r="B151" t="s">
        <v>21</v>
      </c>
      <c r="C151" s="53" t="s">
        <v>19</v>
      </c>
      <c r="D151">
        <v>29</v>
      </c>
      <c r="E151" t="s">
        <v>207</v>
      </c>
      <c r="F151" s="52">
        <v>5.43</v>
      </c>
    </row>
    <row r="152" spans="1:6" x14ac:dyDescent="0.3">
      <c r="A152">
        <v>3</v>
      </c>
      <c r="B152" t="s">
        <v>21</v>
      </c>
      <c r="C152" s="53" t="s">
        <v>19</v>
      </c>
      <c r="D152">
        <v>29</v>
      </c>
      <c r="E152" t="s">
        <v>207</v>
      </c>
      <c r="F152" s="52">
        <v>7.4</v>
      </c>
    </row>
    <row r="153" spans="1:6" x14ac:dyDescent="0.3">
      <c r="A153">
        <v>3</v>
      </c>
      <c r="B153" t="s">
        <v>21</v>
      </c>
      <c r="C153" s="53" t="s">
        <v>19</v>
      </c>
      <c r="D153">
        <v>29</v>
      </c>
      <c r="E153" t="s">
        <v>207</v>
      </c>
      <c r="F153" s="52">
        <v>6.92</v>
      </c>
    </row>
    <row r="154" spans="1:6" x14ac:dyDescent="0.3">
      <c r="A154">
        <v>4</v>
      </c>
      <c r="B154" t="s">
        <v>21</v>
      </c>
      <c r="C154" s="53" t="s">
        <v>19</v>
      </c>
      <c r="D154">
        <v>29</v>
      </c>
      <c r="E154" t="s">
        <v>207</v>
      </c>
      <c r="F154" s="52">
        <v>7.13</v>
      </c>
    </row>
    <row r="155" spans="1:6" x14ac:dyDescent="0.3">
      <c r="A155">
        <v>4</v>
      </c>
      <c r="B155" t="s">
        <v>21</v>
      </c>
      <c r="C155" s="53" t="s">
        <v>19</v>
      </c>
      <c r="D155">
        <v>29</v>
      </c>
      <c r="E155" t="s">
        <v>207</v>
      </c>
      <c r="F155" s="52">
        <f>2.47+2.25</f>
        <v>4.7200000000000006</v>
      </c>
    </row>
    <row r="156" spans="1:6" x14ac:dyDescent="0.3">
      <c r="A156">
        <v>5</v>
      </c>
      <c r="B156" t="s">
        <v>21</v>
      </c>
      <c r="C156" s="53" t="s">
        <v>19</v>
      </c>
      <c r="D156">
        <v>29</v>
      </c>
      <c r="E156" t="s">
        <v>207</v>
      </c>
      <c r="F156" s="52">
        <v>7.78</v>
      </c>
    </row>
    <row r="157" spans="1:6" x14ac:dyDescent="0.3">
      <c r="A157">
        <v>5</v>
      </c>
      <c r="B157" t="s">
        <v>21</v>
      </c>
      <c r="C157" s="53" t="s">
        <v>19</v>
      </c>
      <c r="D157">
        <v>29</v>
      </c>
      <c r="E157" t="s">
        <v>207</v>
      </c>
      <c r="F157" s="52">
        <v>7.09</v>
      </c>
    </row>
    <row r="158" spans="1:6" x14ac:dyDescent="0.3">
      <c r="A158">
        <v>6</v>
      </c>
      <c r="B158" t="s">
        <v>21</v>
      </c>
      <c r="C158" s="53" t="s">
        <v>19</v>
      </c>
      <c r="D158">
        <v>29</v>
      </c>
      <c r="E158" t="s">
        <v>207</v>
      </c>
      <c r="F158" s="52">
        <v>7.81</v>
      </c>
    </row>
    <row r="159" spans="1:6" x14ac:dyDescent="0.3">
      <c r="A159">
        <v>6</v>
      </c>
      <c r="B159" t="s">
        <v>21</v>
      </c>
      <c r="C159" s="53" t="s">
        <v>19</v>
      </c>
      <c r="D159">
        <v>29</v>
      </c>
      <c r="E159" t="s">
        <v>207</v>
      </c>
      <c r="F159" s="52">
        <v>7.26</v>
      </c>
    </row>
    <row r="160" spans="1:6" x14ac:dyDescent="0.3">
      <c r="A160">
        <v>7</v>
      </c>
      <c r="B160" t="s">
        <v>21</v>
      </c>
      <c r="C160" s="53" t="s">
        <v>19</v>
      </c>
      <c r="D160">
        <v>29</v>
      </c>
      <c r="E160" t="s">
        <v>207</v>
      </c>
      <c r="F160" s="52">
        <v>7.85</v>
      </c>
    </row>
    <row r="161" spans="1:6" x14ac:dyDescent="0.3">
      <c r="A161">
        <v>8</v>
      </c>
      <c r="B161" t="s">
        <v>21</v>
      </c>
      <c r="C161" s="53" t="s">
        <v>19</v>
      </c>
      <c r="D161">
        <v>29</v>
      </c>
      <c r="E161" t="s">
        <v>207</v>
      </c>
      <c r="F161" s="52">
        <f>4.02+4.53</f>
        <v>8.5500000000000007</v>
      </c>
    </row>
    <row r="162" spans="1:6" x14ac:dyDescent="0.3">
      <c r="A162">
        <v>9</v>
      </c>
      <c r="B162" t="s">
        <v>21</v>
      </c>
      <c r="C162" s="53" t="s">
        <v>19</v>
      </c>
      <c r="D162">
        <v>29</v>
      </c>
      <c r="E162" t="s">
        <v>207</v>
      </c>
      <c r="F162" s="52">
        <v>7.67</v>
      </c>
    </row>
    <row r="163" spans="1:6" x14ac:dyDescent="0.3">
      <c r="A163">
        <v>10</v>
      </c>
      <c r="B163" t="s">
        <v>21</v>
      </c>
      <c r="C163" s="53" t="s">
        <v>19</v>
      </c>
      <c r="D163">
        <v>29</v>
      </c>
      <c r="E163" t="s">
        <v>207</v>
      </c>
      <c r="F163" s="52">
        <v>7.54</v>
      </c>
    </row>
    <row r="164" spans="1:6" x14ac:dyDescent="0.3">
      <c r="A164">
        <v>11</v>
      </c>
      <c r="B164" t="s">
        <v>21</v>
      </c>
      <c r="C164" s="53" t="s">
        <v>19</v>
      </c>
      <c r="D164">
        <v>29</v>
      </c>
      <c r="E164" t="s">
        <v>207</v>
      </c>
      <c r="F164" s="52">
        <f>4.34+3.58</f>
        <v>7.92</v>
      </c>
    </row>
    <row r="165" spans="1:6" x14ac:dyDescent="0.3">
      <c r="A165">
        <v>11</v>
      </c>
      <c r="B165" t="s">
        <v>21</v>
      </c>
      <c r="C165" s="53" t="s">
        <v>19</v>
      </c>
      <c r="D165">
        <v>29</v>
      </c>
      <c r="E165" t="s">
        <v>207</v>
      </c>
      <c r="F165" s="52">
        <f>4.06+3.63</f>
        <v>7.6899999999999995</v>
      </c>
    </row>
    <row r="166" spans="1:6" x14ac:dyDescent="0.3">
      <c r="A166">
        <v>12</v>
      </c>
      <c r="B166" t="s">
        <v>21</v>
      </c>
      <c r="C166" s="53" t="s">
        <v>19</v>
      </c>
      <c r="D166">
        <v>29</v>
      </c>
      <c r="E166" t="s">
        <v>207</v>
      </c>
      <c r="F166" s="52">
        <f>4.2+3.25</f>
        <v>7.45</v>
      </c>
    </row>
    <row r="167" spans="1:6" x14ac:dyDescent="0.3">
      <c r="A167">
        <v>12</v>
      </c>
      <c r="B167" t="s">
        <v>21</v>
      </c>
      <c r="C167" s="53" t="s">
        <v>19</v>
      </c>
      <c r="D167">
        <v>29</v>
      </c>
      <c r="E167" t="s">
        <v>207</v>
      </c>
      <c r="F167" s="52">
        <v>6.03</v>
      </c>
    </row>
    <row r="168" spans="1:6" x14ac:dyDescent="0.3">
      <c r="A168">
        <v>13</v>
      </c>
      <c r="B168" t="s">
        <v>21</v>
      </c>
      <c r="C168" s="53" t="s">
        <v>19</v>
      </c>
      <c r="D168">
        <v>29</v>
      </c>
      <c r="E168" t="s">
        <v>207</v>
      </c>
      <c r="F168" s="52">
        <f>4.66+3.7</f>
        <v>8.36</v>
      </c>
    </row>
    <row r="169" spans="1:6" x14ac:dyDescent="0.3">
      <c r="A169">
        <v>15</v>
      </c>
      <c r="B169" t="s">
        <v>21</v>
      </c>
      <c r="C169" s="53" t="s">
        <v>19</v>
      </c>
      <c r="D169">
        <v>29</v>
      </c>
      <c r="E169" t="s">
        <v>207</v>
      </c>
      <c r="F169" s="52">
        <v>6.97</v>
      </c>
    </row>
    <row r="170" spans="1:6" x14ac:dyDescent="0.3">
      <c r="A170">
        <v>17</v>
      </c>
      <c r="B170" t="s">
        <v>21</v>
      </c>
      <c r="C170" s="53" t="s">
        <v>19</v>
      </c>
      <c r="D170">
        <v>29</v>
      </c>
      <c r="E170" t="s">
        <v>207</v>
      </c>
      <c r="F170" s="52">
        <v>7.78</v>
      </c>
    </row>
    <row r="171" spans="1:6" x14ac:dyDescent="0.3">
      <c r="A171">
        <v>18</v>
      </c>
      <c r="B171" t="s">
        <v>21</v>
      </c>
      <c r="C171" s="53" t="s">
        <v>19</v>
      </c>
      <c r="D171">
        <v>29</v>
      </c>
      <c r="E171" t="s">
        <v>207</v>
      </c>
      <c r="F171" s="52">
        <v>7.69</v>
      </c>
    </row>
    <row r="172" spans="1:6" x14ac:dyDescent="0.3">
      <c r="A172">
        <v>19</v>
      </c>
      <c r="B172" t="s">
        <v>21</v>
      </c>
      <c r="C172" s="53" t="s">
        <v>19</v>
      </c>
      <c r="D172">
        <v>29</v>
      </c>
      <c r="E172" t="s">
        <v>207</v>
      </c>
      <c r="F172" s="52">
        <f>2.89+3.8</f>
        <v>6.6899999999999995</v>
      </c>
    </row>
    <row r="173" spans="1:6" x14ac:dyDescent="0.3">
      <c r="A173">
        <v>20</v>
      </c>
      <c r="B173" t="s">
        <v>21</v>
      </c>
      <c r="C173" s="53" t="s">
        <v>19</v>
      </c>
      <c r="D173">
        <v>29</v>
      </c>
      <c r="E173" t="s">
        <v>207</v>
      </c>
      <c r="F173" s="52">
        <v>7.3</v>
      </c>
    </row>
    <row r="174" spans="1:6" x14ac:dyDescent="0.3">
      <c r="A174">
        <v>21</v>
      </c>
      <c r="B174" t="s">
        <v>21</v>
      </c>
      <c r="C174" s="53" t="s">
        <v>19</v>
      </c>
      <c r="D174">
        <v>29</v>
      </c>
      <c r="E174" t="s">
        <v>207</v>
      </c>
      <c r="F174" s="52">
        <v>7.61</v>
      </c>
    </row>
    <row r="175" spans="1:6" x14ac:dyDescent="0.3">
      <c r="A175">
        <v>21</v>
      </c>
      <c r="B175" t="s">
        <v>21</v>
      </c>
      <c r="C175" s="53" t="s">
        <v>19</v>
      </c>
      <c r="D175">
        <v>29</v>
      </c>
      <c r="E175" t="s">
        <v>207</v>
      </c>
      <c r="F175" s="52">
        <v>6.07</v>
      </c>
    </row>
    <row r="176" spans="1:6" x14ac:dyDescent="0.3">
      <c r="A176">
        <v>22</v>
      </c>
      <c r="B176" t="s">
        <v>21</v>
      </c>
      <c r="C176" s="53" t="s">
        <v>19</v>
      </c>
      <c r="D176">
        <v>29</v>
      </c>
      <c r="E176" t="s">
        <v>207</v>
      </c>
      <c r="F176" s="52">
        <v>6.91</v>
      </c>
    </row>
    <row r="177" spans="1:6" x14ac:dyDescent="0.3">
      <c r="A177">
        <v>22</v>
      </c>
      <c r="B177" t="s">
        <v>21</v>
      </c>
      <c r="C177" s="53" t="s">
        <v>19</v>
      </c>
      <c r="D177">
        <v>29</v>
      </c>
      <c r="E177" t="s">
        <v>207</v>
      </c>
      <c r="F177" s="57">
        <v>6.69</v>
      </c>
    </row>
    <row r="178" spans="1:6" x14ac:dyDescent="0.3">
      <c r="A178">
        <v>23</v>
      </c>
      <c r="B178" t="s">
        <v>21</v>
      </c>
      <c r="C178" s="53" t="s">
        <v>19</v>
      </c>
      <c r="D178">
        <v>29</v>
      </c>
      <c r="E178" t="s">
        <v>207</v>
      </c>
      <c r="F178" s="52">
        <v>7.39</v>
      </c>
    </row>
    <row r="179" spans="1:6" x14ac:dyDescent="0.3">
      <c r="A179">
        <v>24</v>
      </c>
      <c r="B179" t="s">
        <v>21</v>
      </c>
      <c r="C179" s="53" t="s">
        <v>19</v>
      </c>
      <c r="D179">
        <v>29</v>
      </c>
      <c r="E179" t="s">
        <v>207</v>
      </c>
      <c r="F179" s="52">
        <v>8.23</v>
      </c>
    </row>
    <row r="180" spans="1:6" x14ac:dyDescent="0.3">
      <c r="A180">
        <v>25</v>
      </c>
      <c r="B180" t="s">
        <v>21</v>
      </c>
      <c r="C180" s="53" t="s">
        <v>19</v>
      </c>
      <c r="D180">
        <v>29</v>
      </c>
      <c r="E180" t="s">
        <v>207</v>
      </c>
      <c r="F180" s="52">
        <f>2+6.75</f>
        <v>8.75</v>
      </c>
    </row>
    <row r="181" spans="1:6" x14ac:dyDescent="0.3">
      <c r="A181">
        <v>26</v>
      </c>
      <c r="B181" t="s">
        <v>21</v>
      </c>
      <c r="C181" s="53" t="s">
        <v>19</v>
      </c>
      <c r="D181">
        <v>29</v>
      </c>
      <c r="E181" t="s">
        <v>207</v>
      </c>
      <c r="F181" s="52">
        <f>4.35+3.85</f>
        <v>8.1999999999999993</v>
      </c>
    </row>
    <row r="182" spans="1:6" x14ac:dyDescent="0.3">
      <c r="A182">
        <v>26</v>
      </c>
      <c r="B182" t="s">
        <v>21</v>
      </c>
      <c r="C182" s="53" t="s">
        <v>19</v>
      </c>
      <c r="D182">
        <v>29</v>
      </c>
      <c r="E182" t="s">
        <v>207</v>
      </c>
      <c r="F182" s="52">
        <v>6.51</v>
      </c>
    </row>
    <row r="183" spans="1:6" x14ac:dyDescent="0.3">
      <c r="A183">
        <v>28</v>
      </c>
      <c r="B183" t="s">
        <v>21</v>
      </c>
      <c r="C183" s="53" t="s">
        <v>19</v>
      </c>
      <c r="D183">
        <v>29</v>
      </c>
      <c r="E183" t="s">
        <v>207</v>
      </c>
      <c r="F183" s="52">
        <f>4.33+3.56</f>
        <v>7.8900000000000006</v>
      </c>
    </row>
    <row r="184" spans="1:6" x14ac:dyDescent="0.3">
      <c r="A184">
        <v>29</v>
      </c>
      <c r="B184" t="s">
        <v>21</v>
      </c>
      <c r="C184" s="53" t="s">
        <v>19</v>
      </c>
      <c r="D184">
        <v>29</v>
      </c>
      <c r="E184" t="s">
        <v>207</v>
      </c>
      <c r="F184" s="52">
        <f>3.89+4.31</f>
        <v>8.1999999999999993</v>
      </c>
    </row>
    <row r="185" spans="1:6" x14ac:dyDescent="0.3">
      <c r="A185">
        <v>30</v>
      </c>
      <c r="B185" t="s">
        <v>21</v>
      </c>
      <c r="C185" s="53" t="s">
        <v>19</v>
      </c>
      <c r="D185">
        <v>29</v>
      </c>
      <c r="E185" t="s">
        <v>207</v>
      </c>
      <c r="F185" s="52">
        <v>7.63</v>
      </c>
    </row>
    <row r="186" spans="1:6" x14ac:dyDescent="0.3">
      <c r="A186">
        <v>31</v>
      </c>
      <c r="B186" t="s">
        <v>21</v>
      </c>
      <c r="C186" s="53" t="s">
        <v>19</v>
      </c>
      <c r="D186">
        <v>29</v>
      </c>
      <c r="E186" t="s">
        <v>207</v>
      </c>
      <c r="F186" s="52">
        <f>4.17+3.9</f>
        <v>8.07</v>
      </c>
    </row>
    <row r="187" spans="1:6" x14ac:dyDescent="0.3">
      <c r="A187">
        <v>31</v>
      </c>
      <c r="B187" t="s">
        <v>21</v>
      </c>
      <c r="C187" s="53" t="s">
        <v>19</v>
      </c>
      <c r="D187">
        <v>29</v>
      </c>
      <c r="E187" t="s">
        <v>207</v>
      </c>
      <c r="F187" s="52">
        <v>4.26</v>
      </c>
    </row>
    <row r="188" spans="1:6" x14ac:dyDescent="0.3">
      <c r="A188">
        <v>32</v>
      </c>
      <c r="B188" t="s">
        <v>21</v>
      </c>
      <c r="C188" s="53" t="s">
        <v>19</v>
      </c>
      <c r="D188">
        <v>29</v>
      </c>
      <c r="E188" t="s">
        <v>207</v>
      </c>
      <c r="F188" s="52">
        <v>7.33</v>
      </c>
    </row>
    <row r="189" spans="1:6" x14ac:dyDescent="0.3">
      <c r="A189">
        <v>32</v>
      </c>
      <c r="B189" t="s">
        <v>21</v>
      </c>
      <c r="C189" s="53" t="s">
        <v>19</v>
      </c>
      <c r="D189">
        <v>29</v>
      </c>
      <c r="E189" t="s">
        <v>207</v>
      </c>
      <c r="F189" s="52">
        <v>7.1</v>
      </c>
    </row>
    <row r="190" spans="1:6" x14ac:dyDescent="0.3">
      <c r="A190">
        <v>33</v>
      </c>
      <c r="B190" t="s">
        <v>21</v>
      </c>
      <c r="C190" s="53" t="s">
        <v>19</v>
      </c>
      <c r="D190">
        <v>29</v>
      </c>
      <c r="E190" t="s">
        <v>207</v>
      </c>
      <c r="F190" s="52">
        <f>4.47+3.2</f>
        <v>7.67</v>
      </c>
    </row>
    <row r="191" spans="1:6" x14ac:dyDescent="0.3">
      <c r="A191">
        <v>34</v>
      </c>
      <c r="B191" t="s">
        <v>21</v>
      </c>
      <c r="C191" s="53" t="s">
        <v>19</v>
      </c>
      <c r="D191">
        <v>29</v>
      </c>
      <c r="E191" t="s">
        <v>207</v>
      </c>
      <c r="F191" s="52">
        <v>7.95</v>
      </c>
    </row>
    <row r="192" spans="1:6" x14ac:dyDescent="0.3">
      <c r="A192">
        <v>34</v>
      </c>
      <c r="B192" t="s">
        <v>21</v>
      </c>
      <c r="C192" s="53" t="s">
        <v>19</v>
      </c>
      <c r="D192">
        <v>29</v>
      </c>
      <c r="E192" t="s">
        <v>207</v>
      </c>
      <c r="F192" s="52">
        <v>7.12</v>
      </c>
    </row>
    <row r="193" spans="1:6" x14ac:dyDescent="0.3">
      <c r="A193">
        <v>36</v>
      </c>
      <c r="B193" t="s">
        <v>21</v>
      </c>
      <c r="C193" s="53" t="s">
        <v>19</v>
      </c>
      <c r="D193">
        <v>29</v>
      </c>
      <c r="E193" t="s">
        <v>207</v>
      </c>
      <c r="F193" s="52">
        <v>8.32</v>
      </c>
    </row>
    <row r="194" spans="1:6" x14ac:dyDescent="0.3">
      <c r="A194">
        <v>37</v>
      </c>
      <c r="B194" t="s">
        <v>21</v>
      </c>
      <c r="C194" s="53" t="s">
        <v>19</v>
      </c>
      <c r="D194">
        <v>29</v>
      </c>
      <c r="E194" t="s">
        <v>207</v>
      </c>
      <c r="F194" s="52">
        <v>9.1300000000000008</v>
      </c>
    </row>
    <row r="195" spans="1:6" x14ac:dyDescent="0.3">
      <c r="A195">
        <v>37</v>
      </c>
      <c r="B195" t="s">
        <v>21</v>
      </c>
      <c r="C195" s="53" t="s">
        <v>19</v>
      </c>
      <c r="D195">
        <v>29</v>
      </c>
      <c r="E195" t="s">
        <v>207</v>
      </c>
      <c r="F195" s="52">
        <v>7.28</v>
      </c>
    </row>
    <row r="196" spans="1:6" x14ac:dyDescent="0.3">
      <c r="A196">
        <v>38</v>
      </c>
      <c r="B196" t="s">
        <v>21</v>
      </c>
      <c r="C196" s="53" t="s">
        <v>19</v>
      </c>
      <c r="D196">
        <v>29</v>
      </c>
      <c r="E196" t="s">
        <v>207</v>
      </c>
      <c r="F196" s="52">
        <v>6.99</v>
      </c>
    </row>
    <row r="197" spans="1:6" x14ac:dyDescent="0.3">
      <c r="A197">
        <v>39</v>
      </c>
      <c r="B197" t="s">
        <v>21</v>
      </c>
      <c r="C197" s="53" t="s">
        <v>19</v>
      </c>
      <c r="D197">
        <v>29</v>
      </c>
      <c r="E197" t="s">
        <v>207</v>
      </c>
      <c r="F197" s="52">
        <v>4.88</v>
      </c>
    </row>
    <row r="198" spans="1:6" x14ac:dyDescent="0.3">
      <c r="A198">
        <v>40</v>
      </c>
      <c r="B198" t="s">
        <v>21</v>
      </c>
      <c r="C198" s="53" t="s">
        <v>19</v>
      </c>
      <c r="D198">
        <v>29</v>
      </c>
      <c r="E198" t="s">
        <v>207</v>
      </c>
      <c r="F198" s="52">
        <v>5.46</v>
      </c>
    </row>
    <row r="199" spans="1:6" x14ac:dyDescent="0.3">
      <c r="A199">
        <v>41</v>
      </c>
      <c r="B199" t="s">
        <v>21</v>
      </c>
      <c r="C199" s="53" t="s">
        <v>19</v>
      </c>
      <c r="D199">
        <v>29</v>
      </c>
      <c r="E199" t="s">
        <v>207</v>
      </c>
      <c r="F199" s="52">
        <v>6.63</v>
      </c>
    </row>
    <row r="200" spans="1:6" x14ac:dyDescent="0.3">
      <c r="A200">
        <v>42</v>
      </c>
      <c r="B200" t="s">
        <v>21</v>
      </c>
      <c r="C200" s="53" t="s">
        <v>19</v>
      </c>
      <c r="D200">
        <v>29</v>
      </c>
      <c r="E200" t="s">
        <v>207</v>
      </c>
      <c r="F200" s="52">
        <v>6.55</v>
      </c>
    </row>
    <row r="201" spans="1:6" x14ac:dyDescent="0.3">
      <c r="A201">
        <v>43</v>
      </c>
      <c r="B201" t="s">
        <v>21</v>
      </c>
      <c r="C201" s="53" t="s">
        <v>19</v>
      </c>
      <c r="D201">
        <v>29</v>
      </c>
      <c r="E201" t="s">
        <v>207</v>
      </c>
      <c r="F201" s="52">
        <v>8.17</v>
      </c>
    </row>
    <row r="202" spans="1:6" x14ac:dyDescent="0.3">
      <c r="A202">
        <v>44</v>
      </c>
      <c r="B202" t="s">
        <v>21</v>
      </c>
      <c r="C202" s="53" t="s">
        <v>19</v>
      </c>
      <c r="D202">
        <v>29</v>
      </c>
      <c r="E202" t="s">
        <v>207</v>
      </c>
      <c r="F202" s="52">
        <v>7.77</v>
      </c>
    </row>
    <row r="203" spans="1:6" x14ac:dyDescent="0.3">
      <c r="A203">
        <v>44</v>
      </c>
      <c r="B203" t="s">
        <v>21</v>
      </c>
      <c r="C203" s="53" t="s">
        <v>19</v>
      </c>
      <c r="D203">
        <v>29</v>
      </c>
      <c r="E203" t="s">
        <v>207</v>
      </c>
      <c r="F203" s="52">
        <f>2.68+2</f>
        <v>4.68</v>
      </c>
    </row>
    <row r="204" spans="1:6" x14ac:dyDescent="0.3">
      <c r="A204">
        <v>45</v>
      </c>
      <c r="B204" t="s">
        <v>21</v>
      </c>
      <c r="C204" s="53" t="s">
        <v>19</v>
      </c>
      <c r="D204">
        <v>29</v>
      </c>
      <c r="E204" t="s">
        <v>207</v>
      </c>
      <c r="F204" s="52">
        <v>7.43</v>
      </c>
    </row>
    <row r="205" spans="1:6" x14ac:dyDescent="0.3">
      <c r="A205">
        <v>45</v>
      </c>
      <c r="B205" t="s">
        <v>21</v>
      </c>
      <c r="C205" s="53" t="s">
        <v>19</v>
      </c>
      <c r="D205">
        <v>29</v>
      </c>
      <c r="E205" t="s">
        <v>207</v>
      </c>
      <c r="F205" s="52">
        <v>7.34</v>
      </c>
    </row>
    <row r="206" spans="1:6" x14ac:dyDescent="0.3">
      <c r="A206">
        <v>46</v>
      </c>
      <c r="B206" t="s">
        <v>21</v>
      </c>
      <c r="C206" s="53" t="s">
        <v>19</v>
      </c>
      <c r="D206">
        <v>29</v>
      </c>
      <c r="E206" t="s">
        <v>207</v>
      </c>
      <c r="F206" s="52">
        <v>8.06</v>
      </c>
    </row>
    <row r="207" spans="1:6" x14ac:dyDescent="0.3">
      <c r="A207">
        <v>47</v>
      </c>
      <c r="B207" t="s">
        <v>21</v>
      </c>
      <c r="C207" s="53" t="s">
        <v>19</v>
      </c>
      <c r="D207">
        <v>29</v>
      </c>
      <c r="E207" t="s">
        <v>207</v>
      </c>
      <c r="F207" s="52">
        <v>7.48</v>
      </c>
    </row>
    <row r="208" spans="1:6" x14ac:dyDescent="0.3">
      <c r="A208">
        <v>48</v>
      </c>
      <c r="B208" t="s">
        <v>21</v>
      </c>
      <c r="C208" s="53" t="s">
        <v>19</v>
      </c>
      <c r="D208">
        <v>29</v>
      </c>
      <c r="E208" t="s">
        <v>207</v>
      </c>
      <c r="F208" s="52">
        <v>8.89</v>
      </c>
    </row>
    <row r="209" spans="1:6" x14ac:dyDescent="0.3">
      <c r="A209">
        <v>1</v>
      </c>
      <c r="B209" t="s">
        <v>18</v>
      </c>
      <c r="C209" s="53" t="s">
        <v>23</v>
      </c>
      <c r="D209">
        <v>29</v>
      </c>
      <c r="E209" t="s">
        <v>207</v>
      </c>
      <c r="F209" s="52">
        <v>7.28</v>
      </c>
    </row>
    <row r="210" spans="1:6" x14ac:dyDescent="0.3">
      <c r="A210">
        <v>4</v>
      </c>
      <c r="B210" t="s">
        <v>18</v>
      </c>
      <c r="C210" s="53" t="s">
        <v>23</v>
      </c>
      <c r="D210">
        <v>29</v>
      </c>
      <c r="E210" t="s">
        <v>207</v>
      </c>
      <c r="F210" s="52">
        <v>8.4700000000000006</v>
      </c>
    </row>
    <row r="211" spans="1:6" x14ac:dyDescent="0.3">
      <c r="A211">
        <v>5</v>
      </c>
      <c r="B211" t="s">
        <v>18</v>
      </c>
      <c r="C211" s="53" t="s">
        <v>23</v>
      </c>
      <c r="D211">
        <v>29</v>
      </c>
      <c r="E211" t="s">
        <v>207</v>
      </c>
      <c r="F211" s="52">
        <v>6.62</v>
      </c>
    </row>
    <row r="212" spans="1:6" x14ac:dyDescent="0.3">
      <c r="A212">
        <v>6</v>
      </c>
      <c r="B212" t="s">
        <v>18</v>
      </c>
      <c r="C212" s="53" t="s">
        <v>23</v>
      </c>
      <c r="D212">
        <v>29</v>
      </c>
      <c r="E212" t="s">
        <v>207</v>
      </c>
      <c r="F212" s="52">
        <v>10.43</v>
      </c>
    </row>
    <row r="213" spans="1:6" x14ac:dyDescent="0.3">
      <c r="A213">
        <v>9</v>
      </c>
      <c r="B213" t="s">
        <v>18</v>
      </c>
      <c r="C213" s="53" t="s">
        <v>23</v>
      </c>
      <c r="D213">
        <v>29</v>
      </c>
      <c r="E213" t="s">
        <v>207</v>
      </c>
      <c r="F213" s="52">
        <v>8.5299999999999994</v>
      </c>
    </row>
    <row r="214" spans="1:6" x14ac:dyDescent="0.3">
      <c r="A214">
        <v>12</v>
      </c>
      <c r="B214" t="s">
        <v>18</v>
      </c>
      <c r="C214" s="53" t="s">
        <v>23</v>
      </c>
      <c r="D214">
        <v>29</v>
      </c>
      <c r="E214" t="s">
        <v>208</v>
      </c>
      <c r="F214" s="52">
        <f>5.66+3.76</f>
        <v>9.42</v>
      </c>
    </row>
    <row r="215" spans="1:6" x14ac:dyDescent="0.3">
      <c r="A215">
        <v>13</v>
      </c>
      <c r="B215" t="s">
        <v>18</v>
      </c>
      <c r="C215" s="53" t="s">
        <v>23</v>
      </c>
      <c r="D215">
        <v>29</v>
      </c>
      <c r="E215" t="s">
        <v>208</v>
      </c>
      <c r="F215" s="52">
        <v>10.07</v>
      </c>
    </row>
    <row r="216" spans="1:6" x14ac:dyDescent="0.3">
      <c r="A216">
        <v>14</v>
      </c>
      <c r="B216" t="s">
        <v>18</v>
      </c>
      <c r="C216" s="53" t="s">
        <v>23</v>
      </c>
      <c r="D216">
        <v>29</v>
      </c>
      <c r="E216" t="s">
        <v>208</v>
      </c>
      <c r="F216" s="52">
        <v>9.1</v>
      </c>
    </row>
    <row r="217" spans="1:6" x14ac:dyDescent="0.3">
      <c r="A217">
        <v>14</v>
      </c>
      <c r="B217" t="s">
        <v>18</v>
      </c>
      <c r="C217" s="53" t="s">
        <v>23</v>
      </c>
      <c r="D217">
        <v>29</v>
      </c>
      <c r="E217" t="s">
        <v>208</v>
      </c>
      <c r="F217" s="52">
        <v>6.75</v>
      </c>
    </row>
    <row r="218" spans="1:6" x14ac:dyDescent="0.3">
      <c r="A218">
        <v>15</v>
      </c>
      <c r="B218" t="s">
        <v>18</v>
      </c>
      <c r="C218" s="53" t="s">
        <v>23</v>
      </c>
      <c r="D218">
        <v>29</v>
      </c>
      <c r="E218" t="s">
        <v>208</v>
      </c>
      <c r="F218" s="52">
        <v>7.86</v>
      </c>
    </row>
    <row r="219" spans="1:6" x14ac:dyDescent="0.3">
      <c r="A219">
        <v>16</v>
      </c>
      <c r="B219" t="s">
        <v>18</v>
      </c>
      <c r="C219" s="53" t="s">
        <v>23</v>
      </c>
      <c r="D219">
        <v>29</v>
      </c>
      <c r="E219" t="s">
        <v>208</v>
      </c>
      <c r="F219" s="52">
        <f>2.1+5.89</f>
        <v>7.99</v>
      </c>
    </row>
    <row r="220" spans="1:6" x14ac:dyDescent="0.3">
      <c r="A220">
        <v>16</v>
      </c>
      <c r="B220" t="s">
        <v>18</v>
      </c>
      <c r="C220" s="53" t="s">
        <v>23</v>
      </c>
      <c r="D220">
        <v>29</v>
      </c>
      <c r="E220" t="s">
        <v>208</v>
      </c>
      <c r="F220" s="52">
        <v>6.09</v>
      </c>
    </row>
    <row r="221" spans="1:6" x14ac:dyDescent="0.3">
      <c r="A221">
        <v>17</v>
      </c>
      <c r="B221" t="s">
        <v>18</v>
      </c>
      <c r="C221" s="53" t="s">
        <v>23</v>
      </c>
      <c r="D221">
        <v>29</v>
      </c>
      <c r="E221" t="s">
        <v>208</v>
      </c>
      <c r="F221" s="52">
        <v>8.1</v>
      </c>
    </row>
    <row r="222" spans="1:6" x14ac:dyDescent="0.3">
      <c r="A222">
        <v>17</v>
      </c>
      <c r="B222" t="s">
        <v>18</v>
      </c>
      <c r="C222" s="53" t="s">
        <v>23</v>
      </c>
      <c r="D222">
        <v>29</v>
      </c>
      <c r="E222" t="s">
        <v>208</v>
      </c>
      <c r="F222" s="52">
        <v>6.58</v>
      </c>
    </row>
    <row r="223" spans="1:6" x14ac:dyDescent="0.3">
      <c r="A223">
        <v>18</v>
      </c>
      <c r="B223" t="s">
        <v>18</v>
      </c>
      <c r="C223" s="53" t="s">
        <v>23</v>
      </c>
      <c r="D223">
        <v>29</v>
      </c>
      <c r="E223" t="s">
        <v>208</v>
      </c>
      <c r="F223" s="52">
        <f>3.89+2.89</f>
        <v>6.78</v>
      </c>
    </row>
    <row r="224" spans="1:6" x14ac:dyDescent="0.3">
      <c r="A224">
        <v>18</v>
      </c>
      <c r="B224" t="s">
        <v>18</v>
      </c>
      <c r="C224" s="53" t="s">
        <v>23</v>
      </c>
      <c r="D224">
        <v>29</v>
      </c>
      <c r="E224" t="s">
        <v>208</v>
      </c>
      <c r="F224" s="52">
        <v>7.19</v>
      </c>
    </row>
    <row r="225" spans="1:6" x14ac:dyDescent="0.3">
      <c r="A225">
        <v>19</v>
      </c>
      <c r="B225" t="s">
        <v>18</v>
      </c>
      <c r="C225" s="53" t="s">
        <v>23</v>
      </c>
      <c r="D225">
        <v>29</v>
      </c>
      <c r="E225" t="s">
        <v>208</v>
      </c>
      <c r="F225" s="52">
        <v>8.99</v>
      </c>
    </row>
    <row r="226" spans="1:6" x14ac:dyDescent="0.3">
      <c r="A226">
        <v>20</v>
      </c>
      <c r="B226" t="s">
        <v>18</v>
      </c>
      <c r="C226" s="53" t="s">
        <v>23</v>
      </c>
      <c r="D226">
        <v>29</v>
      </c>
      <c r="E226" t="s">
        <v>208</v>
      </c>
      <c r="F226" s="52">
        <f>4.97+2.47</f>
        <v>7.4399999999999995</v>
      </c>
    </row>
    <row r="227" spans="1:6" x14ac:dyDescent="0.3">
      <c r="A227">
        <v>20</v>
      </c>
      <c r="B227" t="s">
        <v>18</v>
      </c>
      <c r="C227" s="53" t="s">
        <v>23</v>
      </c>
      <c r="D227">
        <v>29</v>
      </c>
      <c r="E227" t="s">
        <v>208</v>
      </c>
      <c r="F227" s="52">
        <v>7.3</v>
      </c>
    </row>
    <row r="228" spans="1:6" x14ac:dyDescent="0.3">
      <c r="A228">
        <v>21</v>
      </c>
      <c r="B228" t="s">
        <v>18</v>
      </c>
      <c r="C228" s="53" t="s">
        <v>23</v>
      </c>
      <c r="D228">
        <v>29</v>
      </c>
      <c r="E228" t="s">
        <v>208</v>
      </c>
      <c r="F228" s="52">
        <v>8.06</v>
      </c>
    </row>
    <row r="229" spans="1:6" x14ac:dyDescent="0.3">
      <c r="A229">
        <v>21</v>
      </c>
      <c r="B229" t="s">
        <v>18</v>
      </c>
      <c r="C229" s="53" t="s">
        <v>23</v>
      </c>
      <c r="D229">
        <v>29</v>
      </c>
      <c r="E229" t="s">
        <v>208</v>
      </c>
      <c r="F229" s="52">
        <v>7.13</v>
      </c>
    </row>
    <row r="230" spans="1:6" x14ac:dyDescent="0.3">
      <c r="A230">
        <v>23</v>
      </c>
      <c r="B230" t="s">
        <v>18</v>
      </c>
      <c r="C230" s="53" t="s">
        <v>23</v>
      </c>
      <c r="D230">
        <v>29</v>
      </c>
      <c r="E230" t="s">
        <v>208</v>
      </c>
      <c r="F230" s="52">
        <v>9.6999999999999993</v>
      </c>
    </row>
    <row r="231" spans="1:6" x14ac:dyDescent="0.3">
      <c r="A231">
        <v>24</v>
      </c>
      <c r="B231" t="s">
        <v>18</v>
      </c>
      <c r="C231" s="53" t="s">
        <v>23</v>
      </c>
      <c r="D231">
        <v>29</v>
      </c>
      <c r="E231" t="s">
        <v>208</v>
      </c>
      <c r="F231" s="52">
        <f>4.36+3.38</f>
        <v>7.74</v>
      </c>
    </row>
    <row r="232" spans="1:6" x14ac:dyDescent="0.3">
      <c r="A232">
        <v>25</v>
      </c>
      <c r="B232" t="s">
        <v>18</v>
      </c>
      <c r="C232" s="53" t="s">
        <v>23</v>
      </c>
      <c r="D232">
        <v>29</v>
      </c>
      <c r="E232" t="s">
        <v>208</v>
      </c>
      <c r="F232" s="52">
        <f>4.53+3.79</f>
        <v>8.32</v>
      </c>
    </row>
    <row r="233" spans="1:6" x14ac:dyDescent="0.3">
      <c r="A233">
        <v>25</v>
      </c>
      <c r="B233" t="s">
        <v>18</v>
      </c>
      <c r="C233" s="53" t="s">
        <v>23</v>
      </c>
      <c r="D233">
        <v>29</v>
      </c>
      <c r="E233" t="s">
        <v>208</v>
      </c>
      <c r="F233" s="52">
        <f>3.58+3.03</f>
        <v>6.6099999999999994</v>
      </c>
    </row>
    <row r="234" spans="1:6" x14ac:dyDescent="0.3">
      <c r="A234">
        <v>26</v>
      </c>
      <c r="B234" t="s">
        <v>18</v>
      </c>
      <c r="C234" s="53" t="s">
        <v>23</v>
      </c>
      <c r="D234">
        <v>29</v>
      </c>
      <c r="E234" t="s">
        <v>208</v>
      </c>
      <c r="F234" s="52">
        <f>1.88+4.53</f>
        <v>6.41</v>
      </c>
    </row>
    <row r="235" spans="1:6" x14ac:dyDescent="0.3">
      <c r="A235">
        <v>27</v>
      </c>
      <c r="B235" t="s">
        <v>18</v>
      </c>
      <c r="C235" s="53" t="s">
        <v>23</v>
      </c>
      <c r="D235">
        <v>29</v>
      </c>
      <c r="E235" t="s">
        <v>208</v>
      </c>
      <c r="F235" s="52">
        <v>6.96</v>
      </c>
    </row>
    <row r="236" spans="1:6" x14ac:dyDescent="0.3">
      <c r="A236">
        <v>27</v>
      </c>
      <c r="B236" t="s">
        <v>18</v>
      </c>
      <c r="C236" s="53" t="s">
        <v>23</v>
      </c>
      <c r="D236">
        <v>29</v>
      </c>
      <c r="E236" t="s">
        <v>208</v>
      </c>
      <c r="F236" s="52">
        <v>6.57</v>
      </c>
    </row>
    <row r="237" spans="1:6" x14ac:dyDescent="0.3">
      <c r="A237">
        <v>28</v>
      </c>
      <c r="B237" t="s">
        <v>18</v>
      </c>
      <c r="C237" s="53" t="s">
        <v>23</v>
      </c>
      <c r="D237">
        <v>29</v>
      </c>
      <c r="E237" t="s">
        <v>208</v>
      </c>
      <c r="F237" s="52">
        <v>7.27</v>
      </c>
    </row>
    <row r="238" spans="1:6" x14ac:dyDescent="0.3">
      <c r="A238">
        <v>29</v>
      </c>
      <c r="B238" t="s">
        <v>18</v>
      </c>
      <c r="C238" s="53" t="s">
        <v>23</v>
      </c>
      <c r="D238">
        <v>29</v>
      </c>
      <c r="E238" t="s">
        <v>208</v>
      </c>
      <c r="F238" s="52">
        <v>7.22</v>
      </c>
    </row>
    <row r="239" spans="1:6" x14ac:dyDescent="0.3">
      <c r="A239">
        <v>30</v>
      </c>
      <c r="B239" t="s">
        <v>18</v>
      </c>
      <c r="C239" s="53" t="s">
        <v>23</v>
      </c>
      <c r="D239">
        <v>29</v>
      </c>
      <c r="E239" t="s">
        <v>208</v>
      </c>
      <c r="F239" s="52">
        <v>6.42</v>
      </c>
    </row>
    <row r="240" spans="1:6" x14ac:dyDescent="0.3">
      <c r="A240">
        <v>36</v>
      </c>
      <c r="B240" t="s">
        <v>18</v>
      </c>
      <c r="C240" s="53" t="s">
        <v>23</v>
      </c>
      <c r="D240">
        <v>29</v>
      </c>
      <c r="E240" t="s">
        <v>208</v>
      </c>
      <c r="F240" s="52">
        <f>4.13+2.33</f>
        <v>6.46</v>
      </c>
    </row>
    <row r="241" spans="1:6" x14ac:dyDescent="0.3">
      <c r="A241">
        <v>37</v>
      </c>
      <c r="B241" t="s">
        <v>18</v>
      </c>
      <c r="C241" s="53" t="s">
        <v>23</v>
      </c>
      <c r="D241">
        <v>29</v>
      </c>
      <c r="E241" t="s">
        <v>208</v>
      </c>
      <c r="F241" s="52">
        <v>6.25</v>
      </c>
    </row>
    <row r="242" spans="1:6" x14ac:dyDescent="0.3">
      <c r="A242">
        <v>38</v>
      </c>
      <c r="B242" t="s">
        <v>18</v>
      </c>
      <c r="C242" s="53" t="s">
        <v>23</v>
      </c>
      <c r="D242">
        <v>29</v>
      </c>
      <c r="E242" t="s">
        <v>208</v>
      </c>
      <c r="F242" s="52">
        <v>7.41</v>
      </c>
    </row>
    <row r="243" spans="1:6" x14ac:dyDescent="0.3">
      <c r="A243">
        <v>39</v>
      </c>
      <c r="B243" t="s">
        <v>18</v>
      </c>
      <c r="C243" s="53" t="s">
        <v>23</v>
      </c>
      <c r="D243">
        <v>29</v>
      </c>
      <c r="E243" t="s">
        <v>208</v>
      </c>
      <c r="F243" s="52">
        <f>5.73+3.69</f>
        <v>9.42</v>
      </c>
    </row>
    <row r="244" spans="1:6" x14ac:dyDescent="0.3">
      <c r="A244">
        <v>40</v>
      </c>
      <c r="B244" t="s">
        <v>18</v>
      </c>
      <c r="C244" s="53" t="s">
        <v>23</v>
      </c>
      <c r="D244">
        <v>29</v>
      </c>
      <c r="E244" t="s">
        <v>208</v>
      </c>
      <c r="F244" s="52">
        <v>6.49</v>
      </c>
    </row>
    <row r="245" spans="1:6" x14ac:dyDescent="0.3">
      <c r="A245">
        <v>41</v>
      </c>
      <c r="B245" t="s">
        <v>18</v>
      </c>
      <c r="C245" s="53" t="s">
        <v>23</v>
      </c>
      <c r="D245">
        <v>29</v>
      </c>
      <c r="E245" t="s">
        <v>208</v>
      </c>
      <c r="F245" s="52">
        <v>8.82</v>
      </c>
    </row>
    <row r="246" spans="1:6" x14ac:dyDescent="0.3">
      <c r="A246">
        <v>42</v>
      </c>
      <c r="B246" t="s">
        <v>18</v>
      </c>
      <c r="C246" s="53" t="s">
        <v>23</v>
      </c>
      <c r="D246">
        <v>29</v>
      </c>
      <c r="E246" t="s">
        <v>208</v>
      </c>
      <c r="F246" s="52">
        <v>7.72</v>
      </c>
    </row>
    <row r="247" spans="1:6" x14ac:dyDescent="0.3">
      <c r="A247">
        <v>43</v>
      </c>
      <c r="B247" t="s">
        <v>18</v>
      </c>
      <c r="C247" s="53" t="s">
        <v>23</v>
      </c>
      <c r="D247">
        <v>29</v>
      </c>
      <c r="E247" t="s">
        <v>208</v>
      </c>
      <c r="F247" s="52">
        <v>8.19</v>
      </c>
    </row>
    <row r="248" spans="1:6" x14ac:dyDescent="0.3">
      <c r="A248">
        <v>43</v>
      </c>
      <c r="B248" t="s">
        <v>18</v>
      </c>
      <c r="C248" s="53" t="s">
        <v>23</v>
      </c>
      <c r="D248">
        <v>29</v>
      </c>
      <c r="E248" t="s">
        <v>208</v>
      </c>
      <c r="F248" s="58">
        <v>6.12</v>
      </c>
    </row>
    <row r="249" spans="1:6" x14ac:dyDescent="0.3">
      <c r="A249">
        <v>44</v>
      </c>
      <c r="B249" t="s">
        <v>18</v>
      </c>
      <c r="C249" s="53" t="s">
        <v>23</v>
      </c>
      <c r="D249">
        <v>29</v>
      </c>
      <c r="E249" t="s">
        <v>208</v>
      </c>
      <c r="F249" s="52">
        <v>9.26</v>
      </c>
    </row>
    <row r="250" spans="1:6" x14ac:dyDescent="0.3">
      <c r="A250">
        <v>46</v>
      </c>
      <c r="B250" t="s">
        <v>18</v>
      </c>
      <c r="C250" s="53" t="s">
        <v>23</v>
      </c>
      <c r="D250">
        <v>29</v>
      </c>
      <c r="E250" t="s">
        <v>208</v>
      </c>
      <c r="F250" s="52">
        <f>5.52+2.42</f>
        <v>7.9399999999999995</v>
      </c>
    </row>
    <row r="251" spans="1:6" x14ac:dyDescent="0.3">
      <c r="A251">
        <v>47</v>
      </c>
      <c r="B251" t="s">
        <v>18</v>
      </c>
      <c r="C251" s="53" t="s">
        <v>23</v>
      </c>
      <c r="D251">
        <v>29</v>
      </c>
      <c r="E251" t="s">
        <v>208</v>
      </c>
      <c r="F251" s="52">
        <v>9</v>
      </c>
    </row>
    <row r="252" spans="1:6" x14ac:dyDescent="0.3">
      <c r="A252">
        <v>47</v>
      </c>
      <c r="B252" t="s">
        <v>18</v>
      </c>
      <c r="C252" s="53" t="s">
        <v>23</v>
      </c>
      <c r="D252">
        <v>29</v>
      </c>
      <c r="E252" t="s">
        <v>208</v>
      </c>
      <c r="F252" s="52">
        <v>7.63</v>
      </c>
    </row>
    <row r="253" spans="1:6" x14ac:dyDescent="0.3">
      <c r="A253">
        <v>1</v>
      </c>
      <c r="B253" t="s">
        <v>21</v>
      </c>
      <c r="C253" s="53" t="s">
        <v>23</v>
      </c>
      <c r="D253">
        <v>29</v>
      </c>
      <c r="E253" t="s">
        <v>209</v>
      </c>
      <c r="F253" s="52">
        <v>7.16</v>
      </c>
    </row>
    <row r="254" spans="1:6" x14ac:dyDescent="0.3">
      <c r="A254">
        <v>2</v>
      </c>
      <c r="B254" t="s">
        <v>21</v>
      </c>
      <c r="C254" s="53" t="s">
        <v>23</v>
      </c>
      <c r="D254">
        <v>29</v>
      </c>
      <c r="E254" t="s">
        <v>209</v>
      </c>
      <c r="F254" s="52">
        <v>6.71</v>
      </c>
    </row>
    <row r="255" spans="1:6" x14ac:dyDescent="0.3">
      <c r="A255">
        <v>3</v>
      </c>
      <c r="B255" t="s">
        <v>21</v>
      </c>
      <c r="C255" s="53" t="s">
        <v>23</v>
      </c>
      <c r="D255">
        <v>29</v>
      </c>
      <c r="E255" t="s">
        <v>209</v>
      </c>
      <c r="F255" s="52">
        <v>7.02</v>
      </c>
    </row>
    <row r="256" spans="1:6" x14ac:dyDescent="0.3">
      <c r="A256">
        <v>3</v>
      </c>
      <c r="B256" t="s">
        <v>21</v>
      </c>
      <c r="C256" s="53" t="s">
        <v>23</v>
      </c>
      <c r="D256">
        <v>29</v>
      </c>
      <c r="E256" t="s">
        <v>209</v>
      </c>
      <c r="F256" s="52">
        <v>4.24</v>
      </c>
    </row>
    <row r="257" spans="1:6" x14ac:dyDescent="0.3">
      <c r="A257">
        <v>4</v>
      </c>
      <c r="B257" t="s">
        <v>21</v>
      </c>
      <c r="C257" s="53" t="s">
        <v>23</v>
      </c>
      <c r="D257">
        <v>29</v>
      </c>
      <c r="E257" t="s">
        <v>209</v>
      </c>
      <c r="F257" s="52">
        <v>6.5</v>
      </c>
    </row>
    <row r="258" spans="1:6" hidden="1" x14ac:dyDescent="0.3">
      <c r="A258">
        <v>4</v>
      </c>
      <c r="B258" t="s">
        <v>21</v>
      </c>
      <c r="C258" s="53" t="s">
        <v>23</v>
      </c>
      <c r="D258">
        <v>29</v>
      </c>
      <c r="E258" t="s">
        <v>209</v>
      </c>
    </row>
    <row r="259" spans="1:6" x14ac:dyDescent="0.3">
      <c r="A259">
        <v>5</v>
      </c>
      <c r="B259" t="s">
        <v>21</v>
      </c>
      <c r="C259" s="53" t="s">
        <v>23</v>
      </c>
      <c r="D259">
        <v>29</v>
      </c>
      <c r="E259" t="s">
        <v>209</v>
      </c>
      <c r="F259" s="52">
        <v>6.61</v>
      </c>
    </row>
    <row r="260" spans="1:6" x14ac:dyDescent="0.3">
      <c r="A260">
        <v>5</v>
      </c>
      <c r="B260" t="s">
        <v>21</v>
      </c>
      <c r="C260" s="53" t="s">
        <v>23</v>
      </c>
      <c r="D260">
        <v>29</v>
      </c>
      <c r="E260" t="s">
        <v>209</v>
      </c>
      <c r="F260" s="52">
        <v>6.4</v>
      </c>
    </row>
    <row r="261" spans="1:6" x14ac:dyDescent="0.3">
      <c r="A261">
        <v>6</v>
      </c>
      <c r="B261" t="s">
        <v>21</v>
      </c>
      <c r="C261" s="53" t="s">
        <v>23</v>
      </c>
      <c r="D261">
        <v>29</v>
      </c>
      <c r="E261" t="s">
        <v>209</v>
      </c>
      <c r="F261" s="52">
        <v>6.26</v>
      </c>
    </row>
    <row r="262" spans="1:6" hidden="1" x14ac:dyDescent="0.3">
      <c r="A262">
        <v>6</v>
      </c>
      <c r="B262" t="s">
        <v>21</v>
      </c>
      <c r="C262" s="53" t="s">
        <v>23</v>
      </c>
      <c r="D262">
        <v>29</v>
      </c>
      <c r="E262" t="s">
        <v>209</v>
      </c>
    </row>
    <row r="263" spans="1:6" x14ac:dyDescent="0.3">
      <c r="A263">
        <v>7</v>
      </c>
      <c r="B263" t="s">
        <v>21</v>
      </c>
      <c r="C263" s="53" t="s">
        <v>23</v>
      </c>
      <c r="D263">
        <v>29</v>
      </c>
      <c r="E263" t="s">
        <v>209</v>
      </c>
      <c r="F263" s="52">
        <v>6.45</v>
      </c>
    </row>
    <row r="264" spans="1:6" hidden="1" x14ac:dyDescent="0.3">
      <c r="A264">
        <v>7</v>
      </c>
      <c r="B264" t="s">
        <v>21</v>
      </c>
      <c r="C264" s="53" t="s">
        <v>23</v>
      </c>
      <c r="D264">
        <v>29</v>
      </c>
      <c r="E264" t="s">
        <v>209</v>
      </c>
    </row>
    <row r="265" spans="1:6" x14ac:dyDescent="0.3">
      <c r="A265">
        <v>8</v>
      </c>
      <c r="B265" t="s">
        <v>21</v>
      </c>
      <c r="C265" s="53" t="s">
        <v>23</v>
      </c>
      <c r="D265">
        <v>29</v>
      </c>
      <c r="E265" t="s">
        <v>209</v>
      </c>
      <c r="F265" s="52">
        <v>5.9</v>
      </c>
    </row>
    <row r="266" spans="1:6" hidden="1" x14ac:dyDescent="0.3">
      <c r="A266">
        <v>9</v>
      </c>
      <c r="B266" t="s">
        <v>21</v>
      </c>
      <c r="C266" s="53" t="s">
        <v>23</v>
      </c>
      <c r="D266">
        <v>29</v>
      </c>
      <c r="E266" t="s">
        <v>209</v>
      </c>
    </row>
    <row r="267" spans="1:6" x14ac:dyDescent="0.3">
      <c r="A267">
        <v>10</v>
      </c>
      <c r="B267" t="s">
        <v>21</v>
      </c>
      <c r="C267" s="53" t="s">
        <v>23</v>
      </c>
      <c r="D267">
        <v>29</v>
      </c>
      <c r="E267" t="s">
        <v>209</v>
      </c>
      <c r="F267" s="52">
        <v>8.0399999999999991</v>
      </c>
    </row>
    <row r="268" spans="1:6" hidden="1" x14ac:dyDescent="0.3">
      <c r="A268">
        <v>11</v>
      </c>
      <c r="B268" t="s">
        <v>21</v>
      </c>
      <c r="C268" s="53" t="s">
        <v>23</v>
      </c>
      <c r="D268">
        <v>29</v>
      </c>
      <c r="E268" t="s">
        <v>209</v>
      </c>
    </row>
    <row r="269" spans="1:6" x14ac:dyDescent="0.3">
      <c r="A269">
        <v>12</v>
      </c>
      <c r="B269" t="s">
        <v>21</v>
      </c>
      <c r="C269" s="53" t="s">
        <v>23</v>
      </c>
      <c r="D269">
        <v>29</v>
      </c>
      <c r="E269" t="s">
        <v>209</v>
      </c>
      <c r="F269" s="52">
        <v>7.31</v>
      </c>
    </row>
    <row r="270" spans="1:6" x14ac:dyDescent="0.3">
      <c r="A270">
        <v>12</v>
      </c>
      <c r="B270" t="s">
        <v>21</v>
      </c>
      <c r="C270" s="53" t="s">
        <v>23</v>
      </c>
      <c r="D270">
        <v>29</v>
      </c>
      <c r="E270" t="s">
        <v>209</v>
      </c>
      <c r="F270" s="52">
        <v>5.59</v>
      </c>
    </row>
    <row r="271" spans="1:6" x14ac:dyDescent="0.3">
      <c r="A271">
        <v>13</v>
      </c>
      <c r="B271" t="s">
        <v>21</v>
      </c>
      <c r="C271" s="53" t="s">
        <v>23</v>
      </c>
      <c r="D271">
        <v>29</v>
      </c>
      <c r="E271" t="s">
        <v>209</v>
      </c>
      <c r="F271" s="52">
        <v>8.3699999999999992</v>
      </c>
    </row>
    <row r="272" spans="1:6" hidden="1" x14ac:dyDescent="0.3">
      <c r="A272">
        <v>13</v>
      </c>
      <c r="B272" t="s">
        <v>21</v>
      </c>
      <c r="C272" s="53" t="s">
        <v>23</v>
      </c>
      <c r="D272">
        <v>29</v>
      </c>
      <c r="E272" t="s">
        <v>209</v>
      </c>
    </row>
    <row r="273" spans="1:6" x14ac:dyDescent="0.3">
      <c r="A273">
        <v>14</v>
      </c>
      <c r="B273" t="s">
        <v>21</v>
      </c>
      <c r="C273" s="53" t="s">
        <v>23</v>
      </c>
      <c r="D273">
        <v>29</v>
      </c>
      <c r="E273" t="s">
        <v>209</v>
      </c>
      <c r="F273" s="52">
        <v>6.68</v>
      </c>
    </row>
    <row r="274" spans="1:6" x14ac:dyDescent="0.3">
      <c r="A274">
        <v>15</v>
      </c>
      <c r="B274" t="s">
        <v>21</v>
      </c>
      <c r="C274" s="53" t="s">
        <v>23</v>
      </c>
      <c r="D274">
        <v>29</v>
      </c>
      <c r="E274" t="s">
        <v>209</v>
      </c>
      <c r="F274" s="52">
        <v>7.43</v>
      </c>
    </row>
    <row r="275" spans="1:6" x14ac:dyDescent="0.3">
      <c r="A275">
        <v>16</v>
      </c>
      <c r="B275" t="s">
        <v>21</v>
      </c>
      <c r="C275" s="53" t="s">
        <v>23</v>
      </c>
      <c r="D275">
        <v>29</v>
      </c>
      <c r="E275" t="s">
        <v>209</v>
      </c>
      <c r="F275" s="52">
        <v>7.12</v>
      </c>
    </row>
    <row r="276" spans="1:6" x14ac:dyDescent="0.3">
      <c r="A276">
        <v>16</v>
      </c>
      <c r="B276" t="s">
        <v>21</v>
      </c>
      <c r="C276" s="53" t="s">
        <v>23</v>
      </c>
      <c r="D276">
        <v>29</v>
      </c>
      <c r="E276" t="s">
        <v>209</v>
      </c>
      <c r="F276" s="52">
        <v>5.51</v>
      </c>
    </row>
    <row r="277" spans="1:6" x14ac:dyDescent="0.3">
      <c r="A277">
        <v>17</v>
      </c>
      <c r="B277" t="s">
        <v>21</v>
      </c>
      <c r="C277" s="53" t="s">
        <v>23</v>
      </c>
      <c r="D277">
        <v>29</v>
      </c>
      <c r="E277" t="s">
        <v>209</v>
      </c>
      <c r="F277" s="52">
        <v>7.09</v>
      </c>
    </row>
    <row r="278" spans="1:6" x14ac:dyDescent="0.3">
      <c r="A278">
        <v>17</v>
      </c>
      <c r="B278" t="s">
        <v>21</v>
      </c>
      <c r="C278" s="53" t="s">
        <v>23</v>
      </c>
      <c r="D278">
        <v>29</v>
      </c>
      <c r="E278" t="s">
        <v>209</v>
      </c>
      <c r="F278" s="52">
        <v>6.47</v>
      </c>
    </row>
    <row r="279" spans="1:6" x14ac:dyDescent="0.3">
      <c r="A279">
        <v>18</v>
      </c>
      <c r="B279" t="s">
        <v>21</v>
      </c>
      <c r="C279" s="53" t="s">
        <v>23</v>
      </c>
      <c r="D279">
        <v>29</v>
      </c>
      <c r="E279" t="s">
        <v>209</v>
      </c>
      <c r="F279" s="52">
        <v>9.1999999999999993</v>
      </c>
    </row>
    <row r="280" spans="1:6" x14ac:dyDescent="0.3">
      <c r="A280">
        <v>19</v>
      </c>
      <c r="B280" t="s">
        <v>21</v>
      </c>
      <c r="C280" s="53" t="s">
        <v>23</v>
      </c>
      <c r="D280">
        <v>29</v>
      </c>
      <c r="E280" t="s">
        <v>209</v>
      </c>
      <c r="F280" s="52">
        <f>3.32+4.32</f>
        <v>7.6400000000000006</v>
      </c>
    </row>
    <row r="281" spans="1:6" x14ac:dyDescent="0.3">
      <c r="A281">
        <v>19</v>
      </c>
      <c r="B281" t="s">
        <v>21</v>
      </c>
      <c r="C281" s="53" t="s">
        <v>23</v>
      </c>
      <c r="D281">
        <v>29</v>
      </c>
      <c r="E281" t="s">
        <v>209</v>
      </c>
      <c r="F281" s="52">
        <v>7.41</v>
      </c>
    </row>
    <row r="282" spans="1:6" x14ac:dyDescent="0.3">
      <c r="A282">
        <v>20</v>
      </c>
      <c r="B282" t="s">
        <v>21</v>
      </c>
      <c r="C282" s="53" t="s">
        <v>23</v>
      </c>
      <c r="D282">
        <v>29</v>
      </c>
      <c r="E282" t="s">
        <v>209</v>
      </c>
      <c r="F282" s="52">
        <v>6.71</v>
      </c>
    </row>
    <row r="283" spans="1:6" hidden="1" x14ac:dyDescent="0.3">
      <c r="A283">
        <v>20</v>
      </c>
      <c r="B283" t="s">
        <v>21</v>
      </c>
      <c r="C283" s="53" t="s">
        <v>23</v>
      </c>
      <c r="D283">
        <v>29</v>
      </c>
      <c r="E283" t="s">
        <v>209</v>
      </c>
    </row>
    <row r="284" spans="1:6" x14ac:dyDescent="0.3">
      <c r="A284">
        <v>21</v>
      </c>
      <c r="B284" t="s">
        <v>21</v>
      </c>
      <c r="C284" s="53" t="s">
        <v>23</v>
      </c>
      <c r="D284">
        <v>29</v>
      </c>
      <c r="E284" t="s">
        <v>209</v>
      </c>
      <c r="F284" s="52">
        <v>5.76</v>
      </c>
    </row>
    <row r="285" spans="1:6" x14ac:dyDescent="0.3">
      <c r="A285">
        <v>21</v>
      </c>
      <c r="B285" t="s">
        <v>21</v>
      </c>
      <c r="C285" s="53" t="s">
        <v>23</v>
      </c>
      <c r="D285">
        <v>29</v>
      </c>
      <c r="E285" t="s">
        <v>209</v>
      </c>
      <c r="F285" s="52">
        <v>5.5</v>
      </c>
    </row>
    <row r="286" spans="1:6" x14ac:dyDescent="0.3">
      <c r="A286">
        <v>22</v>
      </c>
      <c r="B286" t="s">
        <v>21</v>
      </c>
      <c r="C286" s="53" t="s">
        <v>23</v>
      </c>
      <c r="D286">
        <v>29</v>
      </c>
      <c r="E286" t="s">
        <v>209</v>
      </c>
      <c r="F286" s="52">
        <v>8.26</v>
      </c>
    </row>
    <row r="287" spans="1:6" x14ac:dyDescent="0.3">
      <c r="A287">
        <v>23</v>
      </c>
      <c r="B287" t="s">
        <v>21</v>
      </c>
      <c r="C287" s="53" t="s">
        <v>23</v>
      </c>
      <c r="D287">
        <v>29</v>
      </c>
      <c r="E287" t="s">
        <v>209</v>
      </c>
      <c r="F287" s="52">
        <v>7.92</v>
      </c>
    </row>
    <row r="288" spans="1:6" x14ac:dyDescent="0.3">
      <c r="A288">
        <v>23</v>
      </c>
      <c r="B288" t="s">
        <v>21</v>
      </c>
      <c r="C288" s="53" t="s">
        <v>23</v>
      </c>
      <c r="D288">
        <v>29</v>
      </c>
      <c r="E288" t="s">
        <v>209</v>
      </c>
      <c r="F288" s="52">
        <v>5.25</v>
      </c>
    </row>
    <row r="289" spans="1:6" x14ac:dyDescent="0.3">
      <c r="A289">
        <v>24</v>
      </c>
      <c r="B289" t="s">
        <v>21</v>
      </c>
      <c r="C289" s="53" t="s">
        <v>23</v>
      </c>
      <c r="D289">
        <v>29</v>
      </c>
      <c r="E289" t="s">
        <v>209</v>
      </c>
      <c r="F289" s="52">
        <v>7.75</v>
      </c>
    </row>
    <row r="290" spans="1:6" hidden="1" x14ac:dyDescent="0.3">
      <c r="A290">
        <v>25</v>
      </c>
      <c r="B290" t="s">
        <v>21</v>
      </c>
      <c r="C290" s="53" t="s">
        <v>23</v>
      </c>
      <c r="D290">
        <v>29</v>
      </c>
      <c r="E290" t="s">
        <v>209</v>
      </c>
    </row>
    <row r="291" spans="1:6" hidden="1" x14ac:dyDescent="0.3">
      <c r="A291">
        <v>25</v>
      </c>
      <c r="B291" t="s">
        <v>21</v>
      </c>
      <c r="C291" s="53" t="s">
        <v>23</v>
      </c>
      <c r="D291">
        <v>29</v>
      </c>
      <c r="E291" t="s">
        <v>209</v>
      </c>
    </row>
    <row r="292" spans="1:6" x14ac:dyDescent="0.3">
      <c r="A292">
        <v>26</v>
      </c>
      <c r="B292" t="s">
        <v>21</v>
      </c>
      <c r="C292" s="53" t="s">
        <v>23</v>
      </c>
      <c r="D292">
        <v>29</v>
      </c>
      <c r="E292" t="s">
        <v>209</v>
      </c>
      <c r="F292" s="52">
        <v>7.45</v>
      </c>
    </row>
    <row r="293" spans="1:6" hidden="1" x14ac:dyDescent="0.3">
      <c r="A293">
        <v>26</v>
      </c>
      <c r="B293" t="s">
        <v>21</v>
      </c>
      <c r="C293" s="53" t="s">
        <v>23</v>
      </c>
      <c r="D293">
        <v>29</v>
      </c>
      <c r="E293" t="s">
        <v>209</v>
      </c>
    </row>
    <row r="294" spans="1:6" x14ac:dyDescent="0.3">
      <c r="A294">
        <v>27</v>
      </c>
      <c r="B294" t="s">
        <v>21</v>
      </c>
      <c r="C294" s="53" t="s">
        <v>23</v>
      </c>
      <c r="D294">
        <v>29</v>
      </c>
      <c r="E294" t="s">
        <v>209</v>
      </c>
      <c r="F294" s="52">
        <v>7.51</v>
      </c>
    </row>
    <row r="295" spans="1:6" x14ac:dyDescent="0.3">
      <c r="A295">
        <v>27</v>
      </c>
      <c r="B295" t="s">
        <v>21</v>
      </c>
      <c r="C295" s="53" t="s">
        <v>23</v>
      </c>
      <c r="D295">
        <v>29</v>
      </c>
      <c r="E295" t="s">
        <v>209</v>
      </c>
      <c r="F295" s="52">
        <f>2.98+3.95</f>
        <v>6.93</v>
      </c>
    </row>
    <row r="296" spans="1:6" x14ac:dyDescent="0.3">
      <c r="A296">
        <v>28</v>
      </c>
      <c r="B296" t="s">
        <v>21</v>
      </c>
      <c r="C296" s="53" t="s">
        <v>23</v>
      </c>
      <c r="D296">
        <v>29</v>
      </c>
      <c r="E296" t="s">
        <v>209</v>
      </c>
      <c r="F296" s="52">
        <f>3.61+4.56</f>
        <v>8.17</v>
      </c>
    </row>
    <row r="297" spans="1:6" x14ac:dyDescent="0.3">
      <c r="A297">
        <v>29</v>
      </c>
      <c r="B297" t="s">
        <v>21</v>
      </c>
      <c r="C297" s="53" t="s">
        <v>23</v>
      </c>
      <c r="D297">
        <v>29</v>
      </c>
      <c r="E297" t="s">
        <v>209</v>
      </c>
      <c r="F297" s="52">
        <f>4.7+3.22</f>
        <v>7.92</v>
      </c>
    </row>
    <row r="298" spans="1:6" x14ac:dyDescent="0.3">
      <c r="A298">
        <v>29</v>
      </c>
      <c r="B298" t="s">
        <v>21</v>
      </c>
      <c r="C298" s="53" t="s">
        <v>23</v>
      </c>
      <c r="D298">
        <v>29</v>
      </c>
      <c r="E298" t="s">
        <v>209</v>
      </c>
      <c r="F298" s="52">
        <f>3.28+3.59</f>
        <v>6.8699999999999992</v>
      </c>
    </row>
    <row r="299" spans="1:6" hidden="1" x14ac:dyDescent="0.3">
      <c r="A299">
        <v>30</v>
      </c>
      <c r="B299" t="s">
        <v>21</v>
      </c>
      <c r="C299" s="53" t="s">
        <v>23</v>
      </c>
      <c r="D299">
        <v>29</v>
      </c>
      <c r="E299" t="s">
        <v>209</v>
      </c>
    </row>
    <row r="300" spans="1:6" hidden="1" x14ac:dyDescent="0.3">
      <c r="A300">
        <v>30</v>
      </c>
      <c r="B300" t="s">
        <v>21</v>
      </c>
      <c r="C300" s="53" t="s">
        <v>23</v>
      </c>
      <c r="D300">
        <v>29</v>
      </c>
      <c r="E300" t="s">
        <v>209</v>
      </c>
    </row>
    <row r="301" spans="1:6" hidden="1" x14ac:dyDescent="0.3">
      <c r="A301">
        <v>31</v>
      </c>
      <c r="B301" t="s">
        <v>21</v>
      </c>
      <c r="C301" s="53" t="s">
        <v>23</v>
      </c>
      <c r="D301">
        <v>29</v>
      </c>
      <c r="E301" t="s">
        <v>209</v>
      </c>
    </row>
    <row r="302" spans="1:6" x14ac:dyDescent="0.3">
      <c r="A302">
        <v>32</v>
      </c>
      <c r="B302" t="s">
        <v>21</v>
      </c>
      <c r="C302" s="53" t="s">
        <v>23</v>
      </c>
      <c r="D302">
        <v>29</v>
      </c>
      <c r="E302" t="s">
        <v>209</v>
      </c>
      <c r="F302" s="52">
        <v>5.69</v>
      </c>
    </row>
    <row r="303" spans="1:6" x14ac:dyDescent="0.3">
      <c r="A303">
        <v>33</v>
      </c>
      <c r="B303" t="s">
        <v>21</v>
      </c>
      <c r="C303" s="53" t="s">
        <v>23</v>
      </c>
      <c r="D303">
        <v>29</v>
      </c>
      <c r="E303" t="s">
        <v>209</v>
      </c>
      <c r="F303" s="52">
        <v>7.41</v>
      </c>
    </row>
    <row r="304" spans="1:6" hidden="1" x14ac:dyDescent="0.3">
      <c r="A304">
        <v>33</v>
      </c>
      <c r="B304" t="s">
        <v>21</v>
      </c>
      <c r="C304" s="53" t="s">
        <v>23</v>
      </c>
      <c r="D304">
        <v>29</v>
      </c>
      <c r="E304" t="s">
        <v>209</v>
      </c>
    </row>
    <row r="305" spans="1:6" x14ac:dyDescent="0.3">
      <c r="A305">
        <v>34</v>
      </c>
      <c r="B305" t="s">
        <v>21</v>
      </c>
      <c r="C305" s="53" t="s">
        <v>23</v>
      </c>
      <c r="D305">
        <v>29</v>
      </c>
      <c r="E305" t="s">
        <v>209</v>
      </c>
      <c r="F305" s="52">
        <v>8.43</v>
      </c>
    </row>
    <row r="306" spans="1:6" hidden="1" x14ac:dyDescent="0.3">
      <c r="A306">
        <v>35</v>
      </c>
      <c r="B306" t="s">
        <v>21</v>
      </c>
      <c r="C306" s="53" t="s">
        <v>23</v>
      </c>
      <c r="D306">
        <v>29</v>
      </c>
      <c r="E306" t="s">
        <v>209</v>
      </c>
    </row>
    <row r="307" spans="1:6" x14ac:dyDescent="0.3">
      <c r="A307">
        <v>36</v>
      </c>
      <c r="B307" t="s">
        <v>21</v>
      </c>
      <c r="C307" s="53" t="s">
        <v>23</v>
      </c>
      <c r="D307">
        <v>29</v>
      </c>
      <c r="E307" t="s">
        <v>209</v>
      </c>
      <c r="F307" s="52">
        <v>6.89</v>
      </c>
    </row>
    <row r="308" spans="1:6" hidden="1" x14ac:dyDescent="0.3">
      <c r="A308">
        <v>36</v>
      </c>
      <c r="B308" t="s">
        <v>21</v>
      </c>
      <c r="C308" s="53" t="s">
        <v>23</v>
      </c>
      <c r="D308">
        <v>29</v>
      </c>
      <c r="E308" t="s">
        <v>209</v>
      </c>
    </row>
    <row r="309" spans="1:6" x14ac:dyDescent="0.3">
      <c r="A309">
        <v>37</v>
      </c>
      <c r="B309" t="s">
        <v>21</v>
      </c>
      <c r="C309" s="53" t="s">
        <v>23</v>
      </c>
      <c r="D309">
        <v>29</v>
      </c>
      <c r="E309" t="s">
        <v>209</v>
      </c>
      <c r="F309" s="52">
        <v>6.41</v>
      </c>
    </row>
    <row r="310" spans="1:6" hidden="1" x14ac:dyDescent="0.3">
      <c r="A310">
        <v>37</v>
      </c>
      <c r="B310" t="s">
        <v>21</v>
      </c>
      <c r="C310" s="53" t="s">
        <v>23</v>
      </c>
      <c r="D310">
        <v>29</v>
      </c>
      <c r="E310" t="s">
        <v>209</v>
      </c>
    </row>
    <row r="311" spans="1:6" hidden="1" x14ac:dyDescent="0.3">
      <c r="A311">
        <v>38</v>
      </c>
      <c r="B311" t="s">
        <v>21</v>
      </c>
      <c r="C311" s="53" t="s">
        <v>23</v>
      </c>
      <c r="D311">
        <v>29</v>
      </c>
      <c r="E311" t="s">
        <v>209</v>
      </c>
    </row>
    <row r="312" spans="1:6" x14ac:dyDescent="0.3">
      <c r="A312">
        <v>39</v>
      </c>
      <c r="B312" t="s">
        <v>21</v>
      </c>
      <c r="C312" s="53" t="s">
        <v>23</v>
      </c>
      <c r="D312">
        <v>29</v>
      </c>
      <c r="E312" t="s">
        <v>209</v>
      </c>
      <c r="F312" s="52">
        <f>5.23+2.03</f>
        <v>7.26</v>
      </c>
    </row>
    <row r="313" spans="1:6" x14ac:dyDescent="0.3">
      <c r="A313">
        <v>40</v>
      </c>
      <c r="B313" t="s">
        <v>21</v>
      </c>
      <c r="C313" s="53" t="s">
        <v>23</v>
      </c>
      <c r="D313">
        <v>29</v>
      </c>
      <c r="E313" t="s">
        <v>209</v>
      </c>
      <c r="F313" s="52">
        <v>7.05</v>
      </c>
    </row>
    <row r="314" spans="1:6" x14ac:dyDescent="0.3">
      <c r="A314">
        <v>40</v>
      </c>
      <c r="B314" t="s">
        <v>21</v>
      </c>
      <c r="C314" s="53" t="s">
        <v>23</v>
      </c>
      <c r="D314">
        <v>29</v>
      </c>
      <c r="E314" t="s">
        <v>209</v>
      </c>
      <c r="F314" s="52">
        <v>6.5</v>
      </c>
    </row>
    <row r="315" spans="1:6" x14ac:dyDescent="0.3">
      <c r="A315">
        <v>41</v>
      </c>
      <c r="B315" t="s">
        <v>21</v>
      </c>
      <c r="C315" s="53" t="s">
        <v>23</v>
      </c>
      <c r="D315">
        <v>29</v>
      </c>
      <c r="E315" t="s">
        <v>209</v>
      </c>
      <c r="F315" s="52">
        <v>4.4000000000000004</v>
      </c>
    </row>
    <row r="316" spans="1:6" x14ac:dyDescent="0.3">
      <c r="A316">
        <v>42</v>
      </c>
      <c r="B316" t="s">
        <v>21</v>
      </c>
      <c r="C316" s="53" t="s">
        <v>23</v>
      </c>
      <c r="D316">
        <v>29</v>
      </c>
      <c r="E316" t="s">
        <v>209</v>
      </c>
      <c r="F316" s="52">
        <v>7.09</v>
      </c>
    </row>
    <row r="317" spans="1:6" x14ac:dyDescent="0.3">
      <c r="A317">
        <v>43</v>
      </c>
      <c r="B317" t="s">
        <v>21</v>
      </c>
      <c r="C317" s="53" t="s">
        <v>23</v>
      </c>
      <c r="D317">
        <v>29</v>
      </c>
      <c r="E317" t="s">
        <v>209</v>
      </c>
      <c r="F317" s="52">
        <v>7.09</v>
      </c>
    </row>
    <row r="318" spans="1:6" x14ac:dyDescent="0.3">
      <c r="A318">
        <v>43</v>
      </c>
      <c r="B318" t="s">
        <v>21</v>
      </c>
      <c r="C318" s="53" t="s">
        <v>23</v>
      </c>
      <c r="D318">
        <v>29</v>
      </c>
      <c r="E318" t="s">
        <v>209</v>
      </c>
      <c r="F318" s="52">
        <v>6.08</v>
      </c>
    </row>
    <row r="319" spans="1:6" hidden="1" x14ac:dyDescent="0.3">
      <c r="A319">
        <v>44</v>
      </c>
      <c r="B319" t="s">
        <v>21</v>
      </c>
      <c r="C319" s="53" t="s">
        <v>23</v>
      </c>
      <c r="D319">
        <v>29</v>
      </c>
      <c r="E319" t="s">
        <v>209</v>
      </c>
    </row>
    <row r="320" spans="1:6" hidden="1" x14ac:dyDescent="0.3">
      <c r="A320">
        <v>44</v>
      </c>
      <c r="B320" t="s">
        <v>21</v>
      </c>
      <c r="C320" s="53" t="s">
        <v>23</v>
      </c>
      <c r="D320">
        <v>29</v>
      </c>
      <c r="E320" t="s">
        <v>209</v>
      </c>
    </row>
    <row r="321" spans="1:6" hidden="1" x14ac:dyDescent="0.3">
      <c r="A321">
        <v>45</v>
      </c>
      <c r="B321" t="s">
        <v>21</v>
      </c>
      <c r="C321" s="53" t="s">
        <v>23</v>
      </c>
      <c r="D321">
        <v>29</v>
      </c>
      <c r="E321" t="s">
        <v>209</v>
      </c>
    </row>
    <row r="322" spans="1:6" hidden="1" x14ac:dyDescent="0.3">
      <c r="A322">
        <v>45</v>
      </c>
      <c r="B322" t="s">
        <v>21</v>
      </c>
      <c r="C322" s="53" t="s">
        <v>23</v>
      </c>
      <c r="D322">
        <v>29</v>
      </c>
      <c r="E322" t="s">
        <v>209</v>
      </c>
    </row>
    <row r="323" spans="1:6" x14ac:dyDescent="0.3">
      <c r="A323">
        <v>46</v>
      </c>
      <c r="B323" t="s">
        <v>21</v>
      </c>
      <c r="C323" s="53" t="s">
        <v>23</v>
      </c>
      <c r="D323">
        <v>29</v>
      </c>
      <c r="E323" t="s">
        <v>209</v>
      </c>
      <c r="F323" s="52">
        <v>7.65</v>
      </c>
    </row>
    <row r="324" spans="1:6" x14ac:dyDescent="0.3">
      <c r="A324">
        <v>46</v>
      </c>
      <c r="B324" t="s">
        <v>21</v>
      </c>
      <c r="C324" s="53" t="s">
        <v>23</v>
      </c>
      <c r="D324">
        <v>29</v>
      </c>
      <c r="E324" t="s">
        <v>209</v>
      </c>
      <c r="F324" s="52">
        <v>6.83</v>
      </c>
    </row>
    <row r="325" spans="1:6" hidden="1" x14ac:dyDescent="0.3">
      <c r="A325">
        <v>47</v>
      </c>
      <c r="B325" t="s">
        <v>21</v>
      </c>
      <c r="C325" s="53" t="s">
        <v>23</v>
      </c>
      <c r="D325">
        <v>29</v>
      </c>
      <c r="E325" t="s">
        <v>209</v>
      </c>
    </row>
    <row r="326" spans="1:6" x14ac:dyDescent="0.3">
      <c r="A326">
        <v>48</v>
      </c>
      <c r="B326" t="s">
        <v>21</v>
      </c>
      <c r="C326" s="53" t="s">
        <v>23</v>
      </c>
      <c r="D326">
        <v>29</v>
      </c>
      <c r="E326" t="s">
        <v>209</v>
      </c>
      <c r="F326" s="52">
        <f>6.37+2.92</f>
        <v>9.2899999999999991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7"/>
  <sheetViews>
    <sheetView workbookViewId="0">
      <selection sqref="A1:XFD1048576"/>
    </sheetView>
  </sheetViews>
  <sheetFormatPr baseColWidth="10" defaultRowHeight="14.4" x14ac:dyDescent="0.3"/>
  <cols>
    <col min="1" max="1" width="11.44140625" style="52" customWidth="1"/>
    <col min="4" max="4" width="11.44140625" style="52" customWidth="1"/>
    <col min="257" max="257" width="11.44140625" customWidth="1"/>
    <col min="260" max="260" width="11.44140625" customWidth="1"/>
    <col min="513" max="513" width="11.44140625" customWidth="1"/>
    <col min="516" max="516" width="11.44140625" customWidth="1"/>
    <col min="769" max="769" width="11.44140625" customWidth="1"/>
    <col min="772" max="772" width="11.44140625" customWidth="1"/>
    <col min="1025" max="1025" width="11.44140625" customWidth="1"/>
    <col min="1028" max="1028" width="11.44140625" customWidth="1"/>
    <col min="1281" max="1281" width="11.44140625" customWidth="1"/>
    <col min="1284" max="1284" width="11.44140625" customWidth="1"/>
    <col min="1537" max="1537" width="11.44140625" customWidth="1"/>
    <col min="1540" max="1540" width="11.44140625" customWidth="1"/>
    <col min="1793" max="1793" width="11.44140625" customWidth="1"/>
    <col min="1796" max="1796" width="11.44140625" customWidth="1"/>
    <col min="2049" max="2049" width="11.44140625" customWidth="1"/>
    <col min="2052" max="2052" width="11.44140625" customWidth="1"/>
    <col min="2305" max="2305" width="11.44140625" customWidth="1"/>
    <col min="2308" max="2308" width="11.44140625" customWidth="1"/>
    <col min="2561" max="2561" width="11.44140625" customWidth="1"/>
    <col min="2564" max="2564" width="11.44140625" customWidth="1"/>
    <col min="2817" max="2817" width="11.44140625" customWidth="1"/>
    <col min="2820" max="2820" width="11.44140625" customWidth="1"/>
    <col min="3073" max="3073" width="11.44140625" customWidth="1"/>
    <col min="3076" max="3076" width="11.44140625" customWidth="1"/>
    <col min="3329" max="3329" width="11.44140625" customWidth="1"/>
    <col min="3332" max="3332" width="11.44140625" customWidth="1"/>
    <col min="3585" max="3585" width="11.44140625" customWidth="1"/>
    <col min="3588" max="3588" width="11.44140625" customWidth="1"/>
    <col min="3841" max="3841" width="11.44140625" customWidth="1"/>
    <col min="3844" max="3844" width="11.44140625" customWidth="1"/>
    <col min="4097" max="4097" width="11.44140625" customWidth="1"/>
    <col min="4100" max="4100" width="11.44140625" customWidth="1"/>
    <col min="4353" max="4353" width="11.44140625" customWidth="1"/>
    <col min="4356" max="4356" width="11.44140625" customWidth="1"/>
    <col min="4609" max="4609" width="11.44140625" customWidth="1"/>
    <col min="4612" max="4612" width="11.44140625" customWidth="1"/>
    <col min="4865" max="4865" width="11.44140625" customWidth="1"/>
    <col min="4868" max="4868" width="11.44140625" customWidth="1"/>
    <col min="5121" max="5121" width="11.44140625" customWidth="1"/>
    <col min="5124" max="5124" width="11.44140625" customWidth="1"/>
    <col min="5377" max="5377" width="11.44140625" customWidth="1"/>
    <col min="5380" max="5380" width="11.44140625" customWidth="1"/>
    <col min="5633" max="5633" width="11.44140625" customWidth="1"/>
    <col min="5636" max="5636" width="11.44140625" customWidth="1"/>
    <col min="5889" max="5889" width="11.44140625" customWidth="1"/>
    <col min="5892" max="5892" width="11.44140625" customWidth="1"/>
    <col min="6145" max="6145" width="11.44140625" customWidth="1"/>
    <col min="6148" max="6148" width="11.44140625" customWidth="1"/>
    <col min="6401" max="6401" width="11.44140625" customWidth="1"/>
    <col min="6404" max="6404" width="11.44140625" customWidth="1"/>
    <col min="6657" max="6657" width="11.44140625" customWidth="1"/>
    <col min="6660" max="6660" width="11.44140625" customWidth="1"/>
    <col min="6913" max="6913" width="11.44140625" customWidth="1"/>
    <col min="6916" max="6916" width="11.44140625" customWidth="1"/>
    <col min="7169" max="7169" width="11.44140625" customWidth="1"/>
    <col min="7172" max="7172" width="11.44140625" customWidth="1"/>
    <col min="7425" max="7425" width="11.44140625" customWidth="1"/>
    <col min="7428" max="7428" width="11.44140625" customWidth="1"/>
    <col min="7681" max="7681" width="11.44140625" customWidth="1"/>
    <col min="7684" max="7684" width="11.44140625" customWidth="1"/>
    <col min="7937" max="7937" width="11.44140625" customWidth="1"/>
    <col min="7940" max="7940" width="11.44140625" customWidth="1"/>
    <col min="8193" max="8193" width="11.44140625" customWidth="1"/>
    <col min="8196" max="8196" width="11.44140625" customWidth="1"/>
    <col min="8449" max="8449" width="11.44140625" customWidth="1"/>
    <col min="8452" max="8452" width="11.44140625" customWidth="1"/>
    <col min="8705" max="8705" width="11.44140625" customWidth="1"/>
    <col min="8708" max="8708" width="11.44140625" customWidth="1"/>
    <col min="8961" max="8961" width="11.44140625" customWidth="1"/>
    <col min="8964" max="8964" width="11.44140625" customWidth="1"/>
    <col min="9217" max="9217" width="11.44140625" customWidth="1"/>
    <col min="9220" max="9220" width="11.44140625" customWidth="1"/>
    <col min="9473" max="9473" width="11.44140625" customWidth="1"/>
    <col min="9476" max="9476" width="11.44140625" customWidth="1"/>
    <col min="9729" max="9729" width="11.44140625" customWidth="1"/>
    <col min="9732" max="9732" width="11.44140625" customWidth="1"/>
    <col min="9985" max="9985" width="11.44140625" customWidth="1"/>
    <col min="9988" max="9988" width="11.44140625" customWidth="1"/>
    <col min="10241" max="10241" width="11.44140625" customWidth="1"/>
    <col min="10244" max="10244" width="11.44140625" customWidth="1"/>
    <col min="10497" max="10497" width="11.44140625" customWidth="1"/>
    <col min="10500" max="10500" width="11.44140625" customWidth="1"/>
    <col min="10753" max="10753" width="11.44140625" customWidth="1"/>
    <col min="10756" max="10756" width="11.44140625" customWidth="1"/>
    <col min="11009" max="11009" width="11.44140625" customWidth="1"/>
    <col min="11012" max="11012" width="11.44140625" customWidth="1"/>
    <col min="11265" max="11265" width="11.44140625" customWidth="1"/>
    <col min="11268" max="11268" width="11.44140625" customWidth="1"/>
    <col min="11521" max="11521" width="11.44140625" customWidth="1"/>
    <col min="11524" max="11524" width="11.44140625" customWidth="1"/>
    <col min="11777" max="11777" width="11.44140625" customWidth="1"/>
    <col min="11780" max="11780" width="11.44140625" customWidth="1"/>
    <col min="12033" max="12033" width="11.44140625" customWidth="1"/>
    <col min="12036" max="12036" width="11.44140625" customWidth="1"/>
    <col min="12289" max="12289" width="11.44140625" customWidth="1"/>
    <col min="12292" max="12292" width="11.44140625" customWidth="1"/>
    <col min="12545" max="12545" width="11.44140625" customWidth="1"/>
    <col min="12548" max="12548" width="11.44140625" customWidth="1"/>
    <col min="12801" max="12801" width="11.44140625" customWidth="1"/>
    <col min="12804" max="12804" width="11.44140625" customWidth="1"/>
    <col min="13057" max="13057" width="11.44140625" customWidth="1"/>
    <col min="13060" max="13060" width="11.44140625" customWidth="1"/>
    <col min="13313" max="13313" width="11.44140625" customWidth="1"/>
    <col min="13316" max="13316" width="11.44140625" customWidth="1"/>
    <col min="13569" max="13569" width="11.44140625" customWidth="1"/>
    <col min="13572" max="13572" width="11.44140625" customWidth="1"/>
    <col min="13825" max="13825" width="11.44140625" customWidth="1"/>
    <col min="13828" max="13828" width="11.44140625" customWidth="1"/>
    <col min="14081" max="14081" width="11.44140625" customWidth="1"/>
    <col min="14084" max="14084" width="11.44140625" customWidth="1"/>
    <col min="14337" max="14337" width="11.44140625" customWidth="1"/>
    <col min="14340" max="14340" width="11.44140625" customWidth="1"/>
    <col min="14593" max="14593" width="11.44140625" customWidth="1"/>
    <col min="14596" max="14596" width="11.44140625" customWidth="1"/>
    <col min="14849" max="14849" width="11.44140625" customWidth="1"/>
    <col min="14852" max="14852" width="11.44140625" customWidth="1"/>
    <col min="15105" max="15105" width="11.44140625" customWidth="1"/>
    <col min="15108" max="15108" width="11.44140625" customWidth="1"/>
    <col min="15361" max="15361" width="11.44140625" customWidth="1"/>
    <col min="15364" max="15364" width="11.44140625" customWidth="1"/>
    <col min="15617" max="15617" width="11.44140625" customWidth="1"/>
    <col min="15620" max="15620" width="11.44140625" customWidth="1"/>
    <col min="15873" max="15873" width="11.44140625" customWidth="1"/>
    <col min="15876" max="15876" width="11.44140625" customWidth="1"/>
    <col min="16129" max="16129" width="11.44140625" customWidth="1"/>
    <col min="16132" max="16132" width="11.44140625" customWidth="1"/>
  </cols>
  <sheetData>
    <row r="1" spans="1:9" x14ac:dyDescent="0.3">
      <c r="A1" s="50" t="s">
        <v>13</v>
      </c>
      <c r="B1" s="51" t="s">
        <v>14</v>
      </c>
      <c r="C1" s="51" t="s">
        <v>15</v>
      </c>
      <c r="D1" s="50" t="s">
        <v>16</v>
      </c>
      <c r="I1" t="s">
        <v>17</v>
      </c>
    </row>
    <row r="2" spans="1:9" x14ac:dyDescent="0.3">
      <c r="A2" s="52">
        <v>0</v>
      </c>
      <c r="B2" t="s">
        <v>18</v>
      </c>
      <c r="C2" s="53" t="s">
        <v>19</v>
      </c>
      <c r="D2" s="52">
        <v>25</v>
      </c>
      <c r="F2" t="s">
        <v>18</v>
      </c>
      <c r="G2" t="s">
        <v>20</v>
      </c>
      <c r="H2">
        <v>25</v>
      </c>
      <c r="I2" t="e">
        <f>SUM('[1]Surive finale test'!K96:K98+'[1]Surive finale test'!G27)</f>
        <v>#VALUE!</v>
      </c>
    </row>
    <row r="3" spans="1:9" x14ac:dyDescent="0.3">
      <c r="A3" s="52">
        <v>1</v>
      </c>
      <c r="B3" t="s">
        <v>18</v>
      </c>
      <c r="C3" s="53" t="s">
        <v>19</v>
      </c>
      <c r="D3" s="52">
        <v>25</v>
      </c>
      <c r="F3" t="s">
        <v>21</v>
      </c>
      <c r="G3" t="s">
        <v>20</v>
      </c>
      <c r="H3">
        <v>25</v>
      </c>
    </row>
    <row r="4" spans="1:9" x14ac:dyDescent="0.3">
      <c r="A4" s="52">
        <v>0</v>
      </c>
      <c r="B4" t="s">
        <v>18</v>
      </c>
      <c r="C4" s="53" t="s">
        <v>19</v>
      </c>
      <c r="D4" s="52">
        <v>25</v>
      </c>
      <c r="F4" t="s">
        <v>18</v>
      </c>
      <c r="G4" t="s">
        <v>22</v>
      </c>
      <c r="H4">
        <v>25</v>
      </c>
    </row>
    <row r="5" spans="1:9" x14ac:dyDescent="0.3">
      <c r="A5" s="52">
        <v>1</v>
      </c>
      <c r="B5" t="s">
        <v>18</v>
      </c>
      <c r="C5" s="53" t="s">
        <v>19</v>
      </c>
      <c r="D5" s="52">
        <v>25</v>
      </c>
      <c r="F5" t="s">
        <v>21</v>
      </c>
      <c r="G5" t="s">
        <v>22</v>
      </c>
      <c r="H5">
        <v>25</v>
      </c>
    </row>
    <row r="6" spans="1:9" x14ac:dyDescent="0.3">
      <c r="A6" s="52">
        <v>0</v>
      </c>
      <c r="B6" t="s">
        <v>18</v>
      </c>
      <c r="C6" s="53" t="s">
        <v>19</v>
      </c>
      <c r="D6" s="52">
        <v>25</v>
      </c>
      <c r="F6" t="s">
        <v>18</v>
      </c>
      <c r="G6" t="s">
        <v>20</v>
      </c>
      <c r="H6">
        <v>29</v>
      </c>
    </row>
    <row r="7" spans="1:9" x14ac:dyDescent="0.3">
      <c r="A7" s="52">
        <v>0</v>
      </c>
      <c r="B7" t="s">
        <v>18</v>
      </c>
      <c r="C7" s="53" t="s">
        <v>19</v>
      </c>
      <c r="D7" s="52">
        <v>25</v>
      </c>
      <c r="F7" t="s">
        <v>21</v>
      </c>
      <c r="G7" t="s">
        <v>20</v>
      </c>
      <c r="H7">
        <v>29</v>
      </c>
    </row>
    <row r="8" spans="1:9" x14ac:dyDescent="0.3">
      <c r="A8" s="52">
        <v>1</v>
      </c>
      <c r="B8" t="s">
        <v>18</v>
      </c>
      <c r="C8" s="53" t="s">
        <v>19</v>
      </c>
      <c r="D8" s="52">
        <v>25</v>
      </c>
      <c r="F8" t="s">
        <v>18</v>
      </c>
      <c r="G8" t="s">
        <v>22</v>
      </c>
      <c r="H8">
        <v>29</v>
      </c>
    </row>
    <row r="9" spans="1:9" x14ac:dyDescent="0.3">
      <c r="A9" s="52">
        <v>0</v>
      </c>
      <c r="B9" t="s">
        <v>18</v>
      </c>
      <c r="C9" s="53" t="s">
        <v>19</v>
      </c>
      <c r="D9" s="52">
        <v>25</v>
      </c>
      <c r="F9" t="s">
        <v>21</v>
      </c>
      <c r="G9" t="s">
        <v>22</v>
      </c>
      <c r="H9">
        <v>29</v>
      </c>
    </row>
    <row r="10" spans="1:9" x14ac:dyDescent="0.3">
      <c r="A10" s="52">
        <v>0</v>
      </c>
      <c r="B10" t="s">
        <v>18</v>
      </c>
      <c r="C10" s="53" t="s">
        <v>19</v>
      </c>
      <c r="D10" s="52">
        <v>25</v>
      </c>
    </row>
    <row r="11" spans="1:9" x14ac:dyDescent="0.3">
      <c r="A11" s="52">
        <v>1</v>
      </c>
      <c r="B11" t="s">
        <v>18</v>
      </c>
      <c r="C11" s="53" t="s">
        <v>19</v>
      </c>
      <c r="D11" s="52">
        <v>25</v>
      </c>
    </row>
    <row r="12" spans="1:9" x14ac:dyDescent="0.3">
      <c r="A12" s="52">
        <v>1</v>
      </c>
      <c r="B12" t="s">
        <v>18</v>
      </c>
      <c r="C12" s="53" t="s">
        <v>19</v>
      </c>
      <c r="D12" s="52">
        <v>25</v>
      </c>
    </row>
    <row r="13" spans="1:9" x14ac:dyDescent="0.3">
      <c r="A13" s="52">
        <v>1</v>
      </c>
      <c r="B13" t="s">
        <v>18</v>
      </c>
      <c r="C13" s="53" t="s">
        <v>19</v>
      </c>
      <c r="D13" s="52">
        <v>25</v>
      </c>
    </row>
    <row r="14" spans="1:9" x14ac:dyDescent="0.3">
      <c r="A14" s="52">
        <v>0</v>
      </c>
      <c r="B14" t="s">
        <v>18</v>
      </c>
      <c r="C14" s="53" t="s">
        <v>19</v>
      </c>
      <c r="D14" s="52">
        <v>25</v>
      </c>
    </row>
    <row r="15" spans="1:9" x14ac:dyDescent="0.3">
      <c r="A15" s="52">
        <v>1</v>
      </c>
      <c r="B15" t="s">
        <v>18</v>
      </c>
      <c r="C15" s="53" t="s">
        <v>19</v>
      </c>
      <c r="D15" s="52">
        <v>25</v>
      </c>
    </row>
    <row r="16" spans="1:9" x14ac:dyDescent="0.3">
      <c r="A16" s="52">
        <v>0</v>
      </c>
      <c r="B16" t="s">
        <v>18</v>
      </c>
      <c r="C16" s="53" t="s">
        <v>19</v>
      </c>
      <c r="D16" s="52">
        <v>25</v>
      </c>
    </row>
    <row r="17" spans="1:4" x14ac:dyDescent="0.3">
      <c r="A17" s="52">
        <v>0</v>
      </c>
      <c r="B17" t="s">
        <v>18</v>
      </c>
      <c r="C17" s="53" t="s">
        <v>19</v>
      </c>
      <c r="D17" s="52">
        <v>25</v>
      </c>
    </row>
    <row r="18" spans="1:4" x14ac:dyDescent="0.3">
      <c r="A18" s="52">
        <v>0</v>
      </c>
      <c r="B18" t="s">
        <v>18</v>
      </c>
      <c r="C18" s="53" t="s">
        <v>19</v>
      </c>
      <c r="D18" s="52">
        <v>25</v>
      </c>
    </row>
    <row r="19" spans="1:4" x14ac:dyDescent="0.3">
      <c r="A19" s="52">
        <v>0</v>
      </c>
      <c r="B19" t="s">
        <v>18</v>
      </c>
      <c r="C19" s="53" t="s">
        <v>19</v>
      </c>
      <c r="D19" s="52">
        <v>25</v>
      </c>
    </row>
    <row r="20" spans="1:4" x14ac:dyDescent="0.3">
      <c r="A20" s="52">
        <v>1</v>
      </c>
      <c r="B20" t="s">
        <v>18</v>
      </c>
      <c r="C20" s="53" t="s">
        <v>19</v>
      </c>
      <c r="D20" s="52">
        <v>25</v>
      </c>
    </row>
    <row r="21" spans="1:4" x14ac:dyDescent="0.3">
      <c r="A21" s="52">
        <v>0</v>
      </c>
      <c r="B21" t="s">
        <v>18</v>
      </c>
      <c r="C21" s="53" t="s">
        <v>19</v>
      </c>
      <c r="D21" s="52">
        <v>25</v>
      </c>
    </row>
    <row r="22" spans="1:4" x14ac:dyDescent="0.3">
      <c r="A22" s="52">
        <v>0</v>
      </c>
      <c r="B22" t="s">
        <v>18</v>
      </c>
      <c r="C22" s="53" t="s">
        <v>19</v>
      </c>
      <c r="D22" s="52">
        <v>25</v>
      </c>
    </row>
    <row r="23" spans="1:4" x14ac:dyDescent="0.3">
      <c r="A23" s="52">
        <v>0</v>
      </c>
      <c r="B23" t="s">
        <v>18</v>
      </c>
      <c r="C23" s="53" t="s">
        <v>19</v>
      </c>
      <c r="D23" s="52">
        <v>25</v>
      </c>
    </row>
    <row r="24" spans="1:4" x14ac:dyDescent="0.3">
      <c r="A24" s="52">
        <v>0</v>
      </c>
      <c r="B24" t="s">
        <v>18</v>
      </c>
      <c r="C24" s="53" t="s">
        <v>19</v>
      </c>
      <c r="D24" s="52">
        <v>25</v>
      </c>
    </row>
    <row r="25" spans="1:4" x14ac:dyDescent="0.3">
      <c r="A25" s="52">
        <v>0</v>
      </c>
      <c r="B25" t="s">
        <v>18</v>
      </c>
      <c r="C25" s="53" t="s">
        <v>19</v>
      </c>
      <c r="D25" s="52">
        <v>25</v>
      </c>
    </row>
    <row r="26" spans="1:4" x14ac:dyDescent="0.3">
      <c r="A26" s="52">
        <v>1</v>
      </c>
      <c r="B26" t="s">
        <v>18</v>
      </c>
      <c r="C26" s="53" t="s">
        <v>19</v>
      </c>
      <c r="D26" s="52">
        <v>25</v>
      </c>
    </row>
    <row r="27" spans="1:4" x14ac:dyDescent="0.3">
      <c r="A27" s="52">
        <v>1</v>
      </c>
      <c r="B27" t="s">
        <v>18</v>
      </c>
      <c r="C27" s="53" t="s">
        <v>19</v>
      </c>
      <c r="D27" s="52">
        <v>25</v>
      </c>
    </row>
    <row r="28" spans="1:4" x14ac:dyDescent="0.3">
      <c r="A28" s="52">
        <v>1</v>
      </c>
      <c r="B28" t="s">
        <v>18</v>
      </c>
      <c r="C28" s="53" t="s">
        <v>19</v>
      </c>
      <c r="D28" s="52">
        <v>25</v>
      </c>
    </row>
    <row r="29" spans="1:4" x14ac:dyDescent="0.3">
      <c r="A29" s="52">
        <v>1</v>
      </c>
      <c r="B29" t="s">
        <v>18</v>
      </c>
      <c r="C29" s="53" t="s">
        <v>19</v>
      </c>
      <c r="D29" s="52">
        <v>25</v>
      </c>
    </row>
    <row r="30" spans="1:4" x14ac:dyDescent="0.3">
      <c r="A30" s="52">
        <v>1</v>
      </c>
      <c r="B30" t="s">
        <v>18</v>
      </c>
      <c r="C30" s="53" t="s">
        <v>19</v>
      </c>
      <c r="D30" s="52">
        <v>25</v>
      </c>
    </row>
    <row r="31" spans="1:4" x14ac:dyDescent="0.3">
      <c r="A31" s="52">
        <v>0</v>
      </c>
      <c r="B31" t="s">
        <v>18</v>
      </c>
      <c r="C31" s="53" t="s">
        <v>19</v>
      </c>
      <c r="D31" s="52">
        <v>25</v>
      </c>
    </row>
    <row r="32" spans="1:4" x14ac:dyDescent="0.3">
      <c r="A32" s="52">
        <v>1</v>
      </c>
      <c r="B32" t="s">
        <v>18</v>
      </c>
      <c r="C32" s="53" t="s">
        <v>19</v>
      </c>
      <c r="D32" s="52">
        <v>25</v>
      </c>
    </row>
    <row r="33" spans="1:4" x14ac:dyDescent="0.3">
      <c r="A33" s="52">
        <v>1</v>
      </c>
      <c r="B33" t="s">
        <v>18</v>
      </c>
      <c r="C33" s="53" t="s">
        <v>19</v>
      </c>
      <c r="D33" s="52">
        <v>25</v>
      </c>
    </row>
    <row r="34" spans="1:4" x14ac:dyDescent="0.3">
      <c r="A34" s="52">
        <v>1</v>
      </c>
      <c r="B34" t="s">
        <v>18</v>
      </c>
      <c r="C34" s="53" t="s">
        <v>19</v>
      </c>
      <c r="D34" s="52">
        <v>25</v>
      </c>
    </row>
    <row r="35" spans="1:4" x14ac:dyDescent="0.3">
      <c r="A35" s="52">
        <v>1</v>
      </c>
      <c r="B35" t="s">
        <v>18</v>
      </c>
      <c r="C35" s="53" t="s">
        <v>19</v>
      </c>
      <c r="D35" s="52">
        <v>25</v>
      </c>
    </row>
    <row r="36" spans="1:4" x14ac:dyDescent="0.3">
      <c r="A36" s="52">
        <v>1</v>
      </c>
      <c r="B36" t="s">
        <v>18</v>
      </c>
      <c r="C36" s="53" t="s">
        <v>19</v>
      </c>
      <c r="D36" s="52">
        <v>25</v>
      </c>
    </row>
    <row r="37" spans="1:4" x14ac:dyDescent="0.3">
      <c r="A37" s="52">
        <v>1</v>
      </c>
      <c r="B37" t="s">
        <v>18</v>
      </c>
      <c r="C37" s="53" t="s">
        <v>19</v>
      </c>
      <c r="D37" s="52">
        <v>25</v>
      </c>
    </row>
    <row r="38" spans="1:4" x14ac:dyDescent="0.3">
      <c r="A38" s="52">
        <v>0</v>
      </c>
      <c r="B38" t="s">
        <v>18</v>
      </c>
      <c r="C38" s="53" t="s">
        <v>19</v>
      </c>
      <c r="D38" s="52">
        <v>25</v>
      </c>
    </row>
    <row r="39" spans="1:4" x14ac:dyDescent="0.3">
      <c r="A39" s="52">
        <v>0</v>
      </c>
      <c r="B39" t="s">
        <v>18</v>
      </c>
      <c r="C39" s="53" t="s">
        <v>19</v>
      </c>
      <c r="D39" s="52">
        <v>25</v>
      </c>
    </row>
    <row r="40" spans="1:4" x14ac:dyDescent="0.3">
      <c r="A40" s="52">
        <v>0</v>
      </c>
      <c r="B40" t="s">
        <v>18</v>
      </c>
      <c r="C40" s="53" t="s">
        <v>19</v>
      </c>
      <c r="D40" s="52">
        <v>25</v>
      </c>
    </row>
    <row r="41" spans="1:4" x14ac:dyDescent="0.3">
      <c r="A41" s="52">
        <v>1</v>
      </c>
      <c r="B41" t="s">
        <v>18</v>
      </c>
      <c r="C41" s="53" t="s">
        <v>19</v>
      </c>
      <c r="D41" s="52">
        <v>25</v>
      </c>
    </row>
    <row r="42" spans="1:4" x14ac:dyDescent="0.3">
      <c r="A42" s="52">
        <v>0</v>
      </c>
      <c r="B42" t="s">
        <v>18</v>
      </c>
      <c r="C42" s="53" t="s">
        <v>19</v>
      </c>
      <c r="D42" s="52">
        <v>25</v>
      </c>
    </row>
    <row r="43" spans="1:4" x14ac:dyDescent="0.3">
      <c r="A43" s="52">
        <v>0</v>
      </c>
      <c r="B43" t="s">
        <v>18</v>
      </c>
      <c r="C43" s="53" t="s">
        <v>19</v>
      </c>
      <c r="D43" s="52">
        <v>25</v>
      </c>
    </row>
    <row r="44" spans="1:4" x14ac:dyDescent="0.3">
      <c r="A44" s="52">
        <v>0</v>
      </c>
      <c r="B44" t="s">
        <v>18</v>
      </c>
      <c r="C44" s="53" t="s">
        <v>19</v>
      </c>
      <c r="D44" s="52">
        <v>25</v>
      </c>
    </row>
    <row r="45" spans="1:4" x14ac:dyDescent="0.3">
      <c r="A45" s="52">
        <v>0</v>
      </c>
      <c r="B45" t="s">
        <v>18</v>
      </c>
      <c r="C45" s="53" t="s">
        <v>19</v>
      </c>
      <c r="D45" s="52">
        <v>25</v>
      </c>
    </row>
    <row r="46" spans="1:4" x14ac:dyDescent="0.3">
      <c r="A46" s="52">
        <v>0</v>
      </c>
      <c r="B46" t="s">
        <v>18</v>
      </c>
      <c r="C46" s="53" t="s">
        <v>19</v>
      </c>
      <c r="D46" s="52">
        <v>25</v>
      </c>
    </row>
    <row r="47" spans="1:4" x14ac:dyDescent="0.3">
      <c r="A47" s="52">
        <v>0</v>
      </c>
      <c r="B47" t="s">
        <v>18</v>
      </c>
      <c r="C47" s="53" t="s">
        <v>19</v>
      </c>
      <c r="D47" s="52">
        <v>25</v>
      </c>
    </row>
    <row r="48" spans="1:4" x14ac:dyDescent="0.3">
      <c r="A48" s="52">
        <v>0</v>
      </c>
      <c r="B48" t="s">
        <v>18</v>
      </c>
      <c r="C48" s="53" t="s">
        <v>19</v>
      </c>
      <c r="D48" s="52">
        <v>25</v>
      </c>
    </row>
    <row r="49" spans="1:4" x14ac:dyDescent="0.3">
      <c r="A49" s="52">
        <v>1</v>
      </c>
      <c r="B49" t="s">
        <v>18</v>
      </c>
      <c r="C49" s="53" t="s">
        <v>19</v>
      </c>
      <c r="D49" s="52">
        <v>25</v>
      </c>
    </row>
    <row r="50" spans="1:4" x14ac:dyDescent="0.3">
      <c r="A50" s="52">
        <v>0</v>
      </c>
      <c r="B50" t="s">
        <v>18</v>
      </c>
      <c r="C50" s="53" t="s">
        <v>19</v>
      </c>
      <c r="D50" s="52">
        <v>25</v>
      </c>
    </row>
    <row r="51" spans="1:4" x14ac:dyDescent="0.3">
      <c r="A51" s="52">
        <v>0</v>
      </c>
      <c r="B51" t="s">
        <v>18</v>
      </c>
      <c r="C51" s="53" t="s">
        <v>19</v>
      </c>
      <c r="D51" s="52">
        <v>25</v>
      </c>
    </row>
    <row r="52" spans="1:4" x14ac:dyDescent="0.3">
      <c r="A52" s="52">
        <v>0</v>
      </c>
      <c r="B52" t="s">
        <v>18</v>
      </c>
      <c r="C52" s="53" t="s">
        <v>19</v>
      </c>
      <c r="D52" s="52">
        <v>25</v>
      </c>
    </row>
    <row r="53" spans="1:4" x14ac:dyDescent="0.3">
      <c r="A53" s="52">
        <v>0</v>
      </c>
      <c r="B53" t="s">
        <v>18</v>
      </c>
      <c r="C53" s="53" t="s">
        <v>19</v>
      </c>
      <c r="D53" s="52">
        <v>25</v>
      </c>
    </row>
    <row r="54" spans="1:4" x14ac:dyDescent="0.3">
      <c r="A54" s="52">
        <v>0</v>
      </c>
      <c r="B54" t="s">
        <v>18</v>
      </c>
      <c r="C54" s="53" t="s">
        <v>19</v>
      </c>
      <c r="D54" s="52">
        <v>25</v>
      </c>
    </row>
    <row r="55" spans="1:4" x14ac:dyDescent="0.3">
      <c r="A55" s="52">
        <v>0</v>
      </c>
      <c r="B55" t="s">
        <v>18</v>
      </c>
      <c r="C55" s="53" t="s">
        <v>19</v>
      </c>
      <c r="D55" s="52">
        <v>25</v>
      </c>
    </row>
    <row r="56" spans="1:4" x14ac:dyDescent="0.3">
      <c r="A56" s="52">
        <v>1</v>
      </c>
      <c r="B56" t="s">
        <v>18</v>
      </c>
      <c r="C56" s="53" t="s">
        <v>19</v>
      </c>
      <c r="D56" s="52">
        <v>25</v>
      </c>
    </row>
    <row r="57" spans="1:4" x14ac:dyDescent="0.3">
      <c r="A57" s="52">
        <v>1</v>
      </c>
      <c r="B57" t="s">
        <v>18</v>
      </c>
      <c r="C57" s="53" t="s">
        <v>19</v>
      </c>
      <c r="D57" s="52">
        <v>25</v>
      </c>
    </row>
    <row r="58" spans="1:4" x14ac:dyDescent="0.3">
      <c r="A58" s="52">
        <v>1</v>
      </c>
      <c r="B58" t="s">
        <v>18</v>
      </c>
      <c r="C58" s="53" t="s">
        <v>19</v>
      </c>
      <c r="D58" s="52">
        <v>25</v>
      </c>
    </row>
    <row r="59" spans="1:4" x14ac:dyDescent="0.3">
      <c r="A59" s="52">
        <v>1</v>
      </c>
      <c r="B59" t="s">
        <v>18</v>
      </c>
      <c r="C59" s="53" t="s">
        <v>19</v>
      </c>
      <c r="D59" s="52">
        <v>25</v>
      </c>
    </row>
    <row r="60" spans="1:4" x14ac:dyDescent="0.3">
      <c r="A60" s="52">
        <v>0</v>
      </c>
      <c r="B60" t="s">
        <v>18</v>
      </c>
      <c r="C60" s="53" t="s">
        <v>19</v>
      </c>
      <c r="D60" s="52">
        <v>25</v>
      </c>
    </row>
    <row r="61" spans="1:4" x14ac:dyDescent="0.3">
      <c r="A61" s="52">
        <v>1</v>
      </c>
      <c r="B61" t="s">
        <v>18</v>
      </c>
      <c r="C61" s="53" t="s">
        <v>19</v>
      </c>
      <c r="D61" s="52">
        <v>25</v>
      </c>
    </row>
    <row r="62" spans="1:4" x14ac:dyDescent="0.3">
      <c r="A62" s="52">
        <v>0</v>
      </c>
      <c r="B62" t="s">
        <v>18</v>
      </c>
      <c r="C62" s="53" t="s">
        <v>19</v>
      </c>
      <c r="D62" s="52">
        <v>25</v>
      </c>
    </row>
    <row r="63" spans="1:4" x14ac:dyDescent="0.3">
      <c r="A63" s="52">
        <v>0</v>
      </c>
      <c r="B63" t="s">
        <v>18</v>
      </c>
      <c r="C63" s="53" t="s">
        <v>19</v>
      </c>
      <c r="D63" s="52">
        <v>25</v>
      </c>
    </row>
    <row r="64" spans="1:4" x14ac:dyDescent="0.3">
      <c r="A64" s="52">
        <v>0</v>
      </c>
      <c r="B64" t="s">
        <v>18</v>
      </c>
      <c r="C64" s="53" t="s">
        <v>19</v>
      </c>
      <c r="D64" s="52">
        <v>25</v>
      </c>
    </row>
    <row r="65" spans="1:4" x14ac:dyDescent="0.3">
      <c r="A65" s="52">
        <v>0</v>
      </c>
      <c r="B65" t="s">
        <v>18</v>
      </c>
      <c r="C65" s="53" t="s">
        <v>19</v>
      </c>
      <c r="D65" s="52">
        <v>25</v>
      </c>
    </row>
    <row r="66" spans="1:4" x14ac:dyDescent="0.3">
      <c r="A66" s="52">
        <v>0</v>
      </c>
      <c r="B66" t="s">
        <v>18</v>
      </c>
      <c r="C66" s="53" t="s">
        <v>19</v>
      </c>
      <c r="D66" s="52">
        <v>25</v>
      </c>
    </row>
    <row r="67" spans="1:4" x14ac:dyDescent="0.3">
      <c r="A67" s="52">
        <v>1</v>
      </c>
      <c r="B67" t="s">
        <v>18</v>
      </c>
      <c r="C67" s="53" t="s">
        <v>19</v>
      </c>
      <c r="D67" s="52">
        <v>25</v>
      </c>
    </row>
    <row r="68" spans="1:4" x14ac:dyDescent="0.3">
      <c r="A68" s="52">
        <v>0</v>
      </c>
      <c r="B68" t="s">
        <v>18</v>
      </c>
      <c r="C68" s="53" t="s">
        <v>19</v>
      </c>
      <c r="D68" s="52">
        <v>25</v>
      </c>
    </row>
    <row r="69" spans="1:4" x14ac:dyDescent="0.3">
      <c r="A69" s="52">
        <v>0</v>
      </c>
      <c r="B69" t="s">
        <v>18</v>
      </c>
      <c r="C69" s="53" t="s">
        <v>19</v>
      </c>
      <c r="D69" s="52">
        <v>25</v>
      </c>
    </row>
    <row r="70" spans="1:4" x14ac:dyDescent="0.3">
      <c r="A70" s="52">
        <v>0</v>
      </c>
      <c r="B70" t="s">
        <v>18</v>
      </c>
      <c r="C70" s="53" t="s">
        <v>19</v>
      </c>
      <c r="D70" s="52">
        <v>25</v>
      </c>
    </row>
    <row r="71" spans="1:4" x14ac:dyDescent="0.3">
      <c r="A71" s="52">
        <v>0</v>
      </c>
      <c r="B71" t="s">
        <v>18</v>
      </c>
      <c r="C71" s="53" t="s">
        <v>19</v>
      </c>
      <c r="D71" s="52">
        <v>25</v>
      </c>
    </row>
    <row r="72" spans="1:4" x14ac:dyDescent="0.3">
      <c r="A72" s="52">
        <v>0</v>
      </c>
      <c r="B72" t="s">
        <v>18</v>
      </c>
      <c r="C72" s="53" t="s">
        <v>19</v>
      </c>
      <c r="D72" s="52">
        <v>25</v>
      </c>
    </row>
    <row r="73" spans="1:4" x14ac:dyDescent="0.3">
      <c r="A73" s="52">
        <v>1</v>
      </c>
      <c r="B73" t="s">
        <v>18</v>
      </c>
      <c r="C73" s="53" t="s">
        <v>19</v>
      </c>
      <c r="D73" s="52">
        <v>25</v>
      </c>
    </row>
    <row r="74" spans="1:4" x14ac:dyDescent="0.3">
      <c r="A74" s="52">
        <v>1</v>
      </c>
      <c r="B74" t="s">
        <v>18</v>
      </c>
      <c r="C74" s="53" t="s">
        <v>19</v>
      </c>
      <c r="D74" s="52">
        <v>25</v>
      </c>
    </row>
    <row r="75" spans="1:4" x14ac:dyDescent="0.3">
      <c r="A75" s="52">
        <v>0</v>
      </c>
      <c r="B75" t="s">
        <v>18</v>
      </c>
      <c r="C75" s="53" t="s">
        <v>19</v>
      </c>
      <c r="D75" s="52">
        <v>25</v>
      </c>
    </row>
    <row r="76" spans="1:4" x14ac:dyDescent="0.3">
      <c r="A76" s="52">
        <v>0</v>
      </c>
      <c r="B76" t="s">
        <v>18</v>
      </c>
      <c r="C76" s="53" t="s">
        <v>19</v>
      </c>
      <c r="D76" s="52">
        <v>25</v>
      </c>
    </row>
    <row r="77" spans="1:4" x14ac:dyDescent="0.3">
      <c r="A77" s="52">
        <v>0</v>
      </c>
      <c r="B77" t="s">
        <v>18</v>
      </c>
      <c r="C77" s="53" t="s">
        <v>19</v>
      </c>
      <c r="D77" s="52">
        <v>25</v>
      </c>
    </row>
    <row r="78" spans="1:4" x14ac:dyDescent="0.3">
      <c r="A78" s="52">
        <v>0</v>
      </c>
      <c r="B78" t="s">
        <v>18</v>
      </c>
      <c r="C78" s="53" t="s">
        <v>19</v>
      </c>
      <c r="D78" s="52">
        <v>25</v>
      </c>
    </row>
    <row r="79" spans="1:4" x14ac:dyDescent="0.3">
      <c r="A79" s="52">
        <v>0</v>
      </c>
      <c r="B79" t="s">
        <v>18</v>
      </c>
      <c r="C79" s="53" t="s">
        <v>19</v>
      </c>
      <c r="D79" s="52">
        <v>25</v>
      </c>
    </row>
    <row r="80" spans="1:4" x14ac:dyDescent="0.3">
      <c r="A80" s="52">
        <v>1</v>
      </c>
      <c r="B80" t="s">
        <v>18</v>
      </c>
      <c r="C80" s="53" t="s">
        <v>19</v>
      </c>
      <c r="D80" s="52">
        <v>25</v>
      </c>
    </row>
    <row r="81" spans="1:4" x14ac:dyDescent="0.3">
      <c r="A81" s="52">
        <v>1</v>
      </c>
      <c r="B81" t="s">
        <v>18</v>
      </c>
      <c r="C81" s="53" t="s">
        <v>19</v>
      </c>
      <c r="D81" s="52">
        <v>25</v>
      </c>
    </row>
    <row r="82" spans="1:4" x14ac:dyDescent="0.3">
      <c r="A82" s="52">
        <v>0</v>
      </c>
      <c r="B82" t="s">
        <v>18</v>
      </c>
      <c r="C82" s="53" t="s">
        <v>19</v>
      </c>
      <c r="D82" s="52">
        <v>25</v>
      </c>
    </row>
    <row r="83" spans="1:4" x14ac:dyDescent="0.3">
      <c r="A83" s="52">
        <v>0</v>
      </c>
      <c r="B83" t="s">
        <v>18</v>
      </c>
      <c r="C83" s="53" t="s">
        <v>19</v>
      </c>
      <c r="D83" s="52">
        <v>25</v>
      </c>
    </row>
    <row r="84" spans="1:4" x14ac:dyDescent="0.3">
      <c r="A84" s="52">
        <v>0</v>
      </c>
      <c r="B84" t="s">
        <v>18</v>
      </c>
      <c r="C84" s="53" t="s">
        <v>19</v>
      </c>
      <c r="D84" s="52">
        <v>25</v>
      </c>
    </row>
    <row r="85" spans="1:4" x14ac:dyDescent="0.3">
      <c r="A85" s="52">
        <v>1</v>
      </c>
      <c r="B85" t="s">
        <v>18</v>
      </c>
      <c r="C85" s="53" t="s">
        <v>19</v>
      </c>
      <c r="D85" s="52">
        <v>25</v>
      </c>
    </row>
    <row r="86" spans="1:4" x14ac:dyDescent="0.3">
      <c r="A86" s="52">
        <v>0</v>
      </c>
      <c r="B86" t="s">
        <v>18</v>
      </c>
      <c r="C86" s="53" t="s">
        <v>19</v>
      </c>
      <c r="D86" s="52">
        <v>25</v>
      </c>
    </row>
    <row r="87" spans="1:4" x14ac:dyDescent="0.3">
      <c r="A87" s="52">
        <v>1</v>
      </c>
      <c r="B87" t="s">
        <v>18</v>
      </c>
      <c r="C87" s="53" t="s">
        <v>19</v>
      </c>
      <c r="D87" s="52">
        <v>25</v>
      </c>
    </row>
    <row r="88" spans="1:4" x14ac:dyDescent="0.3">
      <c r="A88" s="52">
        <v>1</v>
      </c>
      <c r="B88" t="s">
        <v>18</v>
      </c>
      <c r="C88" s="53" t="s">
        <v>19</v>
      </c>
      <c r="D88" s="52">
        <v>25</v>
      </c>
    </row>
    <row r="89" spans="1:4" x14ac:dyDescent="0.3">
      <c r="A89" s="52">
        <v>1</v>
      </c>
      <c r="B89" t="s">
        <v>18</v>
      </c>
      <c r="C89" s="53" t="s">
        <v>19</v>
      </c>
      <c r="D89" s="52">
        <v>25</v>
      </c>
    </row>
    <row r="90" spans="1:4" x14ac:dyDescent="0.3">
      <c r="A90" s="52">
        <v>1</v>
      </c>
      <c r="B90" t="s">
        <v>18</v>
      </c>
      <c r="C90" s="53" t="s">
        <v>19</v>
      </c>
      <c r="D90" s="52">
        <v>25</v>
      </c>
    </row>
    <row r="91" spans="1:4" x14ac:dyDescent="0.3">
      <c r="A91" s="52">
        <v>0</v>
      </c>
      <c r="B91" t="s">
        <v>18</v>
      </c>
      <c r="C91" s="53" t="s">
        <v>19</v>
      </c>
      <c r="D91" s="52">
        <v>25</v>
      </c>
    </row>
    <row r="92" spans="1:4" x14ac:dyDescent="0.3">
      <c r="A92" s="52">
        <v>0</v>
      </c>
      <c r="B92" t="s">
        <v>18</v>
      </c>
      <c r="C92" s="53" t="s">
        <v>19</v>
      </c>
      <c r="D92" s="52">
        <v>25</v>
      </c>
    </row>
    <row r="93" spans="1:4" x14ac:dyDescent="0.3">
      <c r="A93" s="52">
        <v>0</v>
      </c>
      <c r="B93" t="s">
        <v>18</v>
      </c>
      <c r="C93" s="53" t="s">
        <v>19</v>
      </c>
      <c r="D93" s="52">
        <v>25</v>
      </c>
    </row>
    <row r="94" spans="1:4" x14ac:dyDescent="0.3">
      <c r="A94" s="52">
        <v>0</v>
      </c>
      <c r="B94" t="s">
        <v>18</v>
      </c>
      <c r="C94" s="53" t="s">
        <v>19</v>
      </c>
      <c r="D94" s="52">
        <v>25</v>
      </c>
    </row>
    <row r="95" spans="1:4" x14ac:dyDescent="0.3">
      <c r="A95" s="52">
        <v>0</v>
      </c>
      <c r="B95" t="s">
        <v>18</v>
      </c>
      <c r="C95" s="53" t="s">
        <v>19</v>
      </c>
      <c r="D95" s="52">
        <v>25</v>
      </c>
    </row>
    <row r="96" spans="1:4" x14ac:dyDescent="0.3">
      <c r="A96" s="52">
        <v>0</v>
      </c>
      <c r="B96" t="s">
        <v>18</v>
      </c>
      <c r="C96" s="53" t="s">
        <v>19</v>
      </c>
      <c r="D96" s="52">
        <v>25</v>
      </c>
    </row>
    <row r="97" spans="1:4" x14ac:dyDescent="0.3">
      <c r="A97" s="52">
        <v>0</v>
      </c>
      <c r="B97" t="s">
        <v>18</v>
      </c>
      <c r="C97" s="53" t="s">
        <v>19</v>
      </c>
      <c r="D97" s="52">
        <v>25</v>
      </c>
    </row>
    <row r="98" spans="1:4" x14ac:dyDescent="0.3">
      <c r="A98" s="52">
        <v>0</v>
      </c>
      <c r="B98" t="s">
        <v>18</v>
      </c>
      <c r="C98" s="53" t="s">
        <v>19</v>
      </c>
      <c r="D98" s="52">
        <v>25</v>
      </c>
    </row>
    <row r="99" spans="1:4" x14ac:dyDescent="0.3">
      <c r="A99" s="52">
        <v>0</v>
      </c>
      <c r="B99" t="s">
        <v>18</v>
      </c>
      <c r="C99" s="53" t="s">
        <v>19</v>
      </c>
      <c r="D99" s="52">
        <v>25</v>
      </c>
    </row>
    <row r="100" spans="1:4" x14ac:dyDescent="0.3">
      <c r="A100" s="54">
        <v>0</v>
      </c>
      <c r="B100" t="s">
        <v>21</v>
      </c>
      <c r="C100" s="53" t="s">
        <v>19</v>
      </c>
      <c r="D100" s="52">
        <v>25</v>
      </c>
    </row>
    <row r="101" spans="1:4" x14ac:dyDescent="0.3">
      <c r="A101" s="54">
        <v>0</v>
      </c>
      <c r="B101" t="s">
        <v>21</v>
      </c>
      <c r="C101" s="53" t="s">
        <v>19</v>
      </c>
      <c r="D101" s="52">
        <v>25</v>
      </c>
    </row>
    <row r="102" spans="1:4" x14ac:dyDescent="0.3">
      <c r="A102" s="54">
        <v>0</v>
      </c>
      <c r="B102" t="s">
        <v>21</v>
      </c>
      <c r="C102" s="53" t="s">
        <v>19</v>
      </c>
      <c r="D102" s="52">
        <v>25</v>
      </c>
    </row>
    <row r="103" spans="1:4" x14ac:dyDescent="0.3">
      <c r="A103" s="54">
        <v>0</v>
      </c>
      <c r="B103" t="s">
        <v>21</v>
      </c>
      <c r="C103" s="53" t="s">
        <v>19</v>
      </c>
      <c r="D103" s="52">
        <v>25</v>
      </c>
    </row>
    <row r="104" spans="1:4" x14ac:dyDescent="0.3">
      <c r="A104" s="54">
        <v>1</v>
      </c>
      <c r="B104" t="s">
        <v>21</v>
      </c>
      <c r="C104" s="53" t="s">
        <v>19</v>
      </c>
      <c r="D104" s="52">
        <v>25</v>
      </c>
    </row>
    <row r="105" spans="1:4" x14ac:dyDescent="0.3">
      <c r="A105" s="54">
        <v>0</v>
      </c>
      <c r="B105" t="s">
        <v>21</v>
      </c>
      <c r="C105" s="53" t="s">
        <v>19</v>
      </c>
      <c r="D105" s="52">
        <v>25</v>
      </c>
    </row>
    <row r="106" spans="1:4" x14ac:dyDescent="0.3">
      <c r="A106" s="54">
        <v>1</v>
      </c>
      <c r="B106" t="s">
        <v>21</v>
      </c>
      <c r="C106" s="53" t="s">
        <v>19</v>
      </c>
      <c r="D106" s="52">
        <v>25</v>
      </c>
    </row>
    <row r="107" spans="1:4" x14ac:dyDescent="0.3">
      <c r="A107" s="54">
        <v>0</v>
      </c>
      <c r="B107" t="s">
        <v>21</v>
      </c>
      <c r="C107" s="53" t="s">
        <v>19</v>
      </c>
      <c r="D107" s="52">
        <v>25</v>
      </c>
    </row>
    <row r="108" spans="1:4" x14ac:dyDescent="0.3">
      <c r="A108" s="54">
        <v>0</v>
      </c>
      <c r="B108" t="s">
        <v>21</v>
      </c>
      <c r="C108" s="53" t="s">
        <v>19</v>
      </c>
      <c r="D108" s="52">
        <v>25</v>
      </c>
    </row>
    <row r="109" spans="1:4" x14ac:dyDescent="0.3">
      <c r="A109" s="54">
        <v>0</v>
      </c>
      <c r="B109" t="s">
        <v>21</v>
      </c>
      <c r="C109" s="53" t="s">
        <v>19</v>
      </c>
      <c r="D109" s="52">
        <v>25</v>
      </c>
    </row>
    <row r="110" spans="1:4" x14ac:dyDescent="0.3">
      <c r="A110" s="54">
        <v>0</v>
      </c>
      <c r="B110" t="s">
        <v>21</v>
      </c>
      <c r="C110" s="53" t="s">
        <v>19</v>
      </c>
      <c r="D110" s="52">
        <v>25</v>
      </c>
    </row>
    <row r="111" spans="1:4" x14ac:dyDescent="0.3">
      <c r="A111" s="54">
        <v>0</v>
      </c>
      <c r="B111" t="s">
        <v>21</v>
      </c>
      <c r="C111" s="53" t="s">
        <v>19</v>
      </c>
      <c r="D111" s="52">
        <v>25</v>
      </c>
    </row>
    <row r="112" spans="1:4" x14ac:dyDescent="0.3">
      <c r="A112" s="54">
        <v>1</v>
      </c>
      <c r="B112" t="s">
        <v>21</v>
      </c>
      <c r="C112" s="53" t="s">
        <v>19</v>
      </c>
      <c r="D112" s="52">
        <v>25</v>
      </c>
    </row>
    <row r="113" spans="1:4" x14ac:dyDescent="0.3">
      <c r="A113" s="54">
        <v>0</v>
      </c>
      <c r="B113" t="s">
        <v>21</v>
      </c>
      <c r="C113" s="53" t="s">
        <v>19</v>
      </c>
      <c r="D113" s="52">
        <v>25</v>
      </c>
    </row>
    <row r="114" spans="1:4" x14ac:dyDescent="0.3">
      <c r="A114" s="54">
        <v>0</v>
      </c>
      <c r="B114" t="s">
        <v>21</v>
      </c>
      <c r="C114" s="53" t="s">
        <v>19</v>
      </c>
      <c r="D114" s="52">
        <v>25</v>
      </c>
    </row>
    <row r="115" spans="1:4" x14ac:dyDescent="0.3">
      <c r="A115" s="54">
        <v>0</v>
      </c>
      <c r="B115" t="s">
        <v>21</v>
      </c>
      <c r="C115" s="53" t="s">
        <v>19</v>
      </c>
      <c r="D115" s="52">
        <v>25</v>
      </c>
    </row>
    <row r="116" spans="1:4" x14ac:dyDescent="0.3">
      <c r="A116" s="54">
        <v>0</v>
      </c>
      <c r="B116" t="s">
        <v>21</v>
      </c>
      <c r="C116" s="53" t="s">
        <v>19</v>
      </c>
      <c r="D116" s="52">
        <v>25</v>
      </c>
    </row>
    <row r="117" spans="1:4" x14ac:dyDescent="0.3">
      <c r="A117" s="54">
        <v>0</v>
      </c>
      <c r="B117" t="s">
        <v>21</v>
      </c>
      <c r="C117" s="53" t="s">
        <v>19</v>
      </c>
      <c r="D117" s="52">
        <v>25</v>
      </c>
    </row>
    <row r="118" spans="1:4" x14ac:dyDescent="0.3">
      <c r="A118" s="54">
        <v>0</v>
      </c>
      <c r="B118" t="s">
        <v>21</v>
      </c>
      <c r="C118" s="53" t="s">
        <v>19</v>
      </c>
      <c r="D118" s="52">
        <v>25</v>
      </c>
    </row>
    <row r="119" spans="1:4" x14ac:dyDescent="0.3">
      <c r="A119" s="54">
        <v>1</v>
      </c>
      <c r="B119" t="s">
        <v>21</v>
      </c>
      <c r="C119" s="53" t="s">
        <v>19</v>
      </c>
      <c r="D119" s="52">
        <v>25</v>
      </c>
    </row>
    <row r="120" spans="1:4" x14ac:dyDescent="0.3">
      <c r="A120" s="54">
        <v>0</v>
      </c>
      <c r="B120" t="s">
        <v>21</v>
      </c>
      <c r="C120" s="53" t="s">
        <v>19</v>
      </c>
      <c r="D120" s="52">
        <v>25</v>
      </c>
    </row>
    <row r="121" spans="1:4" x14ac:dyDescent="0.3">
      <c r="A121" s="54">
        <v>0</v>
      </c>
      <c r="B121" t="s">
        <v>21</v>
      </c>
      <c r="C121" s="53" t="s">
        <v>19</v>
      </c>
      <c r="D121" s="52">
        <v>25</v>
      </c>
    </row>
    <row r="122" spans="1:4" x14ac:dyDescent="0.3">
      <c r="A122" s="54">
        <v>0</v>
      </c>
      <c r="B122" t="s">
        <v>21</v>
      </c>
      <c r="C122" s="53" t="s">
        <v>19</v>
      </c>
      <c r="D122" s="52">
        <v>25</v>
      </c>
    </row>
    <row r="123" spans="1:4" x14ac:dyDescent="0.3">
      <c r="A123" s="54">
        <v>0</v>
      </c>
      <c r="B123" t="s">
        <v>21</v>
      </c>
      <c r="C123" s="53" t="s">
        <v>19</v>
      </c>
      <c r="D123" s="52">
        <v>25</v>
      </c>
    </row>
    <row r="124" spans="1:4" x14ac:dyDescent="0.3">
      <c r="A124" s="54">
        <v>0</v>
      </c>
      <c r="B124" t="s">
        <v>21</v>
      </c>
      <c r="C124" s="53" t="s">
        <v>19</v>
      </c>
      <c r="D124" s="52">
        <v>25</v>
      </c>
    </row>
    <row r="125" spans="1:4" x14ac:dyDescent="0.3">
      <c r="A125" s="54">
        <v>0</v>
      </c>
      <c r="B125" t="s">
        <v>21</v>
      </c>
      <c r="C125" s="53" t="s">
        <v>19</v>
      </c>
      <c r="D125" s="52">
        <v>25</v>
      </c>
    </row>
    <row r="126" spans="1:4" x14ac:dyDescent="0.3">
      <c r="A126" s="54">
        <v>0</v>
      </c>
      <c r="B126" t="s">
        <v>21</v>
      </c>
      <c r="C126" s="53" t="s">
        <v>19</v>
      </c>
      <c r="D126" s="52">
        <v>25</v>
      </c>
    </row>
    <row r="127" spans="1:4" x14ac:dyDescent="0.3">
      <c r="A127" s="54">
        <v>1</v>
      </c>
      <c r="B127" t="s">
        <v>21</v>
      </c>
      <c r="C127" s="53" t="s">
        <v>19</v>
      </c>
      <c r="D127" s="52">
        <v>25</v>
      </c>
    </row>
    <row r="128" spans="1:4" x14ac:dyDescent="0.3">
      <c r="A128" s="54">
        <v>0</v>
      </c>
      <c r="B128" t="s">
        <v>21</v>
      </c>
      <c r="C128" s="53" t="s">
        <v>19</v>
      </c>
      <c r="D128" s="52">
        <v>25</v>
      </c>
    </row>
    <row r="129" spans="1:4" x14ac:dyDescent="0.3">
      <c r="A129" s="54">
        <v>1</v>
      </c>
      <c r="B129" t="s">
        <v>21</v>
      </c>
      <c r="C129" s="53" t="s">
        <v>19</v>
      </c>
      <c r="D129" s="52">
        <v>25</v>
      </c>
    </row>
    <row r="130" spans="1:4" x14ac:dyDescent="0.3">
      <c r="A130" s="54">
        <v>0</v>
      </c>
      <c r="B130" t="s">
        <v>21</v>
      </c>
      <c r="C130" s="53" t="s">
        <v>19</v>
      </c>
      <c r="D130" s="52">
        <v>25</v>
      </c>
    </row>
    <row r="131" spans="1:4" x14ac:dyDescent="0.3">
      <c r="A131" s="54">
        <v>1</v>
      </c>
      <c r="B131" t="s">
        <v>21</v>
      </c>
      <c r="C131" s="53" t="s">
        <v>19</v>
      </c>
      <c r="D131" s="52">
        <v>25</v>
      </c>
    </row>
    <row r="132" spans="1:4" x14ac:dyDescent="0.3">
      <c r="A132" s="54">
        <v>0</v>
      </c>
      <c r="B132" t="s">
        <v>21</v>
      </c>
      <c r="C132" s="53" t="s">
        <v>19</v>
      </c>
      <c r="D132" s="52">
        <v>25</v>
      </c>
    </row>
    <row r="133" spans="1:4" x14ac:dyDescent="0.3">
      <c r="A133" s="54">
        <v>1</v>
      </c>
      <c r="B133" t="s">
        <v>21</v>
      </c>
      <c r="C133" s="53" t="s">
        <v>19</v>
      </c>
      <c r="D133" s="52">
        <v>25</v>
      </c>
    </row>
    <row r="134" spans="1:4" x14ac:dyDescent="0.3">
      <c r="A134" s="54">
        <v>0</v>
      </c>
      <c r="B134" t="s">
        <v>21</v>
      </c>
      <c r="C134" s="53" t="s">
        <v>19</v>
      </c>
      <c r="D134" s="52">
        <v>25</v>
      </c>
    </row>
    <row r="135" spans="1:4" x14ac:dyDescent="0.3">
      <c r="A135" s="54">
        <v>1</v>
      </c>
      <c r="B135" t="s">
        <v>21</v>
      </c>
      <c r="C135" s="53" t="s">
        <v>19</v>
      </c>
      <c r="D135" s="52">
        <v>25</v>
      </c>
    </row>
    <row r="136" spans="1:4" x14ac:dyDescent="0.3">
      <c r="A136" s="54">
        <v>0</v>
      </c>
      <c r="B136" t="s">
        <v>21</v>
      </c>
      <c r="C136" s="53" t="s">
        <v>19</v>
      </c>
      <c r="D136" s="52">
        <v>25</v>
      </c>
    </row>
    <row r="137" spans="1:4" x14ac:dyDescent="0.3">
      <c r="A137" s="54">
        <v>0</v>
      </c>
      <c r="B137" t="s">
        <v>21</v>
      </c>
      <c r="C137" s="53" t="s">
        <v>19</v>
      </c>
      <c r="D137" s="52">
        <v>25</v>
      </c>
    </row>
    <row r="138" spans="1:4" x14ac:dyDescent="0.3">
      <c r="A138" s="54">
        <v>0</v>
      </c>
      <c r="B138" t="s">
        <v>21</v>
      </c>
      <c r="C138" s="53" t="s">
        <v>19</v>
      </c>
      <c r="D138" s="52">
        <v>25</v>
      </c>
    </row>
    <row r="139" spans="1:4" x14ac:dyDescent="0.3">
      <c r="A139" s="54">
        <v>0</v>
      </c>
      <c r="B139" t="s">
        <v>21</v>
      </c>
      <c r="C139" s="53" t="s">
        <v>19</v>
      </c>
      <c r="D139" s="52">
        <v>25</v>
      </c>
    </row>
    <row r="140" spans="1:4" x14ac:dyDescent="0.3">
      <c r="A140" s="54">
        <v>0</v>
      </c>
      <c r="B140" t="s">
        <v>21</v>
      </c>
      <c r="C140" s="53" t="s">
        <v>19</v>
      </c>
      <c r="D140" s="52">
        <v>25</v>
      </c>
    </row>
    <row r="141" spans="1:4" x14ac:dyDescent="0.3">
      <c r="A141" s="54">
        <v>0</v>
      </c>
      <c r="B141" t="s">
        <v>21</v>
      </c>
      <c r="C141" s="53" t="s">
        <v>19</v>
      </c>
      <c r="D141" s="52">
        <v>25</v>
      </c>
    </row>
    <row r="142" spans="1:4" x14ac:dyDescent="0.3">
      <c r="A142" s="54">
        <v>0</v>
      </c>
      <c r="B142" t="s">
        <v>21</v>
      </c>
      <c r="C142" s="53" t="s">
        <v>19</v>
      </c>
      <c r="D142" s="52">
        <v>25</v>
      </c>
    </row>
    <row r="143" spans="1:4" x14ac:dyDescent="0.3">
      <c r="A143" s="54">
        <v>0</v>
      </c>
      <c r="B143" t="s">
        <v>21</v>
      </c>
      <c r="C143" s="53" t="s">
        <v>19</v>
      </c>
      <c r="D143" s="52">
        <v>25</v>
      </c>
    </row>
    <row r="144" spans="1:4" x14ac:dyDescent="0.3">
      <c r="A144" s="54">
        <v>0</v>
      </c>
      <c r="B144" t="s">
        <v>21</v>
      </c>
      <c r="C144" s="53" t="s">
        <v>19</v>
      </c>
      <c r="D144" s="52">
        <v>25</v>
      </c>
    </row>
    <row r="145" spans="1:4" x14ac:dyDescent="0.3">
      <c r="A145" s="54">
        <v>0</v>
      </c>
      <c r="B145" t="s">
        <v>21</v>
      </c>
      <c r="C145" s="53" t="s">
        <v>19</v>
      </c>
      <c r="D145" s="52">
        <v>25</v>
      </c>
    </row>
    <row r="146" spans="1:4" x14ac:dyDescent="0.3">
      <c r="A146" s="54">
        <v>1</v>
      </c>
      <c r="B146" t="s">
        <v>21</v>
      </c>
      <c r="C146" s="53" t="s">
        <v>19</v>
      </c>
      <c r="D146" s="52">
        <v>25</v>
      </c>
    </row>
    <row r="147" spans="1:4" x14ac:dyDescent="0.3">
      <c r="A147" s="54">
        <v>0</v>
      </c>
      <c r="B147" t="s">
        <v>21</v>
      </c>
      <c r="C147" s="53" t="s">
        <v>19</v>
      </c>
      <c r="D147" s="52">
        <v>25</v>
      </c>
    </row>
    <row r="148" spans="1:4" x14ac:dyDescent="0.3">
      <c r="A148" s="54">
        <v>0</v>
      </c>
      <c r="B148" t="s">
        <v>21</v>
      </c>
      <c r="C148" s="53" t="s">
        <v>19</v>
      </c>
      <c r="D148" s="52">
        <v>25</v>
      </c>
    </row>
    <row r="149" spans="1:4" x14ac:dyDescent="0.3">
      <c r="A149" s="54">
        <v>0</v>
      </c>
      <c r="B149" t="s">
        <v>21</v>
      </c>
      <c r="C149" s="53" t="s">
        <v>19</v>
      </c>
      <c r="D149" s="52">
        <v>25</v>
      </c>
    </row>
    <row r="150" spans="1:4" x14ac:dyDescent="0.3">
      <c r="A150" s="54">
        <v>0</v>
      </c>
      <c r="B150" t="s">
        <v>21</v>
      </c>
      <c r="C150" s="53" t="s">
        <v>19</v>
      </c>
      <c r="D150" s="52">
        <v>25</v>
      </c>
    </row>
    <row r="151" spans="1:4" x14ac:dyDescent="0.3">
      <c r="A151" s="54">
        <v>0</v>
      </c>
      <c r="B151" t="s">
        <v>21</v>
      </c>
      <c r="C151" s="53" t="s">
        <v>19</v>
      </c>
      <c r="D151" s="52">
        <v>25</v>
      </c>
    </row>
    <row r="152" spans="1:4" x14ac:dyDescent="0.3">
      <c r="A152" s="54">
        <v>0</v>
      </c>
      <c r="B152" t="s">
        <v>21</v>
      </c>
      <c r="C152" s="53" t="s">
        <v>19</v>
      </c>
      <c r="D152" s="52">
        <v>25</v>
      </c>
    </row>
    <row r="153" spans="1:4" x14ac:dyDescent="0.3">
      <c r="A153" s="54">
        <v>0</v>
      </c>
      <c r="B153" t="s">
        <v>21</v>
      </c>
      <c r="C153" s="53" t="s">
        <v>19</v>
      </c>
      <c r="D153" s="52">
        <v>25</v>
      </c>
    </row>
    <row r="154" spans="1:4" x14ac:dyDescent="0.3">
      <c r="A154" s="54">
        <v>0</v>
      </c>
      <c r="B154" t="s">
        <v>21</v>
      </c>
      <c r="C154" s="53" t="s">
        <v>19</v>
      </c>
      <c r="D154" s="52">
        <v>25</v>
      </c>
    </row>
    <row r="155" spans="1:4" x14ac:dyDescent="0.3">
      <c r="A155" s="54">
        <v>0</v>
      </c>
      <c r="B155" t="s">
        <v>21</v>
      </c>
      <c r="C155" s="53" t="s">
        <v>19</v>
      </c>
      <c r="D155" s="52">
        <v>25</v>
      </c>
    </row>
    <row r="156" spans="1:4" x14ac:dyDescent="0.3">
      <c r="A156" s="54">
        <v>0</v>
      </c>
      <c r="B156" t="s">
        <v>21</v>
      </c>
      <c r="C156" s="53" t="s">
        <v>19</v>
      </c>
      <c r="D156" s="52">
        <v>25</v>
      </c>
    </row>
    <row r="157" spans="1:4" x14ac:dyDescent="0.3">
      <c r="A157" s="54">
        <v>1</v>
      </c>
      <c r="B157" t="s">
        <v>21</v>
      </c>
      <c r="C157" s="53" t="s">
        <v>19</v>
      </c>
      <c r="D157" s="52">
        <v>25</v>
      </c>
    </row>
    <row r="158" spans="1:4" x14ac:dyDescent="0.3">
      <c r="A158" s="54">
        <v>0</v>
      </c>
      <c r="B158" t="s">
        <v>21</v>
      </c>
      <c r="C158" s="53" t="s">
        <v>19</v>
      </c>
      <c r="D158" s="52">
        <v>25</v>
      </c>
    </row>
    <row r="159" spans="1:4" x14ac:dyDescent="0.3">
      <c r="A159" s="54">
        <v>0</v>
      </c>
      <c r="B159" t="s">
        <v>21</v>
      </c>
      <c r="C159" s="53" t="s">
        <v>19</v>
      </c>
      <c r="D159" s="52">
        <v>25</v>
      </c>
    </row>
    <row r="160" spans="1:4" x14ac:dyDescent="0.3">
      <c r="A160" s="54">
        <v>0</v>
      </c>
      <c r="B160" t="s">
        <v>21</v>
      </c>
      <c r="C160" s="53" t="s">
        <v>19</v>
      </c>
      <c r="D160" s="52">
        <v>25</v>
      </c>
    </row>
    <row r="161" spans="1:4" x14ac:dyDescent="0.3">
      <c r="A161" s="54">
        <v>0</v>
      </c>
      <c r="B161" t="s">
        <v>21</v>
      </c>
      <c r="C161" s="53" t="s">
        <v>19</v>
      </c>
      <c r="D161" s="52">
        <v>25</v>
      </c>
    </row>
    <row r="162" spans="1:4" x14ac:dyDescent="0.3">
      <c r="A162" s="54">
        <v>1</v>
      </c>
      <c r="B162" t="s">
        <v>21</v>
      </c>
      <c r="C162" s="53" t="s">
        <v>19</v>
      </c>
      <c r="D162" s="52">
        <v>25</v>
      </c>
    </row>
    <row r="163" spans="1:4" x14ac:dyDescent="0.3">
      <c r="A163" s="54">
        <v>0</v>
      </c>
      <c r="B163" t="s">
        <v>21</v>
      </c>
      <c r="C163" s="53" t="s">
        <v>19</v>
      </c>
      <c r="D163" s="52">
        <v>25</v>
      </c>
    </row>
    <row r="164" spans="1:4" x14ac:dyDescent="0.3">
      <c r="A164" s="54">
        <v>1</v>
      </c>
      <c r="B164" t="s">
        <v>21</v>
      </c>
      <c r="C164" s="53" t="s">
        <v>19</v>
      </c>
      <c r="D164" s="52">
        <v>25</v>
      </c>
    </row>
    <row r="165" spans="1:4" x14ac:dyDescent="0.3">
      <c r="A165" s="54">
        <v>0</v>
      </c>
      <c r="B165" t="s">
        <v>21</v>
      </c>
      <c r="C165" s="53" t="s">
        <v>19</v>
      </c>
      <c r="D165" s="52">
        <v>25</v>
      </c>
    </row>
    <row r="166" spans="1:4" x14ac:dyDescent="0.3">
      <c r="A166" s="54">
        <v>0</v>
      </c>
      <c r="B166" t="s">
        <v>21</v>
      </c>
      <c r="C166" s="53" t="s">
        <v>19</v>
      </c>
      <c r="D166" s="52">
        <v>25</v>
      </c>
    </row>
    <row r="167" spans="1:4" x14ac:dyDescent="0.3">
      <c r="A167" s="54">
        <v>1</v>
      </c>
      <c r="B167" t="s">
        <v>21</v>
      </c>
      <c r="C167" s="53" t="s">
        <v>19</v>
      </c>
      <c r="D167" s="52">
        <v>25</v>
      </c>
    </row>
    <row r="168" spans="1:4" x14ac:dyDescent="0.3">
      <c r="A168" s="54">
        <v>1</v>
      </c>
      <c r="B168" t="s">
        <v>21</v>
      </c>
      <c r="C168" s="53" t="s">
        <v>19</v>
      </c>
      <c r="D168" s="52">
        <v>25</v>
      </c>
    </row>
    <row r="169" spans="1:4" x14ac:dyDescent="0.3">
      <c r="A169" s="54">
        <v>1</v>
      </c>
      <c r="B169" t="s">
        <v>21</v>
      </c>
      <c r="C169" s="53" t="s">
        <v>19</v>
      </c>
      <c r="D169" s="52">
        <v>25</v>
      </c>
    </row>
    <row r="170" spans="1:4" x14ac:dyDescent="0.3">
      <c r="A170" s="54">
        <v>1</v>
      </c>
      <c r="B170" t="s">
        <v>21</v>
      </c>
      <c r="C170" s="53" t="s">
        <v>19</v>
      </c>
      <c r="D170" s="52">
        <v>25</v>
      </c>
    </row>
    <row r="171" spans="1:4" x14ac:dyDescent="0.3">
      <c r="A171" s="54">
        <v>0</v>
      </c>
      <c r="B171" t="s">
        <v>21</v>
      </c>
      <c r="C171" s="53" t="s">
        <v>19</v>
      </c>
      <c r="D171" s="52">
        <v>25</v>
      </c>
    </row>
    <row r="172" spans="1:4" x14ac:dyDescent="0.3">
      <c r="A172" s="54">
        <v>1</v>
      </c>
      <c r="B172" t="s">
        <v>21</v>
      </c>
      <c r="C172" s="53" t="s">
        <v>19</v>
      </c>
      <c r="D172" s="52">
        <v>25</v>
      </c>
    </row>
    <row r="173" spans="1:4" x14ac:dyDescent="0.3">
      <c r="A173" s="54">
        <v>1</v>
      </c>
      <c r="B173" t="s">
        <v>21</v>
      </c>
      <c r="C173" s="53" t="s">
        <v>19</v>
      </c>
      <c r="D173" s="52">
        <v>25</v>
      </c>
    </row>
    <row r="174" spans="1:4" x14ac:dyDescent="0.3">
      <c r="A174" s="54">
        <v>0</v>
      </c>
      <c r="B174" t="s">
        <v>21</v>
      </c>
      <c r="C174" s="53" t="s">
        <v>19</v>
      </c>
      <c r="D174" s="52">
        <v>25</v>
      </c>
    </row>
    <row r="175" spans="1:4" x14ac:dyDescent="0.3">
      <c r="A175" s="54">
        <v>0</v>
      </c>
      <c r="B175" t="s">
        <v>21</v>
      </c>
      <c r="C175" s="53" t="s">
        <v>19</v>
      </c>
      <c r="D175" s="52">
        <v>25</v>
      </c>
    </row>
    <row r="176" spans="1:4" x14ac:dyDescent="0.3">
      <c r="A176" s="54">
        <v>1</v>
      </c>
      <c r="B176" t="s">
        <v>21</v>
      </c>
      <c r="C176" s="53" t="s">
        <v>19</v>
      </c>
      <c r="D176" s="52">
        <v>25</v>
      </c>
    </row>
    <row r="177" spans="1:4" x14ac:dyDescent="0.3">
      <c r="A177" s="54">
        <v>0</v>
      </c>
      <c r="B177" t="s">
        <v>21</v>
      </c>
      <c r="C177" s="53" t="s">
        <v>19</v>
      </c>
      <c r="D177" s="52">
        <v>25</v>
      </c>
    </row>
    <row r="178" spans="1:4" x14ac:dyDescent="0.3">
      <c r="A178" s="54">
        <v>0</v>
      </c>
      <c r="B178" t="s">
        <v>21</v>
      </c>
      <c r="C178" s="53" t="s">
        <v>19</v>
      </c>
      <c r="D178" s="52">
        <v>25</v>
      </c>
    </row>
    <row r="179" spans="1:4" x14ac:dyDescent="0.3">
      <c r="A179" s="54">
        <v>0</v>
      </c>
      <c r="B179" t="s">
        <v>21</v>
      </c>
      <c r="C179" s="53" t="s">
        <v>19</v>
      </c>
      <c r="D179" s="52">
        <v>25</v>
      </c>
    </row>
    <row r="180" spans="1:4" x14ac:dyDescent="0.3">
      <c r="A180" s="54">
        <v>0</v>
      </c>
      <c r="B180" t="s">
        <v>21</v>
      </c>
      <c r="C180" s="53" t="s">
        <v>19</v>
      </c>
      <c r="D180" s="52">
        <v>25</v>
      </c>
    </row>
    <row r="181" spans="1:4" x14ac:dyDescent="0.3">
      <c r="A181" s="54">
        <v>0</v>
      </c>
      <c r="B181" t="s">
        <v>21</v>
      </c>
      <c r="C181" s="53" t="s">
        <v>19</v>
      </c>
      <c r="D181" s="52">
        <v>25</v>
      </c>
    </row>
    <row r="182" spans="1:4" x14ac:dyDescent="0.3">
      <c r="A182" s="54">
        <v>1</v>
      </c>
      <c r="B182" t="s">
        <v>21</v>
      </c>
      <c r="C182" s="53" t="s">
        <v>19</v>
      </c>
      <c r="D182" s="52">
        <v>25</v>
      </c>
    </row>
    <row r="183" spans="1:4" x14ac:dyDescent="0.3">
      <c r="A183" s="54">
        <v>0</v>
      </c>
      <c r="B183" t="s">
        <v>21</v>
      </c>
      <c r="C183" s="53" t="s">
        <v>19</v>
      </c>
      <c r="D183" s="52">
        <v>25</v>
      </c>
    </row>
    <row r="184" spans="1:4" x14ac:dyDescent="0.3">
      <c r="A184" s="54">
        <v>1</v>
      </c>
      <c r="B184" t="s">
        <v>21</v>
      </c>
      <c r="C184" s="53" t="s">
        <v>19</v>
      </c>
      <c r="D184" s="52">
        <v>25</v>
      </c>
    </row>
    <row r="185" spans="1:4" x14ac:dyDescent="0.3">
      <c r="A185" s="54">
        <v>0</v>
      </c>
      <c r="B185" t="s">
        <v>21</v>
      </c>
      <c r="C185" s="53" t="s">
        <v>19</v>
      </c>
      <c r="D185" s="52">
        <v>25</v>
      </c>
    </row>
    <row r="186" spans="1:4" x14ac:dyDescent="0.3">
      <c r="A186" s="54">
        <v>0</v>
      </c>
      <c r="B186" t="s">
        <v>18</v>
      </c>
      <c r="C186" s="53" t="s">
        <v>23</v>
      </c>
      <c r="D186" s="52">
        <v>25</v>
      </c>
    </row>
    <row r="187" spans="1:4" x14ac:dyDescent="0.3">
      <c r="A187" s="54">
        <v>0</v>
      </c>
      <c r="B187" t="s">
        <v>18</v>
      </c>
      <c r="C187" s="53" t="s">
        <v>23</v>
      </c>
      <c r="D187" s="52">
        <v>25</v>
      </c>
    </row>
    <row r="188" spans="1:4" x14ac:dyDescent="0.3">
      <c r="A188" s="54">
        <v>1</v>
      </c>
      <c r="B188" t="s">
        <v>18</v>
      </c>
      <c r="C188" s="53" t="s">
        <v>23</v>
      </c>
      <c r="D188" s="52">
        <v>25</v>
      </c>
    </row>
    <row r="189" spans="1:4" x14ac:dyDescent="0.3">
      <c r="A189" s="54">
        <v>0</v>
      </c>
      <c r="B189" t="s">
        <v>18</v>
      </c>
      <c r="C189" s="53" t="s">
        <v>23</v>
      </c>
      <c r="D189" s="52">
        <v>25</v>
      </c>
    </row>
    <row r="190" spans="1:4" x14ac:dyDescent="0.3">
      <c r="A190" s="54">
        <v>1</v>
      </c>
      <c r="B190" t="s">
        <v>18</v>
      </c>
      <c r="C190" s="53" t="s">
        <v>23</v>
      </c>
      <c r="D190" s="52">
        <v>25</v>
      </c>
    </row>
    <row r="191" spans="1:4" x14ac:dyDescent="0.3">
      <c r="A191" s="54">
        <v>1</v>
      </c>
      <c r="B191" t="s">
        <v>18</v>
      </c>
      <c r="C191" s="53" t="s">
        <v>23</v>
      </c>
      <c r="D191" s="52">
        <v>25</v>
      </c>
    </row>
    <row r="192" spans="1:4" x14ac:dyDescent="0.3">
      <c r="A192" s="54">
        <v>0</v>
      </c>
      <c r="B192" t="s">
        <v>18</v>
      </c>
      <c r="C192" s="53" t="s">
        <v>23</v>
      </c>
      <c r="D192" s="52">
        <v>25</v>
      </c>
    </row>
    <row r="193" spans="1:4" x14ac:dyDescent="0.3">
      <c r="A193" s="54">
        <v>0</v>
      </c>
      <c r="B193" t="s">
        <v>18</v>
      </c>
      <c r="C193" s="53" t="s">
        <v>23</v>
      </c>
      <c r="D193" s="52">
        <v>25</v>
      </c>
    </row>
    <row r="194" spans="1:4" x14ac:dyDescent="0.3">
      <c r="A194" s="54">
        <v>1</v>
      </c>
      <c r="B194" t="s">
        <v>18</v>
      </c>
      <c r="C194" s="53" t="s">
        <v>23</v>
      </c>
      <c r="D194" s="52">
        <v>25</v>
      </c>
    </row>
    <row r="195" spans="1:4" x14ac:dyDescent="0.3">
      <c r="A195" s="54">
        <v>0</v>
      </c>
      <c r="B195" t="s">
        <v>18</v>
      </c>
      <c r="C195" s="53" t="s">
        <v>24</v>
      </c>
      <c r="D195" s="52">
        <v>25</v>
      </c>
    </row>
    <row r="196" spans="1:4" x14ac:dyDescent="0.3">
      <c r="A196" s="54">
        <v>0</v>
      </c>
      <c r="B196" t="s">
        <v>18</v>
      </c>
      <c r="C196" s="53" t="s">
        <v>25</v>
      </c>
      <c r="D196" s="52">
        <v>25</v>
      </c>
    </row>
    <row r="197" spans="1:4" x14ac:dyDescent="0.3">
      <c r="A197" s="54">
        <v>0</v>
      </c>
      <c r="B197" t="s">
        <v>18</v>
      </c>
      <c r="C197" s="53" t="s">
        <v>26</v>
      </c>
      <c r="D197" s="52">
        <v>25</v>
      </c>
    </row>
    <row r="198" spans="1:4" x14ac:dyDescent="0.3">
      <c r="A198" s="54">
        <v>1</v>
      </c>
      <c r="B198" t="s">
        <v>18</v>
      </c>
      <c r="C198" s="53" t="s">
        <v>27</v>
      </c>
      <c r="D198" s="52">
        <v>25</v>
      </c>
    </row>
    <row r="199" spans="1:4" x14ac:dyDescent="0.3">
      <c r="A199" s="54">
        <v>0</v>
      </c>
      <c r="B199" t="s">
        <v>18</v>
      </c>
      <c r="C199" s="53" t="s">
        <v>28</v>
      </c>
      <c r="D199" s="52">
        <v>25</v>
      </c>
    </row>
    <row r="200" spans="1:4" x14ac:dyDescent="0.3">
      <c r="A200" s="54">
        <v>0</v>
      </c>
      <c r="B200" t="s">
        <v>18</v>
      </c>
      <c r="C200" s="53" t="s">
        <v>29</v>
      </c>
      <c r="D200" s="52">
        <v>25</v>
      </c>
    </row>
    <row r="201" spans="1:4" x14ac:dyDescent="0.3">
      <c r="A201" s="54">
        <v>0</v>
      </c>
      <c r="B201" t="s">
        <v>18</v>
      </c>
      <c r="C201" s="53" t="s">
        <v>30</v>
      </c>
      <c r="D201" s="52">
        <v>25</v>
      </c>
    </row>
    <row r="202" spans="1:4" x14ac:dyDescent="0.3">
      <c r="A202" s="54">
        <v>1</v>
      </c>
      <c r="B202" t="s">
        <v>18</v>
      </c>
      <c r="C202" s="53" t="s">
        <v>31</v>
      </c>
      <c r="D202" s="52">
        <v>25</v>
      </c>
    </row>
    <row r="203" spans="1:4" x14ac:dyDescent="0.3">
      <c r="A203" s="54">
        <v>0</v>
      </c>
      <c r="B203" t="s">
        <v>18</v>
      </c>
      <c r="C203" s="53" t="s">
        <v>32</v>
      </c>
      <c r="D203" s="52">
        <v>25</v>
      </c>
    </row>
    <row r="204" spans="1:4" x14ac:dyDescent="0.3">
      <c r="A204" s="54">
        <v>0</v>
      </c>
      <c r="B204" t="s">
        <v>18</v>
      </c>
      <c r="C204" s="53" t="s">
        <v>33</v>
      </c>
      <c r="D204" s="52">
        <v>25</v>
      </c>
    </row>
    <row r="205" spans="1:4" x14ac:dyDescent="0.3">
      <c r="A205" s="54">
        <v>0</v>
      </c>
      <c r="B205" t="s">
        <v>18</v>
      </c>
      <c r="C205" s="53" t="s">
        <v>24</v>
      </c>
      <c r="D205" s="52">
        <v>25</v>
      </c>
    </row>
    <row r="206" spans="1:4" x14ac:dyDescent="0.3">
      <c r="A206" s="54">
        <v>0</v>
      </c>
      <c r="B206" t="s">
        <v>18</v>
      </c>
      <c r="C206" s="53" t="s">
        <v>25</v>
      </c>
      <c r="D206" s="52">
        <v>25</v>
      </c>
    </row>
    <row r="207" spans="1:4" x14ac:dyDescent="0.3">
      <c r="A207" s="54">
        <v>0</v>
      </c>
      <c r="B207" t="s">
        <v>18</v>
      </c>
      <c r="C207" s="53" t="s">
        <v>26</v>
      </c>
      <c r="D207" s="52">
        <v>25</v>
      </c>
    </row>
    <row r="208" spans="1:4" x14ac:dyDescent="0.3">
      <c r="A208" s="54">
        <v>0</v>
      </c>
      <c r="B208" t="s">
        <v>18</v>
      </c>
      <c r="C208" s="53" t="s">
        <v>27</v>
      </c>
      <c r="D208" s="52">
        <v>25</v>
      </c>
    </row>
    <row r="209" spans="1:4" x14ac:dyDescent="0.3">
      <c r="A209" s="54">
        <v>0</v>
      </c>
      <c r="B209" t="s">
        <v>18</v>
      </c>
      <c r="C209" s="53" t="s">
        <v>28</v>
      </c>
      <c r="D209" s="52">
        <v>25</v>
      </c>
    </row>
    <row r="210" spans="1:4" x14ac:dyDescent="0.3">
      <c r="A210" s="54">
        <v>0</v>
      </c>
      <c r="B210" t="s">
        <v>18</v>
      </c>
      <c r="C210" s="53" t="s">
        <v>29</v>
      </c>
      <c r="D210" s="52">
        <v>25</v>
      </c>
    </row>
    <row r="211" spans="1:4" x14ac:dyDescent="0.3">
      <c r="A211" s="54">
        <v>0</v>
      </c>
      <c r="B211" t="s">
        <v>18</v>
      </c>
      <c r="C211" s="53" t="s">
        <v>30</v>
      </c>
      <c r="D211" s="52">
        <v>25</v>
      </c>
    </row>
    <row r="212" spans="1:4" x14ac:dyDescent="0.3">
      <c r="A212" s="54">
        <v>0</v>
      </c>
      <c r="B212" t="s">
        <v>18</v>
      </c>
      <c r="C212" s="53" t="s">
        <v>31</v>
      </c>
      <c r="D212" s="52">
        <v>25</v>
      </c>
    </row>
    <row r="213" spans="1:4" x14ac:dyDescent="0.3">
      <c r="A213" s="54">
        <v>0</v>
      </c>
      <c r="B213" t="s">
        <v>18</v>
      </c>
      <c r="C213" s="53" t="s">
        <v>32</v>
      </c>
      <c r="D213" s="52">
        <v>25</v>
      </c>
    </row>
    <row r="214" spans="1:4" x14ac:dyDescent="0.3">
      <c r="A214" s="54">
        <v>0</v>
      </c>
      <c r="B214" t="s">
        <v>18</v>
      </c>
      <c r="C214" s="53" t="s">
        <v>33</v>
      </c>
      <c r="D214" s="52">
        <v>25</v>
      </c>
    </row>
    <row r="215" spans="1:4" x14ac:dyDescent="0.3">
      <c r="A215" s="54">
        <v>0</v>
      </c>
      <c r="B215" t="s">
        <v>18</v>
      </c>
      <c r="C215" s="53" t="s">
        <v>34</v>
      </c>
      <c r="D215" s="52">
        <v>25</v>
      </c>
    </row>
    <row r="216" spans="1:4" x14ac:dyDescent="0.3">
      <c r="A216" s="54">
        <v>0</v>
      </c>
      <c r="B216" t="s">
        <v>18</v>
      </c>
      <c r="C216" s="53" t="s">
        <v>35</v>
      </c>
      <c r="D216" s="52">
        <v>25</v>
      </c>
    </row>
    <row r="217" spans="1:4" x14ac:dyDescent="0.3">
      <c r="A217" s="54">
        <v>0</v>
      </c>
      <c r="B217" t="s">
        <v>18</v>
      </c>
      <c r="C217" s="53" t="s">
        <v>36</v>
      </c>
      <c r="D217" s="52">
        <v>25</v>
      </c>
    </row>
    <row r="218" spans="1:4" x14ac:dyDescent="0.3">
      <c r="A218" s="54">
        <v>0</v>
      </c>
      <c r="B218" t="s">
        <v>18</v>
      </c>
      <c r="C218" s="53" t="s">
        <v>37</v>
      </c>
      <c r="D218" s="52">
        <v>25</v>
      </c>
    </row>
    <row r="219" spans="1:4" x14ac:dyDescent="0.3">
      <c r="A219" s="54">
        <v>0</v>
      </c>
      <c r="B219" t="s">
        <v>18</v>
      </c>
      <c r="C219" s="53" t="s">
        <v>38</v>
      </c>
      <c r="D219" s="52">
        <v>25</v>
      </c>
    </row>
    <row r="220" spans="1:4" x14ac:dyDescent="0.3">
      <c r="A220" s="54">
        <v>0</v>
      </c>
      <c r="B220" t="s">
        <v>18</v>
      </c>
      <c r="C220" s="53" t="s">
        <v>39</v>
      </c>
      <c r="D220" s="52">
        <v>25</v>
      </c>
    </row>
    <row r="221" spans="1:4" x14ac:dyDescent="0.3">
      <c r="A221" s="54">
        <v>0</v>
      </c>
      <c r="B221" t="s">
        <v>18</v>
      </c>
      <c r="C221" s="53" t="s">
        <v>40</v>
      </c>
      <c r="D221" s="52">
        <v>25</v>
      </c>
    </row>
    <row r="222" spans="1:4" x14ac:dyDescent="0.3">
      <c r="A222" s="54">
        <v>0</v>
      </c>
      <c r="B222" t="s">
        <v>18</v>
      </c>
      <c r="C222" s="53" t="s">
        <v>41</v>
      </c>
      <c r="D222" s="52">
        <v>25</v>
      </c>
    </row>
    <row r="223" spans="1:4" x14ac:dyDescent="0.3">
      <c r="A223" s="54">
        <v>0</v>
      </c>
      <c r="B223" t="s">
        <v>18</v>
      </c>
      <c r="C223" s="53" t="s">
        <v>42</v>
      </c>
      <c r="D223" s="52">
        <v>25</v>
      </c>
    </row>
    <row r="224" spans="1:4" x14ac:dyDescent="0.3">
      <c r="A224" s="54">
        <v>1</v>
      </c>
      <c r="B224" t="s">
        <v>18</v>
      </c>
      <c r="C224" s="53" t="s">
        <v>43</v>
      </c>
      <c r="D224" s="52">
        <v>25</v>
      </c>
    </row>
    <row r="225" spans="1:4" x14ac:dyDescent="0.3">
      <c r="A225" s="54">
        <v>0</v>
      </c>
      <c r="B225" t="s">
        <v>18</v>
      </c>
      <c r="C225" s="53" t="s">
        <v>44</v>
      </c>
      <c r="D225" s="52">
        <v>25</v>
      </c>
    </row>
    <row r="226" spans="1:4" x14ac:dyDescent="0.3">
      <c r="A226" s="54">
        <v>1</v>
      </c>
      <c r="B226" t="s">
        <v>18</v>
      </c>
      <c r="C226" s="53" t="s">
        <v>45</v>
      </c>
      <c r="D226" s="52">
        <v>25</v>
      </c>
    </row>
    <row r="227" spans="1:4" x14ac:dyDescent="0.3">
      <c r="A227" s="54">
        <v>0</v>
      </c>
      <c r="B227" t="s">
        <v>18</v>
      </c>
      <c r="C227" s="53" t="s">
        <v>46</v>
      </c>
      <c r="D227" s="52">
        <v>25</v>
      </c>
    </row>
    <row r="228" spans="1:4" x14ac:dyDescent="0.3">
      <c r="A228" s="54">
        <v>1</v>
      </c>
      <c r="B228" t="s">
        <v>18</v>
      </c>
      <c r="C228" s="53" t="s">
        <v>47</v>
      </c>
      <c r="D228" s="52">
        <v>25</v>
      </c>
    </row>
    <row r="229" spans="1:4" x14ac:dyDescent="0.3">
      <c r="A229" s="54">
        <v>0</v>
      </c>
      <c r="B229" t="s">
        <v>18</v>
      </c>
      <c r="C229" s="53" t="s">
        <v>24</v>
      </c>
      <c r="D229" s="52">
        <v>25</v>
      </c>
    </row>
    <row r="230" spans="1:4" x14ac:dyDescent="0.3">
      <c r="A230" s="54">
        <v>0</v>
      </c>
      <c r="B230" t="s">
        <v>18</v>
      </c>
      <c r="C230" s="53" t="s">
        <v>48</v>
      </c>
      <c r="D230" s="52">
        <v>25</v>
      </c>
    </row>
    <row r="231" spans="1:4" x14ac:dyDescent="0.3">
      <c r="A231" s="54">
        <v>0</v>
      </c>
      <c r="B231" t="s">
        <v>18</v>
      </c>
      <c r="C231" s="53" t="s">
        <v>49</v>
      </c>
      <c r="D231" s="52">
        <v>25</v>
      </c>
    </row>
    <row r="232" spans="1:4" x14ac:dyDescent="0.3">
      <c r="A232" s="54">
        <v>1</v>
      </c>
      <c r="B232" t="s">
        <v>18</v>
      </c>
      <c r="C232" s="53" t="s">
        <v>50</v>
      </c>
      <c r="D232" s="52">
        <v>25</v>
      </c>
    </row>
    <row r="233" spans="1:4" x14ac:dyDescent="0.3">
      <c r="A233" s="54">
        <v>0</v>
      </c>
      <c r="B233" t="s">
        <v>18</v>
      </c>
      <c r="C233" s="53" t="s">
        <v>51</v>
      </c>
      <c r="D233" s="52">
        <v>25</v>
      </c>
    </row>
    <row r="234" spans="1:4" x14ac:dyDescent="0.3">
      <c r="A234" s="54">
        <v>0</v>
      </c>
      <c r="B234" t="s">
        <v>18</v>
      </c>
      <c r="C234" s="53" t="s">
        <v>52</v>
      </c>
      <c r="D234" s="52">
        <v>25</v>
      </c>
    </row>
    <row r="235" spans="1:4" x14ac:dyDescent="0.3">
      <c r="A235" s="54">
        <v>0</v>
      </c>
      <c r="B235" t="s">
        <v>18</v>
      </c>
      <c r="C235" s="53" t="s">
        <v>53</v>
      </c>
      <c r="D235" s="52">
        <v>25</v>
      </c>
    </row>
    <row r="236" spans="1:4" x14ac:dyDescent="0.3">
      <c r="A236" s="54">
        <v>0</v>
      </c>
      <c r="B236" t="s">
        <v>18</v>
      </c>
      <c r="C236" s="53" t="s">
        <v>54</v>
      </c>
      <c r="D236" s="52">
        <v>25</v>
      </c>
    </row>
    <row r="237" spans="1:4" x14ac:dyDescent="0.3">
      <c r="A237" s="54">
        <v>0</v>
      </c>
      <c r="B237" t="s">
        <v>18</v>
      </c>
      <c r="C237" s="53" t="s">
        <v>55</v>
      </c>
      <c r="D237" s="52">
        <v>25</v>
      </c>
    </row>
    <row r="238" spans="1:4" x14ac:dyDescent="0.3">
      <c r="A238" s="54">
        <v>0</v>
      </c>
      <c r="B238" t="s">
        <v>18</v>
      </c>
      <c r="C238" s="53" t="s">
        <v>56</v>
      </c>
      <c r="D238" s="52">
        <v>25</v>
      </c>
    </row>
    <row r="239" spans="1:4" x14ac:dyDescent="0.3">
      <c r="A239" s="54">
        <v>0</v>
      </c>
      <c r="B239" t="s">
        <v>18</v>
      </c>
      <c r="C239" s="53" t="s">
        <v>57</v>
      </c>
      <c r="D239" s="52">
        <v>25</v>
      </c>
    </row>
    <row r="240" spans="1:4" x14ac:dyDescent="0.3">
      <c r="A240" s="54">
        <v>1</v>
      </c>
      <c r="B240" t="s">
        <v>18</v>
      </c>
      <c r="C240" s="53" t="s">
        <v>58</v>
      </c>
      <c r="D240" s="52">
        <v>25</v>
      </c>
    </row>
    <row r="241" spans="1:4" x14ac:dyDescent="0.3">
      <c r="A241" s="54">
        <v>0</v>
      </c>
      <c r="B241" t="s">
        <v>18</v>
      </c>
      <c r="C241" s="53" t="s">
        <v>59</v>
      </c>
      <c r="D241" s="52">
        <v>25</v>
      </c>
    </row>
    <row r="242" spans="1:4" x14ac:dyDescent="0.3">
      <c r="A242" s="54">
        <v>0</v>
      </c>
      <c r="B242" t="s">
        <v>18</v>
      </c>
      <c r="C242" s="53" t="s">
        <v>60</v>
      </c>
      <c r="D242" s="52">
        <v>25</v>
      </c>
    </row>
    <row r="243" spans="1:4" x14ac:dyDescent="0.3">
      <c r="A243" s="54">
        <v>0</v>
      </c>
      <c r="B243" t="s">
        <v>18</v>
      </c>
      <c r="C243" s="53" t="s">
        <v>61</v>
      </c>
      <c r="D243" s="52">
        <v>25</v>
      </c>
    </row>
    <row r="244" spans="1:4" x14ac:dyDescent="0.3">
      <c r="A244" s="54">
        <v>0</v>
      </c>
      <c r="B244" t="s">
        <v>18</v>
      </c>
      <c r="C244" s="53" t="s">
        <v>62</v>
      </c>
      <c r="D244" s="52">
        <v>25</v>
      </c>
    </row>
    <row r="245" spans="1:4" x14ac:dyDescent="0.3">
      <c r="A245" s="54">
        <v>0</v>
      </c>
      <c r="B245" t="s">
        <v>18</v>
      </c>
      <c r="C245" s="53" t="s">
        <v>63</v>
      </c>
      <c r="D245" s="52">
        <v>25</v>
      </c>
    </row>
    <row r="246" spans="1:4" x14ac:dyDescent="0.3">
      <c r="A246" s="54">
        <v>0</v>
      </c>
      <c r="B246" t="s">
        <v>18</v>
      </c>
      <c r="C246" s="53" t="s">
        <v>64</v>
      </c>
      <c r="D246" s="52">
        <v>25</v>
      </c>
    </row>
    <row r="247" spans="1:4" x14ac:dyDescent="0.3">
      <c r="A247" s="54">
        <v>0</v>
      </c>
      <c r="B247" t="s">
        <v>18</v>
      </c>
      <c r="C247" s="53" t="s">
        <v>65</v>
      </c>
      <c r="D247" s="52">
        <v>25</v>
      </c>
    </row>
    <row r="248" spans="1:4" x14ac:dyDescent="0.3">
      <c r="A248" s="54">
        <v>1</v>
      </c>
      <c r="B248" t="s">
        <v>18</v>
      </c>
      <c r="C248" s="53" t="s">
        <v>66</v>
      </c>
      <c r="D248" s="52">
        <v>25</v>
      </c>
    </row>
    <row r="249" spans="1:4" x14ac:dyDescent="0.3">
      <c r="A249" s="54">
        <v>0</v>
      </c>
      <c r="B249" t="s">
        <v>18</v>
      </c>
      <c r="C249" s="53" t="s">
        <v>67</v>
      </c>
      <c r="D249" s="52">
        <v>25</v>
      </c>
    </row>
    <row r="250" spans="1:4" x14ac:dyDescent="0.3">
      <c r="A250" s="54">
        <v>0</v>
      </c>
      <c r="B250" t="s">
        <v>18</v>
      </c>
      <c r="C250" s="53" t="s">
        <v>68</v>
      </c>
      <c r="D250" s="52">
        <v>25</v>
      </c>
    </row>
    <row r="251" spans="1:4" x14ac:dyDescent="0.3">
      <c r="A251" s="54">
        <v>0</v>
      </c>
      <c r="B251" t="s">
        <v>18</v>
      </c>
      <c r="C251" s="53" t="s">
        <v>69</v>
      </c>
      <c r="D251" s="52">
        <v>25</v>
      </c>
    </row>
    <row r="252" spans="1:4" x14ac:dyDescent="0.3">
      <c r="A252" s="54">
        <v>0</v>
      </c>
      <c r="B252" t="s">
        <v>18</v>
      </c>
      <c r="C252" s="53" t="s">
        <v>70</v>
      </c>
      <c r="D252" s="52">
        <v>25</v>
      </c>
    </row>
    <row r="253" spans="1:4" x14ac:dyDescent="0.3">
      <c r="A253" s="54">
        <v>0</v>
      </c>
      <c r="B253" t="s">
        <v>18</v>
      </c>
      <c r="C253" s="53" t="s">
        <v>71</v>
      </c>
      <c r="D253" s="52">
        <v>25</v>
      </c>
    </row>
    <row r="254" spans="1:4" x14ac:dyDescent="0.3">
      <c r="A254" s="54">
        <v>0</v>
      </c>
      <c r="B254" t="s">
        <v>18</v>
      </c>
      <c r="C254" s="53" t="s">
        <v>72</v>
      </c>
      <c r="D254" s="52">
        <v>25</v>
      </c>
    </row>
    <row r="255" spans="1:4" x14ac:dyDescent="0.3">
      <c r="A255" s="54">
        <v>0</v>
      </c>
      <c r="B255" t="s">
        <v>18</v>
      </c>
      <c r="C255" s="53" t="s">
        <v>73</v>
      </c>
      <c r="D255" s="52">
        <v>25</v>
      </c>
    </row>
    <row r="256" spans="1:4" x14ac:dyDescent="0.3">
      <c r="A256" s="54">
        <v>0</v>
      </c>
      <c r="B256" t="s">
        <v>18</v>
      </c>
      <c r="C256" s="53" t="s">
        <v>74</v>
      </c>
      <c r="D256" s="52">
        <v>25</v>
      </c>
    </row>
    <row r="257" spans="1:4" x14ac:dyDescent="0.3">
      <c r="A257" s="54">
        <v>0</v>
      </c>
      <c r="B257" t="s">
        <v>18</v>
      </c>
      <c r="C257" s="53" t="s">
        <v>75</v>
      </c>
      <c r="D257" s="52">
        <v>25</v>
      </c>
    </row>
    <row r="258" spans="1:4" x14ac:dyDescent="0.3">
      <c r="A258" s="54">
        <v>0</v>
      </c>
      <c r="B258" t="s">
        <v>18</v>
      </c>
      <c r="C258" s="53" t="s">
        <v>76</v>
      </c>
      <c r="D258" s="52">
        <v>25</v>
      </c>
    </row>
    <row r="259" spans="1:4" x14ac:dyDescent="0.3">
      <c r="A259" s="54">
        <v>0</v>
      </c>
      <c r="B259" t="s">
        <v>18</v>
      </c>
      <c r="C259" s="53" t="s">
        <v>77</v>
      </c>
      <c r="D259" s="52">
        <v>25</v>
      </c>
    </row>
    <row r="260" spans="1:4" x14ac:dyDescent="0.3">
      <c r="A260" s="54">
        <v>1</v>
      </c>
      <c r="B260" t="s">
        <v>18</v>
      </c>
      <c r="C260" s="53" t="s">
        <v>78</v>
      </c>
      <c r="D260" s="52">
        <v>25</v>
      </c>
    </row>
    <row r="261" spans="1:4" x14ac:dyDescent="0.3">
      <c r="A261" s="54">
        <v>0</v>
      </c>
      <c r="B261" t="s">
        <v>18</v>
      </c>
      <c r="C261" s="53" t="s">
        <v>79</v>
      </c>
      <c r="D261" s="52">
        <v>25</v>
      </c>
    </row>
    <row r="262" spans="1:4" x14ac:dyDescent="0.3">
      <c r="A262" s="54">
        <v>0</v>
      </c>
      <c r="B262" t="s">
        <v>18</v>
      </c>
      <c r="C262" s="53" t="s">
        <v>80</v>
      </c>
      <c r="D262" s="52">
        <v>25</v>
      </c>
    </row>
    <row r="263" spans="1:4" x14ac:dyDescent="0.3">
      <c r="A263" s="54">
        <v>0</v>
      </c>
      <c r="B263" t="s">
        <v>18</v>
      </c>
      <c r="C263" s="53" t="s">
        <v>81</v>
      </c>
      <c r="D263" s="52">
        <v>25</v>
      </c>
    </row>
    <row r="264" spans="1:4" x14ac:dyDescent="0.3">
      <c r="A264" s="54">
        <v>0</v>
      </c>
      <c r="B264" t="s">
        <v>18</v>
      </c>
      <c r="C264" s="53" t="s">
        <v>82</v>
      </c>
      <c r="D264" s="52">
        <v>25</v>
      </c>
    </row>
    <row r="265" spans="1:4" x14ac:dyDescent="0.3">
      <c r="A265" s="54">
        <v>0</v>
      </c>
      <c r="B265" t="s">
        <v>18</v>
      </c>
      <c r="C265" s="53" t="s">
        <v>83</v>
      </c>
      <c r="D265" s="52">
        <v>25</v>
      </c>
    </row>
    <row r="266" spans="1:4" x14ac:dyDescent="0.3">
      <c r="A266" s="54">
        <v>0</v>
      </c>
      <c r="B266" t="s">
        <v>18</v>
      </c>
      <c r="C266" s="53" t="s">
        <v>84</v>
      </c>
      <c r="D266" s="52">
        <v>25</v>
      </c>
    </row>
    <row r="267" spans="1:4" x14ac:dyDescent="0.3">
      <c r="A267" s="54">
        <v>0</v>
      </c>
      <c r="B267" t="s">
        <v>18</v>
      </c>
      <c r="C267" s="53" t="s">
        <v>85</v>
      </c>
      <c r="D267" s="52">
        <v>25</v>
      </c>
    </row>
    <row r="268" spans="1:4" x14ac:dyDescent="0.3">
      <c r="A268" s="54">
        <v>1</v>
      </c>
      <c r="B268" t="s">
        <v>18</v>
      </c>
      <c r="C268" s="53" t="s">
        <v>86</v>
      </c>
      <c r="D268" s="52">
        <v>25</v>
      </c>
    </row>
    <row r="269" spans="1:4" x14ac:dyDescent="0.3">
      <c r="A269" s="54">
        <v>1</v>
      </c>
      <c r="B269" t="s">
        <v>18</v>
      </c>
      <c r="C269" s="53" t="s">
        <v>87</v>
      </c>
      <c r="D269" s="52">
        <v>25</v>
      </c>
    </row>
    <row r="270" spans="1:4" x14ac:dyDescent="0.3">
      <c r="A270" s="54">
        <v>0</v>
      </c>
      <c r="B270" t="s">
        <v>18</v>
      </c>
      <c r="C270" s="53" t="s">
        <v>88</v>
      </c>
      <c r="D270" s="52">
        <v>25</v>
      </c>
    </row>
    <row r="271" spans="1:4" x14ac:dyDescent="0.3">
      <c r="A271" s="54">
        <v>0</v>
      </c>
      <c r="B271" t="s">
        <v>18</v>
      </c>
      <c r="C271" s="53" t="s">
        <v>89</v>
      </c>
      <c r="D271" s="52">
        <v>25</v>
      </c>
    </row>
    <row r="272" spans="1:4" x14ac:dyDescent="0.3">
      <c r="A272" s="54">
        <v>0</v>
      </c>
      <c r="B272" t="s">
        <v>18</v>
      </c>
      <c r="C272" s="53" t="s">
        <v>90</v>
      </c>
      <c r="D272" s="52">
        <v>25</v>
      </c>
    </row>
    <row r="273" spans="1:4" x14ac:dyDescent="0.3">
      <c r="A273" s="54">
        <v>0</v>
      </c>
      <c r="B273" t="s">
        <v>18</v>
      </c>
      <c r="C273" s="53" t="s">
        <v>91</v>
      </c>
      <c r="D273" s="52">
        <v>25</v>
      </c>
    </row>
    <row r="274" spans="1:4" x14ac:dyDescent="0.3">
      <c r="A274" s="54">
        <v>0</v>
      </c>
      <c r="B274" t="s">
        <v>18</v>
      </c>
      <c r="C274" s="53" t="s">
        <v>92</v>
      </c>
      <c r="D274" s="52">
        <v>25</v>
      </c>
    </row>
    <row r="275" spans="1:4" x14ac:dyDescent="0.3">
      <c r="A275" s="54">
        <v>1</v>
      </c>
      <c r="B275" t="s">
        <v>18</v>
      </c>
      <c r="C275" s="53" t="s">
        <v>93</v>
      </c>
      <c r="D275" s="52">
        <v>25</v>
      </c>
    </row>
    <row r="276" spans="1:4" x14ac:dyDescent="0.3">
      <c r="A276" s="54">
        <v>0</v>
      </c>
      <c r="B276" t="s">
        <v>18</v>
      </c>
      <c r="C276" s="53" t="s">
        <v>94</v>
      </c>
      <c r="D276" s="52">
        <v>25</v>
      </c>
    </row>
    <row r="277" spans="1:4" x14ac:dyDescent="0.3">
      <c r="A277" s="54">
        <v>0</v>
      </c>
      <c r="B277" t="s">
        <v>18</v>
      </c>
      <c r="C277" s="53" t="s">
        <v>95</v>
      </c>
      <c r="D277" s="52">
        <v>25</v>
      </c>
    </row>
    <row r="278" spans="1:4" x14ac:dyDescent="0.3">
      <c r="A278" s="54">
        <v>0</v>
      </c>
      <c r="B278" t="s">
        <v>18</v>
      </c>
      <c r="C278" s="53" t="s">
        <v>96</v>
      </c>
      <c r="D278" s="52">
        <v>25</v>
      </c>
    </row>
    <row r="279" spans="1:4" x14ac:dyDescent="0.3">
      <c r="A279" s="54">
        <v>0</v>
      </c>
      <c r="B279" t="s">
        <v>18</v>
      </c>
      <c r="C279" s="53" t="s">
        <v>97</v>
      </c>
      <c r="D279" s="52">
        <v>25</v>
      </c>
    </row>
    <row r="280" spans="1:4" x14ac:dyDescent="0.3">
      <c r="A280" s="54">
        <v>0</v>
      </c>
      <c r="B280" t="s">
        <v>18</v>
      </c>
      <c r="C280" s="53" t="s">
        <v>98</v>
      </c>
      <c r="D280" s="52">
        <v>25</v>
      </c>
    </row>
    <row r="281" spans="1:4" x14ac:dyDescent="0.3">
      <c r="A281" s="54">
        <v>0</v>
      </c>
      <c r="B281" t="s">
        <v>18</v>
      </c>
      <c r="C281" s="53" t="s">
        <v>99</v>
      </c>
      <c r="D281" s="52">
        <v>25</v>
      </c>
    </row>
    <row r="282" spans="1:4" x14ac:dyDescent="0.3">
      <c r="A282" s="54">
        <v>0</v>
      </c>
      <c r="B282" t="s">
        <v>21</v>
      </c>
      <c r="C282" s="53" t="s">
        <v>100</v>
      </c>
      <c r="D282" s="52">
        <v>25</v>
      </c>
    </row>
    <row r="283" spans="1:4" x14ac:dyDescent="0.3">
      <c r="A283" s="54">
        <v>0</v>
      </c>
      <c r="B283" t="s">
        <v>21</v>
      </c>
      <c r="C283" s="53" t="s">
        <v>101</v>
      </c>
      <c r="D283" s="52">
        <v>25</v>
      </c>
    </row>
    <row r="284" spans="1:4" x14ac:dyDescent="0.3">
      <c r="A284" s="54">
        <v>0</v>
      </c>
      <c r="B284" t="s">
        <v>21</v>
      </c>
      <c r="C284" s="53" t="s">
        <v>102</v>
      </c>
      <c r="D284" s="52">
        <v>25</v>
      </c>
    </row>
    <row r="285" spans="1:4" x14ac:dyDescent="0.3">
      <c r="A285" s="54">
        <v>0</v>
      </c>
      <c r="B285" t="s">
        <v>21</v>
      </c>
      <c r="C285" s="53" t="s">
        <v>103</v>
      </c>
      <c r="D285" s="52">
        <v>25</v>
      </c>
    </row>
    <row r="286" spans="1:4" x14ac:dyDescent="0.3">
      <c r="A286" s="54">
        <v>1</v>
      </c>
      <c r="B286" t="s">
        <v>21</v>
      </c>
      <c r="C286" s="53" t="s">
        <v>104</v>
      </c>
      <c r="D286" s="52">
        <v>25</v>
      </c>
    </row>
    <row r="287" spans="1:4" x14ac:dyDescent="0.3">
      <c r="A287" s="52">
        <v>0</v>
      </c>
      <c r="B287" t="s">
        <v>21</v>
      </c>
      <c r="C287" s="53" t="s">
        <v>105</v>
      </c>
      <c r="D287" s="52">
        <v>25</v>
      </c>
    </row>
    <row r="288" spans="1:4" x14ac:dyDescent="0.3">
      <c r="A288" s="54">
        <v>0</v>
      </c>
      <c r="B288" t="s">
        <v>21</v>
      </c>
      <c r="C288" s="53" t="s">
        <v>106</v>
      </c>
      <c r="D288" s="52">
        <v>25</v>
      </c>
    </row>
    <row r="289" spans="1:4" x14ac:dyDescent="0.3">
      <c r="A289" s="54">
        <v>0</v>
      </c>
      <c r="B289" t="s">
        <v>21</v>
      </c>
      <c r="C289" s="53" t="s">
        <v>107</v>
      </c>
      <c r="D289" s="52">
        <v>25</v>
      </c>
    </row>
    <row r="290" spans="1:4" x14ac:dyDescent="0.3">
      <c r="A290" s="54">
        <v>0</v>
      </c>
      <c r="B290" t="s">
        <v>21</v>
      </c>
      <c r="C290" s="53" t="s">
        <v>108</v>
      </c>
      <c r="D290" s="52">
        <v>25</v>
      </c>
    </row>
    <row r="291" spans="1:4" x14ac:dyDescent="0.3">
      <c r="A291" s="54">
        <v>0</v>
      </c>
      <c r="B291" t="s">
        <v>21</v>
      </c>
      <c r="C291" s="53" t="s">
        <v>109</v>
      </c>
      <c r="D291" s="52">
        <v>25</v>
      </c>
    </row>
    <row r="292" spans="1:4" x14ac:dyDescent="0.3">
      <c r="A292" s="54">
        <v>1</v>
      </c>
      <c r="B292" t="s">
        <v>21</v>
      </c>
      <c r="C292" s="53" t="s">
        <v>110</v>
      </c>
      <c r="D292" s="52">
        <v>25</v>
      </c>
    </row>
    <row r="293" spans="1:4" x14ac:dyDescent="0.3">
      <c r="A293" s="54">
        <v>0</v>
      </c>
      <c r="B293" t="s">
        <v>21</v>
      </c>
      <c r="C293" s="53" t="s">
        <v>111</v>
      </c>
      <c r="D293" s="52">
        <v>25</v>
      </c>
    </row>
    <row r="294" spans="1:4" x14ac:dyDescent="0.3">
      <c r="A294" s="54">
        <v>1</v>
      </c>
      <c r="B294" t="s">
        <v>21</v>
      </c>
      <c r="C294" s="53" t="s">
        <v>112</v>
      </c>
      <c r="D294" s="52">
        <v>25</v>
      </c>
    </row>
    <row r="295" spans="1:4" x14ac:dyDescent="0.3">
      <c r="A295" s="52">
        <v>0</v>
      </c>
      <c r="B295" t="s">
        <v>21</v>
      </c>
      <c r="C295" s="53" t="s">
        <v>113</v>
      </c>
      <c r="D295" s="52">
        <v>25</v>
      </c>
    </row>
    <row r="296" spans="1:4" x14ac:dyDescent="0.3">
      <c r="A296" s="54">
        <v>1</v>
      </c>
      <c r="B296" t="s">
        <v>21</v>
      </c>
      <c r="C296" s="53" t="s">
        <v>114</v>
      </c>
      <c r="D296" s="52">
        <v>25</v>
      </c>
    </row>
    <row r="297" spans="1:4" x14ac:dyDescent="0.3">
      <c r="A297" s="54">
        <v>1</v>
      </c>
      <c r="B297" t="s">
        <v>21</v>
      </c>
      <c r="C297" s="53" t="s">
        <v>115</v>
      </c>
      <c r="D297" s="52">
        <v>25</v>
      </c>
    </row>
    <row r="298" spans="1:4" x14ac:dyDescent="0.3">
      <c r="A298" s="54">
        <v>0</v>
      </c>
      <c r="B298" t="s">
        <v>21</v>
      </c>
      <c r="C298" s="53" t="s">
        <v>116</v>
      </c>
      <c r="D298" s="52">
        <v>25</v>
      </c>
    </row>
    <row r="299" spans="1:4" x14ac:dyDescent="0.3">
      <c r="A299" s="54">
        <v>0</v>
      </c>
      <c r="B299" t="s">
        <v>21</v>
      </c>
      <c r="C299" s="53" t="s">
        <v>117</v>
      </c>
      <c r="D299" s="52">
        <v>25</v>
      </c>
    </row>
    <row r="300" spans="1:4" x14ac:dyDescent="0.3">
      <c r="A300" s="52">
        <v>0</v>
      </c>
      <c r="B300" t="s">
        <v>21</v>
      </c>
      <c r="C300" s="53" t="s">
        <v>118</v>
      </c>
      <c r="D300" s="52">
        <v>25</v>
      </c>
    </row>
    <row r="301" spans="1:4" x14ac:dyDescent="0.3">
      <c r="A301" s="54">
        <v>0</v>
      </c>
      <c r="B301" t="s">
        <v>21</v>
      </c>
      <c r="C301" s="53" t="s">
        <v>119</v>
      </c>
      <c r="D301" s="52">
        <v>25</v>
      </c>
    </row>
    <row r="302" spans="1:4" x14ac:dyDescent="0.3">
      <c r="A302" s="54">
        <v>1</v>
      </c>
      <c r="B302" t="s">
        <v>21</v>
      </c>
      <c r="C302" s="53" t="s">
        <v>120</v>
      </c>
      <c r="D302" s="52">
        <v>25</v>
      </c>
    </row>
    <row r="303" spans="1:4" x14ac:dyDescent="0.3">
      <c r="A303" s="54">
        <v>0</v>
      </c>
      <c r="B303" t="s">
        <v>21</v>
      </c>
      <c r="C303" s="53" t="s">
        <v>121</v>
      </c>
      <c r="D303" s="52">
        <v>25</v>
      </c>
    </row>
    <row r="304" spans="1:4" x14ac:dyDescent="0.3">
      <c r="A304" s="52">
        <v>0</v>
      </c>
      <c r="B304" t="s">
        <v>21</v>
      </c>
      <c r="C304" s="53" t="s">
        <v>122</v>
      </c>
      <c r="D304" s="52">
        <v>25</v>
      </c>
    </row>
    <row r="305" spans="1:4" x14ac:dyDescent="0.3">
      <c r="A305" s="54">
        <v>0</v>
      </c>
      <c r="B305" t="s">
        <v>21</v>
      </c>
      <c r="C305" s="53" t="s">
        <v>123</v>
      </c>
      <c r="D305" s="52">
        <v>25</v>
      </c>
    </row>
    <row r="306" spans="1:4" x14ac:dyDescent="0.3">
      <c r="A306" s="54">
        <v>0</v>
      </c>
      <c r="B306" t="s">
        <v>21</v>
      </c>
      <c r="C306" s="53" t="s">
        <v>124</v>
      </c>
      <c r="D306" s="52">
        <v>25</v>
      </c>
    </row>
    <row r="307" spans="1:4" x14ac:dyDescent="0.3">
      <c r="A307" s="54">
        <v>0</v>
      </c>
      <c r="B307" t="s">
        <v>21</v>
      </c>
      <c r="C307" s="53" t="s">
        <v>125</v>
      </c>
      <c r="D307" s="52">
        <v>25</v>
      </c>
    </row>
    <row r="308" spans="1:4" x14ac:dyDescent="0.3">
      <c r="A308" s="54">
        <v>0</v>
      </c>
      <c r="B308" t="s">
        <v>21</v>
      </c>
      <c r="C308" s="53" t="s">
        <v>126</v>
      </c>
      <c r="D308" s="52">
        <v>25</v>
      </c>
    </row>
    <row r="309" spans="1:4" x14ac:dyDescent="0.3">
      <c r="A309" s="54">
        <v>0</v>
      </c>
      <c r="B309" t="s">
        <v>21</v>
      </c>
      <c r="C309" s="53" t="s">
        <v>127</v>
      </c>
      <c r="D309" s="52">
        <v>25</v>
      </c>
    </row>
    <row r="310" spans="1:4" x14ac:dyDescent="0.3">
      <c r="A310" s="54">
        <v>0</v>
      </c>
      <c r="B310" t="s">
        <v>21</v>
      </c>
      <c r="C310" s="53" t="s">
        <v>128</v>
      </c>
      <c r="D310" s="52">
        <v>25</v>
      </c>
    </row>
    <row r="311" spans="1:4" x14ac:dyDescent="0.3">
      <c r="A311" s="54">
        <v>0</v>
      </c>
      <c r="B311" t="s">
        <v>21</v>
      </c>
      <c r="C311" s="53" t="s">
        <v>129</v>
      </c>
      <c r="D311" s="52">
        <v>25</v>
      </c>
    </row>
    <row r="312" spans="1:4" x14ac:dyDescent="0.3">
      <c r="A312" s="54">
        <v>0</v>
      </c>
      <c r="B312" t="s">
        <v>21</v>
      </c>
      <c r="C312" s="53" t="s">
        <v>130</v>
      </c>
      <c r="D312" s="52">
        <v>25</v>
      </c>
    </row>
    <row r="313" spans="1:4" x14ac:dyDescent="0.3">
      <c r="A313" s="54">
        <v>0</v>
      </c>
      <c r="B313" t="s">
        <v>21</v>
      </c>
      <c r="C313" s="53" t="s">
        <v>131</v>
      </c>
      <c r="D313" s="52">
        <v>25</v>
      </c>
    </row>
    <row r="314" spans="1:4" x14ac:dyDescent="0.3">
      <c r="A314" s="54">
        <v>0</v>
      </c>
      <c r="B314" t="s">
        <v>21</v>
      </c>
      <c r="C314" s="53" t="s">
        <v>132</v>
      </c>
      <c r="D314" s="52">
        <v>25</v>
      </c>
    </row>
    <row r="315" spans="1:4" x14ac:dyDescent="0.3">
      <c r="A315" s="54">
        <v>0</v>
      </c>
      <c r="B315" t="s">
        <v>21</v>
      </c>
      <c r="C315" s="53" t="s">
        <v>133</v>
      </c>
      <c r="D315" s="52">
        <v>25</v>
      </c>
    </row>
    <row r="316" spans="1:4" x14ac:dyDescent="0.3">
      <c r="A316" s="54">
        <v>0</v>
      </c>
      <c r="B316" t="s">
        <v>21</v>
      </c>
      <c r="C316" s="53" t="s">
        <v>134</v>
      </c>
      <c r="D316" s="52">
        <v>25</v>
      </c>
    </row>
    <row r="317" spans="1:4" x14ac:dyDescent="0.3">
      <c r="A317" s="54">
        <v>0</v>
      </c>
      <c r="B317" t="s">
        <v>21</v>
      </c>
      <c r="C317" s="53" t="s">
        <v>135</v>
      </c>
      <c r="D317" s="52">
        <v>25</v>
      </c>
    </row>
    <row r="318" spans="1:4" x14ac:dyDescent="0.3">
      <c r="A318" s="52">
        <v>0</v>
      </c>
      <c r="B318" t="s">
        <v>21</v>
      </c>
      <c r="C318" s="53" t="s">
        <v>136</v>
      </c>
      <c r="D318" s="52">
        <v>25</v>
      </c>
    </row>
    <row r="319" spans="1:4" x14ac:dyDescent="0.3">
      <c r="A319" s="54">
        <v>0</v>
      </c>
      <c r="B319" t="s">
        <v>21</v>
      </c>
      <c r="C319" s="53" t="s">
        <v>137</v>
      </c>
      <c r="D319" s="52">
        <v>25</v>
      </c>
    </row>
    <row r="320" spans="1:4" x14ac:dyDescent="0.3">
      <c r="A320" s="54">
        <v>1</v>
      </c>
      <c r="B320" t="s">
        <v>21</v>
      </c>
      <c r="C320" s="53" t="s">
        <v>138</v>
      </c>
      <c r="D320" s="52">
        <v>25</v>
      </c>
    </row>
    <row r="321" spans="1:4" x14ac:dyDescent="0.3">
      <c r="A321" s="54">
        <v>0</v>
      </c>
      <c r="B321" t="s">
        <v>21</v>
      </c>
      <c r="C321" s="53" t="s">
        <v>139</v>
      </c>
      <c r="D321" s="52">
        <v>25</v>
      </c>
    </row>
    <row r="322" spans="1:4" x14ac:dyDescent="0.3">
      <c r="A322" s="52">
        <v>0</v>
      </c>
      <c r="B322" t="s">
        <v>21</v>
      </c>
      <c r="C322" s="53" t="s">
        <v>140</v>
      </c>
      <c r="D322" s="52">
        <v>25</v>
      </c>
    </row>
    <row r="323" spans="1:4" x14ac:dyDescent="0.3">
      <c r="A323" s="54">
        <v>0</v>
      </c>
      <c r="B323" t="s">
        <v>21</v>
      </c>
      <c r="C323" s="53" t="s">
        <v>141</v>
      </c>
      <c r="D323" s="52">
        <v>25</v>
      </c>
    </row>
    <row r="324" spans="1:4" x14ac:dyDescent="0.3">
      <c r="A324" s="54">
        <v>0</v>
      </c>
      <c r="B324" t="s">
        <v>21</v>
      </c>
      <c r="C324" s="53" t="s">
        <v>142</v>
      </c>
      <c r="D324" s="52">
        <v>25</v>
      </c>
    </row>
    <row r="325" spans="1:4" x14ac:dyDescent="0.3">
      <c r="A325" s="52">
        <v>0</v>
      </c>
      <c r="B325" t="s">
        <v>21</v>
      </c>
      <c r="C325" s="53" t="s">
        <v>143</v>
      </c>
      <c r="D325" s="52">
        <v>25</v>
      </c>
    </row>
    <row r="326" spans="1:4" x14ac:dyDescent="0.3">
      <c r="A326" s="54">
        <v>1</v>
      </c>
      <c r="B326" t="s">
        <v>21</v>
      </c>
      <c r="C326" s="53" t="s">
        <v>144</v>
      </c>
      <c r="D326" s="52">
        <v>25</v>
      </c>
    </row>
    <row r="327" spans="1:4" x14ac:dyDescent="0.3">
      <c r="A327" s="54">
        <v>0</v>
      </c>
      <c r="B327" t="s">
        <v>21</v>
      </c>
      <c r="C327" s="53" t="s">
        <v>145</v>
      </c>
      <c r="D327" s="52">
        <v>25</v>
      </c>
    </row>
    <row r="328" spans="1:4" x14ac:dyDescent="0.3">
      <c r="A328" s="54">
        <v>0</v>
      </c>
      <c r="B328" t="s">
        <v>21</v>
      </c>
      <c r="C328" s="53" t="s">
        <v>146</v>
      </c>
      <c r="D328" s="52">
        <v>25</v>
      </c>
    </row>
    <row r="329" spans="1:4" x14ac:dyDescent="0.3">
      <c r="A329" s="54">
        <v>0</v>
      </c>
      <c r="B329" t="s">
        <v>21</v>
      </c>
      <c r="C329" s="53" t="s">
        <v>34</v>
      </c>
      <c r="D329" s="52">
        <v>25</v>
      </c>
    </row>
    <row r="330" spans="1:4" x14ac:dyDescent="0.3">
      <c r="A330" s="54">
        <v>0</v>
      </c>
      <c r="B330" t="s">
        <v>21</v>
      </c>
      <c r="C330" s="53" t="s">
        <v>147</v>
      </c>
      <c r="D330" s="52">
        <v>25</v>
      </c>
    </row>
    <row r="331" spans="1:4" x14ac:dyDescent="0.3">
      <c r="A331" s="54">
        <v>0</v>
      </c>
      <c r="B331" t="s">
        <v>21</v>
      </c>
      <c r="C331" s="53" t="s">
        <v>148</v>
      </c>
      <c r="D331" s="52">
        <v>25</v>
      </c>
    </row>
    <row r="332" spans="1:4" x14ac:dyDescent="0.3">
      <c r="A332" s="54">
        <v>0</v>
      </c>
      <c r="B332" t="s">
        <v>21</v>
      </c>
      <c r="C332" s="53" t="s">
        <v>149</v>
      </c>
      <c r="D332" s="52">
        <v>25</v>
      </c>
    </row>
    <row r="333" spans="1:4" x14ac:dyDescent="0.3">
      <c r="A333" s="54">
        <v>0</v>
      </c>
      <c r="B333" t="s">
        <v>21</v>
      </c>
      <c r="C333" s="53" t="s">
        <v>150</v>
      </c>
      <c r="D333" s="52">
        <v>25</v>
      </c>
    </row>
    <row r="334" spans="1:4" x14ac:dyDescent="0.3">
      <c r="A334" s="54">
        <v>0</v>
      </c>
      <c r="B334" t="s">
        <v>21</v>
      </c>
      <c r="C334" s="53" t="s">
        <v>151</v>
      </c>
      <c r="D334" s="52">
        <v>25</v>
      </c>
    </row>
    <row r="335" spans="1:4" x14ac:dyDescent="0.3">
      <c r="A335" s="54">
        <v>1</v>
      </c>
      <c r="B335" t="s">
        <v>21</v>
      </c>
      <c r="C335" s="53" t="s">
        <v>152</v>
      </c>
      <c r="D335" s="52">
        <v>25</v>
      </c>
    </row>
    <row r="336" spans="1:4" x14ac:dyDescent="0.3">
      <c r="A336" s="54">
        <v>0</v>
      </c>
      <c r="B336" t="s">
        <v>21</v>
      </c>
      <c r="C336" s="53" t="s">
        <v>153</v>
      </c>
      <c r="D336" s="52">
        <v>25</v>
      </c>
    </row>
    <row r="337" spans="1:4" x14ac:dyDescent="0.3">
      <c r="A337" s="54">
        <v>0</v>
      </c>
      <c r="B337" t="s">
        <v>21</v>
      </c>
      <c r="C337" s="53" t="s">
        <v>154</v>
      </c>
      <c r="D337" s="52">
        <v>25</v>
      </c>
    </row>
    <row r="338" spans="1:4" x14ac:dyDescent="0.3">
      <c r="A338" s="54">
        <v>0</v>
      </c>
      <c r="B338" t="s">
        <v>21</v>
      </c>
      <c r="C338" s="53" t="s">
        <v>155</v>
      </c>
      <c r="D338" s="52">
        <v>25</v>
      </c>
    </row>
    <row r="339" spans="1:4" x14ac:dyDescent="0.3">
      <c r="A339" s="54">
        <v>0</v>
      </c>
      <c r="B339" t="s">
        <v>21</v>
      </c>
      <c r="C339" s="53" t="s">
        <v>156</v>
      </c>
      <c r="D339" s="52">
        <v>25</v>
      </c>
    </row>
    <row r="340" spans="1:4" x14ac:dyDescent="0.3">
      <c r="A340" s="54">
        <v>0</v>
      </c>
      <c r="B340" t="s">
        <v>21</v>
      </c>
      <c r="C340" s="53" t="s">
        <v>157</v>
      </c>
      <c r="D340" s="52">
        <v>25</v>
      </c>
    </row>
    <row r="341" spans="1:4" x14ac:dyDescent="0.3">
      <c r="A341" s="54">
        <v>0</v>
      </c>
      <c r="B341" t="s">
        <v>21</v>
      </c>
      <c r="C341" s="53" t="s">
        <v>158</v>
      </c>
      <c r="D341" s="52">
        <v>25</v>
      </c>
    </row>
    <row r="342" spans="1:4" x14ac:dyDescent="0.3">
      <c r="A342" s="52">
        <v>0</v>
      </c>
      <c r="B342" t="s">
        <v>21</v>
      </c>
      <c r="C342" s="53" t="s">
        <v>159</v>
      </c>
      <c r="D342" s="52">
        <v>25</v>
      </c>
    </row>
    <row r="343" spans="1:4" x14ac:dyDescent="0.3">
      <c r="A343" s="54">
        <v>0</v>
      </c>
      <c r="B343" t="s">
        <v>21</v>
      </c>
      <c r="C343" s="53" t="s">
        <v>160</v>
      </c>
      <c r="D343" s="52">
        <v>25</v>
      </c>
    </row>
    <row r="344" spans="1:4" x14ac:dyDescent="0.3">
      <c r="A344" s="54">
        <v>0</v>
      </c>
      <c r="B344" t="s">
        <v>21</v>
      </c>
      <c r="C344" s="53" t="s">
        <v>161</v>
      </c>
      <c r="D344" s="52">
        <v>25</v>
      </c>
    </row>
    <row r="345" spans="1:4" x14ac:dyDescent="0.3">
      <c r="A345" s="54">
        <v>0</v>
      </c>
      <c r="B345" t="s">
        <v>21</v>
      </c>
      <c r="C345" s="53" t="s">
        <v>162</v>
      </c>
      <c r="D345" s="52">
        <v>25</v>
      </c>
    </row>
    <row r="346" spans="1:4" x14ac:dyDescent="0.3">
      <c r="A346" s="54">
        <v>0</v>
      </c>
      <c r="B346" t="s">
        <v>21</v>
      </c>
      <c r="C346" s="53" t="s">
        <v>163</v>
      </c>
      <c r="D346" s="52">
        <v>25</v>
      </c>
    </row>
    <row r="347" spans="1:4" x14ac:dyDescent="0.3">
      <c r="A347" s="52">
        <v>0</v>
      </c>
      <c r="B347" t="s">
        <v>21</v>
      </c>
      <c r="C347" s="53" t="s">
        <v>164</v>
      </c>
      <c r="D347" s="52">
        <v>25</v>
      </c>
    </row>
    <row r="348" spans="1:4" x14ac:dyDescent="0.3">
      <c r="A348" s="52">
        <v>0</v>
      </c>
      <c r="B348" t="s">
        <v>21</v>
      </c>
      <c r="C348" s="53" t="s">
        <v>165</v>
      </c>
      <c r="D348" s="52">
        <v>25</v>
      </c>
    </row>
    <row r="349" spans="1:4" x14ac:dyDescent="0.3">
      <c r="A349" s="54">
        <v>0</v>
      </c>
      <c r="B349" t="s">
        <v>21</v>
      </c>
      <c r="C349" s="53" t="s">
        <v>166</v>
      </c>
      <c r="D349" s="52">
        <v>25</v>
      </c>
    </row>
    <row r="350" spans="1:4" x14ac:dyDescent="0.3">
      <c r="A350" s="54">
        <v>0</v>
      </c>
      <c r="B350" t="s">
        <v>21</v>
      </c>
      <c r="C350" s="53" t="s">
        <v>167</v>
      </c>
      <c r="D350" s="52">
        <v>25</v>
      </c>
    </row>
    <row r="351" spans="1:4" x14ac:dyDescent="0.3">
      <c r="A351" s="54">
        <v>0</v>
      </c>
      <c r="B351" t="s">
        <v>21</v>
      </c>
      <c r="C351" s="53" t="s">
        <v>168</v>
      </c>
      <c r="D351" s="52">
        <v>25</v>
      </c>
    </row>
    <row r="352" spans="1:4" x14ac:dyDescent="0.3">
      <c r="A352" s="54">
        <v>0</v>
      </c>
      <c r="B352" t="s">
        <v>21</v>
      </c>
      <c r="C352" s="53" t="s">
        <v>169</v>
      </c>
      <c r="D352" s="52">
        <v>25</v>
      </c>
    </row>
    <row r="353" spans="1:4" x14ac:dyDescent="0.3">
      <c r="A353" s="54">
        <v>0</v>
      </c>
      <c r="B353" t="s">
        <v>21</v>
      </c>
      <c r="C353" s="53" t="s">
        <v>170</v>
      </c>
      <c r="D353" s="52">
        <v>25</v>
      </c>
    </row>
    <row r="354" spans="1:4" x14ac:dyDescent="0.3">
      <c r="A354" s="54">
        <v>0</v>
      </c>
      <c r="B354" t="s">
        <v>21</v>
      </c>
      <c r="C354" s="53" t="s">
        <v>171</v>
      </c>
      <c r="D354" s="52">
        <v>25</v>
      </c>
    </row>
    <row r="355" spans="1:4" x14ac:dyDescent="0.3">
      <c r="A355" s="54">
        <v>0</v>
      </c>
      <c r="B355" t="s">
        <v>21</v>
      </c>
      <c r="C355" s="53" t="s">
        <v>172</v>
      </c>
      <c r="D355" s="52">
        <v>25</v>
      </c>
    </row>
    <row r="356" spans="1:4" x14ac:dyDescent="0.3">
      <c r="A356" s="54">
        <v>1</v>
      </c>
      <c r="B356" t="s">
        <v>21</v>
      </c>
      <c r="C356" s="53" t="s">
        <v>173</v>
      </c>
      <c r="D356" s="52">
        <v>25</v>
      </c>
    </row>
    <row r="357" spans="1:4" x14ac:dyDescent="0.3">
      <c r="A357" s="54">
        <v>0</v>
      </c>
      <c r="B357" t="s">
        <v>21</v>
      </c>
      <c r="C357" s="53" t="s">
        <v>174</v>
      </c>
      <c r="D357" s="52">
        <v>25</v>
      </c>
    </row>
    <row r="358" spans="1:4" x14ac:dyDescent="0.3">
      <c r="A358" s="52">
        <v>0</v>
      </c>
      <c r="B358" t="s">
        <v>21</v>
      </c>
      <c r="C358" s="53" t="s">
        <v>175</v>
      </c>
      <c r="D358" s="52">
        <v>25</v>
      </c>
    </row>
    <row r="359" spans="1:4" x14ac:dyDescent="0.3">
      <c r="A359" s="54">
        <v>0</v>
      </c>
      <c r="B359" t="s">
        <v>21</v>
      </c>
      <c r="C359" s="53" t="s">
        <v>176</v>
      </c>
      <c r="D359" s="52">
        <v>25</v>
      </c>
    </row>
    <row r="360" spans="1:4" x14ac:dyDescent="0.3">
      <c r="A360" s="54">
        <v>0</v>
      </c>
      <c r="B360" t="s">
        <v>21</v>
      </c>
      <c r="C360" s="53" t="s">
        <v>177</v>
      </c>
      <c r="D360" s="52">
        <v>25</v>
      </c>
    </row>
    <row r="361" spans="1:4" x14ac:dyDescent="0.3">
      <c r="A361" s="54">
        <v>0</v>
      </c>
      <c r="B361" t="s">
        <v>21</v>
      </c>
      <c r="C361" s="53" t="s">
        <v>178</v>
      </c>
      <c r="D361" s="52">
        <v>25</v>
      </c>
    </row>
    <row r="362" spans="1:4" x14ac:dyDescent="0.3">
      <c r="A362" s="54">
        <v>1</v>
      </c>
      <c r="B362" t="s">
        <v>21</v>
      </c>
      <c r="C362" s="53" t="s">
        <v>179</v>
      </c>
      <c r="D362" s="52">
        <v>25</v>
      </c>
    </row>
    <row r="363" spans="1:4" x14ac:dyDescent="0.3">
      <c r="A363" s="54">
        <v>0</v>
      </c>
      <c r="B363" t="s">
        <v>21</v>
      </c>
      <c r="C363" s="53" t="s">
        <v>180</v>
      </c>
      <c r="D363" s="52">
        <v>25</v>
      </c>
    </row>
    <row r="364" spans="1:4" x14ac:dyDescent="0.3">
      <c r="A364" s="54">
        <v>0</v>
      </c>
      <c r="B364" t="s">
        <v>21</v>
      </c>
      <c r="C364" s="53" t="s">
        <v>181</v>
      </c>
      <c r="D364" s="52">
        <v>25</v>
      </c>
    </row>
    <row r="365" spans="1:4" x14ac:dyDescent="0.3">
      <c r="A365" s="54">
        <v>0</v>
      </c>
      <c r="B365" t="s">
        <v>21</v>
      </c>
      <c r="C365" s="53" t="s">
        <v>182</v>
      </c>
      <c r="D365" s="52">
        <v>25</v>
      </c>
    </row>
    <row r="366" spans="1:4" x14ac:dyDescent="0.3">
      <c r="A366" s="52">
        <v>0</v>
      </c>
      <c r="B366" t="s">
        <v>21</v>
      </c>
      <c r="C366" s="53" t="s">
        <v>183</v>
      </c>
      <c r="D366" s="52">
        <v>25</v>
      </c>
    </row>
    <row r="367" spans="1:4" x14ac:dyDescent="0.3">
      <c r="A367" s="52">
        <v>0</v>
      </c>
      <c r="B367" t="s">
        <v>21</v>
      </c>
      <c r="C367" s="53" t="s">
        <v>184</v>
      </c>
      <c r="D367" s="52">
        <v>25</v>
      </c>
    </row>
    <row r="368" spans="1:4" x14ac:dyDescent="0.3">
      <c r="A368" s="54">
        <v>0</v>
      </c>
      <c r="B368" t="s">
        <v>21</v>
      </c>
      <c r="C368" s="53" t="s">
        <v>185</v>
      </c>
      <c r="D368" s="52">
        <v>25</v>
      </c>
    </row>
    <row r="369" spans="1:4" x14ac:dyDescent="0.3">
      <c r="A369" s="54">
        <v>0</v>
      </c>
      <c r="B369" t="s">
        <v>21</v>
      </c>
      <c r="C369" s="53" t="s">
        <v>186</v>
      </c>
      <c r="D369" s="52">
        <v>25</v>
      </c>
    </row>
    <row r="370" spans="1:4" x14ac:dyDescent="0.3">
      <c r="A370" s="54">
        <v>0</v>
      </c>
      <c r="B370" t="s">
        <v>21</v>
      </c>
      <c r="C370" s="53" t="s">
        <v>187</v>
      </c>
      <c r="D370" s="52">
        <v>25</v>
      </c>
    </row>
    <row r="371" spans="1:4" x14ac:dyDescent="0.3">
      <c r="A371" s="54">
        <v>0</v>
      </c>
      <c r="B371" t="s">
        <v>21</v>
      </c>
      <c r="C371" s="53" t="s">
        <v>188</v>
      </c>
      <c r="D371" s="52">
        <v>25</v>
      </c>
    </row>
    <row r="372" spans="1:4" x14ac:dyDescent="0.3">
      <c r="A372" s="54">
        <v>1</v>
      </c>
      <c r="B372" t="s">
        <v>21</v>
      </c>
      <c r="C372" s="53" t="s">
        <v>189</v>
      </c>
      <c r="D372" s="52">
        <v>25</v>
      </c>
    </row>
    <row r="373" spans="1:4" x14ac:dyDescent="0.3">
      <c r="A373" s="54">
        <v>0</v>
      </c>
      <c r="B373" t="s">
        <v>21</v>
      </c>
      <c r="C373" s="53" t="s">
        <v>190</v>
      </c>
      <c r="D373" s="52">
        <v>25</v>
      </c>
    </row>
    <row r="374" spans="1:4" x14ac:dyDescent="0.3">
      <c r="A374" s="52">
        <v>0</v>
      </c>
      <c r="B374" t="s">
        <v>21</v>
      </c>
      <c r="C374" s="53" t="s">
        <v>191</v>
      </c>
      <c r="D374" s="52">
        <v>25</v>
      </c>
    </row>
    <row r="375" spans="1:4" x14ac:dyDescent="0.3">
      <c r="A375" s="54">
        <v>0</v>
      </c>
      <c r="B375" t="s">
        <v>21</v>
      </c>
      <c r="C375" s="53" t="s">
        <v>192</v>
      </c>
      <c r="D375" s="52">
        <v>25</v>
      </c>
    </row>
    <row r="376" spans="1:4" x14ac:dyDescent="0.3">
      <c r="A376" s="54">
        <v>0</v>
      </c>
      <c r="B376" t="s">
        <v>21</v>
      </c>
      <c r="C376" s="53" t="s">
        <v>193</v>
      </c>
      <c r="D376" s="52">
        <v>25</v>
      </c>
    </row>
    <row r="377" spans="1:4" x14ac:dyDescent="0.3">
      <c r="A377" s="54">
        <v>0</v>
      </c>
      <c r="B377" t="s">
        <v>21</v>
      </c>
      <c r="C377" s="53" t="s">
        <v>194</v>
      </c>
      <c r="D377" s="52">
        <v>25</v>
      </c>
    </row>
    <row r="378" spans="1:4" x14ac:dyDescent="0.3">
      <c r="A378" s="54">
        <v>1</v>
      </c>
      <c r="B378" t="s">
        <v>18</v>
      </c>
      <c r="C378" s="53" t="s">
        <v>19</v>
      </c>
      <c r="D378" s="52">
        <v>29</v>
      </c>
    </row>
    <row r="379" spans="1:4" x14ac:dyDescent="0.3">
      <c r="A379" s="54">
        <v>1</v>
      </c>
      <c r="B379" t="s">
        <v>18</v>
      </c>
      <c r="C379" s="53" t="s">
        <v>19</v>
      </c>
      <c r="D379" s="52">
        <v>29</v>
      </c>
    </row>
    <row r="380" spans="1:4" x14ac:dyDescent="0.3">
      <c r="A380" s="54">
        <v>1</v>
      </c>
      <c r="B380" t="s">
        <v>18</v>
      </c>
      <c r="C380" s="53" t="s">
        <v>19</v>
      </c>
      <c r="D380" s="52">
        <v>29</v>
      </c>
    </row>
    <row r="381" spans="1:4" x14ac:dyDescent="0.3">
      <c r="A381" s="54">
        <v>1</v>
      </c>
      <c r="B381" t="s">
        <v>18</v>
      </c>
      <c r="C381" s="53" t="s">
        <v>19</v>
      </c>
      <c r="D381" s="52">
        <v>29</v>
      </c>
    </row>
    <row r="382" spans="1:4" x14ac:dyDescent="0.3">
      <c r="A382" s="54">
        <v>0</v>
      </c>
      <c r="B382" t="s">
        <v>18</v>
      </c>
      <c r="C382" s="53" t="s">
        <v>19</v>
      </c>
      <c r="D382" s="52">
        <v>29</v>
      </c>
    </row>
    <row r="383" spans="1:4" x14ac:dyDescent="0.3">
      <c r="A383" s="54">
        <v>1</v>
      </c>
      <c r="B383" t="s">
        <v>18</v>
      </c>
      <c r="C383" s="53" t="s">
        <v>19</v>
      </c>
      <c r="D383" s="52">
        <v>29</v>
      </c>
    </row>
    <row r="384" spans="1:4" x14ac:dyDescent="0.3">
      <c r="A384" s="54">
        <v>1</v>
      </c>
      <c r="B384" t="s">
        <v>18</v>
      </c>
      <c r="C384" s="53" t="s">
        <v>19</v>
      </c>
      <c r="D384" s="52">
        <v>29</v>
      </c>
    </row>
    <row r="385" spans="1:4" x14ac:dyDescent="0.3">
      <c r="A385" s="54">
        <v>1</v>
      </c>
      <c r="B385" t="s">
        <v>18</v>
      </c>
      <c r="C385" s="53" t="s">
        <v>19</v>
      </c>
      <c r="D385" s="52">
        <v>29</v>
      </c>
    </row>
    <row r="386" spans="1:4" x14ac:dyDescent="0.3">
      <c r="A386" s="54">
        <v>0</v>
      </c>
      <c r="B386" t="s">
        <v>18</v>
      </c>
      <c r="C386" s="53" t="s">
        <v>19</v>
      </c>
      <c r="D386" s="52">
        <v>29</v>
      </c>
    </row>
    <row r="387" spans="1:4" x14ac:dyDescent="0.3">
      <c r="A387" s="54">
        <v>1</v>
      </c>
      <c r="B387" t="s">
        <v>18</v>
      </c>
      <c r="C387" s="53" t="s">
        <v>19</v>
      </c>
      <c r="D387" s="52">
        <v>29</v>
      </c>
    </row>
    <row r="388" spans="1:4" x14ac:dyDescent="0.3">
      <c r="A388" s="54">
        <v>1</v>
      </c>
      <c r="B388" t="s">
        <v>18</v>
      </c>
      <c r="C388" s="53" t="s">
        <v>19</v>
      </c>
      <c r="D388" s="52">
        <v>29</v>
      </c>
    </row>
    <row r="389" spans="1:4" x14ac:dyDescent="0.3">
      <c r="A389" s="54">
        <v>0</v>
      </c>
      <c r="B389" t="s">
        <v>18</v>
      </c>
      <c r="C389" s="53" t="s">
        <v>19</v>
      </c>
      <c r="D389" s="52">
        <v>29</v>
      </c>
    </row>
    <row r="390" spans="1:4" x14ac:dyDescent="0.3">
      <c r="A390" s="54">
        <v>1</v>
      </c>
      <c r="B390" t="s">
        <v>18</v>
      </c>
      <c r="C390" s="53" t="s">
        <v>19</v>
      </c>
      <c r="D390" s="52">
        <v>29</v>
      </c>
    </row>
    <row r="391" spans="1:4" x14ac:dyDescent="0.3">
      <c r="A391" s="52">
        <v>0</v>
      </c>
      <c r="B391" t="s">
        <v>18</v>
      </c>
      <c r="C391" s="53" t="s">
        <v>19</v>
      </c>
      <c r="D391" s="52">
        <v>29</v>
      </c>
    </row>
    <row r="392" spans="1:4" x14ac:dyDescent="0.3">
      <c r="A392" s="54">
        <v>0</v>
      </c>
      <c r="B392" t="s">
        <v>18</v>
      </c>
      <c r="C392" s="53" t="s">
        <v>19</v>
      </c>
      <c r="D392" s="52">
        <v>29</v>
      </c>
    </row>
    <row r="393" spans="1:4" x14ac:dyDescent="0.3">
      <c r="A393" s="52">
        <v>1</v>
      </c>
      <c r="B393" t="s">
        <v>18</v>
      </c>
      <c r="C393" s="53" t="s">
        <v>19</v>
      </c>
      <c r="D393" s="52">
        <v>29</v>
      </c>
    </row>
    <row r="394" spans="1:4" x14ac:dyDescent="0.3">
      <c r="A394" s="52">
        <v>1</v>
      </c>
      <c r="B394" t="s">
        <v>18</v>
      </c>
      <c r="C394" s="53" t="s">
        <v>19</v>
      </c>
      <c r="D394" s="52">
        <v>29</v>
      </c>
    </row>
    <row r="395" spans="1:4" x14ac:dyDescent="0.3">
      <c r="A395" s="52">
        <v>1</v>
      </c>
      <c r="B395" t="s">
        <v>18</v>
      </c>
      <c r="C395" s="53" t="s">
        <v>19</v>
      </c>
      <c r="D395" s="52">
        <v>29</v>
      </c>
    </row>
    <row r="396" spans="1:4" x14ac:dyDescent="0.3">
      <c r="A396" s="52">
        <v>1</v>
      </c>
      <c r="B396" t="s">
        <v>18</v>
      </c>
      <c r="C396" s="53" t="s">
        <v>19</v>
      </c>
      <c r="D396" s="52">
        <v>29</v>
      </c>
    </row>
    <row r="397" spans="1:4" x14ac:dyDescent="0.3">
      <c r="A397" s="52">
        <v>1</v>
      </c>
      <c r="B397" t="s">
        <v>18</v>
      </c>
      <c r="C397" s="53" t="s">
        <v>19</v>
      </c>
      <c r="D397" s="52">
        <v>29</v>
      </c>
    </row>
    <row r="398" spans="1:4" x14ac:dyDescent="0.3">
      <c r="A398" s="52">
        <v>1</v>
      </c>
      <c r="B398" t="s">
        <v>18</v>
      </c>
      <c r="C398" s="53" t="s">
        <v>19</v>
      </c>
      <c r="D398" s="52">
        <v>29</v>
      </c>
    </row>
    <row r="399" spans="1:4" x14ac:dyDescent="0.3">
      <c r="A399" s="52">
        <v>1</v>
      </c>
      <c r="B399" t="s">
        <v>18</v>
      </c>
      <c r="C399" s="53" t="s">
        <v>19</v>
      </c>
      <c r="D399" s="52">
        <v>29</v>
      </c>
    </row>
    <row r="400" spans="1:4" x14ac:dyDescent="0.3">
      <c r="A400" s="54">
        <v>0</v>
      </c>
      <c r="B400" t="s">
        <v>18</v>
      </c>
      <c r="C400" s="53" t="s">
        <v>19</v>
      </c>
      <c r="D400" s="52">
        <v>29</v>
      </c>
    </row>
    <row r="401" spans="1:4" x14ac:dyDescent="0.3">
      <c r="A401" s="52">
        <v>1</v>
      </c>
      <c r="B401" t="s">
        <v>18</v>
      </c>
      <c r="C401" s="53" t="s">
        <v>19</v>
      </c>
      <c r="D401" s="52">
        <v>29</v>
      </c>
    </row>
    <row r="402" spans="1:4" x14ac:dyDescent="0.3">
      <c r="A402" s="52">
        <v>0</v>
      </c>
      <c r="B402" t="s">
        <v>18</v>
      </c>
      <c r="C402" s="53" t="s">
        <v>19</v>
      </c>
      <c r="D402" s="52">
        <v>29</v>
      </c>
    </row>
    <row r="403" spans="1:4" x14ac:dyDescent="0.3">
      <c r="A403" s="52">
        <v>1</v>
      </c>
      <c r="B403" t="s">
        <v>18</v>
      </c>
      <c r="C403" s="53" t="s">
        <v>19</v>
      </c>
      <c r="D403" s="52">
        <v>29</v>
      </c>
    </row>
    <row r="404" spans="1:4" x14ac:dyDescent="0.3">
      <c r="A404" s="52">
        <v>1</v>
      </c>
      <c r="B404" t="s">
        <v>18</v>
      </c>
      <c r="C404" s="53" t="s">
        <v>19</v>
      </c>
      <c r="D404" s="52">
        <v>29</v>
      </c>
    </row>
    <row r="405" spans="1:4" x14ac:dyDescent="0.3">
      <c r="A405" s="52">
        <v>0</v>
      </c>
      <c r="B405" t="s">
        <v>18</v>
      </c>
      <c r="C405" s="53" t="s">
        <v>19</v>
      </c>
      <c r="D405" s="52">
        <v>29</v>
      </c>
    </row>
    <row r="406" spans="1:4" x14ac:dyDescent="0.3">
      <c r="A406" s="52">
        <v>1</v>
      </c>
      <c r="B406" t="s">
        <v>18</v>
      </c>
      <c r="C406" s="53" t="s">
        <v>19</v>
      </c>
      <c r="D406" s="52">
        <v>29</v>
      </c>
    </row>
    <row r="407" spans="1:4" x14ac:dyDescent="0.3">
      <c r="A407" s="52">
        <v>1</v>
      </c>
      <c r="B407" t="s">
        <v>18</v>
      </c>
      <c r="C407" s="53" t="s">
        <v>19</v>
      </c>
      <c r="D407" s="52">
        <v>29</v>
      </c>
    </row>
    <row r="408" spans="1:4" x14ac:dyDescent="0.3">
      <c r="A408" s="54">
        <v>0</v>
      </c>
      <c r="B408" t="s">
        <v>18</v>
      </c>
      <c r="C408" s="53" t="s">
        <v>19</v>
      </c>
      <c r="D408" s="52">
        <v>29</v>
      </c>
    </row>
    <row r="409" spans="1:4" x14ac:dyDescent="0.3">
      <c r="A409" s="54">
        <v>0</v>
      </c>
      <c r="B409" t="s">
        <v>18</v>
      </c>
      <c r="C409" s="53" t="s">
        <v>19</v>
      </c>
      <c r="D409" s="52">
        <v>29</v>
      </c>
    </row>
    <row r="410" spans="1:4" x14ac:dyDescent="0.3">
      <c r="A410" s="54">
        <v>0</v>
      </c>
      <c r="B410" t="s">
        <v>18</v>
      </c>
      <c r="C410" s="53" t="s">
        <v>19</v>
      </c>
      <c r="D410" s="52">
        <v>29</v>
      </c>
    </row>
    <row r="411" spans="1:4" x14ac:dyDescent="0.3">
      <c r="A411" s="52">
        <v>0</v>
      </c>
      <c r="B411" t="s">
        <v>18</v>
      </c>
      <c r="C411" s="53" t="s">
        <v>19</v>
      </c>
      <c r="D411" s="52">
        <v>29</v>
      </c>
    </row>
    <row r="412" spans="1:4" x14ac:dyDescent="0.3">
      <c r="A412" s="52">
        <v>1</v>
      </c>
      <c r="B412" t="s">
        <v>18</v>
      </c>
      <c r="C412" s="53" t="s">
        <v>19</v>
      </c>
      <c r="D412" s="52">
        <v>29</v>
      </c>
    </row>
    <row r="413" spans="1:4" x14ac:dyDescent="0.3">
      <c r="A413" s="52">
        <v>1</v>
      </c>
      <c r="B413" t="s">
        <v>18</v>
      </c>
      <c r="C413" s="53" t="s">
        <v>19</v>
      </c>
      <c r="D413" s="52">
        <v>29</v>
      </c>
    </row>
    <row r="414" spans="1:4" x14ac:dyDescent="0.3">
      <c r="A414" s="52">
        <v>1</v>
      </c>
      <c r="B414" t="s">
        <v>18</v>
      </c>
      <c r="C414" s="53" t="s">
        <v>19</v>
      </c>
      <c r="D414" s="52">
        <v>29</v>
      </c>
    </row>
    <row r="415" spans="1:4" x14ac:dyDescent="0.3">
      <c r="A415" s="52">
        <v>1</v>
      </c>
      <c r="B415" t="s">
        <v>18</v>
      </c>
      <c r="C415" s="53" t="s">
        <v>19</v>
      </c>
      <c r="D415" s="52">
        <v>29</v>
      </c>
    </row>
    <row r="416" spans="1:4" x14ac:dyDescent="0.3">
      <c r="A416" s="52">
        <v>1</v>
      </c>
      <c r="B416" t="s">
        <v>18</v>
      </c>
      <c r="C416" s="53" t="s">
        <v>19</v>
      </c>
      <c r="D416" s="52">
        <v>29</v>
      </c>
    </row>
    <row r="417" spans="1:4" x14ac:dyDescent="0.3">
      <c r="A417" s="52">
        <v>1</v>
      </c>
      <c r="B417" t="s">
        <v>18</v>
      </c>
      <c r="C417" s="53" t="s">
        <v>19</v>
      </c>
      <c r="D417" s="52">
        <v>29</v>
      </c>
    </row>
    <row r="418" spans="1:4" x14ac:dyDescent="0.3">
      <c r="A418" s="52">
        <v>1</v>
      </c>
      <c r="B418" t="s">
        <v>18</v>
      </c>
      <c r="C418" s="53" t="s">
        <v>19</v>
      </c>
      <c r="D418" s="52">
        <v>29</v>
      </c>
    </row>
    <row r="419" spans="1:4" x14ac:dyDescent="0.3">
      <c r="A419" s="54">
        <v>0</v>
      </c>
      <c r="B419" t="s">
        <v>18</v>
      </c>
      <c r="C419" s="53" t="s">
        <v>19</v>
      </c>
      <c r="D419" s="52">
        <v>29</v>
      </c>
    </row>
    <row r="420" spans="1:4" x14ac:dyDescent="0.3">
      <c r="A420" s="52">
        <v>1</v>
      </c>
      <c r="B420" t="s">
        <v>18</v>
      </c>
      <c r="C420" s="53" t="s">
        <v>19</v>
      </c>
      <c r="D420" s="52">
        <v>29</v>
      </c>
    </row>
    <row r="421" spans="1:4" x14ac:dyDescent="0.3">
      <c r="A421" s="54">
        <v>0</v>
      </c>
      <c r="B421" t="s">
        <v>18</v>
      </c>
      <c r="C421" s="53" t="s">
        <v>19</v>
      </c>
      <c r="D421" s="52">
        <v>29</v>
      </c>
    </row>
    <row r="422" spans="1:4" x14ac:dyDescent="0.3">
      <c r="A422" s="52">
        <v>1</v>
      </c>
      <c r="B422" t="s">
        <v>18</v>
      </c>
      <c r="C422" s="53" t="s">
        <v>19</v>
      </c>
      <c r="D422" s="52">
        <v>29</v>
      </c>
    </row>
    <row r="423" spans="1:4" x14ac:dyDescent="0.3">
      <c r="A423" s="52">
        <v>1</v>
      </c>
      <c r="B423" t="s">
        <v>18</v>
      </c>
      <c r="C423" s="53" t="s">
        <v>19</v>
      </c>
      <c r="D423" s="52">
        <v>29</v>
      </c>
    </row>
    <row r="424" spans="1:4" x14ac:dyDescent="0.3">
      <c r="A424" s="52">
        <v>1</v>
      </c>
      <c r="B424" t="s">
        <v>18</v>
      </c>
      <c r="C424" s="53" t="s">
        <v>19</v>
      </c>
      <c r="D424" s="52">
        <v>29</v>
      </c>
    </row>
    <row r="425" spans="1:4" x14ac:dyDescent="0.3">
      <c r="A425" s="52">
        <v>1</v>
      </c>
      <c r="B425" t="s">
        <v>18</v>
      </c>
      <c r="C425" s="53" t="s">
        <v>19</v>
      </c>
      <c r="D425" s="52">
        <v>29</v>
      </c>
    </row>
    <row r="426" spans="1:4" x14ac:dyDescent="0.3">
      <c r="A426" s="52">
        <v>1</v>
      </c>
      <c r="B426" t="s">
        <v>18</v>
      </c>
      <c r="C426" s="53" t="s">
        <v>19</v>
      </c>
      <c r="D426" s="52">
        <v>29</v>
      </c>
    </row>
    <row r="427" spans="1:4" x14ac:dyDescent="0.3">
      <c r="A427" s="52">
        <v>1</v>
      </c>
      <c r="B427" t="s">
        <v>18</v>
      </c>
      <c r="C427" s="53" t="s">
        <v>19</v>
      </c>
      <c r="D427" s="52">
        <v>29</v>
      </c>
    </row>
    <row r="428" spans="1:4" x14ac:dyDescent="0.3">
      <c r="A428" s="52">
        <v>1</v>
      </c>
      <c r="B428" t="s">
        <v>18</v>
      </c>
      <c r="C428" s="53" t="s">
        <v>19</v>
      </c>
      <c r="D428" s="52">
        <v>29</v>
      </c>
    </row>
    <row r="429" spans="1:4" x14ac:dyDescent="0.3">
      <c r="A429" s="52">
        <v>1</v>
      </c>
      <c r="B429" t="s">
        <v>18</v>
      </c>
      <c r="C429" s="53" t="s">
        <v>19</v>
      </c>
      <c r="D429" s="52">
        <v>29</v>
      </c>
    </row>
    <row r="430" spans="1:4" x14ac:dyDescent="0.3">
      <c r="A430" s="52">
        <v>1</v>
      </c>
      <c r="B430" t="s">
        <v>18</v>
      </c>
      <c r="C430" s="53" t="s">
        <v>19</v>
      </c>
      <c r="D430" s="52">
        <v>29</v>
      </c>
    </row>
    <row r="431" spans="1:4" x14ac:dyDescent="0.3">
      <c r="A431" s="52">
        <v>1</v>
      </c>
      <c r="B431" t="s">
        <v>18</v>
      </c>
      <c r="C431" s="53" t="s">
        <v>19</v>
      </c>
      <c r="D431" s="52">
        <v>29</v>
      </c>
    </row>
    <row r="432" spans="1:4" x14ac:dyDescent="0.3">
      <c r="A432" s="52">
        <v>1</v>
      </c>
      <c r="B432" t="s">
        <v>18</v>
      </c>
      <c r="C432" s="53" t="s">
        <v>19</v>
      </c>
      <c r="D432" s="52">
        <v>29</v>
      </c>
    </row>
    <row r="433" spans="1:4" x14ac:dyDescent="0.3">
      <c r="A433" s="52">
        <v>1</v>
      </c>
      <c r="B433" t="s">
        <v>18</v>
      </c>
      <c r="C433" s="53" t="s">
        <v>19</v>
      </c>
      <c r="D433" s="52">
        <v>29</v>
      </c>
    </row>
    <row r="434" spans="1:4" x14ac:dyDescent="0.3">
      <c r="A434" s="52">
        <v>1</v>
      </c>
      <c r="B434" t="s">
        <v>18</v>
      </c>
      <c r="C434" s="53" t="s">
        <v>19</v>
      </c>
      <c r="D434" s="52">
        <v>29</v>
      </c>
    </row>
    <row r="435" spans="1:4" x14ac:dyDescent="0.3">
      <c r="A435" s="52">
        <v>1</v>
      </c>
      <c r="B435" t="s">
        <v>18</v>
      </c>
      <c r="C435" s="53" t="s">
        <v>19</v>
      </c>
      <c r="D435" s="52">
        <v>29</v>
      </c>
    </row>
    <row r="436" spans="1:4" x14ac:dyDescent="0.3">
      <c r="A436" s="52">
        <v>1</v>
      </c>
      <c r="B436" t="s">
        <v>18</v>
      </c>
      <c r="C436" s="53" t="s">
        <v>19</v>
      </c>
      <c r="D436" s="52">
        <v>29</v>
      </c>
    </row>
    <row r="437" spans="1:4" x14ac:dyDescent="0.3">
      <c r="A437" s="52">
        <v>1</v>
      </c>
      <c r="B437" t="s">
        <v>18</v>
      </c>
      <c r="C437" s="53" t="s">
        <v>19</v>
      </c>
      <c r="D437" s="52">
        <v>29</v>
      </c>
    </row>
    <row r="438" spans="1:4" x14ac:dyDescent="0.3">
      <c r="A438" s="52">
        <v>1</v>
      </c>
      <c r="B438" t="s">
        <v>18</v>
      </c>
      <c r="C438" s="53" t="s">
        <v>19</v>
      </c>
      <c r="D438" s="52">
        <v>29</v>
      </c>
    </row>
    <row r="439" spans="1:4" x14ac:dyDescent="0.3">
      <c r="A439" s="54">
        <v>0</v>
      </c>
      <c r="B439" t="s">
        <v>18</v>
      </c>
      <c r="C439" s="53" t="s">
        <v>19</v>
      </c>
      <c r="D439" s="52">
        <v>29</v>
      </c>
    </row>
    <row r="440" spans="1:4" x14ac:dyDescent="0.3">
      <c r="A440" s="52">
        <v>0</v>
      </c>
      <c r="B440" t="s">
        <v>18</v>
      </c>
      <c r="C440" s="53" t="s">
        <v>19</v>
      </c>
      <c r="D440" s="52">
        <v>29</v>
      </c>
    </row>
    <row r="441" spans="1:4" x14ac:dyDescent="0.3">
      <c r="A441" s="52">
        <v>1</v>
      </c>
      <c r="B441" t="s">
        <v>18</v>
      </c>
      <c r="C441" s="53" t="s">
        <v>19</v>
      </c>
      <c r="D441" s="52">
        <v>29</v>
      </c>
    </row>
    <row r="442" spans="1:4" x14ac:dyDescent="0.3">
      <c r="A442" s="52">
        <v>1</v>
      </c>
      <c r="B442" t="s">
        <v>18</v>
      </c>
      <c r="C442" s="53" t="s">
        <v>19</v>
      </c>
      <c r="D442" s="52">
        <v>29</v>
      </c>
    </row>
    <row r="443" spans="1:4" x14ac:dyDescent="0.3">
      <c r="A443" s="52">
        <v>1</v>
      </c>
      <c r="B443" t="s">
        <v>18</v>
      </c>
      <c r="C443" s="53" t="s">
        <v>19</v>
      </c>
      <c r="D443" s="52">
        <v>29</v>
      </c>
    </row>
    <row r="444" spans="1:4" x14ac:dyDescent="0.3">
      <c r="A444" s="52">
        <v>1</v>
      </c>
      <c r="B444" t="s">
        <v>18</v>
      </c>
      <c r="C444" s="53" t="s">
        <v>19</v>
      </c>
      <c r="D444" s="52">
        <v>29</v>
      </c>
    </row>
    <row r="445" spans="1:4" x14ac:dyDescent="0.3">
      <c r="A445" s="52">
        <v>1</v>
      </c>
      <c r="B445" t="s">
        <v>18</v>
      </c>
      <c r="C445" s="53" t="s">
        <v>19</v>
      </c>
      <c r="D445" s="52">
        <v>29</v>
      </c>
    </row>
    <row r="446" spans="1:4" x14ac:dyDescent="0.3">
      <c r="A446" s="52">
        <v>1</v>
      </c>
      <c r="B446" t="s">
        <v>18</v>
      </c>
      <c r="C446" s="53" t="s">
        <v>19</v>
      </c>
      <c r="D446" s="52">
        <v>29</v>
      </c>
    </row>
    <row r="447" spans="1:4" x14ac:dyDescent="0.3">
      <c r="A447" s="52">
        <v>1</v>
      </c>
      <c r="B447" t="s">
        <v>18</v>
      </c>
      <c r="C447" s="53" t="s">
        <v>19</v>
      </c>
      <c r="D447" s="52">
        <v>29</v>
      </c>
    </row>
    <row r="448" spans="1:4" x14ac:dyDescent="0.3">
      <c r="A448" s="52">
        <v>1</v>
      </c>
      <c r="B448" t="s">
        <v>18</v>
      </c>
      <c r="C448" s="53" t="s">
        <v>19</v>
      </c>
      <c r="D448" s="52">
        <v>29</v>
      </c>
    </row>
    <row r="449" spans="1:4" x14ac:dyDescent="0.3">
      <c r="A449" s="52">
        <v>1</v>
      </c>
      <c r="B449" t="s">
        <v>18</v>
      </c>
      <c r="C449" s="53" t="s">
        <v>19</v>
      </c>
      <c r="D449" s="52">
        <v>29</v>
      </c>
    </row>
    <row r="450" spans="1:4" x14ac:dyDescent="0.3">
      <c r="A450" s="52">
        <v>1</v>
      </c>
      <c r="B450" t="s">
        <v>18</v>
      </c>
      <c r="C450" s="53" t="s">
        <v>19</v>
      </c>
      <c r="D450" s="52">
        <v>29</v>
      </c>
    </row>
    <row r="451" spans="1:4" x14ac:dyDescent="0.3">
      <c r="A451" s="54">
        <v>0</v>
      </c>
      <c r="B451" t="s">
        <v>18</v>
      </c>
      <c r="C451" s="53" t="s">
        <v>19</v>
      </c>
      <c r="D451" s="52">
        <v>29</v>
      </c>
    </row>
    <row r="452" spans="1:4" x14ac:dyDescent="0.3">
      <c r="A452" s="52">
        <v>1</v>
      </c>
      <c r="B452" t="s">
        <v>18</v>
      </c>
      <c r="C452" s="53" t="s">
        <v>19</v>
      </c>
      <c r="D452" s="52">
        <v>29</v>
      </c>
    </row>
    <row r="453" spans="1:4" x14ac:dyDescent="0.3">
      <c r="A453" s="52">
        <v>1</v>
      </c>
      <c r="B453" t="s">
        <v>18</v>
      </c>
      <c r="C453" s="53" t="s">
        <v>19</v>
      </c>
      <c r="D453" s="52">
        <v>29</v>
      </c>
    </row>
    <row r="454" spans="1:4" x14ac:dyDescent="0.3">
      <c r="A454" s="52">
        <v>1</v>
      </c>
      <c r="B454" t="s">
        <v>18</v>
      </c>
      <c r="C454" s="53" t="s">
        <v>19</v>
      </c>
      <c r="D454" s="52">
        <v>29</v>
      </c>
    </row>
    <row r="455" spans="1:4" x14ac:dyDescent="0.3">
      <c r="A455" s="54">
        <v>0</v>
      </c>
      <c r="B455" t="s">
        <v>18</v>
      </c>
      <c r="C455" s="53" t="s">
        <v>19</v>
      </c>
      <c r="D455" s="52">
        <v>29</v>
      </c>
    </row>
    <row r="456" spans="1:4" x14ac:dyDescent="0.3">
      <c r="A456" s="52">
        <v>1</v>
      </c>
      <c r="B456" t="s">
        <v>21</v>
      </c>
      <c r="C456" s="53" t="s">
        <v>19</v>
      </c>
      <c r="D456" s="52">
        <v>29</v>
      </c>
    </row>
    <row r="457" spans="1:4" x14ac:dyDescent="0.3">
      <c r="A457" s="52">
        <v>1</v>
      </c>
      <c r="B457" t="s">
        <v>21</v>
      </c>
      <c r="C457" s="53" t="s">
        <v>19</v>
      </c>
      <c r="D457" s="52">
        <v>29</v>
      </c>
    </row>
    <row r="458" spans="1:4" x14ac:dyDescent="0.3">
      <c r="A458" s="52">
        <v>0</v>
      </c>
      <c r="B458" t="s">
        <v>21</v>
      </c>
      <c r="C458" s="53" t="s">
        <v>19</v>
      </c>
      <c r="D458" s="52">
        <v>29</v>
      </c>
    </row>
    <row r="459" spans="1:4" x14ac:dyDescent="0.3">
      <c r="A459" s="52">
        <v>1</v>
      </c>
      <c r="B459" t="s">
        <v>21</v>
      </c>
      <c r="C459" s="53" t="s">
        <v>19</v>
      </c>
      <c r="D459" s="52">
        <v>29</v>
      </c>
    </row>
    <row r="460" spans="1:4" x14ac:dyDescent="0.3">
      <c r="A460" s="52">
        <v>1</v>
      </c>
      <c r="B460" t="s">
        <v>21</v>
      </c>
      <c r="C460" s="53" t="s">
        <v>19</v>
      </c>
      <c r="D460" s="52">
        <v>29</v>
      </c>
    </row>
    <row r="461" spans="1:4" x14ac:dyDescent="0.3">
      <c r="A461" s="52">
        <v>1</v>
      </c>
      <c r="B461" t="s">
        <v>21</v>
      </c>
      <c r="C461" s="53" t="s">
        <v>19</v>
      </c>
      <c r="D461" s="52">
        <v>29</v>
      </c>
    </row>
    <row r="462" spans="1:4" x14ac:dyDescent="0.3">
      <c r="A462" s="52">
        <v>1</v>
      </c>
      <c r="B462" t="s">
        <v>21</v>
      </c>
      <c r="C462" s="53" t="s">
        <v>19</v>
      </c>
      <c r="D462" s="52">
        <v>29</v>
      </c>
    </row>
    <row r="463" spans="1:4" x14ac:dyDescent="0.3">
      <c r="A463" s="52">
        <v>1</v>
      </c>
      <c r="B463" t="s">
        <v>21</v>
      </c>
      <c r="C463" s="53" t="s">
        <v>19</v>
      </c>
      <c r="D463" s="52">
        <v>29</v>
      </c>
    </row>
    <row r="464" spans="1:4" x14ac:dyDescent="0.3">
      <c r="A464" s="52">
        <v>1</v>
      </c>
      <c r="B464" t="s">
        <v>21</v>
      </c>
      <c r="C464" s="53" t="s">
        <v>19</v>
      </c>
      <c r="D464" s="52">
        <v>29</v>
      </c>
    </row>
    <row r="465" spans="1:4" x14ac:dyDescent="0.3">
      <c r="A465" s="52">
        <v>1</v>
      </c>
      <c r="B465" t="s">
        <v>21</v>
      </c>
      <c r="C465" s="53" t="s">
        <v>19</v>
      </c>
      <c r="D465" s="52">
        <v>29</v>
      </c>
    </row>
    <row r="466" spans="1:4" x14ac:dyDescent="0.3">
      <c r="A466" s="52">
        <v>1</v>
      </c>
      <c r="B466" t="s">
        <v>21</v>
      </c>
      <c r="C466" s="53" t="s">
        <v>19</v>
      </c>
      <c r="D466" s="52">
        <v>29</v>
      </c>
    </row>
    <row r="467" spans="1:4" x14ac:dyDescent="0.3">
      <c r="A467" s="52">
        <v>1</v>
      </c>
      <c r="B467" t="s">
        <v>21</v>
      </c>
      <c r="C467" s="53" t="s">
        <v>19</v>
      </c>
      <c r="D467" s="52">
        <v>29</v>
      </c>
    </row>
    <row r="468" spans="1:4" x14ac:dyDescent="0.3">
      <c r="A468" s="52">
        <v>1</v>
      </c>
      <c r="B468" t="s">
        <v>21</v>
      </c>
      <c r="C468" s="53" t="s">
        <v>19</v>
      </c>
      <c r="D468" s="52">
        <v>29</v>
      </c>
    </row>
    <row r="469" spans="1:4" x14ac:dyDescent="0.3">
      <c r="A469" s="52">
        <v>1</v>
      </c>
      <c r="B469" t="s">
        <v>21</v>
      </c>
      <c r="C469" s="53" t="s">
        <v>19</v>
      </c>
      <c r="D469" s="52">
        <v>29</v>
      </c>
    </row>
    <row r="470" spans="1:4" x14ac:dyDescent="0.3">
      <c r="A470" s="52">
        <v>1</v>
      </c>
      <c r="B470" t="s">
        <v>21</v>
      </c>
      <c r="C470" s="53" t="s">
        <v>19</v>
      </c>
      <c r="D470" s="52">
        <v>29</v>
      </c>
    </row>
    <row r="471" spans="1:4" x14ac:dyDescent="0.3">
      <c r="A471" s="52">
        <v>1</v>
      </c>
      <c r="B471" t="s">
        <v>21</v>
      </c>
      <c r="C471" s="53" t="s">
        <v>19</v>
      </c>
      <c r="D471" s="52">
        <v>29</v>
      </c>
    </row>
    <row r="472" spans="1:4" x14ac:dyDescent="0.3">
      <c r="A472" s="52">
        <v>1</v>
      </c>
      <c r="B472" t="s">
        <v>21</v>
      </c>
      <c r="C472" s="53" t="s">
        <v>19</v>
      </c>
      <c r="D472" s="52">
        <v>29</v>
      </c>
    </row>
    <row r="473" spans="1:4" x14ac:dyDescent="0.3">
      <c r="A473" s="52">
        <v>1</v>
      </c>
      <c r="B473" t="s">
        <v>21</v>
      </c>
      <c r="C473" s="53" t="s">
        <v>19</v>
      </c>
      <c r="D473" s="52">
        <v>29</v>
      </c>
    </row>
    <row r="474" spans="1:4" x14ac:dyDescent="0.3">
      <c r="A474" s="52">
        <v>0</v>
      </c>
      <c r="B474" t="s">
        <v>21</v>
      </c>
      <c r="C474" s="53" t="s">
        <v>19</v>
      </c>
      <c r="D474" s="52">
        <v>29</v>
      </c>
    </row>
    <row r="475" spans="1:4" x14ac:dyDescent="0.3">
      <c r="A475" s="52">
        <v>1</v>
      </c>
      <c r="B475" t="s">
        <v>21</v>
      </c>
      <c r="C475" s="53" t="s">
        <v>19</v>
      </c>
      <c r="D475" s="52">
        <v>29</v>
      </c>
    </row>
    <row r="476" spans="1:4" x14ac:dyDescent="0.3">
      <c r="A476" s="52">
        <v>1</v>
      </c>
      <c r="B476" t="s">
        <v>21</v>
      </c>
      <c r="C476" s="53" t="s">
        <v>19</v>
      </c>
      <c r="D476" s="52">
        <v>29</v>
      </c>
    </row>
    <row r="477" spans="1:4" x14ac:dyDescent="0.3">
      <c r="A477" s="52">
        <v>1</v>
      </c>
      <c r="B477" t="s">
        <v>21</v>
      </c>
      <c r="C477" s="53" t="s">
        <v>19</v>
      </c>
      <c r="D477" s="52">
        <v>29</v>
      </c>
    </row>
    <row r="478" spans="1:4" x14ac:dyDescent="0.3">
      <c r="A478" s="52">
        <v>0</v>
      </c>
      <c r="B478" t="s">
        <v>21</v>
      </c>
      <c r="C478" s="53" t="s">
        <v>19</v>
      </c>
      <c r="D478" s="52">
        <v>29</v>
      </c>
    </row>
    <row r="479" spans="1:4" x14ac:dyDescent="0.3">
      <c r="A479" s="52">
        <v>1</v>
      </c>
      <c r="B479" t="s">
        <v>21</v>
      </c>
      <c r="C479" s="53" t="s">
        <v>19</v>
      </c>
      <c r="D479" s="52">
        <v>29</v>
      </c>
    </row>
    <row r="480" spans="1:4" x14ac:dyDescent="0.3">
      <c r="A480" s="52">
        <v>1</v>
      </c>
      <c r="B480" t="s">
        <v>21</v>
      </c>
      <c r="C480" s="53" t="s">
        <v>19</v>
      </c>
      <c r="D480" s="52">
        <v>29</v>
      </c>
    </row>
    <row r="481" spans="1:4" x14ac:dyDescent="0.3">
      <c r="A481" s="52">
        <v>1</v>
      </c>
      <c r="B481" t="s">
        <v>21</v>
      </c>
      <c r="C481" s="53" t="s">
        <v>19</v>
      </c>
      <c r="D481" s="52">
        <v>29</v>
      </c>
    </row>
    <row r="482" spans="1:4" x14ac:dyDescent="0.3">
      <c r="A482" s="52">
        <v>1</v>
      </c>
      <c r="B482" t="s">
        <v>21</v>
      </c>
      <c r="C482" s="53" t="s">
        <v>19</v>
      </c>
      <c r="D482" s="52">
        <v>29</v>
      </c>
    </row>
    <row r="483" spans="1:4" x14ac:dyDescent="0.3">
      <c r="A483" s="52">
        <v>1</v>
      </c>
      <c r="B483" t="s">
        <v>21</v>
      </c>
      <c r="C483" s="53" t="s">
        <v>19</v>
      </c>
      <c r="D483" s="52">
        <v>29</v>
      </c>
    </row>
    <row r="484" spans="1:4" x14ac:dyDescent="0.3">
      <c r="A484" s="52">
        <v>1</v>
      </c>
      <c r="B484" t="s">
        <v>21</v>
      </c>
      <c r="C484" s="53" t="s">
        <v>19</v>
      </c>
      <c r="D484" s="52">
        <v>29</v>
      </c>
    </row>
    <row r="485" spans="1:4" x14ac:dyDescent="0.3">
      <c r="A485" s="52">
        <v>1</v>
      </c>
      <c r="B485" t="s">
        <v>21</v>
      </c>
      <c r="C485" s="53" t="s">
        <v>19</v>
      </c>
      <c r="D485" s="52">
        <v>29</v>
      </c>
    </row>
    <row r="486" spans="1:4" x14ac:dyDescent="0.3">
      <c r="A486" s="52">
        <v>1</v>
      </c>
      <c r="B486" t="s">
        <v>21</v>
      </c>
      <c r="C486" s="53" t="s">
        <v>19</v>
      </c>
      <c r="D486" s="52">
        <v>29</v>
      </c>
    </row>
    <row r="487" spans="1:4" x14ac:dyDescent="0.3">
      <c r="A487" s="52">
        <v>1</v>
      </c>
      <c r="B487" t="s">
        <v>21</v>
      </c>
      <c r="C487" s="53" t="s">
        <v>19</v>
      </c>
      <c r="D487" s="52">
        <v>29</v>
      </c>
    </row>
    <row r="488" spans="1:4" x14ac:dyDescent="0.3">
      <c r="A488" s="52">
        <v>1</v>
      </c>
      <c r="B488" t="s">
        <v>21</v>
      </c>
      <c r="C488" s="53" t="s">
        <v>19</v>
      </c>
      <c r="D488" s="52">
        <v>29</v>
      </c>
    </row>
    <row r="489" spans="1:4" x14ac:dyDescent="0.3">
      <c r="A489" s="52">
        <v>1</v>
      </c>
      <c r="B489" t="s">
        <v>21</v>
      </c>
      <c r="C489" s="53" t="s">
        <v>19</v>
      </c>
      <c r="D489" s="52">
        <v>29</v>
      </c>
    </row>
    <row r="490" spans="1:4" x14ac:dyDescent="0.3">
      <c r="A490" s="52">
        <v>1</v>
      </c>
      <c r="B490" t="s">
        <v>21</v>
      </c>
      <c r="C490" s="53" t="s">
        <v>19</v>
      </c>
      <c r="D490" s="52">
        <v>29</v>
      </c>
    </row>
    <row r="491" spans="1:4" x14ac:dyDescent="0.3">
      <c r="A491" s="52">
        <v>1</v>
      </c>
      <c r="B491" t="s">
        <v>21</v>
      </c>
      <c r="C491" s="53" t="s">
        <v>19</v>
      </c>
      <c r="D491" s="52">
        <v>29</v>
      </c>
    </row>
    <row r="492" spans="1:4" x14ac:dyDescent="0.3">
      <c r="A492" s="52">
        <v>1</v>
      </c>
      <c r="B492" t="s">
        <v>21</v>
      </c>
      <c r="C492" s="53" t="s">
        <v>19</v>
      </c>
      <c r="D492" s="52">
        <v>29</v>
      </c>
    </row>
    <row r="493" spans="1:4" x14ac:dyDescent="0.3">
      <c r="A493" s="52">
        <v>1</v>
      </c>
      <c r="B493" t="s">
        <v>21</v>
      </c>
      <c r="C493" s="53" t="s">
        <v>19</v>
      </c>
      <c r="D493" s="52">
        <v>29</v>
      </c>
    </row>
    <row r="494" spans="1:4" x14ac:dyDescent="0.3">
      <c r="A494" s="52">
        <v>1</v>
      </c>
      <c r="B494" t="s">
        <v>21</v>
      </c>
      <c r="C494" s="53" t="s">
        <v>19</v>
      </c>
      <c r="D494" s="52">
        <v>29</v>
      </c>
    </row>
    <row r="495" spans="1:4" x14ac:dyDescent="0.3">
      <c r="A495" s="52">
        <v>0</v>
      </c>
      <c r="B495" t="s">
        <v>21</v>
      </c>
      <c r="C495" s="53" t="s">
        <v>19</v>
      </c>
      <c r="D495" s="52">
        <v>29</v>
      </c>
    </row>
    <row r="496" spans="1:4" x14ac:dyDescent="0.3">
      <c r="A496" s="52">
        <v>0</v>
      </c>
      <c r="B496" t="s">
        <v>21</v>
      </c>
      <c r="C496" s="53" t="s">
        <v>19</v>
      </c>
      <c r="D496" s="52">
        <v>29</v>
      </c>
    </row>
    <row r="497" spans="1:4" x14ac:dyDescent="0.3">
      <c r="A497" s="52">
        <v>1</v>
      </c>
      <c r="B497" t="s">
        <v>21</v>
      </c>
      <c r="C497" s="53" t="s">
        <v>19</v>
      </c>
      <c r="D497" s="52">
        <v>29</v>
      </c>
    </row>
    <row r="498" spans="1:4" x14ac:dyDescent="0.3">
      <c r="A498" s="52">
        <v>1</v>
      </c>
      <c r="B498" t="s">
        <v>21</v>
      </c>
      <c r="C498" s="53" t="s">
        <v>19</v>
      </c>
      <c r="D498" s="52">
        <v>29</v>
      </c>
    </row>
    <row r="499" spans="1:4" x14ac:dyDescent="0.3">
      <c r="A499" s="52">
        <v>1</v>
      </c>
      <c r="B499" t="s">
        <v>21</v>
      </c>
      <c r="C499" s="53" t="s">
        <v>19</v>
      </c>
      <c r="D499" s="52">
        <v>29</v>
      </c>
    </row>
    <row r="500" spans="1:4" x14ac:dyDescent="0.3">
      <c r="A500" s="52">
        <v>1</v>
      </c>
      <c r="B500" t="s">
        <v>21</v>
      </c>
      <c r="C500" s="53" t="s">
        <v>19</v>
      </c>
      <c r="D500" s="52">
        <v>29</v>
      </c>
    </row>
    <row r="501" spans="1:4" x14ac:dyDescent="0.3">
      <c r="A501" s="52">
        <v>1</v>
      </c>
      <c r="B501" t="s">
        <v>21</v>
      </c>
      <c r="C501" s="53" t="s">
        <v>19</v>
      </c>
      <c r="D501" s="52">
        <v>29</v>
      </c>
    </row>
    <row r="502" spans="1:4" x14ac:dyDescent="0.3">
      <c r="A502" s="52">
        <v>1</v>
      </c>
      <c r="B502" t="s">
        <v>21</v>
      </c>
      <c r="C502" s="53" t="s">
        <v>19</v>
      </c>
      <c r="D502" s="52">
        <v>29</v>
      </c>
    </row>
    <row r="503" spans="1:4" x14ac:dyDescent="0.3">
      <c r="A503" s="52">
        <v>1</v>
      </c>
      <c r="B503" t="s">
        <v>21</v>
      </c>
      <c r="C503" s="53" t="s">
        <v>19</v>
      </c>
      <c r="D503" s="52">
        <v>29</v>
      </c>
    </row>
    <row r="504" spans="1:4" x14ac:dyDescent="0.3">
      <c r="A504" s="52">
        <v>1</v>
      </c>
      <c r="B504" t="s">
        <v>21</v>
      </c>
      <c r="C504" s="53" t="s">
        <v>19</v>
      </c>
      <c r="D504" s="52">
        <v>29</v>
      </c>
    </row>
    <row r="505" spans="1:4" x14ac:dyDescent="0.3">
      <c r="A505" s="52">
        <v>1</v>
      </c>
      <c r="B505" t="s">
        <v>21</v>
      </c>
      <c r="C505" s="53" t="s">
        <v>19</v>
      </c>
      <c r="D505" s="52">
        <v>29</v>
      </c>
    </row>
    <row r="506" spans="1:4" x14ac:dyDescent="0.3">
      <c r="A506" s="52">
        <v>1</v>
      </c>
      <c r="B506" t="s">
        <v>21</v>
      </c>
      <c r="C506" s="53" t="s">
        <v>19</v>
      </c>
      <c r="D506" s="52">
        <v>29</v>
      </c>
    </row>
    <row r="507" spans="1:4" x14ac:dyDescent="0.3">
      <c r="A507" s="52">
        <v>1</v>
      </c>
      <c r="B507" t="s">
        <v>21</v>
      </c>
      <c r="C507" s="53" t="s">
        <v>19</v>
      </c>
      <c r="D507" s="52">
        <v>29</v>
      </c>
    </row>
    <row r="508" spans="1:4" x14ac:dyDescent="0.3">
      <c r="A508" s="52">
        <v>0</v>
      </c>
      <c r="B508" t="s">
        <v>21</v>
      </c>
      <c r="C508" s="53" t="s">
        <v>19</v>
      </c>
      <c r="D508" s="52">
        <v>29</v>
      </c>
    </row>
    <row r="509" spans="1:4" x14ac:dyDescent="0.3">
      <c r="A509" s="52">
        <v>1</v>
      </c>
      <c r="B509" t="s">
        <v>21</v>
      </c>
      <c r="C509" s="53" t="s">
        <v>19</v>
      </c>
      <c r="D509" s="52">
        <v>29</v>
      </c>
    </row>
    <row r="510" spans="1:4" x14ac:dyDescent="0.3">
      <c r="A510" s="52">
        <v>1</v>
      </c>
      <c r="B510" t="s">
        <v>21</v>
      </c>
      <c r="C510" s="53" t="s">
        <v>19</v>
      </c>
      <c r="D510" s="52">
        <v>29</v>
      </c>
    </row>
    <row r="511" spans="1:4" x14ac:dyDescent="0.3">
      <c r="A511" s="52">
        <v>1</v>
      </c>
      <c r="B511" t="s">
        <v>21</v>
      </c>
      <c r="C511" s="53" t="s">
        <v>19</v>
      </c>
      <c r="D511" s="52">
        <v>29</v>
      </c>
    </row>
    <row r="512" spans="1:4" x14ac:dyDescent="0.3">
      <c r="A512" s="52">
        <v>1</v>
      </c>
      <c r="B512" t="s">
        <v>21</v>
      </c>
      <c r="C512" s="53" t="s">
        <v>19</v>
      </c>
      <c r="D512" s="52">
        <v>29</v>
      </c>
    </row>
    <row r="513" spans="1:4" x14ac:dyDescent="0.3">
      <c r="A513" s="52">
        <v>1</v>
      </c>
      <c r="B513" t="s">
        <v>21</v>
      </c>
      <c r="C513" s="53" t="s">
        <v>19</v>
      </c>
      <c r="D513" s="52">
        <v>29</v>
      </c>
    </row>
    <row r="514" spans="1:4" x14ac:dyDescent="0.3">
      <c r="A514" s="52">
        <v>0</v>
      </c>
      <c r="B514" t="s">
        <v>21</v>
      </c>
      <c r="C514" s="53" t="s">
        <v>19</v>
      </c>
      <c r="D514" s="52">
        <v>29</v>
      </c>
    </row>
    <row r="515" spans="1:4" x14ac:dyDescent="0.3">
      <c r="A515" s="52">
        <v>1</v>
      </c>
      <c r="B515" t="s">
        <v>21</v>
      </c>
      <c r="C515" s="53" t="s">
        <v>19</v>
      </c>
      <c r="D515" s="52">
        <v>29</v>
      </c>
    </row>
    <row r="516" spans="1:4" x14ac:dyDescent="0.3">
      <c r="A516" s="52">
        <v>0</v>
      </c>
      <c r="B516" t="s">
        <v>21</v>
      </c>
      <c r="C516" s="53" t="s">
        <v>19</v>
      </c>
      <c r="D516" s="52">
        <v>29</v>
      </c>
    </row>
    <row r="517" spans="1:4" x14ac:dyDescent="0.3">
      <c r="A517" s="52">
        <v>1</v>
      </c>
      <c r="B517" t="s">
        <v>21</v>
      </c>
      <c r="C517" s="53" t="s">
        <v>19</v>
      </c>
      <c r="D517" s="52">
        <v>29</v>
      </c>
    </row>
    <row r="518" spans="1:4" x14ac:dyDescent="0.3">
      <c r="A518" s="52">
        <v>1</v>
      </c>
      <c r="B518" t="s">
        <v>21</v>
      </c>
      <c r="C518" s="53" t="s">
        <v>19</v>
      </c>
      <c r="D518" s="52">
        <v>29</v>
      </c>
    </row>
    <row r="519" spans="1:4" x14ac:dyDescent="0.3">
      <c r="A519" s="52">
        <v>1</v>
      </c>
      <c r="B519" t="s">
        <v>21</v>
      </c>
      <c r="C519" s="53" t="s">
        <v>19</v>
      </c>
      <c r="D519" s="52">
        <v>29</v>
      </c>
    </row>
    <row r="520" spans="1:4" x14ac:dyDescent="0.3">
      <c r="A520" s="52">
        <v>0</v>
      </c>
      <c r="B520" t="s">
        <v>21</v>
      </c>
      <c r="C520" s="53" t="s">
        <v>19</v>
      </c>
      <c r="D520" s="52">
        <v>29</v>
      </c>
    </row>
    <row r="521" spans="1:4" x14ac:dyDescent="0.3">
      <c r="A521" s="52">
        <v>1</v>
      </c>
      <c r="B521" t="s">
        <v>21</v>
      </c>
      <c r="C521" s="53" t="s">
        <v>19</v>
      </c>
      <c r="D521" s="52">
        <v>29</v>
      </c>
    </row>
    <row r="522" spans="1:4" x14ac:dyDescent="0.3">
      <c r="A522" s="52">
        <v>1</v>
      </c>
      <c r="B522" t="s">
        <v>21</v>
      </c>
      <c r="C522" s="53" t="s">
        <v>19</v>
      </c>
      <c r="D522" s="52">
        <v>29</v>
      </c>
    </row>
    <row r="523" spans="1:4" x14ac:dyDescent="0.3">
      <c r="A523" s="52">
        <v>1</v>
      </c>
      <c r="B523" t="s">
        <v>21</v>
      </c>
      <c r="C523" s="53" t="s">
        <v>19</v>
      </c>
      <c r="D523" s="52">
        <v>29</v>
      </c>
    </row>
    <row r="524" spans="1:4" x14ac:dyDescent="0.3">
      <c r="A524" s="52">
        <v>1</v>
      </c>
      <c r="B524" t="s">
        <v>21</v>
      </c>
      <c r="C524" s="53" t="s">
        <v>19</v>
      </c>
      <c r="D524" s="52">
        <v>29</v>
      </c>
    </row>
    <row r="525" spans="1:4" x14ac:dyDescent="0.3">
      <c r="A525" s="52">
        <v>1</v>
      </c>
      <c r="B525" t="s">
        <v>21</v>
      </c>
      <c r="C525" s="53" t="s">
        <v>19</v>
      </c>
      <c r="D525" s="52">
        <v>29</v>
      </c>
    </row>
    <row r="526" spans="1:4" x14ac:dyDescent="0.3">
      <c r="A526" s="52">
        <v>1</v>
      </c>
      <c r="B526" t="s">
        <v>21</v>
      </c>
      <c r="C526" s="53" t="s">
        <v>19</v>
      </c>
      <c r="D526" s="52">
        <v>29</v>
      </c>
    </row>
    <row r="527" spans="1:4" x14ac:dyDescent="0.3">
      <c r="A527" s="52">
        <v>1</v>
      </c>
      <c r="B527" t="s">
        <v>21</v>
      </c>
      <c r="C527" s="53" t="s">
        <v>19</v>
      </c>
      <c r="D527" s="52">
        <v>29</v>
      </c>
    </row>
    <row r="528" spans="1:4" x14ac:dyDescent="0.3">
      <c r="A528" s="52">
        <v>1</v>
      </c>
      <c r="B528" t="s">
        <v>18</v>
      </c>
      <c r="C528" s="53" t="s">
        <v>194</v>
      </c>
      <c r="D528" s="52">
        <v>29</v>
      </c>
    </row>
    <row r="529" spans="1:4" x14ac:dyDescent="0.3">
      <c r="A529" s="52">
        <v>0</v>
      </c>
      <c r="B529" t="s">
        <v>18</v>
      </c>
      <c r="C529" s="53" t="s">
        <v>194</v>
      </c>
      <c r="D529" s="52">
        <v>29</v>
      </c>
    </row>
    <row r="530" spans="1:4" x14ac:dyDescent="0.3">
      <c r="A530" s="52">
        <v>0</v>
      </c>
      <c r="B530" t="s">
        <v>18</v>
      </c>
      <c r="C530" s="53" t="s">
        <v>194</v>
      </c>
      <c r="D530" s="52">
        <v>29</v>
      </c>
    </row>
    <row r="531" spans="1:4" x14ac:dyDescent="0.3">
      <c r="A531" s="52">
        <v>1</v>
      </c>
      <c r="B531" t="s">
        <v>18</v>
      </c>
      <c r="C531" s="53" t="s">
        <v>194</v>
      </c>
      <c r="D531" s="52">
        <v>29</v>
      </c>
    </row>
    <row r="532" spans="1:4" x14ac:dyDescent="0.3">
      <c r="A532" s="52">
        <v>1</v>
      </c>
      <c r="B532" t="s">
        <v>18</v>
      </c>
      <c r="C532" s="53" t="s">
        <v>194</v>
      </c>
      <c r="D532" s="52">
        <v>29</v>
      </c>
    </row>
    <row r="533" spans="1:4" x14ac:dyDescent="0.3">
      <c r="A533" s="52">
        <v>1</v>
      </c>
      <c r="B533" t="s">
        <v>18</v>
      </c>
      <c r="C533" s="53" t="s">
        <v>194</v>
      </c>
      <c r="D533" s="52">
        <v>29</v>
      </c>
    </row>
    <row r="534" spans="1:4" x14ac:dyDescent="0.3">
      <c r="A534" s="52">
        <v>0</v>
      </c>
      <c r="B534" t="s">
        <v>18</v>
      </c>
      <c r="C534" s="53" t="s">
        <v>194</v>
      </c>
      <c r="D534" s="52">
        <v>29</v>
      </c>
    </row>
    <row r="535" spans="1:4" x14ac:dyDescent="0.3">
      <c r="A535" s="52">
        <v>0</v>
      </c>
      <c r="B535" t="s">
        <v>18</v>
      </c>
      <c r="C535" s="53" t="s">
        <v>194</v>
      </c>
      <c r="D535" s="52">
        <v>29</v>
      </c>
    </row>
    <row r="536" spans="1:4" x14ac:dyDescent="0.3">
      <c r="A536" s="52">
        <v>1</v>
      </c>
      <c r="B536" t="s">
        <v>18</v>
      </c>
      <c r="C536" s="53" t="s">
        <v>194</v>
      </c>
      <c r="D536" s="52">
        <v>29</v>
      </c>
    </row>
    <row r="537" spans="1:4" x14ac:dyDescent="0.3">
      <c r="A537" s="52">
        <v>0</v>
      </c>
      <c r="B537" t="s">
        <v>18</v>
      </c>
      <c r="C537" s="53" t="s">
        <v>194</v>
      </c>
      <c r="D537" s="52">
        <v>29</v>
      </c>
    </row>
    <row r="538" spans="1:4" x14ac:dyDescent="0.3">
      <c r="A538" s="52">
        <v>0</v>
      </c>
      <c r="B538" t="s">
        <v>18</v>
      </c>
      <c r="C538" s="53" t="s">
        <v>194</v>
      </c>
      <c r="D538" s="52">
        <v>29</v>
      </c>
    </row>
    <row r="539" spans="1:4" x14ac:dyDescent="0.3">
      <c r="A539" s="52">
        <v>1</v>
      </c>
      <c r="B539" t="s">
        <v>18</v>
      </c>
      <c r="C539" s="53" t="s">
        <v>194</v>
      </c>
      <c r="D539" s="52">
        <v>29</v>
      </c>
    </row>
    <row r="540" spans="1:4" x14ac:dyDescent="0.3">
      <c r="A540" s="52">
        <v>1</v>
      </c>
      <c r="B540" t="s">
        <v>18</v>
      </c>
      <c r="C540" s="53" t="s">
        <v>194</v>
      </c>
      <c r="D540" s="52">
        <v>29</v>
      </c>
    </row>
    <row r="541" spans="1:4" x14ac:dyDescent="0.3">
      <c r="A541" s="52">
        <v>1</v>
      </c>
      <c r="B541" t="s">
        <v>18</v>
      </c>
      <c r="C541" s="53" t="s">
        <v>194</v>
      </c>
      <c r="D541" s="52">
        <v>29</v>
      </c>
    </row>
    <row r="542" spans="1:4" x14ac:dyDescent="0.3">
      <c r="A542" s="52">
        <v>1</v>
      </c>
      <c r="B542" t="s">
        <v>18</v>
      </c>
      <c r="C542" s="53" t="s">
        <v>194</v>
      </c>
      <c r="D542" s="52">
        <v>29</v>
      </c>
    </row>
    <row r="543" spans="1:4" x14ac:dyDescent="0.3">
      <c r="A543" s="52">
        <v>1</v>
      </c>
      <c r="B543" t="s">
        <v>18</v>
      </c>
      <c r="C543" s="53" t="s">
        <v>194</v>
      </c>
      <c r="D543" s="52">
        <v>29</v>
      </c>
    </row>
    <row r="544" spans="1:4" x14ac:dyDescent="0.3">
      <c r="A544" s="52">
        <v>1</v>
      </c>
      <c r="B544" t="s">
        <v>18</v>
      </c>
      <c r="C544" s="53" t="s">
        <v>194</v>
      </c>
      <c r="D544" s="52">
        <v>29</v>
      </c>
    </row>
    <row r="545" spans="1:4" x14ac:dyDescent="0.3">
      <c r="A545" s="52">
        <v>1</v>
      </c>
      <c r="B545" t="s">
        <v>18</v>
      </c>
      <c r="C545" s="53" t="s">
        <v>194</v>
      </c>
      <c r="D545" s="52">
        <v>29</v>
      </c>
    </row>
    <row r="546" spans="1:4" x14ac:dyDescent="0.3">
      <c r="A546" s="52">
        <v>1</v>
      </c>
      <c r="B546" t="s">
        <v>18</v>
      </c>
      <c r="C546" s="53" t="s">
        <v>194</v>
      </c>
      <c r="D546" s="52">
        <v>29</v>
      </c>
    </row>
    <row r="547" spans="1:4" x14ac:dyDescent="0.3">
      <c r="A547" s="52">
        <v>1</v>
      </c>
      <c r="B547" t="s">
        <v>18</v>
      </c>
      <c r="C547" s="53" t="s">
        <v>194</v>
      </c>
      <c r="D547" s="52">
        <v>29</v>
      </c>
    </row>
    <row r="548" spans="1:4" x14ac:dyDescent="0.3">
      <c r="A548" s="52">
        <v>1</v>
      </c>
      <c r="B548" t="s">
        <v>18</v>
      </c>
      <c r="C548" s="53" t="s">
        <v>194</v>
      </c>
      <c r="D548" s="52">
        <v>29</v>
      </c>
    </row>
    <row r="549" spans="1:4" x14ac:dyDescent="0.3">
      <c r="A549" s="52">
        <v>1</v>
      </c>
      <c r="B549" t="s">
        <v>18</v>
      </c>
      <c r="C549" s="53" t="s">
        <v>194</v>
      </c>
      <c r="D549" s="52">
        <v>29</v>
      </c>
    </row>
    <row r="550" spans="1:4" x14ac:dyDescent="0.3">
      <c r="A550" s="52">
        <v>1</v>
      </c>
      <c r="B550" t="s">
        <v>18</v>
      </c>
      <c r="C550" s="53" t="s">
        <v>194</v>
      </c>
      <c r="D550" s="52">
        <v>29</v>
      </c>
    </row>
    <row r="551" spans="1:4" x14ac:dyDescent="0.3">
      <c r="A551" s="52">
        <v>0</v>
      </c>
      <c r="B551" t="s">
        <v>18</v>
      </c>
      <c r="C551" s="53" t="s">
        <v>194</v>
      </c>
      <c r="D551" s="52">
        <v>29</v>
      </c>
    </row>
    <row r="552" spans="1:4" x14ac:dyDescent="0.3">
      <c r="A552" s="52">
        <v>1</v>
      </c>
      <c r="B552" t="s">
        <v>18</v>
      </c>
      <c r="C552" s="53" t="s">
        <v>194</v>
      </c>
      <c r="D552" s="52">
        <v>29</v>
      </c>
    </row>
    <row r="553" spans="1:4" x14ac:dyDescent="0.3">
      <c r="A553" s="52">
        <v>1</v>
      </c>
      <c r="B553" t="s">
        <v>18</v>
      </c>
      <c r="C553" s="53" t="s">
        <v>194</v>
      </c>
      <c r="D553" s="52">
        <v>29</v>
      </c>
    </row>
    <row r="554" spans="1:4" x14ac:dyDescent="0.3">
      <c r="A554" s="52">
        <v>1</v>
      </c>
      <c r="B554" t="s">
        <v>18</v>
      </c>
      <c r="C554" s="53" t="s">
        <v>194</v>
      </c>
      <c r="D554" s="52">
        <v>29</v>
      </c>
    </row>
    <row r="555" spans="1:4" x14ac:dyDescent="0.3">
      <c r="A555" s="52">
        <v>1</v>
      </c>
      <c r="B555" t="s">
        <v>18</v>
      </c>
      <c r="C555" s="53" t="s">
        <v>194</v>
      </c>
      <c r="D555" s="52">
        <v>29</v>
      </c>
    </row>
    <row r="556" spans="1:4" x14ac:dyDescent="0.3">
      <c r="A556" s="52">
        <v>0</v>
      </c>
      <c r="B556" t="s">
        <v>18</v>
      </c>
      <c r="C556" s="53" t="s">
        <v>194</v>
      </c>
      <c r="D556" s="52">
        <v>29</v>
      </c>
    </row>
    <row r="557" spans="1:4" x14ac:dyDescent="0.3">
      <c r="A557" s="52">
        <v>1</v>
      </c>
      <c r="B557" t="s">
        <v>18</v>
      </c>
      <c r="C557" s="53" t="s">
        <v>194</v>
      </c>
      <c r="D557" s="52">
        <v>29</v>
      </c>
    </row>
    <row r="558" spans="1:4" x14ac:dyDescent="0.3">
      <c r="A558" s="52">
        <v>1</v>
      </c>
      <c r="B558" t="s">
        <v>18</v>
      </c>
      <c r="C558" s="53" t="s">
        <v>194</v>
      </c>
      <c r="D558" s="52">
        <v>29</v>
      </c>
    </row>
    <row r="559" spans="1:4" x14ac:dyDescent="0.3">
      <c r="A559" s="52">
        <v>1</v>
      </c>
      <c r="B559" t="s">
        <v>18</v>
      </c>
      <c r="C559" s="53" t="s">
        <v>194</v>
      </c>
      <c r="D559" s="52">
        <v>29</v>
      </c>
    </row>
    <row r="560" spans="1:4" x14ac:dyDescent="0.3">
      <c r="A560" s="52">
        <v>1</v>
      </c>
      <c r="B560" t="s">
        <v>18</v>
      </c>
      <c r="C560" s="53" t="s">
        <v>194</v>
      </c>
      <c r="D560" s="52">
        <v>29</v>
      </c>
    </row>
    <row r="561" spans="1:4" x14ac:dyDescent="0.3">
      <c r="A561" s="52">
        <v>1</v>
      </c>
      <c r="B561" t="s">
        <v>18</v>
      </c>
      <c r="C561" s="53" t="s">
        <v>194</v>
      </c>
      <c r="D561" s="52">
        <v>29</v>
      </c>
    </row>
    <row r="562" spans="1:4" x14ac:dyDescent="0.3">
      <c r="A562" s="52">
        <v>1</v>
      </c>
      <c r="B562" t="s">
        <v>18</v>
      </c>
      <c r="C562" s="53" t="s">
        <v>194</v>
      </c>
      <c r="D562" s="52">
        <v>29</v>
      </c>
    </row>
    <row r="563" spans="1:4" x14ac:dyDescent="0.3">
      <c r="A563" s="52">
        <v>1</v>
      </c>
      <c r="B563" t="s">
        <v>18</v>
      </c>
      <c r="C563" s="53" t="s">
        <v>194</v>
      </c>
      <c r="D563" s="52">
        <v>29</v>
      </c>
    </row>
    <row r="564" spans="1:4" x14ac:dyDescent="0.3">
      <c r="A564" s="52">
        <v>1</v>
      </c>
      <c r="B564" t="s">
        <v>18</v>
      </c>
      <c r="C564" s="53" t="s">
        <v>194</v>
      </c>
      <c r="D564" s="52">
        <v>29</v>
      </c>
    </row>
    <row r="565" spans="1:4" x14ac:dyDescent="0.3">
      <c r="A565" s="52">
        <v>1</v>
      </c>
      <c r="B565" t="s">
        <v>18</v>
      </c>
      <c r="C565" s="53" t="s">
        <v>194</v>
      </c>
      <c r="D565" s="52">
        <v>29</v>
      </c>
    </row>
    <row r="566" spans="1:4" x14ac:dyDescent="0.3">
      <c r="A566" s="52">
        <v>1</v>
      </c>
      <c r="B566" t="s">
        <v>18</v>
      </c>
      <c r="C566" s="53" t="s">
        <v>194</v>
      </c>
      <c r="D566" s="52">
        <v>29</v>
      </c>
    </row>
    <row r="567" spans="1:4" x14ac:dyDescent="0.3">
      <c r="A567" s="52">
        <v>1</v>
      </c>
      <c r="B567" t="s">
        <v>18</v>
      </c>
      <c r="C567" s="53" t="s">
        <v>194</v>
      </c>
      <c r="D567" s="52">
        <v>29</v>
      </c>
    </row>
    <row r="568" spans="1:4" x14ac:dyDescent="0.3">
      <c r="A568" s="52">
        <v>1</v>
      </c>
      <c r="B568" t="s">
        <v>18</v>
      </c>
      <c r="C568" s="53" t="s">
        <v>194</v>
      </c>
      <c r="D568" s="52">
        <v>29</v>
      </c>
    </row>
    <row r="569" spans="1:4" x14ac:dyDescent="0.3">
      <c r="A569" s="52">
        <v>0</v>
      </c>
      <c r="B569" t="s">
        <v>18</v>
      </c>
      <c r="C569" s="53" t="s">
        <v>194</v>
      </c>
      <c r="D569" s="52">
        <v>29</v>
      </c>
    </row>
    <row r="570" spans="1:4" x14ac:dyDescent="0.3">
      <c r="A570" s="52">
        <v>1</v>
      </c>
      <c r="B570" t="s">
        <v>18</v>
      </c>
      <c r="C570" s="53" t="s">
        <v>194</v>
      </c>
      <c r="D570" s="52">
        <v>29</v>
      </c>
    </row>
    <row r="571" spans="1:4" x14ac:dyDescent="0.3">
      <c r="A571" s="52">
        <v>1</v>
      </c>
      <c r="B571" t="s">
        <v>18</v>
      </c>
      <c r="C571" s="53" t="s">
        <v>194</v>
      </c>
      <c r="D571" s="52">
        <v>29</v>
      </c>
    </row>
    <row r="572" spans="1:4" x14ac:dyDescent="0.3">
      <c r="A572" s="52">
        <v>1</v>
      </c>
      <c r="B572" t="s">
        <v>18</v>
      </c>
      <c r="C572" s="53" t="s">
        <v>194</v>
      </c>
      <c r="D572" s="52">
        <v>29</v>
      </c>
    </row>
    <row r="573" spans="1:4" x14ac:dyDescent="0.3">
      <c r="A573" s="52">
        <v>1</v>
      </c>
      <c r="B573" t="s">
        <v>18</v>
      </c>
      <c r="C573" s="53" t="s">
        <v>194</v>
      </c>
      <c r="D573" s="52">
        <v>29</v>
      </c>
    </row>
    <row r="574" spans="1:4" x14ac:dyDescent="0.3">
      <c r="A574" s="52">
        <v>1</v>
      </c>
      <c r="B574" t="s">
        <v>18</v>
      </c>
      <c r="C574" s="53" t="s">
        <v>194</v>
      </c>
      <c r="D574" s="52">
        <v>29</v>
      </c>
    </row>
    <row r="575" spans="1:4" x14ac:dyDescent="0.3">
      <c r="A575" s="52">
        <v>1</v>
      </c>
      <c r="B575" t="s">
        <v>18</v>
      </c>
      <c r="C575" s="53" t="s">
        <v>194</v>
      </c>
      <c r="D575" s="52">
        <v>29</v>
      </c>
    </row>
    <row r="576" spans="1:4" x14ac:dyDescent="0.3">
      <c r="A576" s="52">
        <v>1</v>
      </c>
      <c r="B576" t="s">
        <v>18</v>
      </c>
      <c r="C576" s="53" t="s">
        <v>194</v>
      </c>
      <c r="D576" s="52">
        <v>29</v>
      </c>
    </row>
    <row r="577" spans="1:4" x14ac:dyDescent="0.3">
      <c r="A577" s="52">
        <v>1</v>
      </c>
      <c r="B577" t="s">
        <v>18</v>
      </c>
      <c r="C577" s="53" t="s">
        <v>194</v>
      </c>
      <c r="D577" s="52">
        <v>29</v>
      </c>
    </row>
    <row r="578" spans="1:4" x14ac:dyDescent="0.3">
      <c r="A578" s="52">
        <v>1</v>
      </c>
      <c r="B578" t="s">
        <v>18</v>
      </c>
      <c r="C578" s="53" t="s">
        <v>194</v>
      </c>
      <c r="D578" s="52">
        <v>29</v>
      </c>
    </row>
    <row r="579" spans="1:4" x14ac:dyDescent="0.3">
      <c r="A579" s="52">
        <v>1</v>
      </c>
      <c r="B579" t="s">
        <v>18</v>
      </c>
      <c r="C579" s="53" t="s">
        <v>194</v>
      </c>
      <c r="D579" s="52">
        <v>29</v>
      </c>
    </row>
    <row r="580" spans="1:4" x14ac:dyDescent="0.3">
      <c r="A580" s="52">
        <v>1</v>
      </c>
      <c r="B580" t="s">
        <v>18</v>
      </c>
      <c r="C580" s="53" t="s">
        <v>194</v>
      </c>
      <c r="D580" s="52">
        <v>29</v>
      </c>
    </row>
    <row r="581" spans="1:4" x14ac:dyDescent="0.3">
      <c r="A581" s="52">
        <v>1</v>
      </c>
      <c r="B581" t="s">
        <v>18</v>
      </c>
      <c r="C581" s="53" t="s">
        <v>194</v>
      </c>
      <c r="D581" s="52">
        <v>29</v>
      </c>
    </row>
    <row r="582" spans="1:4" x14ac:dyDescent="0.3">
      <c r="A582" s="52">
        <v>1</v>
      </c>
      <c r="B582" t="s">
        <v>18</v>
      </c>
      <c r="C582" s="53" t="s">
        <v>194</v>
      </c>
      <c r="D582" s="52">
        <v>29</v>
      </c>
    </row>
    <row r="583" spans="1:4" x14ac:dyDescent="0.3">
      <c r="A583" s="52">
        <v>0</v>
      </c>
      <c r="B583" t="s">
        <v>18</v>
      </c>
      <c r="C583" s="53" t="s">
        <v>194</v>
      </c>
      <c r="D583" s="52">
        <v>29</v>
      </c>
    </row>
    <row r="584" spans="1:4" x14ac:dyDescent="0.3">
      <c r="A584" s="52">
        <v>1</v>
      </c>
      <c r="B584" t="s">
        <v>18</v>
      </c>
      <c r="C584" s="53" t="s">
        <v>194</v>
      </c>
      <c r="D584" s="52">
        <v>29</v>
      </c>
    </row>
    <row r="585" spans="1:4" x14ac:dyDescent="0.3">
      <c r="A585" s="52">
        <v>0</v>
      </c>
      <c r="B585" t="s">
        <v>18</v>
      </c>
      <c r="C585" s="53" t="s">
        <v>194</v>
      </c>
      <c r="D585" s="52">
        <v>29</v>
      </c>
    </row>
    <row r="586" spans="1:4" x14ac:dyDescent="0.3">
      <c r="A586" s="52">
        <v>1</v>
      </c>
      <c r="B586" t="s">
        <v>18</v>
      </c>
      <c r="C586" s="53" t="s">
        <v>194</v>
      </c>
      <c r="D586" s="52">
        <v>29</v>
      </c>
    </row>
    <row r="587" spans="1:4" x14ac:dyDescent="0.3">
      <c r="A587" s="52">
        <v>0</v>
      </c>
      <c r="B587" t="s">
        <v>18</v>
      </c>
      <c r="C587" s="53" t="s">
        <v>194</v>
      </c>
      <c r="D587" s="52">
        <v>29</v>
      </c>
    </row>
    <row r="588" spans="1:4" x14ac:dyDescent="0.3">
      <c r="A588" s="52">
        <v>0</v>
      </c>
      <c r="B588" t="s">
        <v>18</v>
      </c>
      <c r="C588" s="53" t="s">
        <v>194</v>
      </c>
      <c r="D588" s="52">
        <v>29</v>
      </c>
    </row>
    <row r="589" spans="1:4" x14ac:dyDescent="0.3">
      <c r="A589" s="52">
        <v>0</v>
      </c>
      <c r="B589" t="s">
        <v>18</v>
      </c>
      <c r="C589" s="53" t="s">
        <v>194</v>
      </c>
      <c r="D589" s="52">
        <v>29</v>
      </c>
    </row>
    <row r="590" spans="1:4" x14ac:dyDescent="0.3">
      <c r="A590" s="52">
        <v>0</v>
      </c>
      <c r="B590" t="s">
        <v>18</v>
      </c>
      <c r="C590" s="53" t="s">
        <v>194</v>
      </c>
      <c r="D590" s="52">
        <v>29</v>
      </c>
    </row>
    <row r="591" spans="1:4" x14ac:dyDescent="0.3">
      <c r="A591" s="52">
        <v>0</v>
      </c>
      <c r="B591" t="s">
        <v>18</v>
      </c>
      <c r="C591" s="53" t="s">
        <v>194</v>
      </c>
      <c r="D591" s="52">
        <v>29</v>
      </c>
    </row>
    <row r="592" spans="1:4" x14ac:dyDescent="0.3">
      <c r="A592" s="52">
        <v>0</v>
      </c>
      <c r="B592" t="s">
        <v>18</v>
      </c>
      <c r="C592" s="53" t="s">
        <v>194</v>
      </c>
      <c r="D592" s="52">
        <v>29</v>
      </c>
    </row>
    <row r="593" spans="1:4" x14ac:dyDescent="0.3">
      <c r="A593" s="52">
        <v>0</v>
      </c>
      <c r="B593" t="s">
        <v>18</v>
      </c>
      <c r="C593" s="53" t="s">
        <v>194</v>
      </c>
      <c r="D593" s="52">
        <v>29</v>
      </c>
    </row>
    <row r="594" spans="1:4" x14ac:dyDescent="0.3">
      <c r="A594" s="52">
        <v>1</v>
      </c>
      <c r="B594" t="s">
        <v>18</v>
      </c>
      <c r="C594" s="53" t="s">
        <v>194</v>
      </c>
      <c r="D594" s="52">
        <v>29</v>
      </c>
    </row>
    <row r="595" spans="1:4" x14ac:dyDescent="0.3">
      <c r="A595" s="52">
        <v>1</v>
      </c>
      <c r="B595" t="s">
        <v>18</v>
      </c>
      <c r="C595" s="53" t="s">
        <v>194</v>
      </c>
      <c r="D595" s="52">
        <v>29</v>
      </c>
    </row>
    <row r="596" spans="1:4" x14ac:dyDescent="0.3">
      <c r="A596" s="52">
        <v>1</v>
      </c>
      <c r="B596" t="s">
        <v>18</v>
      </c>
      <c r="C596" s="53" t="s">
        <v>194</v>
      </c>
      <c r="D596" s="52">
        <v>29</v>
      </c>
    </row>
    <row r="597" spans="1:4" x14ac:dyDescent="0.3">
      <c r="A597" s="52">
        <v>1</v>
      </c>
      <c r="B597" t="s">
        <v>18</v>
      </c>
      <c r="C597" s="53" t="s">
        <v>194</v>
      </c>
      <c r="D597" s="52">
        <v>29</v>
      </c>
    </row>
    <row r="598" spans="1:4" x14ac:dyDescent="0.3">
      <c r="A598" s="52">
        <v>1</v>
      </c>
      <c r="B598" t="s">
        <v>18</v>
      </c>
      <c r="C598" s="53" t="s">
        <v>194</v>
      </c>
      <c r="D598" s="52">
        <v>29</v>
      </c>
    </row>
    <row r="599" spans="1:4" x14ac:dyDescent="0.3">
      <c r="A599" s="52">
        <v>0</v>
      </c>
      <c r="B599" t="s">
        <v>18</v>
      </c>
      <c r="C599" s="53" t="s">
        <v>194</v>
      </c>
      <c r="D599" s="52">
        <v>29</v>
      </c>
    </row>
    <row r="600" spans="1:4" x14ac:dyDescent="0.3">
      <c r="A600" s="52">
        <v>1</v>
      </c>
      <c r="B600" t="s">
        <v>18</v>
      </c>
      <c r="C600" s="53" t="s">
        <v>194</v>
      </c>
      <c r="D600" s="52">
        <v>29</v>
      </c>
    </row>
    <row r="601" spans="1:4" x14ac:dyDescent="0.3">
      <c r="A601" s="52">
        <v>1</v>
      </c>
      <c r="B601" t="s">
        <v>18</v>
      </c>
      <c r="C601" s="53" t="s">
        <v>194</v>
      </c>
      <c r="D601" s="52">
        <v>29</v>
      </c>
    </row>
    <row r="602" spans="1:4" x14ac:dyDescent="0.3">
      <c r="A602" s="52">
        <v>1</v>
      </c>
      <c r="B602" t="s">
        <v>18</v>
      </c>
      <c r="C602" s="53" t="s">
        <v>194</v>
      </c>
      <c r="D602" s="52">
        <v>29</v>
      </c>
    </row>
    <row r="603" spans="1:4" x14ac:dyDescent="0.3">
      <c r="A603" s="52">
        <v>0</v>
      </c>
      <c r="B603" t="s">
        <v>18</v>
      </c>
      <c r="C603" s="53" t="s">
        <v>194</v>
      </c>
      <c r="D603" s="52">
        <v>29</v>
      </c>
    </row>
    <row r="604" spans="1:4" x14ac:dyDescent="0.3">
      <c r="A604" s="52">
        <v>1</v>
      </c>
      <c r="B604" t="s">
        <v>18</v>
      </c>
      <c r="C604" s="53" t="s">
        <v>194</v>
      </c>
      <c r="D604" s="52">
        <v>29</v>
      </c>
    </row>
    <row r="605" spans="1:4" x14ac:dyDescent="0.3">
      <c r="A605" s="52">
        <v>0</v>
      </c>
      <c r="B605" t="s">
        <v>18</v>
      </c>
      <c r="C605" s="53" t="s">
        <v>194</v>
      </c>
      <c r="D605" s="52">
        <v>29</v>
      </c>
    </row>
    <row r="606" spans="1:4" x14ac:dyDescent="0.3">
      <c r="A606" s="52">
        <v>1</v>
      </c>
      <c r="B606" t="s">
        <v>18</v>
      </c>
      <c r="C606" s="53" t="s">
        <v>194</v>
      </c>
      <c r="D606" s="52">
        <v>29</v>
      </c>
    </row>
    <row r="607" spans="1:4" x14ac:dyDescent="0.3">
      <c r="A607" s="52">
        <v>0</v>
      </c>
      <c r="B607" t="s">
        <v>18</v>
      </c>
      <c r="C607" s="53" t="s">
        <v>194</v>
      </c>
      <c r="D607" s="52">
        <v>29</v>
      </c>
    </row>
    <row r="608" spans="1:4" x14ac:dyDescent="0.3">
      <c r="A608" s="52">
        <v>1</v>
      </c>
      <c r="B608" t="s">
        <v>18</v>
      </c>
      <c r="C608" s="53" t="s">
        <v>194</v>
      </c>
      <c r="D608" s="52">
        <v>29</v>
      </c>
    </row>
    <row r="609" spans="1:4" x14ac:dyDescent="0.3">
      <c r="A609" s="52">
        <v>1</v>
      </c>
      <c r="B609" t="s">
        <v>18</v>
      </c>
      <c r="C609" s="53" t="s">
        <v>194</v>
      </c>
      <c r="D609" s="52">
        <v>29</v>
      </c>
    </row>
    <row r="610" spans="1:4" x14ac:dyDescent="0.3">
      <c r="A610" s="52">
        <v>1</v>
      </c>
      <c r="B610" t="s">
        <v>18</v>
      </c>
      <c r="C610" s="53" t="s">
        <v>194</v>
      </c>
      <c r="D610" s="52">
        <v>29</v>
      </c>
    </row>
    <row r="611" spans="1:4" x14ac:dyDescent="0.3">
      <c r="A611" s="52">
        <v>0</v>
      </c>
      <c r="B611" t="s">
        <v>18</v>
      </c>
      <c r="C611" s="53" t="s">
        <v>194</v>
      </c>
      <c r="D611" s="52">
        <v>29</v>
      </c>
    </row>
    <row r="612" spans="1:4" x14ac:dyDescent="0.3">
      <c r="A612" s="52">
        <v>1</v>
      </c>
      <c r="B612" t="s">
        <v>21</v>
      </c>
      <c r="C612" s="53" t="s">
        <v>194</v>
      </c>
      <c r="D612" s="52">
        <v>29</v>
      </c>
    </row>
    <row r="613" spans="1:4" x14ac:dyDescent="0.3">
      <c r="A613" s="52">
        <v>0</v>
      </c>
      <c r="B613" t="s">
        <v>21</v>
      </c>
      <c r="C613" s="53" t="s">
        <v>194</v>
      </c>
      <c r="D613" s="52">
        <v>29</v>
      </c>
    </row>
    <row r="614" spans="1:4" x14ac:dyDescent="0.3">
      <c r="A614" s="52">
        <v>1</v>
      </c>
      <c r="B614" t="s">
        <v>21</v>
      </c>
      <c r="C614" s="53" t="s">
        <v>194</v>
      </c>
      <c r="D614" s="52">
        <v>29</v>
      </c>
    </row>
    <row r="615" spans="1:4" x14ac:dyDescent="0.3">
      <c r="A615" s="52">
        <v>0</v>
      </c>
      <c r="B615" t="s">
        <v>21</v>
      </c>
      <c r="C615" s="53" t="s">
        <v>194</v>
      </c>
      <c r="D615" s="52">
        <v>29</v>
      </c>
    </row>
    <row r="616" spans="1:4" x14ac:dyDescent="0.3">
      <c r="A616" s="52">
        <v>1</v>
      </c>
      <c r="B616" t="s">
        <v>21</v>
      </c>
      <c r="C616" s="53" t="s">
        <v>194</v>
      </c>
      <c r="D616" s="52">
        <v>29</v>
      </c>
    </row>
    <row r="617" spans="1:4" x14ac:dyDescent="0.3">
      <c r="A617" s="52">
        <v>1</v>
      </c>
      <c r="B617" t="s">
        <v>21</v>
      </c>
      <c r="C617" s="53" t="s">
        <v>194</v>
      </c>
      <c r="D617" s="52">
        <v>29</v>
      </c>
    </row>
    <row r="618" spans="1:4" x14ac:dyDescent="0.3">
      <c r="A618" s="52">
        <v>1</v>
      </c>
      <c r="B618" t="s">
        <v>21</v>
      </c>
      <c r="C618" s="53" t="s">
        <v>194</v>
      </c>
      <c r="D618" s="52">
        <v>29</v>
      </c>
    </row>
    <row r="619" spans="1:4" x14ac:dyDescent="0.3">
      <c r="A619" s="52">
        <v>0</v>
      </c>
      <c r="B619" t="s">
        <v>21</v>
      </c>
      <c r="C619" s="53" t="s">
        <v>194</v>
      </c>
      <c r="D619" s="52">
        <v>29</v>
      </c>
    </row>
    <row r="620" spans="1:4" x14ac:dyDescent="0.3">
      <c r="A620" s="52">
        <v>1</v>
      </c>
      <c r="B620" t="s">
        <v>21</v>
      </c>
      <c r="C620" s="53" t="s">
        <v>194</v>
      </c>
      <c r="D620" s="52">
        <v>29</v>
      </c>
    </row>
    <row r="621" spans="1:4" x14ac:dyDescent="0.3">
      <c r="A621" s="52">
        <v>1</v>
      </c>
      <c r="B621" t="s">
        <v>21</v>
      </c>
      <c r="C621" s="53" t="s">
        <v>194</v>
      </c>
      <c r="D621" s="52">
        <v>29</v>
      </c>
    </row>
    <row r="622" spans="1:4" x14ac:dyDescent="0.3">
      <c r="A622" s="52">
        <v>1</v>
      </c>
      <c r="B622" t="s">
        <v>21</v>
      </c>
      <c r="C622" s="53" t="s">
        <v>194</v>
      </c>
      <c r="D622" s="52">
        <v>29</v>
      </c>
    </row>
    <row r="623" spans="1:4" x14ac:dyDescent="0.3">
      <c r="A623" s="52">
        <v>0</v>
      </c>
      <c r="B623" t="s">
        <v>21</v>
      </c>
      <c r="C623" s="53" t="s">
        <v>194</v>
      </c>
      <c r="D623" s="52">
        <v>29</v>
      </c>
    </row>
    <row r="624" spans="1:4" x14ac:dyDescent="0.3">
      <c r="A624" s="52">
        <v>1</v>
      </c>
      <c r="B624" t="s">
        <v>21</v>
      </c>
      <c r="C624" s="53" t="s">
        <v>194</v>
      </c>
      <c r="D624" s="52">
        <v>29</v>
      </c>
    </row>
    <row r="625" spans="1:4" x14ac:dyDescent="0.3">
      <c r="A625" s="52">
        <v>0</v>
      </c>
      <c r="B625" t="s">
        <v>21</v>
      </c>
      <c r="C625" s="53" t="s">
        <v>194</v>
      </c>
      <c r="D625" s="52">
        <v>29</v>
      </c>
    </row>
    <row r="626" spans="1:4" x14ac:dyDescent="0.3">
      <c r="A626" s="52">
        <v>1</v>
      </c>
      <c r="B626" t="s">
        <v>21</v>
      </c>
      <c r="C626" s="53" t="s">
        <v>194</v>
      </c>
      <c r="D626" s="52">
        <v>29</v>
      </c>
    </row>
    <row r="627" spans="1:4" x14ac:dyDescent="0.3">
      <c r="A627" s="52">
        <v>0</v>
      </c>
      <c r="B627" t="s">
        <v>21</v>
      </c>
      <c r="C627" s="53" t="s">
        <v>194</v>
      </c>
      <c r="D627" s="52">
        <v>29</v>
      </c>
    </row>
    <row r="628" spans="1:4" x14ac:dyDescent="0.3">
      <c r="A628" s="52">
        <v>1</v>
      </c>
      <c r="B628" t="s">
        <v>21</v>
      </c>
      <c r="C628" s="53" t="s">
        <v>194</v>
      </c>
      <c r="D628" s="52">
        <v>29</v>
      </c>
    </row>
    <row r="629" spans="1:4" x14ac:dyDescent="0.3">
      <c r="A629" s="52">
        <v>0</v>
      </c>
      <c r="B629" t="s">
        <v>21</v>
      </c>
      <c r="C629" s="53" t="s">
        <v>194</v>
      </c>
      <c r="D629" s="52">
        <v>29</v>
      </c>
    </row>
    <row r="630" spans="1:4" x14ac:dyDescent="0.3">
      <c r="A630" s="52">
        <v>1</v>
      </c>
      <c r="B630" t="s">
        <v>21</v>
      </c>
      <c r="C630" s="53" t="s">
        <v>194</v>
      </c>
      <c r="D630" s="52">
        <v>29</v>
      </c>
    </row>
    <row r="631" spans="1:4" x14ac:dyDescent="0.3">
      <c r="A631" s="52">
        <v>1</v>
      </c>
      <c r="B631" t="s">
        <v>21</v>
      </c>
      <c r="C631" s="53" t="s">
        <v>194</v>
      </c>
      <c r="D631" s="52">
        <v>29</v>
      </c>
    </row>
    <row r="632" spans="1:4" x14ac:dyDescent="0.3">
      <c r="A632" s="52">
        <v>1</v>
      </c>
      <c r="B632" t="s">
        <v>21</v>
      </c>
      <c r="C632" s="53" t="s">
        <v>194</v>
      </c>
      <c r="D632" s="52">
        <v>29</v>
      </c>
    </row>
    <row r="633" spans="1:4" x14ac:dyDescent="0.3">
      <c r="A633" s="52">
        <v>0</v>
      </c>
      <c r="B633" t="s">
        <v>21</v>
      </c>
      <c r="C633" s="53" t="s">
        <v>194</v>
      </c>
      <c r="D633" s="52">
        <v>29</v>
      </c>
    </row>
    <row r="634" spans="1:4" x14ac:dyDescent="0.3">
      <c r="A634" s="52">
        <v>1</v>
      </c>
      <c r="B634" t="s">
        <v>21</v>
      </c>
      <c r="C634" s="53" t="s">
        <v>194</v>
      </c>
      <c r="D634" s="52">
        <v>29</v>
      </c>
    </row>
    <row r="635" spans="1:4" x14ac:dyDescent="0.3">
      <c r="A635" s="52">
        <v>1</v>
      </c>
      <c r="B635" t="s">
        <v>21</v>
      </c>
      <c r="C635" s="53" t="s">
        <v>194</v>
      </c>
      <c r="D635" s="52">
        <v>29</v>
      </c>
    </row>
    <row r="636" spans="1:4" x14ac:dyDescent="0.3">
      <c r="A636" s="52">
        <v>1</v>
      </c>
      <c r="B636" t="s">
        <v>21</v>
      </c>
      <c r="C636" s="53" t="s">
        <v>194</v>
      </c>
      <c r="D636" s="52">
        <v>29</v>
      </c>
    </row>
    <row r="637" spans="1:4" x14ac:dyDescent="0.3">
      <c r="A637" s="52">
        <v>1</v>
      </c>
      <c r="B637" t="s">
        <v>21</v>
      </c>
      <c r="C637" s="53" t="s">
        <v>194</v>
      </c>
      <c r="D637" s="52">
        <v>29</v>
      </c>
    </row>
    <row r="638" spans="1:4" x14ac:dyDescent="0.3">
      <c r="A638" s="52">
        <v>1</v>
      </c>
      <c r="B638" t="s">
        <v>21</v>
      </c>
      <c r="C638" s="53" t="s">
        <v>194</v>
      </c>
      <c r="D638" s="52">
        <v>29</v>
      </c>
    </row>
    <row r="639" spans="1:4" x14ac:dyDescent="0.3">
      <c r="A639" s="52">
        <v>1</v>
      </c>
      <c r="B639" t="s">
        <v>21</v>
      </c>
      <c r="C639" s="53" t="s">
        <v>194</v>
      </c>
      <c r="D639" s="52">
        <v>29</v>
      </c>
    </row>
    <row r="640" spans="1:4" x14ac:dyDescent="0.3">
      <c r="A640" s="52">
        <v>1</v>
      </c>
      <c r="B640" t="s">
        <v>21</v>
      </c>
      <c r="C640" s="53" t="s">
        <v>194</v>
      </c>
      <c r="D640" s="52">
        <v>29</v>
      </c>
    </row>
    <row r="641" spans="1:4" x14ac:dyDescent="0.3">
      <c r="A641" s="52">
        <v>1</v>
      </c>
      <c r="B641" t="s">
        <v>21</v>
      </c>
      <c r="C641" s="53" t="s">
        <v>194</v>
      </c>
      <c r="D641" s="52">
        <v>29</v>
      </c>
    </row>
    <row r="642" spans="1:4" x14ac:dyDescent="0.3">
      <c r="A642" s="52">
        <v>1</v>
      </c>
      <c r="B642" t="s">
        <v>21</v>
      </c>
      <c r="C642" s="53" t="s">
        <v>194</v>
      </c>
      <c r="D642" s="52">
        <v>29</v>
      </c>
    </row>
    <row r="643" spans="1:4" x14ac:dyDescent="0.3">
      <c r="A643" s="52">
        <v>1</v>
      </c>
      <c r="B643" t="s">
        <v>21</v>
      </c>
      <c r="C643" s="53" t="s">
        <v>194</v>
      </c>
      <c r="D643" s="52">
        <v>29</v>
      </c>
    </row>
    <row r="644" spans="1:4" x14ac:dyDescent="0.3">
      <c r="A644" s="52">
        <v>0</v>
      </c>
      <c r="B644" t="s">
        <v>21</v>
      </c>
      <c r="C644" s="53" t="s">
        <v>194</v>
      </c>
      <c r="D644" s="52">
        <v>29</v>
      </c>
    </row>
    <row r="645" spans="1:4" x14ac:dyDescent="0.3">
      <c r="A645" s="52">
        <v>1</v>
      </c>
      <c r="B645" t="s">
        <v>21</v>
      </c>
      <c r="C645" s="53" t="s">
        <v>194</v>
      </c>
      <c r="D645" s="52">
        <v>29</v>
      </c>
    </row>
    <row r="646" spans="1:4" x14ac:dyDescent="0.3">
      <c r="A646" s="52">
        <v>1</v>
      </c>
      <c r="B646" t="s">
        <v>21</v>
      </c>
      <c r="C646" s="53" t="s">
        <v>194</v>
      </c>
      <c r="D646" s="52">
        <v>29</v>
      </c>
    </row>
    <row r="647" spans="1:4" x14ac:dyDescent="0.3">
      <c r="A647" s="52">
        <v>1</v>
      </c>
      <c r="B647" t="s">
        <v>21</v>
      </c>
      <c r="C647" s="53" t="s">
        <v>194</v>
      </c>
      <c r="D647" s="52">
        <v>29</v>
      </c>
    </row>
    <row r="648" spans="1:4" x14ac:dyDescent="0.3">
      <c r="A648" s="52">
        <v>1</v>
      </c>
      <c r="B648" t="s">
        <v>21</v>
      </c>
      <c r="C648" s="53" t="s">
        <v>194</v>
      </c>
      <c r="D648" s="52">
        <v>29</v>
      </c>
    </row>
    <row r="649" spans="1:4" x14ac:dyDescent="0.3">
      <c r="A649" s="52">
        <v>1</v>
      </c>
      <c r="B649" t="s">
        <v>21</v>
      </c>
      <c r="C649" s="53" t="s">
        <v>194</v>
      </c>
      <c r="D649" s="52">
        <v>29</v>
      </c>
    </row>
    <row r="650" spans="1:4" x14ac:dyDescent="0.3">
      <c r="A650" s="52">
        <v>1</v>
      </c>
      <c r="B650" t="s">
        <v>21</v>
      </c>
      <c r="C650" s="53" t="s">
        <v>194</v>
      </c>
      <c r="D650" s="52">
        <v>29</v>
      </c>
    </row>
    <row r="651" spans="1:4" x14ac:dyDescent="0.3">
      <c r="A651" s="52">
        <v>0</v>
      </c>
      <c r="B651" t="s">
        <v>21</v>
      </c>
      <c r="C651" s="53" t="s">
        <v>194</v>
      </c>
      <c r="D651" s="52">
        <v>29</v>
      </c>
    </row>
    <row r="652" spans="1:4" x14ac:dyDescent="0.3">
      <c r="A652" s="52">
        <v>0</v>
      </c>
      <c r="B652" t="s">
        <v>21</v>
      </c>
      <c r="C652" s="53" t="s">
        <v>194</v>
      </c>
      <c r="D652" s="52">
        <v>29</v>
      </c>
    </row>
    <row r="653" spans="1:4" x14ac:dyDescent="0.3">
      <c r="A653" s="52">
        <v>1</v>
      </c>
      <c r="B653" t="s">
        <v>21</v>
      </c>
      <c r="C653" s="53" t="s">
        <v>194</v>
      </c>
      <c r="D653" s="52">
        <v>29</v>
      </c>
    </row>
    <row r="654" spans="1:4" x14ac:dyDescent="0.3">
      <c r="A654" s="52">
        <v>0</v>
      </c>
      <c r="B654" t="s">
        <v>21</v>
      </c>
      <c r="C654" s="53" t="s">
        <v>194</v>
      </c>
      <c r="D654" s="52">
        <v>29</v>
      </c>
    </row>
    <row r="655" spans="1:4" x14ac:dyDescent="0.3">
      <c r="A655" s="52">
        <v>1</v>
      </c>
      <c r="B655" t="s">
        <v>21</v>
      </c>
      <c r="C655" s="53" t="s">
        <v>194</v>
      </c>
      <c r="D655" s="52">
        <v>29</v>
      </c>
    </row>
    <row r="656" spans="1:4" x14ac:dyDescent="0.3">
      <c r="A656" s="52">
        <v>1</v>
      </c>
      <c r="B656" t="s">
        <v>21</v>
      </c>
      <c r="C656" s="53" t="s">
        <v>194</v>
      </c>
      <c r="D656" s="52">
        <v>29</v>
      </c>
    </row>
    <row r="657" spans="1:4" x14ac:dyDescent="0.3">
      <c r="A657" s="52">
        <v>1</v>
      </c>
      <c r="B657" t="s">
        <v>21</v>
      </c>
      <c r="C657" s="53" t="s">
        <v>194</v>
      </c>
      <c r="D657" s="52">
        <v>29</v>
      </c>
    </row>
    <row r="658" spans="1:4" x14ac:dyDescent="0.3">
      <c r="A658" s="52">
        <v>1</v>
      </c>
      <c r="B658" t="s">
        <v>21</v>
      </c>
      <c r="C658" s="53" t="s">
        <v>194</v>
      </c>
      <c r="D658" s="52">
        <v>29</v>
      </c>
    </row>
    <row r="659" spans="1:4" x14ac:dyDescent="0.3">
      <c r="A659" s="52">
        <v>1</v>
      </c>
      <c r="B659" t="s">
        <v>21</v>
      </c>
      <c r="C659" s="53" t="s">
        <v>194</v>
      </c>
      <c r="D659" s="52">
        <v>29</v>
      </c>
    </row>
    <row r="660" spans="1:4" x14ac:dyDescent="0.3">
      <c r="A660" s="52">
        <v>1</v>
      </c>
      <c r="B660" t="s">
        <v>21</v>
      </c>
      <c r="C660" s="53" t="s">
        <v>194</v>
      </c>
      <c r="D660" s="52">
        <v>29</v>
      </c>
    </row>
    <row r="661" spans="1:4" x14ac:dyDescent="0.3">
      <c r="A661" s="52">
        <v>0</v>
      </c>
      <c r="B661" t="s">
        <v>21</v>
      </c>
      <c r="C661" s="53" t="s">
        <v>194</v>
      </c>
      <c r="D661" s="52">
        <v>29</v>
      </c>
    </row>
    <row r="662" spans="1:4" x14ac:dyDescent="0.3">
      <c r="A662" s="52">
        <v>0</v>
      </c>
      <c r="B662" t="s">
        <v>21</v>
      </c>
      <c r="C662" s="53" t="s">
        <v>194</v>
      </c>
      <c r="D662" s="52">
        <v>29</v>
      </c>
    </row>
    <row r="663" spans="1:4" x14ac:dyDescent="0.3">
      <c r="A663" s="52">
        <v>1</v>
      </c>
      <c r="B663" t="s">
        <v>21</v>
      </c>
      <c r="C663" s="53" t="s">
        <v>194</v>
      </c>
      <c r="D663" s="52">
        <v>29</v>
      </c>
    </row>
    <row r="664" spans="1:4" x14ac:dyDescent="0.3">
      <c r="A664" s="52">
        <v>1</v>
      </c>
      <c r="B664" t="s">
        <v>21</v>
      </c>
      <c r="C664" s="53" t="s">
        <v>194</v>
      </c>
      <c r="D664" s="52">
        <v>29</v>
      </c>
    </row>
    <row r="665" spans="1:4" x14ac:dyDescent="0.3">
      <c r="A665" s="52">
        <v>0</v>
      </c>
      <c r="B665" t="s">
        <v>21</v>
      </c>
      <c r="C665" s="53" t="s">
        <v>194</v>
      </c>
      <c r="D665" s="52">
        <v>29</v>
      </c>
    </row>
    <row r="666" spans="1:4" x14ac:dyDescent="0.3">
      <c r="A666" s="52">
        <v>1</v>
      </c>
      <c r="B666" t="s">
        <v>21</v>
      </c>
      <c r="C666" s="53" t="s">
        <v>194</v>
      </c>
      <c r="D666" s="52">
        <v>29</v>
      </c>
    </row>
    <row r="667" spans="1:4" x14ac:dyDescent="0.3">
      <c r="A667" s="52">
        <v>0</v>
      </c>
      <c r="B667" t="s">
        <v>21</v>
      </c>
      <c r="C667" s="53" t="s">
        <v>194</v>
      </c>
      <c r="D667" s="52">
        <v>29</v>
      </c>
    </row>
    <row r="668" spans="1:4" x14ac:dyDescent="0.3">
      <c r="A668" s="52">
        <v>1</v>
      </c>
      <c r="B668" t="s">
        <v>21</v>
      </c>
      <c r="C668" s="53" t="s">
        <v>194</v>
      </c>
      <c r="D668" s="52">
        <v>29</v>
      </c>
    </row>
    <row r="669" spans="1:4" x14ac:dyDescent="0.3">
      <c r="A669" s="52">
        <v>0</v>
      </c>
      <c r="B669" t="s">
        <v>21</v>
      </c>
      <c r="C669" s="53" t="s">
        <v>194</v>
      </c>
      <c r="D669" s="52">
        <v>29</v>
      </c>
    </row>
    <row r="670" spans="1:4" x14ac:dyDescent="0.3">
      <c r="A670" s="52">
        <v>1</v>
      </c>
      <c r="B670" t="s">
        <v>21</v>
      </c>
      <c r="C670" s="53" t="s">
        <v>194</v>
      </c>
      <c r="D670" s="52">
        <v>29</v>
      </c>
    </row>
    <row r="671" spans="1:4" x14ac:dyDescent="0.3">
      <c r="A671" s="52">
        <v>0</v>
      </c>
      <c r="B671" t="s">
        <v>21</v>
      </c>
      <c r="C671" s="53" t="s">
        <v>194</v>
      </c>
      <c r="D671" s="52">
        <v>29</v>
      </c>
    </row>
    <row r="672" spans="1:4" x14ac:dyDescent="0.3">
      <c r="A672" s="52">
        <v>0</v>
      </c>
      <c r="B672" t="s">
        <v>21</v>
      </c>
      <c r="C672" s="53" t="s">
        <v>194</v>
      </c>
      <c r="D672" s="52">
        <v>29</v>
      </c>
    </row>
    <row r="673" spans="1:4" x14ac:dyDescent="0.3">
      <c r="A673" s="52">
        <v>1</v>
      </c>
      <c r="B673" t="s">
        <v>21</v>
      </c>
      <c r="C673" s="53" t="s">
        <v>194</v>
      </c>
      <c r="D673" s="52">
        <v>29</v>
      </c>
    </row>
    <row r="674" spans="1:4" x14ac:dyDescent="0.3">
      <c r="A674" s="52">
        <v>1</v>
      </c>
      <c r="B674" t="s">
        <v>21</v>
      </c>
      <c r="C674" s="53" t="s">
        <v>194</v>
      </c>
      <c r="D674" s="52">
        <v>29</v>
      </c>
    </row>
    <row r="675" spans="1:4" x14ac:dyDescent="0.3">
      <c r="A675" s="52">
        <v>1</v>
      </c>
      <c r="B675" t="s">
        <v>21</v>
      </c>
      <c r="C675" s="53" t="s">
        <v>194</v>
      </c>
      <c r="D675" s="52">
        <v>29</v>
      </c>
    </row>
    <row r="676" spans="1:4" x14ac:dyDescent="0.3">
      <c r="A676" s="52">
        <v>1</v>
      </c>
      <c r="B676" t="s">
        <v>21</v>
      </c>
      <c r="C676" s="53" t="s">
        <v>194</v>
      </c>
      <c r="D676" s="52">
        <v>29</v>
      </c>
    </row>
    <row r="677" spans="1:4" x14ac:dyDescent="0.3">
      <c r="A677" s="52">
        <v>1</v>
      </c>
      <c r="B677" t="s">
        <v>21</v>
      </c>
      <c r="C677" s="53" t="s">
        <v>194</v>
      </c>
      <c r="D677" s="52">
        <v>29</v>
      </c>
    </row>
    <row r="678" spans="1:4" x14ac:dyDescent="0.3">
      <c r="A678" s="52">
        <v>1</v>
      </c>
      <c r="B678" t="s">
        <v>21</v>
      </c>
      <c r="C678" s="53" t="s">
        <v>194</v>
      </c>
      <c r="D678" s="52">
        <v>29</v>
      </c>
    </row>
    <row r="679" spans="1:4" x14ac:dyDescent="0.3">
      <c r="A679" s="52">
        <v>1</v>
      </c>
      <c r="B679" t="s">
        <v>21</v>
      </c>
      <c r="C679" s="53" t="s">
        <v>194</v>
      </c>
      <c r="D679" s="52">
        <v>29</v>
      </c>
    </row>
    <row r="680" spans="1:4" x14ac:dyDescent="0.3">
      <c r="A680" s="52">
        <v>0</v>
      </c>
      <c r="B680" t="s">
        <v>21</v>
      </c>
      <c r="C680" s="53" t="s">
        <v>194</v>
      </c>
      <c r="D680" s="52">
        <v>29</v>
      </c>
    </row>
    <row r="681" spans="1:4" x14ac:dyDescent="0.3">
      <c r="A681" s="52">
        <v>0</v>
      </c>
      <c r="B681" t="s">
        <v>21</v>
      </c>
      <c r="C681" s="53" t="s">
        <v>194</v>
      </c>
      <c r="D681" s="52">
        <v>29</v>
      </c>
    </row>
    <row r="682" spans="1:4" x14ac:dyDescent="0.3">
      <c r="A682" s="52">
        <v>0</v>
      </c>
      <c r="B682" t="s">
        <v>21</v>
      </c>
      <c r="C682" s="53" t="s">
        <v>194</v>
      </c>
      <c r="D682" s="52">
        <v>29</v>
      </c>
    </row>
    <row r="683" spans="1:4" x14ac:dyDescent="0.3">
      <c r="A683" s="52">
        <v>0</v>
      </c>
      <c r="B683" t="s">
        <v>21</v>
      </c>
      <c r="C683" s="53" t="s">
        <v>194</v>
      </c>
      <c r="D683" s="52">
        <v>29</v>
      </c>
    </row>
    <row r="684" spans="1:4" x14ac:dyDescent="0.3">
      <c r="A684" s="52">
        <v>1</v>
      </c>
      <c r="B684" t="s">
        <v>21</v>
      </c>
      <c r="C684" s="53" t="s">
        <v>194</v>
      </c>
      <c r="D684" s="52">
        <v>29</v>
      </c>
    </row>
    <row r="685" spans="1:4" x14ac:dyDescent="0.3">
      <c r="A685" s="52">
        <v>1</v>
      </c>
      <c r="B685" t="s">
        <v>21</v>
      </c>
      <c r="C685" s="53" t="s">
        <v>194</v>
      </c>
      <c r="D685" s="52">
        <v>29</v>
      </c>
    </row>
    <row r="686" spans="1:4" x14ac:dyDescent="0.3">
      <c r="A686" s="52">
        <v>1</v>
      </c>
      <c r="B686" t="s">
        <v>21</v>
      </c>
      <c r="C686" s="53" t="s">
        <v>194</v>
      </c>
      <c r="D686" s="52">
        <v>29</v>
      </c>
    </row>
    <row r="687" spans="1:4" x14ac:dyDescent="0.3">
      <c r="A687" s="52">
        <v>1</v>
      </c>
      <c r="B687" t="s">
        <v>21</v>
      </c>
      <c r="C687" s="53" t="s">
        <v>194</v>
      </c>
      <c r="D687" s="52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" sqref="F1:F1048576"/>
    </sheetView>
  </sheetViews>
  <sheetFormatPr baseColWidth="10" defaultRowHeight="14.4" x14ac:dyDescent="0.3"/>
  <sheetData>
    <row r="1" spans="1:7" x14ac:dyDescent="0.3">
      <c r="A1" t="s">
        <v>7</v>
      </c>
      <c r="B1" t="s">
        <v>1</v>
      </c>
      <c r="C1" t="s">
        <v>2</v>
      </c>
      <c r="D1" t="s">
        <v>3</v>
      </c>
      <c r="E1" t="s">
        <v>4</v>
      </c>
      <c r="F1" s="1" t="s">
        <v>8</v>
      </c>
      <c r="G1" s="2" t="s">
        <v>6</v>
      </c>
    </row>
    <row r="2" spans="1:7" x14ac:dyDescent="0.3">
      <c r="A2">
        <v>0</v>
      </c>
      <c r="B2">
        <v>0</v>
      </c>
      <c r="C2">
        <v>37</v>
      </c>
      <c r="D2">
        <v>3</v>
      </c>
      <c r="E2">
        <v>8</v>
      </c>
      <c r="F2" s="3">
        <v>0</v>
      </c>
      <c r="G2" s="4">
        <v>100</v>
      </c>
    </row>
    <row r="3" spans="1:7" x14ac:dyDescent="0.3">
      <c r="A3">
        <v>1</v>
      </c>
      <c r="B3">
        <v>0.47</v>
      </c>
      <c r="C3">
        <v>31</v>
      </c>
      <c r="D3">
        <v>5</v>
      </c>
      <c r="E3">
        <v>16</v>
      </c>
      <c r="F3" s="3">
        <v>9</v>
      </c>
      <c r="G3" s="4">
        <v>100</v>
      </c>
    </row>
    <row r="4" spans="1:7" x14ac:dyDescent="0.3">
      <c r="A4">
        <v>2</v>
      </c>
      <c r="B4">
        <v>0.94</v>
      </c>
      <c r="C4">
        <v>31</v>
      </c>
      <c r="D4">
        <v>1</v>
      </c>
      <c r="E4">
        <v>3</v>
      </c>
      <c r="F4" s="3">
        <v>0</v>
      </c>
      <c r="G4" s="4">
        <v>100</v>
      </c>
    </row>
    <row r="5" spans="1:7" x14ac:dyDescent="0.3">
      <c r="A5">
        <v>3</v>
      </c>
      <c r="B5">
        <v>1.88</v>
      </c>
      <c r="C5">
        <v>35</v>
      </c>
      <c r="D5">
        <v>3</v>
      </c>
      <c r="E5">
        <v>9</v>
      </c>
      <c r="F5" s="3">
        <v>1</v>
      </c>
      <c r="G5" s="4">
        <v>100</v>
      </c>
    </row>
    <row r="6" spans="1:7" x14ac:dyDescent="0.3">
      <c r="A6">
        <v>4</v>
      </c>
      <c r="B6">
        <v>3.75</v>
      </c>
      <c r="C6">
        <v>38</v>
      </c>
      <c r="D6">
        <v>10</v>
      </c>
      <c r="E6">
        <v>26</v>
      </c>
      <c r="F6" s="3">
        <v>20</v>
      </c>
      <c r="G6" s="4">
        <v>100</v>
      </c>
    </row>
    <row r="7" spans="1:7" x14ac:dyDescent="0.3">
      <c r="A7">
        <v>5</v>
      </c>
      <c r="B7">
        <v>7.5</v>
      </c>
      <c r="C7">
        <v>35</v>
      </c>
      <c r="D7">
        <v>24</v>
      </c>
      <c r="E7">
        <v>69</v>
      </c>
      <c r="F7" s="3">
        <v>66</v>
      </c>
      <c r="G7" s="4">
        <v>100</v>
      </c>
    </row>
    <row r="8" spans="1:7" x14ac:dyDescent="0.3">
      <c r="A8">
        <v>6</v>
      </c>
      <c r="B8">
        <v>15</v>
      </c>
      <c r="C8">
        <v>34</v>
      </c>
      <c r="D8">
        <v>22</v>
      </c>
      <c r="E8">
        <v>65</v>
      </c>
      <c r="F8" s="3">
        <v>62</v>
      </c>
      <c r="G8" s="4">
        <v>100</v>
      </c>
    </row>
    <row r="9" spans="1:7" x14ac:dyDescent="0.3">
      <c r="A9">
        <v>7</v>
      </c>
      <c r="B9">
        <v>30</v>
      </c>
      <c r="C9">
        <v>35</v>
      </c>
      <c r="D9">
        <v>30</v>
      </c>
      <c r="E9">
        <v>86</v>
      </c>
      <c r="F9" s="5">
        <v>84</v>
      </c>
      <c r="G9" s="6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7" sqref="G27"/>
    </sheetView>
  </sheetViews>
  <sheetFormatPr baseColWidth="10" defaultRowHeight="14.4" x14ac:dyDescent="0.3"/>
  <sheetData>
    <row r="1" spans="1:7" x14ac:dyDescent="0.25">
      <c r="A1" t="s">
        <v>9</v>
      </c>
      <c r="B1" t="s">
        <v>0</v>
      </c>
      <c r="C1" t="s">
        <v>2</v>
      </c>
      <c r="D1" t="s">
        <v>3</v>
      </c>
      <c r="E1" t="s">
        <v>4</v>
      </c>
      <c r="F1" s="1" t="s">
        <v>8</v>
      </c>
      <c r="G1" s="2" t="s">
        <v>6</v>
      </c>
    </row>
    <row r="2" spans="1:7" x14ac:dyDescent="0.25">
      <c r="A2">
        <v>0</v>
      </c>
      <c r="B2">
        <v>0</v>
      </c>
      <c r="C2">
        <v>79</v>
      </c>
      <c r="D2">
        <v>4</v>
      </c>
      <c r="E2">
        <v>5</v>
      </c>
      <c r="F2" s="3">
        <v>0</v>
      </c>
      <c r="G2" s="4">
        <v>100</v>
      </c>
    </row>
    <row r="3" spans="1:7" x14ac:dyDescent="0.25">
      <c r="A3">
        <v>7.2</v>
      </c>
      <c r="B3">
        <v>1</v>
      </c>
      <c r="C3">
        <v>47</v>
      </c>
      <c r="D3">
        <v>8</v>
      </c>
      <c r="E3">
        <v>17</v>
      </c>
      <c r="F3" s="3">
        <v>13</v>
      </c>
      <c r="G3" s="4">
        <v>100</v>
      </c>
    </row>
    <row r="4" spans="1:7" x14ac:dyDescent="0.25">
      <c r="A4">
        <v>14.4</v>
      </c>
      <c r="B4">
        <v>2</v>
      </c>
      <c r="C4">
        <v>50</v>
      </c>
      <c r="D4">
        <v>20</v>
      </c>
      <c r="E4">
        <v>40</v>
      </c>
      <c r="F4" s="3">
        <v>37</v>
      </c>
      <c r="G4" s="4">
        <v>100</v>
      </c>
    </row>
    <row r="5" spans="1:7" x14ac:dyDescent="0.25">
      <c r="A5">
        <v>21.6</v>
      </c>
      <c r="B5">
        <v>3</v>
      </c>
      <c r="C5">
        <v>45</v>
      </c>
      <c r="D5">
        <v>16</v>
      </c>
      <c r="E5">
        <v>36</v>
      </c>
      <c r="F5" s="3">
        <v>32</v>
      </c>
      <c r="G5" s="4">
        <v>100</v>
      </c>
    </row>
    <row r="6" spans="1:7" x14ac:dyDescent="0.25">
      <c r="A6">
        <v>28.8</v>
      </c>
      <c r="B6">
        <v>4</v>
      </c>
      <c r="C6">
        <v>47</v>
      </c>
      <c r="D6">
        <v>29</v>
      </c>
      <c r="E6">
        <v>62</v>
      </c>
      <c r="F6" s="3">
        <v>60</v>
      </c>
      <c r="G6" s="4">
        <v>100</v>
      </c>
    </row>
    <row r="7" spans="1:7" x14ac:dyDescent="0.25">
      <c r="A7">
        <v>36</v>
      </c>
      <c r="B7">
        <v>5</v>
      </c>
      <c r="C7">
        <v>49</v>
      </c>
      <c r="D7">
        <v>26</v>
      </c>
      <c r="E7">
        <v>53</v>
      </c>
      <c r="F7" s="3">
        <v>51</v>
      </c>
      <c r="G7" s="4">
        <v>100</v>
      </c>
    </row>
    <row r="8" spans="1:7" x14ac:dyDescent="0.25">
      <c r="A8">
        <v>43.2</v>
      </c>
      <c r="B8">
        <v>6</v>
      </c>
      <c r="C8">
        <v>50</v>
      </c>
      <c r="D8">
        <v>39</v>
      </c>
      <c r="E8">
        <v>78</v>
      </c>
      <c r="F8" s="3">
        <v>77</v>
      </c>
      <c r="G8" s="4">
        <v>100</v>
      </c>
    </row>
    <row r="9" spans="1:7" x14ac:dyDescent="0.25">
      <c r="A9">
        <v>50.4</v>
      </c>
      <c r="B9">
        <v>7</v>
      </c>
      <c r="C9">
        <v>50</v>
      </c>
      <c r="D9">
        <v>43</v>
      </c>
      <c r="E9">
        <v>86</v>
      </c>
      <c r="F9" s="3">
        <v>85</v>
      </c>
      <c r="G9" s="4">
        <v>100</v>
      </c>
    </row>
    <row r="10" spans="1:7" x14ac:dyDescent="0.25">
      <c r="A10">
        <v>57.6</v>
      </c>
      <c r="B10">
        <v>8</v>
      </c>
      <c r="C10">
        <v>50</v>
      </c>
      <c r="D10">
        <v>36</v>
      </c>
      <c r="E10">
        <v>72</v>
      </c>
      <c r="F10" s="3">
        <v>71</v>
      </c>
      <c r="G10" s="4">
        <v>100</v>
      </c>
    </row>
    <row r="11" spans="1:7" x14ac:dyDescent="0.25">
      <c r="A11">
        <v>64.8</v>
      </c>
      <c r="B11">
        <v>9</v>
      </c>
      <c r="C11">
        <v>79</v>
      </c>
      <c r="D11">
        <v>70</v>
      </c>
      <c r="E11">
        <v>89</v>
      </c>
      <c r="F11" s="3">
        <v>88</v>
      </c>
      <c r="G11" s="4">
        <v>100</v>
      </c>
    </row>
    <row r="12" spans="1:7" x14ac:dyDescent="0.25">
      <c r="A12">
        <v>72</v>
      </c>
      <c r="B12">
        <v>10</v>
      </c>
      <c r="C12">
        <v>32</v>
      </c>
      <c r="D12">
        <v>31</v>
      </c>
      <c r="E12">
        <v>97</v>
      </c>
      <c r="F12" s="3">
        <v>97</v>
      </c>
      <c r="G12" s="4">
        <v>100</v>
      </c>
    </row>
    <row r="13" spans="1:7" x14ac:dyDescent="0.25">
      <c r="A13">
        <v>79.2</v>
      </c>
      <c r="B13">
        <v>11</v>
      </c>
      <c r="C13">
        <v>27</v>
      </c>
      <c r="D13">
        <v>27</v>
      </c>
      <c r="E13">
        <v>100</v>
      </c>
      <c r="F13" s="5">
        <v>100</v>
      </c>
      <c r="G13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E18" sqref="E18"/>
    </sheetView>
  </sheetViews>
  <sheetFormatPr baseColWidth="10" defaultRowHeight="14.4" x14ac:dyDescent="0.3"/>
  <sheetData>
    <row r="1" spans="1:7" x14ac:dyDescent="0.3">
      <c r="A1" s="10" t="s">
        <v>10</v>
      </c>
      <c r="B1" s="10" t="s">
        <v>1</v>
      </c>
      <c r="C1" s="10" t="s">
        <v>3</v>
      </c>
      <c r="D1" s="10" t="s">
        <v>11</v>
      </c>
      <c r="E1" s="10" t="s">
        <v>4</v>
      </c>
      <c r="F1" s="9" t="s">
        <v>8</v>
      </c>
      <c r="G1" s="7" t="s">
        <v>6</v>
      </c>
    </row>
    <row r="2" spans="1:7" x14ac:dyDescent="0.3">
      <c r="A2" s="11">
        <v>0</v>
      </c>
      <c r="B2" s="14">
        <v>0</v>
      </c>
      <c r="C2" s="11">
        <v>10</v>
      </c>
      <c r="D2" s="11">
        <v>46</v>
      </c>
      <c r="E2" s="59">
        <v>21.739130434782609</v>
      </c>
      <c r="F2" s="8">
        <v>0</v>
      </c>
      <c r="G2" s="15">
        <v>100</v>
      </c>
    </row>
    <row r="3" spans="1:7" x14ac:dyDescent="0.3">
      <c r="A3" s="12">
        <v>1</v>
      </c>
      <c r="B3" s="13">
        <v>0.47</v>
      </c>
      <c r="C3" s="11">
        <v>19</v>
      </c>
      <c r="D3" s="11">
        <v>59</v>
      </c>
      <c r="E3" s="11">
        <v>32.203389830508478</v>
      </c>
      <c r="F3" s="16">
        <v>13.370998116760832</v>
      </c>
      <c r="G3" s="15">
        <v>100</v>
      </c>
    </row>
    <row r="4" spans="1:7" x14ac:dyDescent="0.3">
      <c r="A4" s="12">
        <v>2</v>
      </c>
      <c r="B4" s="13">
        <v>0.94</v>
      </c>
      <c r="C4" s="11">
        <v>20</v>
      </c>
      <c r="D4" s="11">
        <v>58</v>
      </c>
      <c r="E4" s="11">
        <v>34.482758620689658</v>
      </c>
      <c r="F4" s="16">
        <v>16.283524904214563</v>
      </c>
      <c r="G4" s="15">
        <v>100</v>
      </c>
    </row>
    <row r="5" spans="1:7" x14ac:dyDescent="0.3">
      <c r="A5" s="12">
        <v>3</v>
      </c>
      <c r="B5" s="13">
        <v>1.88</v>
      </c>
      <c r="C5" s="11">
        <v>24</v>
      </c>
      <c r="D5" s="11">
        <v>62</v>
      </c>
      <c r="E5" s="11">
        <v>38.70967741935484</v>
      </c>
      <c r="F5" s="16">
        <v>21.684587813620073</v>
      </c>
      <c r="G5" s="15">
        <v>100</v>
      </c>
    </row>
    <row r="6" spans="1:7" x14ac:dyDescent="0.3">
      <c r="A6" s="11">
        <v>4</v>
      </c>
      <c r="B6" s="14">
        <v>3.75</v>
      </c>
      <c r="C6" s="11">
        <v>17</v>
      </c>
      <c r="D6" s="11">
        <v>49</v>
      </c>
      <c r="E6" s="11">
        <v>34.693877551020407</v>
      </c>
      <c r="F6" s="8">
        <v>16.553287981859409</v>
      </c>
      <c r="G6" s="15">
        <v>100</v>
      </c>
    </row>
    <row r="7" spans="1:7" x14ac:dyDescent="0.3">
      <c r="A7" s="11">
        <v>5</v>
      </c>
      <c r="B7" s="14">
        <v>7.5</v>
      </c>
      <c r="C7" s="11">
        <v>39</v>
      </c>
      <c r="D7" s="11">
        <v>64</v>
      </c>
      <c r="E7" s="11">
        <v>60.9375</v>
      </c>
      <c r="F7" s="8">
        <v>50.086805555555557</v>
      </c>
      <c r="G7" s="15">
        <v>100</v>
      </c>
    </row>
    <row r="8" spans="1:7" x14ac:dyDescent="0.3">
      <c r="A8" s="11">
        <v>6</v>
      </c>
      <c r="B8" s="14">
        <v>15</v>
      </c>
      <c r="C8" s="11">
        <v>63</v>
      </c>
      <c r="D8" s="11">
        <v>80</v>
      </c>
      <c r="E8" s="11">
        <v>78.75</v>
      </c>
      <c r="F8" s="8">
        <v>72.847222222222214</v>
      </c>
      <c r="G8" s="15">
        <v>100</v>
      </c>
    </row>
    <row r="9" spans="1:7" x14ac:dyDescent="0.3">
      <c r="A9" s="11">
        <v>7</v>
      </c>
      <c r="B9" s="14">
        <v>30</v>
      </c>
      <c r="C9" s="11">
        <v>59</v>
      </c>
      <c r="D9" s="11">
        <v>67</v>
      </c>
      <c r="E9" s="11">
        <v>88.059701492537314</v>
      </c>
      <c r="F9" s="60">
        <v>84.742951907131015</v>
      </c>
      <c r="G9" s="17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" sqref="F1:F9"/>
    </sheetView>
  </sheetViews>
  <sheetFormatPr baseColWidth="10" defaultRowHeight="14.4" x14ac:dyDescent="0.3"/>
  <sheetData>
    <row r="1" spans="1:7" x14ac:dyDescent="0.3">
      <c r="A1" s="19" t="s">
        <v>10</v>
      </c>
      <c r="B1" s="19" t="s">
        <v>1</v>
      </c>
      <c r="C1" s="19" t="s">
        <v>2</v>
      </c>
      <c r="D1" s="19" t="s">
        <v>3</v>
      </c>
      <c r="E1" s="19" t="s">
        <v>4</v>
      </c>
      <c r="F1" s="61" t="s">
        <v>5</v>
      </c>
      <c r="G1" s="7" t="s">
        <v>6</v>
      </c>
    </row>
    <row r="2" spans="1:7" x14ac:dyDescent="0.3">
      <c r="A2" s="20">
        <v>0</v>
      </c>
      <c r="B2" s="23">
        <v>0</v>
      </c>
      <c r="C2" s="20">
        <v>29</v>
      </c>
      <c r="D2" s="20">
        <v>3</v>
      </c>
      <c r="E2" s="47">
        <v>10.344827586206897</v>
      </c>
      <c r="F2" s="62">
        <v>0</v>
      </c>
      <c r="G2" s="18">
        <v>100</v>
      </c>
    </row>
    <row r="3" spans="1:7" x14ac:dyDescent="0.3">
      <c r="A3" s="21">
        <v>1</v>
      </c>
      <c r="B3" s="22">
        <v>0.47</v>
      </c>
      <c r="C3" s="20">
        <v>36</v>
      </c>
      <c r="D3" s="20">
        <v>2</v>
      </c>
      <c r="E3" s="20">
        <v>5.5555555555555554</v>
      </c>
      <c r="F3" s="63">
        <v>0</v>
      </c>
      <c r="G3" s="18">
        <v>100</v>
      </c>
    </row>
    <row r="4" spans="1:7" x14ac:dyDescent="0.3">
      <c r="A4" s="21">
        <v>2</v>
      </c>
      <c r="B4" s="22">
        <v>0.94</v>
      </c>
      <c r="C4" s="20">
        <v>32</v>
      </c>
      <c r="D4" s="20">
        <v>4</v>
      </c>
      <c r="E4" s="20">
        <v>12.5</v>
      </c>
      <c r="F4" s="63">
        <v>2.4038461538461533</v>
      </c>
      <c r="G4" s="18">
        <v>100</v>
      </c>
    </row>
    <row r="5" spans="1:7" x14ac:dyDescent="0.3">
      <c r="A5" s="21">
        <v>3</v>
      </c>
      <c r="B5" s="22">
        <v>1.88</v>
      </c>
      <c r="C5" s="20">
        <v>36</v>
      </c>
      <c r="D5" s="20">
        <v>4</v>
      </c>
      <c r="E5" s="20">
        <v>11.111111111111111</v>
      </c>
      <c r="F5" s="63">
        <v>0.85470085470085388</v>
      </c>
      <c r="G5" s="18">
        <v>100</v>
      </c>
    </row>
    <row r="6" spans="1:7" x14ac:dyDescent="0.3">
      <c r="A6" s="20">
        <v>4</v>
      </c>
      <c r="B6" s="23">
        <v>3.75</v>
      </c>
      <c r="C6" s="20">
        <v>50</v>
      </c>
      <c r="D6" s="20">
        <v>5</v>
      </c>
      <c r="E6" s="20">
        <v>10</v>
      </c>
      <c r="F6" s="62">
        <v>-0.38461538461538486</v>
      </c>
      <c r="G6" s="18">
        <v>100</v>
      </c>
    </row>
    <row r="7" spans="1:7" x14ac:dyDescent="0.3">
      <c r="A7" s="20">
        <v>5</v>
      </c>
      <c r="B7" s="23">
        <v>7.5</v>
      </c>
      <c r="C7" s="20">
        <v>42</v>
      </c>
      <c r="D7" s="20">
        <v>11</v>
      </c>
      <c r="E7" s="20">
        <v>26.19047619047619</v>
      </c>
      <c r="F7" s="62">
        <v>17.673992673992672</v>
      </c>
      <c r="G7" s="18">
        <v>100</v>
      </c>
    </row>
    <row r="8" spans="1:7" x14ac:dyDescent="0.3">
      <c r="A8" s="20">
        <v>6</v>
      </c>
      <c r="B8" s="23">
        <v>15</v>
      </c>
      <c r="C8" s="20">
        <v>56</v>
      </c>
      <c r="D8" s="20">
        <v>24</v>
      </c>
      <c r="E8" s="20">
        <v>42.857142857142854</v>
      </c>
      <c r="F8" s="62">
        <v>36.263736263736256</v>
      </c>
      <c r="G8" s="18">
        <v>100</v>
      </c>
    </row>
    <row r="9" spans="1:7" x14ac:dyDescent="0.3">
      <c r="A9" s="20">
        <v>7</v>
      </c>
      <c r="B9" s="23">
        <v>30</v>
      </c>
      <c r="C9" s="20">
        <v>45</v>
      </c>
      <c r="D9" s="20">
        <v>32</v>
      </c>
      <c r="E9" s="20">
        <v>71.111111111111114</v>
      </c>
      <c r="F9" s="60">
        <v>67.777777777777786</v>
      </c>
      <c r="G9" s="24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" sqref="F1:F1048576"/>
    </sheetView>
  </sheetViews>
  <sheetFormatPr baseColWidth="10" defaultRowHeight="14.4" x14ac:dyDescent="0.3"/>
  <cols>
    <col min="6" max="6" width="11.5546875" style="68"/>
  </cols>
  <sheetData>
    <row r="1" spans="1:7" x14ac:dyDescent="0.3">
      <c r="A1" s="27" t="s">
        <v>10</v>
      </c>
      <c r="B1" s="27" t="s">
        <v>1</v>
      </c>
      <c r="C1" s="27" t="s">
        <v>3</v>
      </c>
      <c r="D1" s="27" t="s">
        <v>11</v>
      </c>
      <c r="E1" s="27" t="s">
        <v>4</v>
      </c>
      <c r="F1" s="64" t="s">
        <v>5</v>
      </c>
      <c r="G1" s="27" t="s">
        <v>6</v>
      </c>
    </row>
    <row r="2" spans="1:7" x14ac:dyDescent="0.3">
      <c r="A2" s="28">
        <v>0</v>
      </c>
      <c r="B2" s="31">
        <v>0</v>
      </c>
      <c r="C2" s="28">
        <v>17</v>
      </c>
      <c r="D2" s="28">
        <v>106</v>
      </c>
      <c r="E2" s="29">
        <v>16.037735849056602</v>
      </c>
      <c r="F2" s="65">
        <v>0</v>
      </c>
      <c r="G2" s="29">
        <v>100</v>
      </c>
    </row>
    <row r="3" spans="1:7" x14ac:dyDescent="0.3">
      <c r="A3" s="29">
        <v>1</v>
      </c>
      <c r="B3" s="30">
        <v>0.47</v>
      </c>
      <c r="C3" s="28">
        <v>12</v>
      </c>
      <c r="D3" s="28">
        <v>51</v>
      </c>
      <c r="E3" s="29">
        <v>23.529411764705884</v>
      </c>
      <c r="F3" s="66">
        <v>8.9226701916721787</v>
      </c>
      <c r="G3" s="29">
        <v>100</v>
      </c>
    </row>
    <row r="4" spans="1:7" x14ac:dyDescent="0.3">
      <c r="A4" s="29">
        <v>2</v>
      </c>
      <c r="B4" s="30">
        <v>0.94</v>
      </c>
      <c r="C4" s="28">
        <v>12</v>
      </c>
      <c r="D4" s="28">
        <v>43</v>
      </c>
      <c r="E4" s="29">
        <v>27.906976744186046</v>
      </c>
      <c r="F4" s="66">
        <v>14.136399268356417</v>
      </c>
      <c r="G4" s="29">
        <v>100</v>
      </c>
    </row>
    <row r="5" spans="1:7" x14ac:dyDescent="0.3">
      <c r="A5" s="29">
        <v>3</v>
      </c>
      <c r="B5" s="30">
        <v>1.88</v>
      </c>
      <c r="C5" s="28">
        <v>25</v>
      </c>
      <c r="D5" s="28">
        <v>60</v>
      </c>
      <c r="E5" s="29">
        <v>41.666666666666664</v>
      </c>
      <c r="F5" s="66">
        <v>30.524344569288388</v>
      </c>
      <c r="G5" s="29">
        <v>100</v>
      </c>
    </row>
    <row r="6" spans="1:7" x14ac:dyDescent="0.3">
      <c r="A6" s="28">
        <v>4</v>
      </c>
      <c r="B6" s="31">
        <v>3.75</v>
      </c>
      <c r="C6" s="28">
        <v>21</v>
      </c>
      <c r="D6" s="28">
        <v>56</v>
      </c>
      <c r="E6" s="29">
        <v>37.5</v>
      </c>
      <c r="F6" s="65">
        <v>25.561797752808989</v>
      </c>
      <c r="G6" s="29">
        <v>100</v>
      </c>
    </row>
    <row r="7" spans="1:7" x14ac:dyDescent="0.3">
      <c r="A7" s="28">
        <v>5</v>
      </c>
      <c r="B7" s="31">
        <v>7.5</v>
      </c>
      <c r="C7" s="28">
        <v>26</v>
      </c>
      <c r="D7" s="28">
        <v>54</v>
      </c>
      <c r="E7" s="29">
        <v>48.148148148148145</v>
      </c>
      <c r="F7" s="65">
        <v>38.243861839367455</v>
      </c>
      <c r="G7" s="29">
        <v>100</v>
      </c>
    </row>
    <row r="8" spans="1:7" x14ac:dyDescent="0.3">
      <c r="A8" s="28">
        <v>6</v>
      </c>
      <c r="B8" s="31">
        <v>15</v>
      </c>
      <c r="C8" s="28">
        <v>26</v>
      </c>
      <c r="D8" s="28">
        <v>51</v>
      </c>
      <c r="E8" s="29">
        <v>50.980392156862742</v>
      </c>
      <c r="F8" s="65">
        <v>41.617096276712928</v>
      </c>
      <c r="G8" s="29">
        <v>100</v>
      </c>
    </row>
    <row r="9" spans="1:7" x14ac:dyDescent="0.3">
      <c r="A9" s="28">
        <v>7</v>
      </c>
      <c r="B9" s="31">
        <v>30</v>
      </c>
      <c r="C9" s="28">
        <v>15</v>
      </c>
      <c r="D9" s="28">
        <v>37</v>
      </c>
      <c r="E9" s="29">
        <v>40.54054054054054</v>
      </c>
      <c r="F9" s="65">
        <v>29.183115699969633</v>
      </c>
      <c r="G9" s="29">
        <v>100</v>
      </c>
    </row>
    <row r="10" spans="1:7" x14ac:dyDescent="0.3">
      <c r="A10" s="28">
        <v>8</v>
      </c>
      <c r="B10" s="31">
        <v>60</v>
      </c>
      <c r="C10" s="26">
        <v>59</v>
      </c>
      <c r="D10" s="26">
        <v>59</v>
      </c>
      <c r="E10" s="29">
        <v>100</v>
      </c>
      <c r="F10" s="67">
        <v>100</v>
      </c>
      <c r="G10" s="29">
        <v>100</v>
      </c>
    </row>
    <row r="11" spans="1:7" x14ac:dyDescent="0.3">
      <c r="A11" s="28">
        <v>9</v>
      </c>
      <c r="B11" s="31">
        <v>120</v>
      </c>
      <c r="C11" s="26">
        <v>59</v>
      </c>
      <c r="D11" s="26">
        <v>59</v>
      </c>
      <c r="E11" s="29">
        <v>100</v>
      </c>
      <c r="F11" s="67">
        <v>100</v>
      </c>
      <c r="G11" s="29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5" sqref="F15"/>
    </sheetView>
  </sheetViews>
  <sheetFormatPr baseColWidth="10" defaultRowHeight="14.4" x14ac:dyDescent="0.3"/>
  <sheetData>
    <row r="1" spans="1:7" x14ac:dyDescent="0.3">
      <c r="A1" t="s">
        <v>10</v>
      </c>
      <c r="B1" t="s">
        <v>1</v>
      </c>
      <c r="C1" t="s">
        <v>2</v>
      </c>
      <c r="D1" t="s">
        <v>3</v>
      </c>
      <c r="E1" t="s">
        <v>4</v>
      </c>
      <c r="F1" s="1" t="s">
        <v>210</v>
      </c>
      <c r="G1" s="2" t="s">
        <v>6</v>
      </c>
    </row>
    <row r="2" spans="1:7" x14ac:dyDescent="0.3">
      <c r="A2">
        <v>0</v>
      </c>
      <c r="B2">
        <v>0</v>
      </c>
      <c r="C2">
        <v>33</v>
      </c>
      <c r="D2">
        <v>2</v>
      </c>
      <c r="E2">
        <v>6</v>
      </c>
      <c r="F2" s="3">
        <v>0</v>
      </c>
      <c r="G2" s="4">
        <v>100</v>
      </c>
    </row>
    <row r="3" spans="1:7" x14ac:dyDescent="0.3">
      <c r="A3">
        <v>1</v>
      </c>
      <c r="B3">
        <v>3.75</v>
      </c>
      <c r="C3">
        <v>27</v>
      </c>
      <c r="D3">
        <v>2</v>
      </c>
      <c r="E3">
        <v>7</v>
      </c>
      <c r="F3" s="3">
        <v>0</v>
      </c>
      <c r="G3" s="4">
        <v>100</v>
      </c>
    </row>
    <row r="4" spans="1:7" x14ac:dyDescent="0.3">
      <c r="A4">
        <v>2</v>
      </c>
      <c r="B4">
        <v>7.5</v>
      </c>
      <c r="C4">
        <v>28</v>
      </c>
      <c r="D4">
        <v>3</v>
      </c>
      <c r="E4">
        <v>11</v>
      </c>
      <c r="F4" s="3">
        <v>5</v>
      </c>
      <c r="G4" s="4">
        <v>100</v>
      </c>
    </row>
    <row r="5" spans="1:7" x14ac:dyDescent="0.3">
      <c r="A5">
        <v>3</v>
      </c>
      <c r="B5">
        <v>15</v>
      </c>
      <c r="C5">
        <v>30</v>
      </c>
      <c r="D5">
        <v>1</v>
      </c>
      <c r="E5">
        <v>3</v>
      </c>
      <c r="F5" s="3">
        <v>-3</v>
      </c>
      <c r="G5" s="4">
        <v>100</v>
      </c>
    </row>
    <row r="6" spans="1:7" x14ac:dyDescent="0.3">
      <c r="A6">
        <v>4</v>
      </c>
      <c r="B6">
        <v>30</v>
      </c>
      <c r="C6">
        <v>26</v>
      </c>
      <c r="D6">
        <v>3</v>
      </c>
      <c r="E6">
        <v>12</v>
      </c>
      <c r="F6" s="3">
        <v>6</v>
      </c>
      <c r="G6" s="4">
        <v>100</v>
      </c>
    </row>
    <row r="7" spans="1:7" x14ac:dyDescent="0.3">
      <c r="A7">
        <v>5</v>
      </c>
      <c r="B7">
        <v>60</v>
      </c>
      <c r="C7">
        <v>27</v>
      </c>
      <c r="D7">
        <v>10</v>
      </c>
      <c r="E7">
        <v>37</v>
      </c>
      <c r="F7" s="3">
        <v>33</v>
      </c>
      <c r="G7" s="4">
        <v>100</v>
      </c>
    </row>
    <row r="8" spans="1:7" x14ac:dyDescent="0.3">
      <c r="A8">
        <v>6</v>
      </c>
      <c r="B8">
        <v>120</v>
      </c>
      <c r="C8">
        <v>31</v>
      </c>
      <c r="D8">
        <v>25</v>
      </c>
      <c r="E8">
        <v>81</v>
      </c>
      <c r="F8" s="5">
        <v>79</v>
      </c>
      <c r="G8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4" sqref="F14"/>
    </sheetView>
  </sheetViews>
  <sheetFormatPr baseColWidth="10" defaultRowHeight="14.4" x14ac:dyDescent="0.3"/>
  <sheetData>
    <row r="1" spans="1:7" x14ac:dyDescent="0.3">
      <c r="A1" s="33" t="s">
        <v>12</v>
      </c>
      <c r="B1" s="33" t="s">
        <v>1</v>
      </c>
      <c r="C1" s="33" t="s">
        <v>2</v>
      </c>
      <c r="D1" s="33" t="s">
        <v>3</v>
      </c>
      <c r="E1" s="33" t="s">
        <v>4</v>
      </c>
      <c r="F1" s="35" t="s">
        <v>210</v>
      </c>
      <c r="G1" s="36" t="s">
        <v>6</v>
      </c>
    </row>
    <row r="2" spans="1:7" x14ac:dyDescent="0.3">
      <c r="A2" s="34">
        <v>1</v>
      </c>
      <c r="B2" s="32">
        <v>0</v>
      </c>
      <c r="C2" s="32">
        <v>38</v>
      </c>
      <c r="D2" s="25">
        <v>7</v>
      </c>
      <c r="E2" s="25">
        <v>18.421052631578949</v>
      </c>
      <c r="F2" s="37">
        <v>0</v>
      </c>
      <c r="G2" s="4">
        <v>100</v>
      </c>
    </row>
    <row r="3" spans="1:7" x14ac:dyDescent="0.3">
      <c r="A3" s="34">
        <v>2</v>
      </c>
      <c r="B3" s="32">
        <v>0.16</v>
      </c>
      <c r="C3" s="32">
        <v>43</v>
      </c>
      <c r="D3" s="25">
        <v>0</v>
      </c>
      <c r="E3" s="25">
        <v>0</v>
      </c>
      <c r="F3" s="37">
        <v>-22.580645161290324</v>
      </c>
      <c r="G3" s="4">
        <v>100</v>
      </c>
    </row>
    <row r="4" spans="1:7" x14ac:dyDescent="0.3">
      <c r="A4" s="34">
        <v>3</v>
      </c>
      <c r="B4" s="32">
        <v>0.31</v>
      </c>
      <c r="C4" s="32">
        <v>41</v>
      </c>
      <c r="D4" s="25">
        <v>1</v>
      </c>
      <c r="E4" s="25">
        <v>2.4390243902439024</v>
      </c>
      <c r="F4" s="37">
        <v>-19.590873328088122</v>
      </c>
      <c r="G4" s="4">
        <v>100</v>
      </c>
    </row>
    <row r="5" spans="1:7" x14ac:dyDescent="0.3">
      <c r="A5" s="32">
        <v>4</v>
      </c>
      <c r="B5" s="32">
        <v>0.61</v>
      </c>
      <c r="C5" s="32">
        <v>43</v>
      </c>
      <c r="D5" s="25">
        <v>3</v>
      </c>
      <c r="E5" s="25">
        <v>6.9767441860465116</v>
      </c>
      <c r="F5" s="37">
        <v>-14.028507126781697</v>
      </c>
      <c r="G5" s="4">
        <v>100</v>
      </c>
    </row>
    <row r="6" spans="1:7" x14ac:dyDescent="0.3">
      <c r="A6" s="32">
        <v>5</v>
      </c>
      <c r="B6" s="32">
        <v>1.25</v>
      </c>
      <c r="C6" s="32">
        <v>38</v>
      </c>
      <c r="D6" s="25">
        <v>9</v>
      </c>
      <c r="E6" s="25">
        <v>23.684210526315791</v>
      </c>
      <c r="F6" s="37">
        <v>6.4516129032258069</v>
      </c>
      <c r="G6" s="4">
        <v>100</v>
      </c>
    </row>
    <row r="7" spans="1:7" x14ac:dyDescent="0.3">
      <c r="A7" s="32">
        <v>6</v>
      </c>
      <c r="B7" s="32">
        <v>2.5</v>
      </c>
      <c r="C7" s="32">
        <v>38</v>
      </c>
      <c r="D7" s="25">
        <v>6</v>
      </c>
      <c r="E7" s="25">
        <v>15.789473684210526</v>
      </c>
      <c r="F7" s="37">
        <v>-3.2258064516129057</v>
      </c>
      <c r="G7" s="4">
        <v>100</v>
      </c>
    </row>
    <row r="8" spans="1:7" x14ac:dyDescent="0.3">
      <c r="A8" s="32">
        <v>7</v>
      </c>
      <c r="B8" s="32">
        <v>5</v>
      </c>
      <c r="C8" s="32">
        <v>36</v>
      </c>
      <c r="D8" s="25">
        <v>9</v>
      </c>
      <c r="E8" s="25">
        <v>25</v>
      </c>
      <c r="F8" s="37">
        <v>8.0645161290322562</v>
      </c>
      <c r="G8" s="4">
        <v>100</v>
      </c>
    </row>
    <row r="9" spans="1:7" x14ac:dyDescent="0.3">
      <c r="A9" s="32">
        <v>8</v>
      </c>
      <c r="B9" s="32">
        <v>10</v>
      </c>
      <c r="C9" s="32">
        <v>40</v>
      </c>
      <c r="D9" s="25">
        <v>3</v>
      </c>
      <c r="E9" s="25">
        <v>7.5</v>
      </c>
      <c r="F9" s="37">
        <v>-13.387096774193548</v>
      </c>
      <c r="G9" s="4">
        <v>100</v>
      </c>
    </row>
    <row r="10" spans="1:7" x14ac:dyDescent="0.3">
      <c r="A10" s="32">
        <v>9</v>
      </c>
      <c r="B10" s="32">
        <v>20</v>
      </c>
      <c r="C10" s="32">
        <v>41</v>
      </c>
      <c r="D10" s="25">
        <v>5</v>
      </c>
      <c r="E10" s="25">
        <v>12.195121951219512</v>
      </c>
      <c r="F10" s="37">
        <v>-7.6317859952793086</v>
      </c>
      <c r="G10" s="4">
        <v>100</v>
      </c>
    </row>
    <row r="11" spans="1:7" x14ac:dyDescent="0.3">
      <c r="A11" s="32">
        <v>10</v>
      </c>
      <c r="B11" s="32">
        <v>30</v>
      </c>
      <c r="C11" s="32">
        <v>45</v>
      </c>
      <c r="D11" s="25">
        <v>2</v>
      </c>
      <c r="E11" s="25">
        <v>4.4444444444444446</v>
      </c>
      <c r="F11" s="38">
        <v>-17.132616487455198</v>
      </c>
      <c r="G11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20" sqref="G20"/>
    </sheetView>
  </sheetViews>
  <sheetFormatPr baseColWidth="10" defaultRowHeight="14.4" x14ac:dyDescent="0.3"/>
  <cols>
    <col min="6" max="6" width="11.5546875" style="68"/>
  </cols>
  <sheetData>
    <row r="1" spans="1:7" x14ac:dyDescent="0.3">
      <c r="A1" s="39" t="s">
        <v>10</v>
      </c>
      <c r="B1" s="39" t="s">
        <v>1</v>
      </c>
      <c r="C1" s="39" t="s">
        <v>2</v>
      </c>
      <c r="D1" s="39" t="s">
        <v>3</v>
      </c>
      <c r="E1" s="39" t="s">
        <v>4</v>
      </c>
      <c r="F1" s="61" t="s">
        <v>210</v>
      </c>
      <c r="G1" s="7" t="s">
        <v>6</v>
      </c>
    </row>
    <row r="2" spans="1:7" x14ac:dyDescent="0.3">
      <c r="A2" s="40">
        <v>0</v>
      </c>
      <c r="B2" s="43">
        <v>0</v>
      </c>
      <c r="C2" s="40">
        <v>35</v>
      </c>
      <c r="D2" s="40">
        <v>0</v>
      </c>
      <c r="E2" s="41">
        <v>0</v>
      </c>
      <c r="F2" s="62">
        <v>0</v>
      </c>
      <c r="G2" s="15">
        <v>100</v>
      </c>
    </row>
    <row r="3" spans="1:7" x14ac:dyDescent="0.3">
      <c r="A3" s="41">
        <v>1</v>
      </c>
      <c r="B3" s="42">
        <v>1.88</v>
      </c>
      <c r="C3" s="40">
        <v>31</v>
      </c>
      <c r="D3" s="40">
        <v>2</v>
      </c>
      <c r="E3" s="40">
        <v>6.4516129032258061</v>
      </c>
      <c r="F3" s="63">
        <v>0</v>
      </c>
      <c r="G3" s="15">
        <v>100</v>
      </c>
    </row>
    <row r="4" spans="1:7" x14ac:dyDescent="0.3">
      <c r="A4" s="41">
        <v>2</v>
      </c>
      <c r="B4" s="42">
        <v>3.75</v>
      </c>
      <c r="C4" s="40">
        <v>28</v>
      </c>
      <c r="D4" s="40">
        <v>2</v>
      </c>
      <c r="E4" s="40">
        <v>7.1428571428571432</v>
      </c>
      <c r="F4" s="63">
        <v>7.1428571428571432</v>
      </c>
      <c r="G4" s="15">
        <v>100</v>
      </c>
    </row>
    <row r="5" spans="1:7" x14ac:dyDescent="0.3">
      <c r="A5" s="41">
        <v>3</v>
      </c>
      <c r="B5" s="42">
        <v>7.5</v>
      </c>
      <c r="C5" s="40">
        <v>28</v>
      </c>
      <c r="D5" s="40">
        <v>0</v>
      </c>
      <c r="E5" s="40">
        <v>0</v>
      </c>
      <c r="F5" s="63">
        <v>0</v>
      </c>
      <c r="G5" s="15">
        <v>100</v>
      </c>
    </row>
    <row r="6" spans="1:7" x14ac:dyDescent="0.3">
      <c r="A6" s="40">
        <v>4</v>
      </c>
      <c r="B6" s="43">
        <v>15</v>
      </c>
      <c r="C6" s="40">
        <v>23</v>
      </c>
      <c r="D6" s="40">
        <v>8</v>
      </c>
      <c r="E6" s="40">
        <v>34.782608695652172</v>
      </c>
      <c r="F6" s="62">
        <v>34.782608695652172</v>
      </c>
      <c r="G6" s="15">
        <v>100</v>
      </c>
    </row>
    <row r="7" spans="1:7" x14ac:dyDescent="0.3">
      <c r="A7" s="40">
        <v>5</v>
      </c>
      <c r="B7" s="43">
        <v>30</v>
      </c>
      <c r="C7" s="40">
        <v>27</v>
      </c>
      <c r="D7" s="40">
        <v>10</v>
      </c>
      <c r="E7" s="40">
        <v>37.037037037037038</v>
      </c>
      <c r="F7" s="62">
        <v>37.037037037037038</v>
      </c>
      <c r="G7" s="15">
        <v>100</v>
      </c>
    </row>
    <row r="8" spans="1:7" x14ac:dyDescent="0.3">
      <c r="A8" s="40">
        <v>6</v>
      </c>
      <c r="B8" s="43">
        <v>60</v>
      </c>
      <c r="C8" s="40">
        <v>30</v>
      </c>
      <c r="D8" s="40">
        <v>27</v>
      </c>
      <c r="E8" s="40">
        <v>90</v>
      </c>
      <c r="F8" s="62">
        <v>90</v>
      </c>
      <c r="G8" s="15">
        <v>100</v>
      </c>
    </row>
    <row r="9" spans="1:7" x14ac:dyDescent="0.3">
      <c r="A9" s="40">
        <v>7</v>
      </c>
      <c r="B9" s="43">
        <v>120</v>
      </c>
      <c r="C9" s="40">
        <v>34</v>
      </c>
      <c r="D9" s="40">
        <v>34</v>
      </c>
      <c r="E9" s="40">
        <v>100</v>
      </c>
      <c r="F9" s="60">
        <v>100</v>
      </c>
      <c r="G9" s="17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LC50 Nauplii 25 AF</vt:lpstr>
      <vt:lpstr>LC50 Nauplii 25 APCG</vt:lpstr>
      <vt:lpstr>LC50 Nauplii 25 APOD</vt:lpstr>
      <vt:lpstr>LC50 Nauplii 29 AF</vt:lpstr>
      <vt:lpstr>LC50 Nauplii 29 APCG</vt:lpstr>
      <vt:lpstr>LC50 Nauplii 29 APOD</vt:lpstr>
      <vt:lpstr>LC50 Juvenile AP 25</vt:lpstr>
      <vt:lpstr>LC50 Juvenile 25 AF</vt:lpstr>
      <vt:lpstr>LC50 Juvenile 29 AF</vt:lpstr>
      <vt:lpstr>LC50 Adulte 25 AF</vt:lpstr>
      <vt:lpstr>Cysts</vt:lpstr>
      <vt:lpstr>test survival chronic</vt:lpstr>
      <vt:lpstr>test growth chronic</vt:lpstr>
      <vt:lpstr>test final size chronic</vt:lpstr>
      <vt:lpstr>test final survival chronic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Marta</cp:lastModifiedBy>
  <cp:lastPrinted>2014-12-03T19:19:53Z</cp:lastPrinted>
  <dcterms:created xsi:type="dcterms:W3CDTF">2014-12-03T19:11:00Z</dcterms:created>
  <dcterms:modified xsi:type="dcterms:W3CDTF">2015-11-13T16:43:56Z</dcterms:modified>
</cp:coreProperties>
</file>