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ropbox\A\Wayqecha\manuscripts\new Psychrophrynellas\Psychrophrynella chirihampatu\"/>
    </mc:Choice>
  </mc:AlternateContent>
  <bookViews>
    <workbookView xWindow="0" yWindow="0" windowWidth="28770" windowHeight="12360" activeTab="2"/>
  </bookViews>
  <sheets>
    <sheet name="catalogue &amp; chytrid data" sheetId="1" r:id="rId1"/>
    <sheet name="morphometric data" sheetId="2" r:id="rId2"/>
    <sheet name="PC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2" l="1"/>
  <c r="J66" i="2"/>
  <c r="I66" i="2"/>
  <c r="H66" i="2"/>
  <c r="G66" i="2"/>
  <c r="F66" i="2"/>
  <c r="E66" i="2"/>
  <c r="D66" i="2"/>
  <c r="C66" i="2"/>
  <c r="M66" i="2" s="1"/>
  <c r="B66" i="2"/>
  <c r="O66" i="2" s="1"/>
  <c r="K65" i="2"/>
  <c r="J65" i="2"/>
  <c r="I65" i="2"/>
  <c r="H65" i="2"/>
  <c r="G65" i="2"/>
  <c r="F65" i="2"/>
  <c r="E65" i="2"/>
  <c r="D65" i="2"/>
  <c r="N65" i="2" s="1"/>
  <c r="C65" i="2"/>
  <c r="B65" i="2"/>
  <c r="O65" i="2" s="1"/>
  <c r="K64" i="2"/>
  <c r="J64" i="2"/>
  <c r="I64" i="2"/>
  <c r="H64" i="2"/>
  <c r="G64" i="2"/>
  <c r="F64" i="2"/>
  <c r="E64" i="2"/>
  <c r="N64" i="2" s="1"/>
  <c r="D64" i="2"/>
  <c r="C64" i="2"/>
  <c r="B64" i="2"/>
  <c r="M64" i="2" s="1"/>
  <c r="K63" i="2"/>
  <c r="J63" i="2"/>
  <c r="I63" i="2"/>
  <c r="H63" i="2"/>
  <c r="G63" i="2"/>
  <c r="F63" i="2"/>
  <c r="E63" i="2"/>
  <c r="D63" i="2"/>
  <c r="C63" i="2"/>
  <c r="B63" i="2"/>
  <c r="N63" i="2" s="1"/>
  <c r="K62" i="2"/>
  <c r="J62" i="2"/>
  <c r="I62" i="2"/>
  <c r="H62" i="2"/>
  <c r="G62" i="2"/>
  <c r="F62" i="2"/>
  <c r="E62" i="2"/>
  <c r="D62" i="2"/>
  <c r="C62" i="2"/>
  <c r="M62" i="2" s="1"/>
  <c r="B62" i="2"/>
  <c r="O62" i="2" s="1"/>
  <c r="K61" i="2"/>
  <c r="J61" i="2"/>
  <c r="I61" i="2"/>
  <c r="H61" i="2"/>
  <c r="G61" i="2"/>
  <c r="F61" i="2"/>
  <c r="E61" i="2"/>
  <c r="D61" i="2"/>
  <c r="N61" i="2" s="1"/>
  <c r="C61" i="2"/>
  <c r="B61" i="2"/>
  <c r="O61" i="2" s="1"/>
  <c r="K60" i="2"/>
  <c r="J60" i="2"/>
  <c r="I60" i="2"/>
  <c r="H60" i="2"/>
  <c r="G60" i="2"/>
  <c r="F60" i="2"/>
  <c r="E60" i="2"/>
  <c r="N60" i="2" s="1"/>
  <c r="D60" i="2"/>
  <c r="C60" i="2"/>
  <c r="B60" i="2"/>
  <c r="M60" i="2" s="1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T32" i="2" s="1"/>
  <c r="B32" i="2"/>
  <c r="V32" i="2" s="1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T31" i="2" s="1"/>
  <c r="B31" i="2"/>
  <c r="V31" i="2" s="1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T30" i="2" s="1"/>
  <c r="B30" i="2"/>
  <c r="V30" i="2" s="1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29" i="2" s="1"/>
  <c r="B29" i="2"/>
  <c r="V29" i="2" s="1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T28" i="2" s="1"/>
  <c r="B28" i="2"/>
  <c r="V28" i="2" s="1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7" i="2" s="1"/>
  <c r="B27" i="2"/>
  <c r="V27" i="2" s="1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26" i="2" s="1"/>
  <c r="B26" i="2"/>
  <c r="V26" i="2" s="1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I8" i="1"/>
  <c r="I7" i="1"/>
  <c r="I6" i="1"/>
  <c r="O63" i="2" l="1"/>
  <c r="M65" i="2"/>
  <c r="O64" i="2"/>
  <c r="N62" i="2"/>
  <c r="M63" i="2"/>
  <c r="N66" i="2"/>
  <c r="M61" i="2"/>
  <c r="O60" i="2"/>
  <c r="U26" i="2"/>
  <c r="U27" i="2"/>
  <c r="U28" i="2"/>
  <c r="U29" i="2"/>
  <c r="U30" i="2"/>
  <c r="U31" i="2"/>
  <c r="U32" i="2"/>
</calcChain>
</file>

<file path=xl/sharedStrings.xml><?xml version="1.0" encoding="utf-8"?>
<sst xmlns="http://schemas.openxmlformats.org/spreadsheetml/2006/main" count="731" uniqueCount="151">
  <si>
    <t>Q</t>
  </si>
  <si>
    <t>FieldSeries</t>
  </si>
  <si>
    <t>Museum</t>
  </si>
  <si>
    <t>Reference</t>
  </si>
  <si>
    <t>Type</t>
  </si>
  <si>
    <t xml:space="preserve">Bd C(t) </t>
  </si>
  <si>
    <t xml:space="preserve">Bd GE </t>
  </si>
  <si>
    <t>Bd ZEswab</t>
  </si>
  <si>
    <t>log(ZE)</t>
  </si>
  <si>
    <t>Bd PCR</t>
  </si>
  <si>
    <t>Species</t>
  </si>
  <si>
    <t>Sex</t>
  </si>
  <si>
    <t>Date</t>
  </si>
  <si>
    <t>Time</t>
  </si>
  <si>
    <t>Elevation</t>
  </si>
  <si>
    <t>Country</t>
  </si>
  <si>
    <t>Region</t>
  </si>
  <si>
    <t>Province</t>
  </si>
  <si>
    <t>Locality</t>
  </si>
  <si>
    <t>Site</t>
  </si>
  <si>
    <t>Northing</t>
  </si>
  <si>
    <t>Easting</t>
  </si>
  <si>
    <t>IMAGE</t>
  </si>
  <si>
    <t>CORBIDI</t>
  </si>
  <si>
    <t>Paratype</t>
  </si>
  <si>
    <t>Undetermined</t>
  </si>
  <si>
    <t>Plate 71</t>
  </si>
  <si>
    <t>Psychrophrynella sp. Japumayo</t>
  </si>
  <si>
    <t>female</t>
  </si>
  <si>
    <t>Peru</t>
  </si>
  <si>
    <t>Cusco</t>
  </si>
  <si>
    <t>Paucartambo</t>
  </si>
  <si>
    <t>ACP Ukumari Llakta</t>
  </si>
  <si>
    <t>Tambo Japumayo</t>
  </si>
  <si>
    <t>ALE251-281</t>
  </si>
  <si>
    <t>MHNC</t>
  </si>
  <si>
    <t>male</t>
  </si>
  <si>
    <t>ALE302-311</t>
  </si>
  <si>
    <t>ALE391-395</t>
  </si>
  <si>
    <t>ALE320-329</t>
  </si>
  <si>
    <t>ALE282-292</t>
  </si>
  <si>
    <t>ALE403-405</t>
  </si>
  <si>
    <t>ALE406-409</t>
  </si>
  <si>
    <t>ALE396-398</t>
  </si>
  <si>
    <t>ALE293-301</t>
  </si>
  <si>
    <t>ALE399-402</t>
  </si>
  <si>
    <t>Playa Japumayo</t>
  </si>
  <si>
    <t>ALE859-868</t>
  </si>
  <si>
    <t>ALE967-976</t>
  </si>
  <si>
    <t>ALE647-649</t>
  </si>
  <si>
    <t>ALE977-990</t>
  </si>
  <si>
    <t>ALE1002-1012</t>
  </si>
  <si>
    <t>ALE546-47</t>
  </si>
  <si>
    <t>ALE991-1001</t>
  </si>
  <si>
    <t>Derrumbe 2650 m</t>
  </si>
  <si>
    <t>ALE548-49</t>
  </si>
  <si>
    <t>ALE869-876</t>
  </si>
  <si>
    <t>ALE1013-1021</t>
  </si>
  <si>
    <t>ALE550-51</t>
  </si>
  <si>
    <t>ALE552-53</t>
  </si>
  <si>
    <t>Plate 76</t>
  </si>
  <si>
    <t>Derrumbe Japumayo</t>
  </si>
  <si>
    <t>ALE877-885</t>
  </si>
  <si>
    <t>ALE929-966</t>
  </si>
  <si>
    <t>ALE890-906</t>
  </si>
  <si>
    <t>ALE570-72</t>
  </si>
  <si>
    <t>ALE566-67</t>
  </si>
  <si>
    <t>juv</t>
  </si>
  <si>
    <t>ALE568-69</t>
  </si>
  <si>
    <t>Holotype</t>
  </si>
  <si>
    <t>ALE650-672</t>
  </si>
  <si>
    <t>ALE673-688</t>
  </si>
  <si>
    <t>chacra campamento Japumayo</t>
  </si>
  <si>
    <t>ALE530-31</t>
  </si>
  <si>
    <t>ALE532-33</t>
  </si>
  <si>
    <t>ALE534-35</t>
  </si>
  <si>
    <t>ALE536-37</t>
  </si>
  <si>
    <t>ALE538-39</t>
  </si>
  <si>
    <t>ALE540-41</t>
  </si>
  <si>
    <t>ALE542-43</t>
  </si>
  <si>
    <t>ALE563-65</t>
  </si>
  <si>
    <t>ALE554-55</t>
  </si>
  <si>
    <t>ALE556-57</t>
  </si>
  <si>
    <t>ALE558-59</t>
  </si>
  <si>
    <t>Plate 68</t>
  </si>
  <si>
    <t>ALE544-45</t>
  </si>
  <si>
    <t>ALE886-95</t>
  </si>
  <si>
    <t>ALE907-928</t>
  </si>
  <si>
    <t>ALE561-62</t>
  </si>
  <si>
    <t>ALE573-74</t>
  </si>
  <si>
    <t>ALE575-77</t>
  </si>
  <si>
    <t>MALES</t>
  </si>
  <si>
    <t>PARATYPE</t>
  </si>
  <si>
    <t>HOLOTYPE</t>
  </si>
  <si>
    <t>Measurement</t>
  </si>
  <si>
    <t>count</t>
  </si>
  <si>
    <t>min</t>
  </si>
  <si>
    <t>max</t>
  </si>
  <si>
    <t>average</t>
  </si>
  <si>
    <t>sd</t>
  </si>
  <si>
    <t xml:space="preserve">SVL </t>
  </si>
  <si>
    <t>Tibia Length</t>
  </si>
  <si>
    <t>Foot length</t>
  </si>
  <si>
    <t>Head length</t>
  </si>
  <si>
    <t>Head width</t>
  </si>
  <si>
    <t>Interorbital</t>
  </si>
  <si>
    <t>Upper eyelidW</t>
  </si>
  <si>
    <t>Internarial</t>
  </si>
  <si>
    <t>Eye to nostril</t>
  </si>
  <si>
    <t>Snout to eye</t>
  </si>
  <si>
    <t>Nostril to snout</t>
  </si>
  <si>
    <t>Eye diameter</t>
  </si>
  <si>
    <t>Tympanum</t>
  </si>
  <si>
    <t>Eye to tympanum</t>
  </si>
  <si>
    <t>Forearm length</t>
  </si>
  <si>
    <t>Hand length</t>
  </si>
  <si>
    <t>Finger I</t>
  </si>
  <si>
    <t>Finger II</t>
  </si>
  <si>
    <t>Thigh length</t>
  </si>
  <si>
    <t>Tarsal length</t>
  </si>
  <si>
    <t>TL/SVL</t>
  </si>
  <si>
    <t>FL/SVL</t>
  </si>
  <si>
    <t>HL/SVL</t>
  </si>
  <si>
    <t>HW/SVL</t>
  </si>
  <si>
    <t>HW/HL</t>
  </si>
  <si>
    <t>E-N/ED</t>
  </si>
  <si>
    <t>EW/IOD</t>
  </si>
  <si>
    <t>FEMALES</t>
  </si>
  <si>
    <t>SVL</t>
  </si>
  <si>
    <t>TL</t>
  </si>
  <si>
    <t>FL</t>
  </si>
  <si>
    <t>HL</t>
  </si>
  <si>
    <t>HW</t>
  </si>
  <si>
    <t>PC1</t>
  </si>
  <si>
    <t>PC2</t>
  </si>
  <si>
    <t>PC3</t>
  </si>
  <si>
    <t>PC4</t>
  </si>
  <si>
    <t>PC5</t>
  </si>
  <si>
    <t>chirihampatu</t>
  </si>
  <si>
    <t>PCA (Correlation matrix)</t>
  </si>
  <si>
    <t>Component loadings:</t>
  </si>
  <si>
    <t xml:space="preserve">       Comp.1      Comp.2      Comp.3        Comp.4     Comp.5</t>
  </si>
  <si>
    <t>Component variances:</t>
  </si>
  <si>
    <t xml:space="preserve">   Comp.1    Comp.2    Comp.3    Comp.4    Comp.5 </t>
  </si>
  <si>
    <t xml:space="preserve">3.7102372 0.6552306 0.3276770 0.2026313 0.1042239 </t>
  </si>
  <si>
    <t>Importance of components:</t>
  </si>
  <si>
    <t xml:space="preserve">                          Comp.1    Comp.2     Comp.3     Comp.4     Comp.5</t>
  </si>
  <si>
    <t>usurpator</t>
  </si>
  <si>
    <t>Standard deviation</t>
  </si>
  <si>
    <t>Proportion of Variance</t>
  </si>
  <si>
    <t>Cumulative 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</si>
</sst>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0000"/>
    <numFmt numFmtId="166" formatCode="#,##0.0"/>
    <numFmt numFmtId="167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4" fontId="0" fillId="0" borderId="0" xfId="0" applyNumberFormat="1" applyFont="1"/>
    <xf numFmtId="1" fontId="0" fillId="0" borderId="0" xfId="0" applyNumberFormat="1" applyFont="1" applyBorder="1"/>
    <xf numFmtId="1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0" fontId="0" fillId="0" borderId="0" xfId="0" applyFont="1" applyFill="1"/>
    <xf numFmtId="2" fontId="0" fillId="0" borderId="0" xfId="0" applyNumberFormat="1" applyFont="1"/>
    <xf numFmtId="20" fontId="0" fillId="0" borderId="0" xfId="0" applyNumberFormat="1" applyFont="1"/>
    <xf numFmtId="1" fontId="0" fillId="0" borderId="0" xfId="0" applyNumberFormat="1" applyFont="1"/>
    <xf numFmtId="0" fontId="0" fillId="0" borderId="0" xfId="0" applyFont="1" applyFill="1" applyAlignment="1">
      <alignment horizontal="left"/>
    </xf>
    <xf numFmtId="1" fontId="0" fillId="0" borderId="0" xfId="0" applyNumberFormat="1" applyFont="1" applyAlignment="1"/>
    <xf numFmtId="0" fontId="0" fillId="0" borderId="0" xfId="0" applyAlignment="1">
      <alignment horizontal="left"/>
    </xf>
    <xf numFmtId="20" fontId="0" fillId="0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2" fontId="0" fillId="2" borderId="0" xfId="0" applyNumberFormat="1" applyFont="1" applyFill="1" applyAlignment="1">
      <alignment horizontal="left"/>
    </xf>
    <xf numFmtId="2" fontId="0" fillId="2" borderId="0" xfId="0" applyNumberFormat="1" applyFont="1" applyFill="1" applyAlignment="1">
      <alignment horizontal="right"/>
    </xf>
    <xf numFmtId="2" fontId="0" fillId="2" borderId="0" xfId="0" applyNumberFormat="1" applyFont="1" applyFill="1"/>
    <xf numFmtId="164" fontId="0" fillId="2" borderId="0" xfId="0" applyNumberFormat="1" applyFont="1" applyFill="1"/>
    <xf numFmtId="20" fontId="0" fillId="2" borderId="0" xfId="0" applyNumberFormat="1" applyFont="1" applyFill="1"/>
    <xf numFmtId="1" fontId="0" fillId="2" borderId="0" xfId="0" applyNumberFormat="1" applyFont="1" applyFill="1"/>
    <xf numFmtId="1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right"/>
    </xf>
    <xf numFmtId="49" fontId="0" fillId="2" borderId="0" xfId="0" applyNumberFormat="1" applyFont="1" applyFill="1" applyAlignment="1">
      <alignment horizontal="left"/>
    </xf>
    <xf numFmtId="0" fontId="0" fillId="0" borderId="0" xfId="0" applyFont="1" applyBorder="1"/>
    <xf numFmtId="0" fontId="0" fillId="2" borderId="0" xfId="0" applyFill="1"/>
    <xf numFmtId="166" fontId="0" fillId="3" borderId="0" xfId="0" applyNumberFormat="1" applyFill="1"/>
    <xf numFmtId="2" fontId="0" fillId="0" borderId="0" xfId="0" applyNumberFormat="1"/>
    <xf numFmtId="10" fontId="0" fillId="2" borderId="0" xfId="0" applyNumberFormat="1" applyFill="1"/>
    <xf numFmtId="167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E20" sqref="E20"/>
    </sheetView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2" t="s">
        <v>10</v>
      </c>
      <c r="L1" s="1" t="s">
        <v>11</v>
      </c>
      <c r="M1" s="5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7" t="s">
        <v>19</v>
      </c>
      <c r="U1" s="8" t="s">
        <v>20</v>
      </c>
      <c r="V1" s="8" t="s">
        <v>21</v>
      </c>
      <c r="W1" s="9" t="s">
        <v>22</v>
      </c>
    </row>
    <row r="2" spans="1:23" x14ac:dyDescent="0.25">
      <c r="A2" s="10">
        <v>603.15</v>
      </c>
      <c r="B2" s="1">
        <v>86.15</v>
      </c>
      <c r="C2" s="2" t="s">
        <v>23</v>
      </c>
      <c r="D2" s="2">
        <v>16504</v>
      </c>
      <c r="E2" s="2" t="s">
        <v>24</v>
      </c>
      <c r="F2" s="3" t="s">
        <v>25</v>
      </c>
      <c r="G2" s="4">
        <v>0</v>
      </c>
      <c r="H2" s="4">
        <v>0</v>
      </c>
      <c r="I2" s="11">
        <v>0</v>
      </c>
      <c r="J2" s="1" t="s">
        <v>26</v>
      </c>
      <c r="K2" s="2" t="s">
        <v>27</v>
      </c>
      <c r="L2" s="1" t="s">
        <v>28</v>
      </c>
      <c r="M2" s="5">
        <v>42173</v>
      </c>
      <c r="N2" s="12">
        <v>0.5625</v>
      </c>
      <c r="O2" s="13">
        <v>3137</v>
      </c>
      <c r="P2" s="13" t="s">
        <v>29</v>
      </c>
      <c r="Q2" s="13" t="s">
        <v>30</v>
      </c>
      <c r="R2" s="13" t="s">
        <v>31</v>
      </c>
      <c r="S2" s="13" t="s">
        <v>32</v>
      </c>
      <c r="T2" s="7" t="s">
        <v>33</v>
      </c>
      <c r="U2" s="8">
        <v>-13.45004</v>
      </c>
      <c r="V2" s="8">
        <v>-71.036500000000004</v>
      </c>
      <c r="W2" s="9" t="s">
        <v>34</v>
      </c>
    </row>
    <row r="3" spans="1:23" x14ac:dyDescent="0.25">
      <c r="A3" s="10">
        <v>604.15</v>
      </c>
      <c r="B3" s="1">
        <v>99.15</v>
      </c>
      <c r="C3" s="2" t="s">
        <v>35</v>
      </c>
      <c r="D3" s="14">
        <v>14656</v>
      </c>
      <c r="E3" s="2" t="s">
        <v>24</v>
      </c>
      <c r="F3" s="3" t="s">
        <v>25</v>
      </c>
      <c r="G3" s="4">
        <v>0</v>
      </c>
      <c r="H3" s="4">
        <v>0</v>
      </c>
      <c r="I3" s="11">
        <v>0</v>
      </c>
      <c r="J3" s="1" t="s">
        <v>26</v>
      </c>
      <c r="K3" s="2" t="s">
        <v>27</v>
      </c>
      <c r="L3" s="1" t="s">
        <v>36</v>
      </c>
      <c r="M3" s="5">
        <v>42173</v>
      </c>
      <c r="N3" s="12">
        <v>0.55902777777777779</v>
      </c>
      <c r="O3" s="13">
        <v>3140</v>
      </c>
      <c r="P3" s="13" t="s">
        <v>29</v>
      </c>
      <c r="Q3" s="13" t="s">
        <v>30</v>
      </c>
      <c r="R3" s="13" t="s">
        <v>31</v>
      </c>
      <c r="S3" s="13" t="s">
        <v>32</v>
      </c>
      <c r="T3" s="7" t="s">
        <v>33</v>
      </c>
      <c r="U3" s="8">
        <v>-13.450049999999999</v>
      </c>
      <c r="V3" s="8">
        <v>-71.036540000000002</v>
      </c>
      <c r="W3" s="9" t="s">
        <v>37</v>
      </c>
    </row>
    <row r="4" spans="1:23" x14ac:dyDescent="0.25">
      <c r="A4" s="10">
        <v>605.15</v>
      </c>
      <c r="B4" s="1">
        <v>88.15</v>
      </c>
      <c r="C4" s="2" t="s">
        <v>35</v>
      </c>
      <c r="D4" s="2">
        <v>14670</v>
      </c>
      <c r="E4" s="2" t="s">
        <v>24</v>
      </c>
      <c r="F4" s="3" t="s">
        <v>25</v>
      </c>
      <c r="G4" s="4">
        <v>0</v>
      </c>
      <c r="H4" s="4">
        <v>0</v>
      </c>
      <c r="I4" s="11">
        <v>0</v>
      </c>
      <c r="J4" s="1" t="s">
        <v>26</v>
      </c>
      <c r="K4" s="2" t="s">
        <v>27</v>
      </c>
      <c r="L4" s="1" t="s">
        <v>36</v>
      </c>
      <c r="M4" s="5">
        <v>42173</v>
      </c>
      <c r="N4" s="12">
        <v>0.55902777777777779</v>
      </c>
      <c r="O4" s="13">
        <v>3140</v>
      </c>
      <c r="P4" s="13" t="s">
        <v>29</v>
      </c>
      <c r="Q4" s="13" t="s">
        <v>30</v>
      </c>
      <c r="R4" s="13" t="s">
        <v>31</v>
      </c>
      <c r="S4" s="13" t="s">
        <v>32</v>
      </c>
      <c r="T4" s="7" t="s">
        <v>33</v>
      </c>
      <c r="U4" s="8">
        <v>-13.450049999999999</v>
      </c>
      <c r="V4" s="8">
        <v>-71.036540000000002</v>
      </c>
      <c r="W4" s="9" t="s">
        <v>38</v>
      </c>
    </row>
    <row r="5" spans="1:23" x14ac:dyDescent="0.25">
      <c r="A5" s="10">
        <v>606.15</v>
      </c>
      <c r="B5" s="1">
        <v>100.15</v>
      </c>
      <c r="C5" s="2" t="s">
        <v>23</v>
      </c>
      <c r="D5" s="2">
        <v>16505</v>
      </c>
      <c r="E5" s="2" t="s">
        <v>24</v>
      </c>
      <c r="F5" s="3" t="s">
        <v>25</v>
      </c>
      <c r="G5" s="4">
        <v>0</v>
      </c>
      <c r="H5" s="4">
        <v>0</v>
      </c>
      <c r="I5" s="11">
        <v>0</v>
      </c>
      <c r="J5" s="1" t="s">
        <v>26</v>
      </c>
      <c r="K5" s="2" t="s">
        <v>27</v>
      </c>
      <c r="L5" s="1" t="s">
        <v>36</v>
      </c>
      <c r="M5" s="5">
        <v>42173</v>
      </c>
      <c r="N5" s="12">
        <v>0.56944444444444442</v>
      </c>
      <c r="O5" s="13">
        <v>3140</v>
      </c>
      <c r="P5" s="13" t="s">
        <v>29</v>
      </c>
      <c r="Q5" s="13" t="s">
        <v>30</v>
      </c>
      <c r="R5" s="13" t="s">
        <v>31</v>
      </c>
      <c r="S5" s="13" t="s">
        <v>32</v>
      </c>
      <c r="T5" s="7" t="s">
        <v>33</v>
      </c>
      <c r="U5" s="8">
        <v>-13.45007</v>
      </c>
      <c r="V5" s="8">
        <v>-71.036529999999999</v>
      </c>
      <c r="W5" s="9" t="s">
        <v>39</v>
      </c>
    </row>
    <row r="6" spans="1:23" x14ac:dyDescent="0.25">
      <c r="A6" s="10">
        <v>608.15</v>
      </c>
      <c r="B6" s="1">
        <v>87.15</v>
      </c>
      <c r="C6" s="2" t="s">
        <v>23</v>
      </c>
      <c r="D6" s="14">
        <v>16506</v>
      </c>
      <c r="E6" s="2" t="s">
        <v>24</v>
      </c>
      <c r="F6" s="3" t="s">
        <v>25</v>
      </c>
      <c r="G6" s="4">
        <v>0</v>
      </c>
      <c r="H6" s="4">
        <v>0</v>
      </c>
      <c r="I6" s="11">
        <f>LOG(H6+1)</f>
        <v>0</v>
      </c>
      <c r="J6" s="1" t="s">
        <v>26</v>
      </c>
      <c r="K6" s="2" t="s">
        <v>27</v>
      </c>
      <c r="L6" s="1" t="s">
        <v>36</v>
      </c>
      <c r="M6" s="5">
        <v>42173</v>
      </c>
      <c r="N6" s="12">
        <v>0.58680555555555558</v>
      </c>
      <c r="O6" s="13">
        <v>3165</v>
      </c>
      <c r="P6" s="13" t="s">
        <v>29</v>
      </c>
      <c r="Q6" s="13" t="s">
        <v>30</v>
      </c>
      <c r="R6" s="13" t="s">
        <v>31</v>
      </c>
      <c r="S6" s="13" t="s">
        <v>32</v>
      </c>
      <c r="T6" s="15" t="s">
        <v>33</v>
      </c>
      <c r="U6" s="8">
        <v>-13.45055</v>
      </c>
      <c r="V6" s="8">
        <v>-71.038139999999999</v>
      </c>
      <c r="W6" s="9" t="s">
        <v>40</v>
      </c>
    </row>
    <row r="7" spans="1:23" x14ac:dyDescent="0.25">
      <c r="A7" s="10">
        <v>609.15</v>
      </c>
      <c r="B7" s="1">
        <v>89.15</v>
      </c>
      <c r="C7" s="2" t="s">
        <v>23</v>
      </c>
      <c r="D7" s="14">
        <v>16992</v>
      </c>
      <c r="E7" s="2" t="s">
        <v>24</v>
      </c>
      <c r="F7" s="3" t="s">
        <v>25</v>
      </c>
      <c r="G7" s="4">
        <v>0</v>
      </c>
      <c r="H7" s="4">
        <v>0</v>
      </c>
      <c r="I7" s="11">
        <f>LOG(H7+1)</f>
        <v>0</v>
      </c>
      <c r="J7" s="1" t="s">
        <v>26</v>
      </c>
      <c r="K7" s="2" t="s">
        <v>27</v>
      </c>
      <c r="L7" s="1" t="s">
        <v>36</v>
      </c>
      <c r="M7" s="5">
        <v>42173</v>
      </c>
      <c r="N7" s="12">
        <v>0.58819444444444446</v>
      </c>
      <c r="O7" s="13">
        <v>3165</v>
      </c>
      <c r="P7" s="13" t="s">
        <v>29</v>
      </c>
      <c r="Q7" s="13" t="s">
        <v>30</v>
      </c>
      <c r="R7" s="13" t="s">
        <v>31</v>
      </c>
      <c r="S7" s="13" t="s">
        <v>32</v>
      </c>
      <c r="T7" s="15" t="s">
        <v>33</v>
      </c>
      <c r="U7" s="8">
        <v>-13.45058</v>
      </c>
      <c r="V7" s="8">
        <v>-71.038160000000005</v>
      </c>
      <c r="W7" s="9" t="s">
        <v>41</v>
      </c>
    </row>
    <row r="8" spans="1:23" x14ac:dyDescent="0.25">
      <c r="A8" s="10">
        <v>610.15</v>
      </c>
      <c r="B8" s="1">
        <v>90.15</v>
      </c>
      <c r="C8" s="2" t="s">
        <v>35</v>
      </c>
      <c r="D8" s="14">
        <v>14671</v>
      </c>
      <c r="E8" s="2" t="s">
        <v>24</v>
      </c>
      <c r="F8" s="3" t="s">
        <v>25</v>
      </c>
      <c r="G8" s="4">
        <v>0</v>
      </c>
      <c r="H8" s="4">
        <v>0</v>
      </c>
      <c r="I8" s="11">
        <f>LOG(H8+1)</f>
        <v>0</v>
      </c>
      <c r="J8" s="1" t="s">
        <v>26</v>
      </c>
      <c r="K8" s="2" t="s">
        <v>27</v>
      </c>
      <c r="L8" s="1" t="s">
        <v>36</v>
      </c>
      <c r="M8" s="5">
        <v>42173</v>
      </c>
      <c r="N8" s="12">
        <v>0.61805555555555558</v>
      </c>
      <c r="O8" s="13">
        <v>3143</v>
      </c>
      <c r="P8" s="13" t="s">
        <v>29</v>
      </c>
      <c r="Q8" s="13" t="s">
        <v>30</v>
      </c>
      <c r="R8" s="13" t="s">
        <v>31</v>
      </c>
      <c r="S8" s="13" t="s">
        <v>32</v>
      </c>
      <c r="T8" s="15" t="s">
        <v>33</v>
      </c>
      <c r="U8" s="8">
        <v>-13.449680000000001</v>
      </c>
      <c r="V8" s="8">
        <v>-71.035600000000002</v>
      </c>
      <c r="W8" s="9" t="s">
        <v>42</v>
      </c>
    </row>
    <row r="9" spans="1:23" x14ac:dyDescent="0.25">
      <c r="A9" s="10">
        <v>613.15</v>
      </c>
      <c r="B9" s="1">
        <v>91.15</v>
      </c>
      <c r="C9" s="2" t="s">
        <v>35</v>
      </c>
      <c r="D9" s="14">
        <v>14672</v>
      </c>
      <c r="E9" s="2" t="s">
        <v>24</v>
      </c>
      <c r="F9" s="3" t="s">
        <v>25</v>
      </c>
      <c r="G9" s="4">
        <v>0</v>
      </c>
      <c r="H9" s="4">
        <v>0</v>
      </c>
      <c r="I9" s="11">
        <v>0</v>
      </c>
      <c r="J9" s="1" t="s">
        <v>26</v>
      </c>
      <c r="K9" s="2" t="s">
        <v>27</v>
      </c>
      <c r="L9" s="1" t="s">
        <v>36</v>
      </c>
      <c r="M9" s="5">
        <v>42173</v>
      </c>
      <c r="N9" s="12">
        <v>0.64930555555555558</v>
      </c>
      <c r="O9" s="13">
        <v>3158</v>
      </c>
      <c r="P9" s="13" t="s">
        <v>29</v>
      </c>
      <c r="Q9" s="13" t="s">
        <v>30</v>
      </c>
      <c r="R9" s="13" t="s">
        <v>31</v>
      </c>
      <c r="S9" s="13" t="s">
        <v>32</v>
      </c>
      <c r="T9" s="7" t="s">
        <v>33</v>
      </c>
      <c r="U9" s="8">
        <v>-13.450139999999999</v>
      </c>
      <c r="V9" s="8">
        <v>-71.031369999999995</v>
      </c>
      <c r="W9" s="9" t="s">
        <v>43</v>
      </c>
    </row>
    <row r="10" spans="1:23" x14ac:dyDescent="0.25">
      <c r="A10" s="10">
        <v>614.15</v>
      </c>
      <c r="B10" s="1">
        <v>92.15</v>
      </c>
      <c r="C10" s="2" t="s">
        <v>23</v>
      </c>
      <c r="D10" s="14">
        <v>16993</v>
      </c>
      <c r="E10" s="2" t="s">
        <v>24</v>
      </c>
      <c r="F10" s="3" t="s">
        <v>25</v>
      </c>
      <c r="G10" s="4">
        <v>0</v>
      </c>
      <c r="H10" s="4">
        <v>0</v>
      </c>
      <c r="I10" s="11">
        <v>0</v>
      </c>
      <c r="J10" s="1" t="s">
        <v>26</v>
      </c>
      <c r="K10" s="2" t="s">
        <v>27</v>
      </c>
      <c r="L10" s="1" t="s">
        <v>36</v>
      </c>
      <c r="M10" s="5">
        <v>42173</v>
      </c>
      <c r="N10" s="12">
        <v>0.65486111111111112</v>
      </c>
      <c r="O10" s="13">
        <v>3143</v>
      </c>
      <c r="P10" s="13" t="s">
        <v>29</v>
      </c>
      <c r="Q10" s="13" t="s">
        <v>30</v>
      </c>
      <c r="R10" s="13" t="s">
        <v>31</v>
      </c>
      <c r="S10" s="13" t="s">
        <v>32</v>
      </c>
      <c r="T10" s="7" t="s">
        <v>33</v>
      </c>
      <c r="U10" s="8">
        <v>-13.450290000000001</v>
      </c>
      <c r="V10" s="8">
        <v>-71.030779999999993</v>
      </c>
      <c r="W10" s="9" t="s">
        <v>44</v>
      </c>
    </row>
    <row r="11" spans="1:23" x14ac:dyDescent="0.25">
      <c r="A11" s="10">
        <v>615.15</v>
      </c>
      <c r="B11" s="1">
        <v>93.15</v>
      </c>
      <c r="C11" s="2" t="s">
        <v>23</v>
      </c>
      <c r="D11" s="14">
        <v>16994</v>
      </c>
      <c r="E11" s="2" t="s">
        <v>24</v>
      </c>
      <c r="F11" s="3" t="s">
        <v>25</v>
      </c>
      <c r="G11" s="4">
        <v>0</v>
      </c>
      <c r="H11" s="4">
        <v>0</v>
      </c>
      <c r="I11" s="11">
        <v>0</v>
      </c>
      <c r="J11" s="1" t="s">
        <v>26</v>
      </c>
      <c r="K11" s="2" t="s">
        <v>27</v>
      </c>
      <c r="L11" s="1" t="s">
        <v>36</v>
      </c>
      <c r="M11" s="5">
        <v>42173</v>
      </c>
      <c r="N11" s="12">
        <v>0.66249999999999998</v>
      </c>
      <c r="O11" s="13">
        <v>3136</v>
      </c>
      <c r="P11" s="13" t="s">
        <v>29</v>
      </c>
      <c r="Q11" s="13" t="s">
        <v>30</v>
      </c>
      <c r="R11" s="13" t="s">
        <v>31</v>
      </c>
      <c r="S11" s="13" t="s">
        <v>32</v>
      </c>
      <c r="T11" s="7" t="s">
        <v>33</v>
      </c>
      <c r="U11" s="8">
        <v>-13.450240000000001</v>
      </c>
      <c r="V11" s="8">
        <v>-71.029079999999993</v>
      </c>
      <c r="W11" s="9" t="s">
        <v>45</v>
      </c>
    </row>
    <row r="12" spans="1:23" x14ac:dyDescent="0.25">
      <c r="A12" s="10">
        <v>627.15</v>
      </c>
      <c r="B12" s="1">
        <v>111.15</v>
      </c>
      <c r="C12" s="2" t="s">
        <v>23</v>
      </c>
      <c r="D12" s="16">
        <v>16503</v>
      </c>
      <c r="E12" s="2" t="s">
        <v>24</v>
      </c>
      <c r="F12" s="3" t="s">
        <v>25</v>
      </c>
      <c r="G12" s="4">
        <v>0</v>
      </c>
      <c r="H12" s="4">
        <v>0</v>
      </c>
      <c r="I12" s="11">
        <v>0</v>
      </c>
      <c r="J12" s="1" t="s">
        <v>26</v>
      </c>
      <c r="K12" s="2" t="s">
        <v>27</v>
      </c>
      <c r="L12" s="1" t="s">
        <v>36</v>
      </c>
      <c r="M12" s="5">
        <v>42175</v>
      </c>
      <c r="N12" s="12">
        <v>0.52083333333333337</v>
      </c>
      <c r="O12" s="13">
        <v>2777</v>
      </c>
      <c r="P12" s="13" t="s">
        <v>29</v>
      </c>
      <c r="Q12" s="13" t="s">
        <v>30</v>
      </c>
      <c r="R12" s="13" t="s">
        <v>31</v>
      </c>
      <c r="S12" s="13" t="s">
        <v>32</v>
      </c>
      <c r="T12" s="7" t="s">
        <v>46</v>
      </c>
      <c r="U12" s="8">
        <v>-13.448320000000001</v>
      </c>
      <c r="V12" s="8">
        <v>-71.010720000000006</v>
      </c>
      <c r="W12" s="9" t="s">
        <v>47</v>
      </c>
    </row>
    <row r="13" spans="1:23" x14ac:dyDescent="0.25">
      <c r="A13" s="10">
        <v>628.15</v>
      </c>
      <c r="B13" s="1">
        <v>110.15</v>
      </c>
      <c r="C13" s="2" t="s">
        <v>35</v>
      </c>
      <c r="D13" s="2">
        <v>14668</v>
      </c>
      <c r="E13" s="2" t="s">
        <v>24</v>
      </c>
      <c r="F13" s="3" t="s">
        <v>25</v>
      </c>
      <c r="G13" s="4">
        <v>0</v>
      </c>
      <c r="H13" s="4">
        <v>0</v>
      </c>
      <c r="I13" s="11">
        <v>0</v>
      </c>
      <c r="J13" s="1" t="s">
        <v>26</v>
      </c>
      <c r="K13" s="2" t="s">
        <v>27</v>
      </c>
      <c r="L13" s="1" t="s">
        <v>28</v>
      </c>
      <c r="M13" s="5">
        <v>42175</v>
      </c>
      <c r="N13" s="12">
        <v>0.52777777777777779</v>
      </c>
      <c r="O13" s="13">
        <v>2778</v>
      </c>
      <c r="P13" s="13" t="s">
        <v>29</v>
      </c>
      <c r="Q13" s="13" t="s">
        <v>30</v>
      </c>
      <c r="R13" s="13" t="s">
        <v>31</v>
      </c>
      <c r="S13" s="13" t="s">
        <v>32</v>
      </c>
      <c r="T13" s="7" t="s">
        <v>46</v>
      </c>
      <c r="U13" s="8">
        <v>-13.44828</v>
      </c>
      <c r="V13" s="8">
        <v>-71.0107</v>
      </c>
      <c r="W13" s="9" t="s">
        <v>48</v>
      </c>
    </row>
    <row r="14" spans="1:23" x14ac:dyDescent="0.25">
      <c r="A14" s="10">
        <v>629.15</v>
      </c>
      <c r="B14" s="1">
        <v>102.15</v>
      </c>
      <c r="C14" s="2" t="s">
        <v>23</v>
      </c>
      <c r="D14" s="2">
        <v>16501</v>
      </c>
      <c r="E14" s="2" t="s">
        <v>24</v>
      </c>
      <c r="F14" s="3" t="s">
        <v>25</v>
      </c>
      <c r="G14" s="4">
        <v>0</v>
      </c>
      <c r="H14" s="4">
        <v>0</v>
      </c>
      <c r="I14" s="11">
        <v>0</v>
      </c>
      <c r="J14" s="1" t="s">
        <v>26</v>
      </c>
      <c r="K14" s="2" t="s">
        <v>27</v>
      </c>
      <c r="L14" s="1" t="s">
        <v>28</v>
      </c>
      <c r="M14" s="5">
        <v>42175</v>
      </c>
      <c r="N14" s="12">
        <v>0.53125</v>
      </c>
      <c r="O14" s="13">
        <v>2780</v>
      </c>
      <c r="P14" s="13" t="s">
        <v>29</v>
      </c>
      <c r="Q14" s="13" t="s">
        <v>30</v>
      </c>
      <c r="R14" s="13" t="s">
        <v>31</v>
      </c>
      <c r="S14" s="13" t="s">
        <v>32</v>
      </c>
      <c r="T14" s="7" t="s">
        <v>46</v>
      </c>
      <c r="U14" s="8">
        <v>-13.4482</v>
      </c>
      <c r="V14" s="8">
        <v>-71.010660000000001</v>
      </c>
      <c r="W14" s="9" t="s">
        <v>49</v>
      </c>
    </row>
    <row r="15" spans="1:23" x14ac:dyDescent="0.25">
      <c r="A15" s="10">
        <v>631.15</v>
      </c>
      <c r="B15" s="1">
        <v>118.15</v>
      </c>
      <c r="C15" s="2" t="s">
        <v>35</v>
      </c>
      <c r="D15" s="2">
        <v>14669</v>
      </c>
      <c r="E15" s="2" t="s">
        <v>24</v>
      </c>
      <c r="F15" s="3" t="s">
        <v>25</v>
      </c>
      <c r="G15" s="4">
        <v>0</v>
      </c>
      <c r="H15" s="4">
        <v>0</v>
      </c>
      <c r="I15" s="11">
        <v>0</v>
      </c>
      <c r="J15" s="1" t="s">
        <v>26</v>
      </c>
      <c r="K15" s="2" t="s">
        <v>27</v>
      </c>
      <c r="L15" s="1" t="s">
        <v>28</v>
      </c>
      <c r="M15" s="5">
        <v>42175</v>
      </c>
      <c r="N15" s="12">
        <v>0.5625</v>
      </c>
      <c r="O15" s="13">
        <v>2798</v>
      </c>
      <c r="P15" s="13" t="s">
        <v>29</v>
      </c>
      <c r="Q15" s="13" t="s">
        <v>30</v>
      </c>
      <c r="R15" s="13" t="s">
        <v>31</v>
      </c>
      <c r="S15" s="13" t="s">
        <v>32</v>
      </c>
      <c r="T15" s="7" t="s">
        <v>46</v>
      </c>
      <c r="U15" s="8">
        <v>-13.44858</v>
      </c>
      <c r="V15" s="8">
        <v>-71.011399999999995</v>
      </c>
      <c r="W15" s="9" t="s">
        <v>50</v>
      </c>
    </row>
    <row r="16" spans="1:23" x14ac:dyDescent="0.25">
      <c r="A16" s="10">
        <v>633.15</v>
      </c>
      <c r="B16" s="1">
        <v>104.15</v>
      </c>
      <c r="C16" s="2" t="s">
        <v>35</v>
      </c>
      <c r="D16" s="2">
        <v>14667</v>
      </c>
      <c r="E16" s="2" t="s">
        <v>24</v>
      </c>
      <c r="F16" s="3" t="s">
        <v>25</v>
      </c>
      <c r="G16" s="4">
        <v>0</v>
      </c>
      <c r="H16" s="4">
        <v>0</v>
      </c>
      <c r="I16" s="11">
        <v>0</v>
      </c>
      <c r="J16" s="1" t="s">
        <v>26</v>
      </c>
      <c r="K16" s="2" t="s">
        <v>27</v>
      </c>
      <c r="L16" s="1" t="s">
        <v>36</v>
      </c>
      <c r="M16" s="5">
        <v>42175</v>
      </c>
      <c r="N16" s="12">
        <v>0.60069444444444442</v>
      </c>
      <c r="O16" s="13">
        <v>2787</v>
      </c>
      <c r="P16" s="13" t="s">
        <v>29</v>
      </c>
      <c r="Q16" s="13" t="s">
        <v>30</v>
      </c>
      <c r="R16" s="13" t="s">
        <v>31</v>
      </c>
      <c r="S16" s="13" t="s">
        <v>32</v>
      </c>
      <c r="T16" s="7" t="s">
        <v>46</v>
      </c>
      <c r="U16" s="8">
        <v>-13.44811</v>
      </c>
      <c r="V16" s="8">
        <v>-71.010450000000006</v>
      </c>
      <c r="W16" s="9" t="s">
        <v>51</v>
      </c>
    </row>
    <row r="17" spans="1:23" x14ac:dyDescent="0.25">
      <c r="A17" s="10">
        <v>634.15</v>
      </c>
      <c r="B17" s="1"/>
      <c r="C17" s="2"/>
      <c r="D17" s="2"/>
      <c r="E17" s="2"/>
      <c r="F17" s="3" t="s">
        <v>25</v>
      </c>
      <c r="G17" s="4">
        <v>0</v>
      </c>
      <c r="H17" s="4">
        <v>0</v>
      </c>
      <c r="I17" s="11">
        <v>0</v>
      </c>
      <c r="J17" s="1" t="s">
        <v>26</v>
      </c>
      <c r="K17" s="2" t="s">
        <v>27</v>
      </c>
      <c r="L17" s="1" t="s">
        <v>36</v>
      </c>
      <c r="M17" s="5">
        <v>42175</v>
      </c>
      <c r="N17" s="12">
        <v>0.60416666666666663</v>
      </c>
      <c r="O17" s="13">
        <v>2787</v>
      </c>
      <c r="P17" s="13" t="s">
        <v>29</v>
      </c>
      <c r="Q17" s="13" t="s">
        <v>30</v>
      </c>
      <c r="R17" s="13" t="s">
        <v>31</v>
      </c>
      <c r="S17" s="13" t="s">
        <v>32</v>
      </c>
      <c r="T17" s="7" t="s">
        <v>46</v>
      </c>
      <c r="U17" s="8">
        <v>-13.44811</v>
      </c>
      <c r="V17" s="8">
        <v>-71.010450000000006</v>
      </c>
      <c r="W17" s="9" t="s">
        <v>52</v>
      </c>
    </row>
    <row r="18" spans="1:23" x14ac:dyDescent="0.25">
      <c r="A18" s="10">
        <v>635.15</v>
      </c>
      <c r="B18" s="1">
        <v>105.15</v>
      </c>
      <c r="C18" s="2" t="s">
        <v>23</v>
      </c>
      <c r="D18" s="2">
        <v>16502</v>
      </c>
      <c r="E18" s="2" t="s">
        <v>24</v>
      </c>
      <c r="F18" s="3" t="s">
        <v>25</v>
      </c>
      <c r="G18" s="4">
        <v>0</v>
      </c>
      <c r="H18" s="4">
        <v>0</v>
      </c>
      <c r="I18" s="11">
        <v>0</v>
      </c>
      <c r="J18" s="1" t="s">
        <v>26</v>
      </c>
      <c r="K18" s="2" t="s">
        <v>27</v>
      </c>
      <c r="L18" s="1" t="s">
        <v>28</v>
      </c>
      <c r="M18" s="5">
        <v>42175</v>
      </c>
      <c r="N18" s="12">
        <v>0.61805555555555558</v>
      </c>
      <c r="O18" s="13">
        <v>2795</v>
      </c>
      <c r="P18" s="13" t="s">
        <v>29</v>
      </c>
      <c r="Q18" s="13" t="s">
        <v>30</v>
      </c>
      <c r="R18" s="13" t="s">
        <v>31</v>
      </c>
      <c r="S18" s="13" t="s">
        <v>32</v>
      </c>
      <c r="T18" s="7" t="s">
        <v>46</v>
      </c>
      <c r="U18" s="8">
        <v>-13.4466</v>
      </c>
      <c r="V18" s="8">
        <v>-71.077629999999999</v>
      </c>
      <c r="W18" s="9" t="s">
        <v>53</v>
      </c>
    </row>
    <row r="19" spans="1:23" x14ac:dyDescent="0.25">
      <c r="A19" s="10">
        <v>636.15</v>
      </c>
      <c r="B19" s="1"/>
      <c r="C19" s="2"/>
      <c r="D19" s="2"/>
      <c r="E19" s="2"/>
      <c r="F19" s="3" t="s">
        <v>25</v>
      </c>
      <c r="G19" s="4">
        <v>0</v>
      </c>
      <c r="H19" s="4">
        <v>0</v>
      </c>
      <c r="I19" s="11">
        <v>0</v>
      </c>
      <c r="J19" s="1" t="s">
        <v>26</v>
      </c>
      <c r="K19" s="2" t="s">
        <v>27</v>
      </c>
      <c r="L19" s="1" t="s">
        <v>36</v>
      </c>
      <c r="M19" s="5">
        <v>42176</v>
      </c>
      <c r="N19" s="12">
        <v>0.45833333333333331</v>
      </c>
      <c r="O19" s="13">
        <v>2670</v>
      </c>
      <c r="P19" s="13" t="s">
        <v>29</v>
      </c>
      <c r="Q19" s="13" t="s">
        <v>30</v>
      </c>
      <c r="R19" s="13" t="s">
        <v>31</v>
      </c>
      <c r="S19" s="13" t="s">
        <v>32</v>
      </c>
      <c r="T19" s="7" t="s">
        <v>54</v>
      </c>
      <c r="U19" s="8">
        <v>-13.445040000000001</v>
      </c>
      <c r="V19" s="8">
        <v>-71.003609999999995</v>
      </c>
      <c r="W19" s="9" t="s">
        <v>55</v>
      </c>
    </row>
    <row r="20" spans="1:23" x14ac:dyDescent="0.25">
      <c r="A20" s="10">
        <v>637.15</v>
      </c>
      <c r="B20" s="1">
        <v>121.15</v>
      </c>
      <c r="C20" s="2" t="s">
        <v>23</v>
      </c>
      <c r="D20" s="16">
        <v>16496</v>
      </c>
      <c r="E20" s="2" t="s">
        <v>24</v>
      </c>
      <c r="F20" s="3" t="s">
        <v>25</v>
      </c>
      <c r="G20" s="4">
        <v>0</v>
      </c>
      <c r="H20" s="4">
        <v>0</v>
      </c>
      <c r="I20" s="11">
        <v>0</v>
      </c>
      <c r="J20" s="1" t="s">
        <v>26</v>
      </c>
      <c r="K20" s="2" t="s">
        <v>27</v>
      </c>
      <c r="L20" s="1" t="s">
        <v>36</v>
      </c>
      <c r="M20" s="5">
        <v>42176</v>
      </c>
      <c r="N20" s="12">
        <v>0.46180555555555558</v>
      </c>
      <c r="O20" s="13">
        <v>2672</v>
      </c>
      <c r="P20" s="13" t="s">
        <v>29</v>
      </c>
      <c r="Q20" s="13" t="s">
        <v>30</v>
      </c>
      <c r="R20" s="13" t="s">
        <v>31</v>
      </c>
      <c r="S20" s="13" t="s">
        <v>32</v>
      </c>
      <c r="T20" s="7" t="s">
        <v>54</v>
      </c>
      <c r="U20" s="8">
        <v>-13.445040000000001</v>
      </c>
      <c r="V20" s="8">
        <v>-71.003609999999995</v>
      </c>
      <c r="W20" s="9" t="s">
        <v>56</v>
      </c>
    </row>
    <row r="21" spans="1:23" x14ac:dyDescent="0.25">
      <c r="A21" s="10">
        <v>638.15</v>
      </c>
      <c r="B21" s="1">
        <v>106.15</v>
      </c>
      <c r="C21" s="2" t="s">
        <v>35</v>
      </c>
      <c r="D21" s="14">
        <v>14662</v>
      </c>
      <c r="E21" s="2" t="s">
        <v>24</v>
      </c>
      <c r="F21" s="3" t="s">
        <v>25</v>
      </c>
      <c r="G21" s="4">
        <v>0</v>
      </c>
      <c r="H21" s="4">
        <v>0</v>
      </c>
      <c r="I21" s="11">
        <v>0</v>
      </c>
      <c r="J21" s="1" t="s">
        <v>26</v>
      </c>
      <c r="K21" s="2" t="s">
        <v>27</v>
      </c>
      <c r="L21" s="1" t="s">
        <v>28</v>
      </c>
      <c r="M21" s="5">
        <v>42176</v>
      </c>
      <c r="N21" s="12">
        <v>0.46319444444444446</v>
      </c>
      <c r="O21" s="13">
        <v>2710</v>
      </c>
      <c r="P21" s="13" t="s">
        <v>29</v>
      </c>
      <c r="Q21" s="13" t="s">
        <v>30</v>
      </c>
      <c r="R21" s="13" t="s">
        <v>31</v>
      </c>
      <c r="S21" s="13" t="s">
        <v>32</v>
      </c>
      <c r="T21" s="7" t="s">
        <v>54</v>
      </c>
      <c r="U21" s="8">
        <v>-13.445119999999999</v>
      </c>
      <c r="V21" s="8">
        <v>-71.003720000000001</v>
      </c>
      <c r="W21" s="9" t="s">
        <v>57</v>
      </c>
    </row>
    <row r="22" spans="1:23" x14ac:dyDescent="0.25">
      <c r="A22" s="10">
        <v>639.15</v>
      </c>
      <c r="B22" s="1"/>
      <c r="C22" s="2"/>
      <c r="D22" s="2"/>
      <c r="E22" s="2"/>
      <c r="F22" s="3" t="s">
        <v>25</v>
      </c>
      <c r="G22" s="4">
        <v>0</v>
      </c>
      <c r="H22" s="4">
        <v>0</v>
      </c>
      <c r="I22" s="11">
        <v>0</v>
      </c>
      <c r="J22" s="1" t="s">
        <v>26</v>
      </c>
      <c r="K22" s="2" t="s">
        <v>27</v>
      </c>
      <c r="L22" s="1" t="s">
        <v>36</v>
      </c>
      <c r="M22" s="5">
        <v>42176</v>
      </c>
      <c r="N22" s="12">
        <v>0.46319444444444446</v>
      </c>
      <c r="O22" s="13">
        <v>2710</v>
      </c>
      <c r="P22" s="13" t="s">
        <v>29</v>
      </c>
      <c r="Q22" s="13" t="s">
        <v>30</v>
      </c>
      <c r="R22" s="13" t="s">
        <v>31</v>
      </c>
      <c r="S22" s="13" t="s">
        <v>32</v>
      </c>
      <c r="T22" s="7" t="s">
        <v>54</v>
      </c>
      <c r="U22" s="8">
        <v>-13.445119999999999</v>
      </c>
      <c r="V22" s="8">
        <v>-71.003720000000001</v>
      </c>
      <c r="W22" s="9" t="s">
        <v>58</v>
      </c>
    </row>
    <row r="23" spans="1:23" x14ac:dyDescent="0.25">
      <c r="A23" s="10">
        <v>640.15</v>
      </c>
      <c r="B23" s="1"/>
      <c r="C23" s="2"/>
      <c r="D23" s="2"/>
      <c r="E23" s="2"/>
      <c r="F23" s="3" t="s">
        <v>25</v>
      </c>
      <c r="G23" s="4">
        <v>0</v>
      </c>
      <c r="H23" s="4">
        <v>0</v>
      </c>
      <c r="I23" s="11">
        <v>0</v>
      </c>
      <c r="J23" s="1" t="s">
        <v>26</v>
      </c>
      <c r="K23" s="2" t="s">
        <v>27</v>
      </c>
      <c r="L23" s="1" t="s">
        <v>36</v>
      </c>
      <c r="M23" s="5">
        <v>42176</v>
      </c>
      <c r="N23" s="12">
        <v>0.46527777777777773</v>
      </c>
      <c r="O23" s="13">
        <v>2710</v>
      </c>
      <c r="P23" s="13" t="s">
        <v>29</v>
      </c>
      <c r="Q23" s="13" t="s">
        <v>30</v>
      </c>
      <c r="R23" s="13" t="s">
        <v>31</v>
      </c>
      <c r="S23" s="13" t="s">
        <v>32</v>
      </c>
      <c r="T23" s="7" t="s">
        <v>54</v>
      </c>
      <c r="U23" s="8">
        <v>-13.44524</v>
      </c>
      <c r="V23" s="8">
        <v>-71.003680000000003</v>
      </c>
      <c r="W23" s="9" t="s">
        <v>59</v>
      </c>
    </row>
    <row r="24" spans="1:23" x14ac:dyDescent="0.25">
      <c r="A24" s="10">
        <v>1001.15</v>
      </c>
      <c r="B24" s="1">
        <v>107.15</v>
      </c>
      <c r="C24" s="2" t="s">
        <v>35</v>
      </c>
      <c r="D24" s="2">
        <v>14658</v>
      </c>
      <c r="E24" s="2" t="s">
        <v>24</v>
      </c>
      <c r="F24" s="3" t="s">
        <v>25</v>
      </c>
      <c r="G24" s="4">
        <v>0</v>
      </c>
      <c r="H24" s="4">
        <v>0</v>
      </c>
      <c r="I24" s="11">
        <v>0</v>
      </c>
      <c r="J24" s="1" t="s">
        <v>60</v>
      </c>
      <c r="K24" s="2" t="s">
        <v>27</v>
      </c>
      <c r="L24" s="1" t="s">
        <v>36</v>
      </c>
      <c r="M24" s="5">
        <v>42176</v>
      </c>
      <c r="N24" s="17">
        <v>0.49722222222222223</v>
      </c>
      <c r="O24" s="13">
        <v>2749</v>
      </c>
      <c r="P24" s="13" t="s">
        <v>29</v>
      </c>
      <c r="Q24" s="13" t="s">
        <v>30</v>
      </c>
      <c r="R24" s="13" t="s">
        <v>31</v>
      </c>
      <c r="S24" s="13" t="s">
        <v>32</v>
      </c>
      <c r="T24" s="7" t="s">
        <v>61</v>
      </c>
      <c r="U24" s="8">
        <v>-13.445880000000001</v>
      </c>
      <c r="V24" s="8">
        <v>-71.003489999999999</v>
      </c>
      <c r="W24" s="9" t="s">
        <v>62</v>
      </c>
    </row>
    <row r="25" spans="1:23" x14ac:dyDescent="0.25">
      <c r="A25" s="10">
        <v>1002.15</v>
      </c>
      <c r="B25" s="1">
        <v>119.15</v>
      </c>
      <c r="C25" s="2" t="s">
        <v>23</v>
      </c>
      <c r="D25" s="2">
        <v>16498</v>
      </c>
      <c r="E25" s="2" t="s">
        <v>24</v>
      </c>
      <c r="F25" s="3" t="s">
        <v>25</v>
      </c>
      <c r="G25" s="4">
        <v>0</v>
      </c>
      <c r="H25" s="4">
        <v>0</v>
      </c>
      <c r="I25" s="11">
        <v>0</v>
      </c>
      <c r="J25" s="1" t="s">
        <v>60</v>
      </c>
      <c r="K25" s="2" t="s">
        <v>27</v>
      </c>
      <c r="L25" s="1" t="s">
        <v>28</v>
      </c>
      <c r="M25" s="5">
        <v>42176</v>
      </c>
      <c r="N25" s="17">
        <v>0.5</v>
      </c>
      <c r="O25" s="13">
        <v>2762</v>
      </c>
      <c r="P25" s="13" t="s">
        <v>29</v>
      </c>
      <c r="Q25" s="13" t="s">
        <v>30</v>
      </c>
      <c r="R25" s="13" t="s">
        <v>31</v>
      </c>
      <c r="S25" s="13" t="s">
        <v>32</v>
      </c>
      <c r="T25" s="7" t="s">
        <v>61</v>
      </c>
      <c r="U25" s="8">
        <v>-13.445790000000001</v>
      </c>
      <c r="V25" s="8">
        <v>-71.003559999999993</v>
      </c>
      <c r="W25" s="9" t="s">
        <v>63</v>
      </c>
    </row>
    <row r="26" spans="1:23" x14ac:dyDescent="0.25">
      <c r="A26" s="10">
        <v>1003.15</v>
      </c>
      <c r="B26" s="1">
        <v>120.15</v>
      </c>
      <c r="C26" s="2" t="s">
        <v>23</v>
      </c>
      <c r="D26" s="2">
        <v>16497</v>
      </c>
      <c r="E26" s="2" t="s">
        <v>24</v>
      </c>
      <c r="F26" s="3" t="s">
        <v>25</v>
      </c>
      <c r="G26" s="4">
        <v>0</v>
      </c>
      <c r="H26" s="4">
        <v>0</v>
      </c>
      <c r="I26" s="11">
        <v>0</v>
      </c>
      <c r="J26" s="1" t="s">
        <v>60</v>
      </c>
      <c r="K26" s="2" t="s">
        <v>27</v>
      </c>
      <c r="L26" s="1" t="s">
        <v>36</v>
      </c>
      <c r="M26" s="5">
        <v>42176</v>
      </c>
      <c r="N26" s="17">
        <v>0.50416666666666665</v>
      </c>
      <c r="O26" s="13">
        <v>2763</v>
      </c>
      <c r="P26" s="13" t="s">
        <v>29</v>
      </c>
      <c r="Q26" s="13" t="s">
        <v>30</v>
      </c>
      <c r="R26" s="13" t="s">
        <v>31</v>
      </c>
      <c r="S26" s="13" t="s">
        <v>32</v>
      </c>
      <c r="T26" s="7" t="s">
        <v>61</v>
      </c>
      <c r="U26" s="8">
        <v>-13.44581</v>
      </c>
      <c r="V26" s="8">
        <v>-71.003429999999994</v>
      </c>
      <c r="W26" s="9" t="s">
        <v>64</v>
      </c>
    </row>
    <row r="27" spans="1:23" x14ac:dyDescent="0.25">
      <c r="A27" s="10">
        <v>1004.15</v>
      </c>
      <c r="B27" s="1"/>
      <c r="C27" s="2"/>
      <c r="D27" s="2"/>
      <c r="E27" s="2"/>
      <c r="F27" s="3" t="s">
        <v>25</v>
      </c>
      <c r="G27" s="4">
        <v>0</v>
      </c>
      <c r="H27" s="4">
        <v>0</v>
      </c>
      <c r="I27" s="11">
        <v>0</v>
      </c>
      <c r="J27" s="1" t="s">
        <v>60</v>
      </c>
      <c r="K27" s="2" t="s">
        <v>27</v>
      </c>
      <c r="L27" s="1" t="s">
        <v>36</v>
      </c>
      <c r="M27" s="5">
        <v>42176</v>
      </c>
      <c r="N27" s="17">
        <v>0.51041666666666663</v>
      </c>
      <c r="O27" s="13">
        <v>2752</v>
      </c>
      <c r="P27" s="13" t="s">
        <v>29</v>
      </c>
      <c r="Q27" s="13" t="s">
        <v>30</v>
      </c>
      <c r="R27" s="13" t="s">
        <v>31</v>
      </c>
      <c r="S27" s="13" t="s">
        <v>32</v>
      </c>
      <c r="T27" s="7" t="s">
        <v>61</v>
      </c>
      <c r="U27" s="8">
        <v>-13.44594</v>
      </c>
      <c r="V27" s="8">
        <v>-71.003540000000001</v>
      </c>
      <c r="W27" s="9" t="s">
        <v>65</v>
      </c>
    </row>
    <row r="28" spans="1:23" x14ac:dyDescent="0.25">
      <c r="A28" s="10">
        <v>1005.15</v>
      </c>
      <c r="B28" s="1"/>
      <c r="C28" s="2"/>
      <c r="D28" s="2"/>
      <c r="E28" s="2"/>
      <c r="F28" s="3" t="s">
        <v>25</v>
      </c>
      <c r="G28" s="4">
        <v>0</v>
      </c>
      <c r="H28" s="4">
        <v>0</v>
      </c>
      <c r="I28" s="11">
        <v>0</v>
      </c>
      <c r="J28" s="1" t="s">
        <v>60</v>
      </c>
      <c r="K28" s="2" t="s">
        <v>27</v>
      </c>
      <c r="L28" s="1" t="s">
        <v>36</v>
      </c>
      <c r="M28" s="5">
        <v>42176</v>
      </c>
      <c r="N28" s="17">
        <v>0.51527777777777783</v>
      </c>
      <c r="O28" s="13">
        <v>2752</v>
      </c>
      <c r="P28" s="13" t="s">
        <v>29</v>
      </c>
      <c r="Q28" s="13" t="s">
        <v>30</v>
      </c>
      <c r="R28" s="13" t="s">
        <v>31</v>
      </c>
      <c r="S28" s="13" t="s">
        <v>32</v>
      </c>
      <c r="T28" s="7" t="s">
        <v>61</v>
      </c>
      <c r="U28" s="8">
        <v>-13.44594</v>
      </c>
      <c r="V28" s="8">
        <v>-71.003540000000001</v>
      </c>
      <c r="W28" s="9" t="s">
        <v>66</v>
      </c>
    </row>
    <row r="29" spans="1:23" x14ac:dyDescent="0.25">
      <c r="A29" s="10">
        <v>1006.15</v>
      </c>
      <c r="B29" s="1"/>
      <c r="C29" s="2"/>
      <c r="D29" s="2"/>
      <c r="E29" s="2"/>
      <c r="F29" s="3" t="s">
        <v>25</v>
      </c>
      <c r="G29" s="4">
        <v>0</v>
      </c>
      <c r="H29" s="4">
        <v>0</v>
      </c>
      <c r="I29" s="11">
        <v>0</v>
      </c>
      <c r="J29" s="1" t="s">
        <v>60</v>
      </c>
      <c r="K29" s="2" t="s">
        <v>27</v>
      </c>
      <c r="L29" s="1" t="s">
        <v>67</v>
      </c>
      <c r="M29" s="5">
        <v>42176</v>
      </c>
      <c r="N29" s="17">
        <v>0.5625</v>
      </c>
      <c r="O29" s="13">
        <v>2728</v>
      </c>
      <c r="P29" s="13" t="s">
        <v>29</v>
      </c>
      <c r="Q29" s="13" t="s">
        <v>30</v>
      </c>
      <c r="R29" s="13" t="s">
        <v>31</v>
      </c>
      <c r="S29" s="13" t="s">
        <v>32</v>
      </c>
      <c r="T29" s="7" t="s">
        <v>61</v>
      </c>
      <c r="U29" s="8">
        <v>-13.4458</v>
      </c>
      <c r="V29" s="8">
        <v>-71.00376</v>
      </c>
      <c r="W29" s="9" t="s">
        <v>68</v>
      </c>
    </row>
    <row r="30" spans="1:23" x14ac:dyDescent="0.25">
      <c r="A30" s="10">
        <v>1007.15</v>
      </c>
      <c r="B30" s="1"/>
      <c r="C30" s="2"/>
      <c r="D30" s="2"/>
      <c r="E30" s="2"/>
      <c r="F30" s="3" t="s">
        <v>25</v>
      </c>
      <c r="G30" s="4">
        <v>0</v>
      </c>
      <c r="H30" s="4">
        <v>0</v>
      </c>
      <c r="I30" s="11">
        <v>0</v>
      </c>
      <c r="J30" s="1" t="s">
        <v>60</v>
      </c>
      <c r="K30" s="2" t="s">
        <v>27</v>
      </c>
      <c r="L30" s="1" t="s">
        <v>67</v>
      </c>
      <c r="M30" s="5">
        <v>42176</v>
      </c>
      <c r="N30" s="17">
        <v>0.56944444444444442</v>
      </c>
      <c r="O30" s="13">
        <v>2728</v>
      </c>
      <c r="P30" s="13" t="s">
        <v>29</v>
      </c>
      <c r="Q30" s="13" t="s">
        <v>30</v>
      </c>
      <c r="R30" s="13" t="s">
        <v>31</v>
      </c>
      <c r="S30" s="13" t="s">
        <v>32</v>
      </c>
      <c r="T30" s="7" t="s">
        <v>61</v>
      </c>
      <c r="U30" s="8">
        <v>-13.4458</v>
      </c>
      <c r="V30" s="8">
        <v>-71.00376</v>
      </c>
      <c r="W30" s="9"/>
    </row>
    <row r="31" spans="1:23" x14ac:dyDescent="0.25">
      <c r="A31" s="18">
        <v>1008.15</v>
      </c>
      <c r="B31" s="18">
        <v>127.15</v>
      </c>
      <c r="C31" s="19" t="s">
        <v>23</v>
      </c>
      <c r="D31" s="19">
        <v>16495</v>
      </c>
      <c r="E31" s="19" t="s">
        <v>69</v>
      </c>
      <c r="F31" s="20" t="s">
        <v>25</v>
      </c>
      <c r="G31" s="21">
        <v>0</v>
      </c>
      <c r="H31" s="21">
        <v>0</v>
      </c>
      <c r="I31" s="22">
        <v>0</v>
      </c>
      <c r="J31" s="18" t="s">
        <v>60</v>
      </c>
      <c r="K31" s="19" t="s">
        <v>27</v>
      </c>
      <c r="L31" s="18" t="s">
        <v>36</v>
      </c>
      <c r="M31" s="23">
        <v>42176</v>
      </c>
      <c r="N31" s="24">
        <v>0.57222222222222219</v>
      </c>
      <c r="O31" s="25">
        <v>2728</v>
      </c>
      <c r="P31" s="25" t="s">
        <v>29</v>
      </c>
      <c r="Q31" s="25" t="s">
        <v>30</v>
      </c>
      <c r="R31" s="25" t="s">
        <v>31</v>
      </c>
      <c r="S31" s="25" t="s">
        <v>32</v>
      </c>
      <c r="T31" s="26" t="s">
        <v>61</v>
      </c>
      <c r="U31" s="27">
        <v>-13.4458</v>
      </c>
      <c r="V31" s="27">
        <v>-71.00376</v>
      </c>
      <c r="W31" s="28" t="s">
        <v>70</v>
      </c>
    </row>
    <row r="32" spans="1:23" x14ac:dyDescent="0.25">
      <c r="A32" s="10">
        <v>1009.15</v>
      </c>
      <c r="B32" s="1">
        <v>128.15</v>
      </c>
      <c r="C32" s="2" t="s">
        <v>35</v>
      </c>
      <c r="D32" s="2">
        <v>14661</v>
      </c>
      <c r="E32" s="2" t="s">
        <v>24</v>
      </c>
      <c r="F32" s="3" t="s">
        <v>25</v>
      </c>
      <c r="G32" s="4">
        <v>0</v>
      </c>
      <c r="H32" s="4">
        <v>0</v>
      </c>
      <c r="I32" s="11">
        <v>0</v>
      </c>
      <c r="J32" s="1" t="s">
        <v>60</v>
      </c>
      <c r="K32" s="2" t="s">
        <v>27</v>
      </c>
      <c r="L32" s="1" t="s">
        <v>28</v>
      </c>
      <c r="M32" s="5">
        <v>42176</v>
      </c>
      <c r="N32" s="17">
        <v>0.60625000000000007</v>
      </c>
      <c r="O32" s="13">
        <v>2732</v>
      </c>
      <c r="P32" s="13" t="s">
        <v>29</v>
      </c>
      <c r="Q32" s="13" t="s">
        <v>30</v>
      </c>
      <c r="R32" s="13" t="s">
        <v>31</v>
      </c>
      <c r="S32" s="13" t="s">
        <v>32</v>
      </c>
      <c r="T32" s="7" t="s">
        <v>61</v>
      </c>
      <c r="U32" s="8">
        <v>-13.44623</v>
      </c>
      <c r="V32" s="8">
        <v>-71.00367</v>
      </c>
      <c r="W32" s="9" t="s">
        <v>71</v>
      </c>
    </row>
    <row r="33" spans="1:23" x14ac:dyDescent="0.25">
      <c r="A33" s="10">
        <v>1010.15</v>
      </c>
      <c r="B33" s="1"/>
      <c r="C33" s="2"/>
      <c r="D33" s="2"/>
      <c r="E33" s="2"/>
      <c r="F33" s="3" t="s">
        <v>25</v>
      </c>
      <c r="G33" s="4">
        <v>0</v>
      </c>
      <c r="H33" s="4">
        <v>0</v>
      </c>
      <c r="I33" s="11">
        <v>0</v>
      </c>
      <c r="J33" s="1" t="s">
        <v>60</v>
      </c>
      <c r="K33" s="2" t="s">
        <v>27</v>
      </c>
      <c r="L33" s="1" t="s">
        <v>28</v>
      </c>
      <c r="M33" s="5">
        <v>42177</v>
      </c>
      <c r="N33" s="12">
        <v>0.39930555555555558</v>
      </c>
      <c r="O33" s="13">
        <v>2808</v>
      </c>
      <c r="P33" s="13" t="s">
        <v>29</v>
      </c>
      <c r="Q33" s="13" t="s">
        <v>30</v>
      </c>
      <c r="R33" s="13" t="s">
        <v>31</v>
      </c>
      <c r="S33" s="13" t="s">
        <v>32</v>
      </c>
      <c r="T33" s="7" t="s">
        <v>72</v>
      </c>
      <c r="U33" s="8">
        <v>-13.448689999999999</v>
      </c>
      <c r="V33" s="8">
        <v>-71.011799999999994</v>
      </c>
      <c r="W33" s="9" t="s">
        <v>73</v>
      </c>
    </row>
    <row r="34" spans="1:23" x14ac:dyDescent="0.25">
      <c r="A34" s="10">
        <v>1011.15</v>
      </c>
      <c r="B34" s="1"/>
      <c r="C34" s="2"/>
      <c r="D34" s="2"/>
      <c r="E34" s="2"/>
      <c r="F34" s="3" t="s">
        <v>25</v>
      </c>
      <c r="G34" s="4">
        <v>0</v>
      </c>
      <c r="H34" s="4">
        <v>0</v>
      </c>
      <c r="I34" s="11">
        <v>0</v>
      </c>
      <c r="J34" s="1" t="s">
        <v>60</v>
      </c>
      <c r="K34" s="2" t="s">
        <v>27</v>
      </c>
      <c r="L34" s="1" t="s">
        <v>36</v>
      </c>
      <c r="M34" s="5">
        <v>42177</v>
      </c>
      <c r="N34" s="12">
        <v>0.41319444444444442</v>
      </c>
      <c r="O34" s="13">
        <v>2808</v>
      </c>
      <c r="P34" s="13" t="s">
        <v>29</v>
      </c>
      <c r="Q34" s="13" t="s">
        <v>30</v>
      </c>
      <c r="R34" s="13" t="s">
        <v>31</v>
      </c>
      <c r="S34" s="13" t="s">
        <v>32</v>
      </c>
      <c r="T34" s="7" t="s">
        <v>72</v>
      </c>
      <c r="U34" s="8">
        <v>-13.448689999999999</v>
      </c>
      <c r="V34" s="8">
        <v>-71.011799999999994</v>
      </c>
      <c r="W34" s="9" t="s">
        <v>74</v>
      </c>
    </row>
    <row r="35" spans="1:23" x14ac:dyDescent="0.25">
      <c r="A35" s="10">
        <v>1015.15</v>
      </c>
      <c r="B35" s="1"/>
      <c r="C35" s="2"/>
      <c r="D35" s="2"/>
      <c r="E35" s="2"/>
      <c r="F35" s="3" t="s">
        <v>25</v>
      </c>
      <c r="G35" s="4">
        <v>0</v>
      </c>
      <c r="H35" s="4">
        <v>0</v>
      </c>
      <c r="I35" s="11">
        <v>0</v>
      </c>
      <c r="J35" s="1" t="s">
        <v>60</v>
      </c>
      <c r="K35" s="2" t="s">
        <v>27</v>
      </c>
      <c r="L35" s="1" t="s">
        <v>36</v>
      </c>
      <c r="M35" s="5">
        <v>42176</v>
      </c>
      <c r="N35" s="12">
        <v>0.84027777777777779</v>
      </c>
      <c r="O35" s="13">
        <v>2808</v>
      </c>
      <c r="P35" s="13" t="s">
        <v>29</v>
      </c>
      <c r="Q35" s="13" t="s">
        <v>30</v>
      </c>
      <c r="R35" s="13" t="s">
        <v>31</v>
      </c>
      <c r="S35" s="13" t="s">
        <v>32</v>
      </c>
      <c r="T35" s="7" t="s">
        <v>72</v>
      </c>
      <c r="U35" s="8">
        <v>-13.448689999999999</v>
      </c>
      <c r="V35" s="8">
        <v>-71.011799999999994</v>
      </c>
      <c r="W35" s="9" t="s">
        <v>75</v>
      </c>
    </row>
    <row r="36" spans="1:23" x14ac:dyDescent="0.25">
      <c r="A36" s="10">
        <v>1016.15</v>
      </c>
      <c r="B36" s="1"/>
      <c r="C36" s="2"/>
      <c r="D36" s="2"/>
      <c r="E36" s="2"/>
      <c r="F36" s="3" t="s">
        <v>25</v>
      </c>
      <c r="G36" s="4">
        <v>0</v>
      </c>
      <c r="H36" s="4">
        <v>0</v>
      </c>
      <c r="I36" s="11">
        <v>0</v>
      </c>
      <c r="J36" s="1" t="s">
        <v>60</v>
      </c>
      <c r="K36" s="2" t="s">
        <v>27</v>
      </c>
      <c r="L36" s="1" t="s">
        <v>36</v>
      </c>
      <c r="M36" s="5">
        <v>42176</v>
      </c>
      <c r="N36" s="12">
        <v>0.87013888888888891</v>
      </c>
      <c r="O36" s="13">
        <v>2808</v>
      </c>
      <c r="P36" s="13" t="s">
        <v>29</v>
      </c>
      <c r="Q36" s="13" t="s">
        <v>30</v>
      </c>
      <c r="R36" s="13" t="s">
        <v>31</v>
      </c>
      <c r="S36" s="13" t="s">
        <v>32</v>
      </c>
      <c r="T36" s="7" t="s">
        <v>72</v>
      </c>
      <c r="U36" s="8">
        <v>-13.448689999999999</v>
      </c>
      <c r="V36" s="8">
        <v>-71.011799999999994</v>
      </c>
      <c r="W36" s="9" t="s">
        <v>76</v>
      </c>
    </row>
    <row r="37" spans="1:23" x14ac:dyDescent="0.25">
      <c r="A37" s="10">
        <v>1017.15</v>
      </c>
      <c r="B37" s="1"/>
      <c r="C37" s="2"/>
      <c r="D37" s="2"/>
      <c r="E37" s="2"/>
      <c r="F37" s="3" t="s">
        <v>25</v>
      </c>
      <c r="G37" s="4">
        <v>0</v>
      </c>
      <c r="H37" s="4">
        <v>0</v>
      </c>
      <c r="I37" s="11">
        <v>0</v>
      </c>
      <c r="J37" s="1" t="s">
        <v>60</v>
      </c>
      <c r="K37" s="2" t="s">
        <v>27</v>
      </c>
      <c r="L37" s="1" t="s">
        <v>36</v>
      </c>
      <c r="M37" s="5">
        <v>42176</v>
      </c>
      <c r="N37" s="12">
        <v>0.84722222222222221</v>
      </c>
      <c r="O37" s="13">
        <v>2808</v>
      </c>
      <c r="P37" s="13" t="s">
        <v>29</v>
      </c>
      <c r="Q37" s="13" t="s">
        <v>30</v>
      </c>
      <c r="R37" s="13" t="s">
        <v>31</v>
      </c>
      <c r="S37" s="13" t="s">
        <v>32</v>
      </c>
      <c r="T37" s="7" t="s">
        <v>72</v>
      </c>
      <c r="U37" s="8">
        <v>-13.448689999999999</v>
      </c>
      <c r="V37" s="8">
        <v>-71.011799999999994</v>
      </c>
      <c r="W37" s="9" t="s">
        <v>77</v>
      </c>
    </row>
    <row r="38" spans="1:23" x14ac:dyDescent="0.25">
      <c r="A38" s="10">
        <v>1018.15</v>
      </c>
      <c r="B38" s="1"/>
      <c r="C38" s="2"/>
      <c r="D38" s="2"/>
      <c r="E38" s="2"/>
      <c r="F38" s="3" t="s">
        <v>25</v>
      </c>
      <c r="G38" s="4">
        <v>0</v>
      </c>
      <c r="H38" s="4">
        <v>0</v>
      </c>
      <c r="I38" s="11">
        <v>0</v>
      </c>
      <c r="J38" s="1" t="s">
        <v>60</v>
      </c>
      <c r="K38" s="2" t="s">
        <v>27</v>
      </c>
      <c r="L38" s="1" t="s">
        <v>28</v>
      </c>
      <c r="M38" s="5">
        <v>42176</v>
      </c>
      <c r="N38" s="12">
        <v>0.84444444444444444</v>
      </c>
      <c r="O38" s="13">
        <v>2808</v>
      </c>
      <c r="P38" s="13" t="s">
        <v>29</v>
      </c>
      <c r="Q38" s="13" t="s">
        <v>30</v>
      </c>
      <c r="R38" s="13" t="s">
        <v>31</v>
      </c>
      <c r="S38" s="13" t="s">
        <v>32</v>
      </c>
      <c r="T38" s="7" t="s">
        <v>72</v>
      </c>
      <c r="U38" s="8">
        <v>-13.448689999999999</v>
      </c>
      <c r="V38" s="8">
        <v>-71.011799999999994</v>
      </c>
      <c r="W38" s="9" t="s">
        <v>78</v>
      </c>
    </row>
    <row r="39" spans="1:23" x14ac:dyDescent="0.25">
      <c r="A39" s="10">
        <v>1019.15</v>
      </c>
      <c r="B39" s="1"/>
      <c r="C39" s="2"/>
      <c r="D39" s="2"/>
      <c r="E39" s="2"/>
      <c r="F39" s="3" t="s">
        <v>25</v>
      </c>
      <c r="G39" s="4">
        <v>0</v>
      </c>
      <c r="H39" s="4">
        <v>0</v>
      </c>
      <c r="I39" s="11">
        <v>0</v>
      </c>
      <c r="J39" s="1" t="s">
        <v>60</v>
      </c>
      <c r="K39" s="2" t="s">
        <v>27</v>
      </c>
      <c r="L39" s="1" t="s">
        <v>36</v>
      </c>
      <c r="M39" s="5">
        <v>42176</v>
      </c>
      <c r="N39" s="12">
        <v>0.86458333333333337</v>
      </c>
      <c r="O39" s="13">
        <v>2808</v>
      </c>
      <c r="P39" s="13" t="s">
        <v>29</v>
      </c>
      <c r="Q39" s="13" t="s">
        <v>30</v>
      </c>
      <c r="R39" s="13" t="s">
        <v>31</v>
      </c>
      <c r="S39" s="13" t="s">
        <v>32</v>
      </c>
      <c r="T39" s="7" t="s">
        <v>72</v>
      </c>
      <c r="U39" s="8">
        <v>-13.448689999999999</v>
      </c>
      <c r="V39" s="8">
        <v>-71.011799999999994</v>
      </c>
      <c r="W39" s="9" t="s">
        <v>79</v>
      </c>
    </row>
    <row r="40" spans="1:23" x14ac:dyDescent="0.25">
      <c r="A40" s="10">
        <v>1021.15</v>
      </c>
      <c r="B40" s="1">
        <v>97.15</v>
      </c>
      <c r="C40" s="2" t="s">
        <v>23</v>
      </c>
      <c r="D40" s="2">
        <v>16500</v>
      </c>
      <c r="E40" s="2" t="s">
        <v>24</v>
      </c>
      <c r="F40" s="3" t="s">
        <v>25</v>
      </c>
      <c r="G40" s="4">
        <v>0</v>
      </c>
      <c r="H40" s="4">
        <v>0</v>
      </c>
      <c r="I40" s="11">
        <v>0</v>
      </c>
      <c r="J40" s="1" t="s">
        <v>60</v>
      </c>
      <c r="K40" s="2" t="s">
        <v>27</v>
      </c>
      <c r="L40" s="1" t="s">
        <v>28</v>
      </c>
      <c r="M40" s="5">
        <v>42176</v>
      </c>
      <c r="N40" s="12">
        <v>0.4694444444444445</v>
      </c>
      <c r="O40" s="13">
        <v>2718</v>
      </c>
      <c r="P40" s="13" t="s">
        <v>29</v>
      </c>
      <c r="Q40" s="13" t="s">
        <v>30</v>
      </c>
      <c r="R40" s="13" t="s">
        <v>31</v>
      </c>
      <c r="S40" s="13" t="s">
        <v>32</v>
      </c>
      <c r="T40" s="7" t="s">
        <v>61</v>
      </c>
      <c r="U40" s="8">
        <v>-13.445819999999999</v>
      </c>
      <c r="V40" s="8">
        <v>-71.003730000000004</v>
      </c>
      <c r="W40" s="9" t="s">
        <v>80</v>
      </c>
    </row>
    <row r="41" spans="1:23" x14ac:dyDescent="0.25">
      <c r="A41" s="10">
        <v>1065.1500000000001</v>
      </c>
      <c r="B41" s="1"/>
      <c r="C41" s="2"/>
      <c r="D41" s="2"/>
      <c r="E41" s="2"/>
      <c r="F41" s="3"/>
      <c r="G41" s="4"/>
      <c r="H41" s="4"/>
      <c r="I41" s="4"/>
      <c r="J41" s="1"/>
      <c r="K41" s="2" t="s">
        <v>27</v>
      </c>
      <c r="L41" s="1" t="s">
        <v>36</v>
      </c>
      <c r="M41" s="5">
        <v>42176</v>
      </c>
      <c r="N41" s="12">
        <v>0.46875</v>
      </c>
      <c r="O41" s="13">
        <v>2711</v>
      </c>
      <c r="P41" s="13" t="s">
        <v>29</v>
      </c>
      <c r="Q41" s="13" t="s">
        <v>30</v>
      </c>
      <c r="R41" s="13" t="s">
        <v>31</v>
      </c>
      <c r="S41" s="13" t="s">
        <v>32</v>
      </c>
      <c r="T41" s="7" t="s">
        <v>61</v>
      </c>
      <c r="U41" s="8">
        <v>-13.44553</v>
      </c>
      <c r="V41" s="8">
        <v>-71.003810000000001</v>
      </c>
      <c r="W41" s="9" t="s">
        <v>81</v>
      </c>
    </row>
    <row r="42" spans="1:23" x14ac:dyDescent="0.25">
      <c r="A42" s="10">
        <v>1066.1500000000001</v>
      </c>
      <c r="B42" s="1"/>
      <c r="C42" s="2"/>
      <c r="D42" s="2"/>
      <c r="E42" s="2"/>
      <c r="F42" s="3"/>
      <c r="G42" s="4"/>
      <c r="H42" s="4"/>
      <c r="I42" s="4"/>
      <c r="J42" s="1"/>
      <c r="K42" s="2" t="s">
        <v>27</v>
      </c>
      <c r="L42" s="1" t="s">
        <v>36</v>
      </c>
      <c r="M42" s="5">
        <v>42176</v>
      </c>
      <c r="N42" s="12">
        <v>0.4694444444444445</v>
      </c>
      <c r="O42" s="13">
        <v>2718</v>
      </c>
      <c r="P42" s="13" t="s">
        <v>29</v>
      </c>
      <c r="Q42" s="13" t="s">
        <v>30</v>
      </c>
      <c r="R42" s="13" t="s">
        <v>31</v>
      </c>
      <c r="S42" s="13" t="s">
        <v>32</v>
      </c>
      <c r="T42" s="7" t="s">
        <v>61</v>
      </c>
      <c r="U42" s="8">
        <v>-13.445819999999999</v>
      </c>
      <c r="V42" s="8">
        <v>-71.003730000000004</v>
      </c>
      <c r="W42" s="9" t="s">
        <v>82</v>
      </c>
    </row>
    <row r="43" spans="1:23" x14ac:dyDescent="0.25">
      <c r="A43" s="10">
        <v>1067.1500000000001</v>
      </c>
      <c r="B43" s="1"/>
      <c r="C43" s="2"/>
      <c r="D43" s="2"/>
      <c r="E43" s="2"/>
      <c r="F43" s="3"/>
      <c r="G43" s="4"/>
      <c r="H43" s="4"/>
      <c r="I43" s="4"/>
      <c r="J43" s="1"/>
      <c r="K43" s="2" t="s">
        <v>27</v>
      </c>
      <c r="L43" s="1" t="s">
        <v>36</v>
      </c>
      <c r="M43" s="5">
        <v>42176</v>
      </c>
      <c r="N43" s="12">
        <v>0.47013888888888888</v>
      </c>
      <c r="O43" s="13">
        <v>2718</v>
      </c>
      <c r="P43" s="13" t="s">
        <v>29</v>
      </c>
      <c r="Q43" s="13" t="s">
        <v>30</v>
      </c>
      <c r="R43" s="13" t="s">
        <v>31</v>
      </c>
      <c r="S43" s="13" t="s">
        <v>32</v>
      </c>
      <c r="T43" s="7" t="s">
        <v>61</v>
      </c>
      <c r="U43" s="8">
        <v>-13.445819999999999</v>
      </c>
      <c r="V43" s="8">
        <v>-71.003730000000004</v>
      </c>
      <c r="W43" s="9" t="s">
        <v>83</v>
      </c>
    </row>
    <row r="44" spans="1:23" x14ac:dyDescent="0.25">
      <c r="A44" s="10">
        <v>1068.1500000000001</v>
      </c>
      <c r="B44" s="1">
        <v>103.15</v>
      </c>
      <c r="C44" s="2" t="s">
        <v>35</v>
      </c>
      <c r="D44" s="2">
        <v>14664</v>
      </c>
      <c r="E44" s="2" t="s">
        <v>24</v>
      </c>
      <c r="F44" s="2" t="s">
        <v>25</v>
      </c>
      <c r="G44" s="11">
        <v>0</v>
      </c>
      <c r="H44" s="11">
        <v>0</v>
      </c>
      <c r="I44" s="11">
        <v>0</v>
      </c>
      <c r="J44" s="29" t="s">
        <v>84</v>
      </c>
      <c r="K44" s="2" t="s">
        <v>27</v>
      </c>
      <c r="L44" s="1" t="s">
        <v>36</v>
      </c>
      <c r="M44" s="5">
        <v>42176</v>
      </c>
      <c r="N44" s="12">
        <v>0.47083333333333338</v>
      </c>
      <c r="O44" s="13">
        <v>2718</v>
      </c>
      <c r="P44" s="13" t="s">
        <v>29</v>
      </c>
      <c r="Q44" s="13" t="s">
        <v>30</v>
      </c>
      <c r="R44" s="13" t="s">
        <v>31</v>
      </c>
      <c r="S44" s="13" t="s">
        <v>32</v>
      </c>
      <c r="T44" s="7" t="s">
        <v>61</v>
      </c>
      <c r="U44" s="8">
        <v>-13.445819999999999</v>
      </c>
      <c r="V44" s="8">
        <v>-71.003730000000004</v>
      </c>
      <c r="W44" s="9" t="s">
        <v>85</v>
      </c>
    </row>
    <row r="45" spans="1:23" x14ac:dyDescent="0.25">
      <c r="A45" s="10">
        <v>1069.1500000000001</v>
      </c>
      <c r="B45" s="1">
        <v>108.15</v>
      </c>
      <c r="C45" s="2" t="s">
        <v>35</v>
      </c>
      <c r="D45" s="2">
        <v>14666</v>
      </c>
      <c r="E45" s="2" t="s">
        <v>24</v>
      </c>
      <c r="F45" s="2" t="s">
        <v>25</v>
      </c>
      <c r="G45" s="11">
        <v>0</v>
      </c>
      <c r="H45" s="11">
        <v>0</v>
      </c>
      <c r="I45" s="11">
        <v>0</v>
      </c>
      <c r="J45" s="29" t="s">
        <v>84</v>
      </c>
      <c r="K45" s="2" t="s">
        <v>27</v>
      </c>
      <c r="L45" s="1" t="s">
        <v>36</v>
      </c>
      <c r="M45" s="5">
        <v>42176</v>
      </c>
      <c r="N45" s="12">
        <v>0.47222222222222227</v>
      </c>
      <c r="O45" s="13">
        <v>2718</v>
      </c>
      <c r="P45" s="13" t="s">
        <v>29</v>
      </c>
      <c r="Q45" s="13" t="s">
        <v>30</v>
      </c>
      <c r="R45" s="13" t="s">
        <v>31</v>
      </c>
      <c r="S45" s="13" t="s">
        <v>32</v>
      </c>
      <c r="T45" s="7" t="s">
        <v>61</v>
      </c>
      <c r="U45" s="8">
        <v>-13.445819999999999</v>
      </c>
      <c r="V45" s="8">
        <v>-71.003730000000004</v>
      </c>
      <c r="W45" s="9" t="s">
        <v>86</v>
      </c>
    </row>
    <row r="46" spans="1:23" x14ac:dyDescent="0.25">
      <c r="A46" s="10">
        <v>1070.1500000000001</v>
      </c>
      <c r="B46" s="1">
        <v>117.15</v>
      </c>
      <c r="C46" s="2" t="s">
        <v>23</v>
      </c>
      <c r="D46" s="2">
        <v>16499</v>
      </c>
      <c r="E46" s="2" t="s">
        <v>24</v>
      </c>
      <c r="F46" s="2" t="s">
        <v>25</v>
      </c>
      <c r="G46" s="11">
        <v>0</v>
      </c>
      <c r="H46" s="11">
        <v>0</v>
      </c>
      <c r="I46" s="11">
        <v>0</v>
      </c>
      <c r="J46" s="29" t="s">
        <v>84</v>
      </c>
      <c r="K46" s="2" t="s">
        <v>27</v>
      </c>
      <c r="L46" s="1" t="s">
        <v>28</v>
      </c>
      <c r="M46" s="5">
        <v>42176</v>
      </c>
      <c r="N46" s="12">
        <v>0.47430555555555554</v>
      </c>
      <c r="O46" s="13">
        <v>2736</v>
      </c>
      <c r="P46" s="13" t="s">
        <v>29</v>
      </c>
      <c r="Q46" s="13" t="s">
        <v>30</v>
      </c>
      <c r="R46" s="13" t="s">
        <v>31</v>
      </c>
      <c r="S46" s="13" t="s">
        <v>32</v>
      </c>
      <c r="T46" s="7" t="s">
        <v>61</v>
      </c>
      <c r="U46" s="8">
        <v>-13.44584</v>
      </c>
      <c r="V46" s="8">
        <v>-71.003640000000004</v>
      </c>
      <c r="W46" s="9" t="s">
        <v>87</v>
      </c>
    </row>
    <row r="47" spans="1:23" x14ac:dyDescent="0.25">
      <c r="A47" s="10">
        <v>1072.1500000000001</v>
      </c>
      <c r="B47" s="1"/>
      <c r="C47" s="2"/>
      <c r="D47" s="2"/>
      <c r="E47" s="2"/>
      <c r="F47" s="2" t="s">
        <v>25</v>
      </c>
      <c r="G47" s="11">
        <v>0</v>
      </c>
      <c r="H47" s="11">
        <v>0</v>
      </c>
      <c r="I47" s="11">
        <v>0</v>
      </c>
      <c r="J47" s="29" t="s">
        <v>84</v>
      </c>
      <c r="K47" s="2" t="s">
        <v>27</v>
      </c>
      <c r="L47" s="1" t="s">
        <v>36</v>
      </c>
      <c r="M47" s="5">
        <v>42176</v>
      </c>
      <c r="N47" s="12">
        <v>0.47916666666666669</v>
      </c>
      <c r="O47" s="13">
        <v>2746</v>
      </c>
      <c r="P47" s="13" t="s">
        <v>29</v>
      </c>
      <c r="Q47" s="13" t="s">
        <v>30</v>
      </c>
      <c r="R47" s="13" t="s">
        <v>31</v>
      </c>
      <c r="S47" s="13" t="s">
        <v>32</v>
      </c>
      <c r="T47" s="7" t="s">
        <v>61</v>
      </c>
      <c r="U47" s="8">
        <v>-13.445779999999999</v>
      </c>
      <c r="V47" s="8">
        <v>-71.003460000000004</v>
      </c>
      <c r="W47" s="9" t="s">
        <v>88</v>
      </c>
    </row>
    <row r="48" spans="1:23" x14ac:dyDescent="0.25">
      <c r="A48" s="10">
        <v>1073.1500000000001</v>
      </c>
      <c r="B48" s="1"/>
      <c r="C48" s="2"/>
      <c r="D48" s="2"/>
      <c r="E48" s="2"/>
      <c r="F48" s="2" t="s">
        <v>25</v>
      </c>
      <c r="G48" s="11">
        <v>0</v>
      </c>
      <c r="H48" s="11">
        <v>0</v>
      </c>
      <c r="I48" s="11">
        <v>0</v>
      </c>
      <c r="J48" s="29" t="s">
        <v>84</v>
      </c>
      <c r="K48" s="2" t="s">
        <v>27</v>
      </c>
      <c r="L48" s="1" t="s">
        <v>36</v>
      </c>
      <c r="M48" s="5">
        <v>42176</v>
      </c>
      <c r="N48" s="12">
        <v>0.48333333333333334</v>
      </c>
      <c r="O48" s="13">
        <v>2746</v>
      </c>
      <c r="P48" s="13" t="s">
        <v>29</v>
      </c>
      <c r="Q48" s="13" t="s">
        <v>30</v>
      </c>
      <c r="R48" s="13" t="s">
        <v>31</v>
      </c>
      <c r="S48" s="13" t="s">
        <v>32</v>
      </c>
      <c r="T48" s="7" t="s">
        <v>61</v>
      </c>
      <c r="U48" s="8">
        <v>-13.445779999999999</v>
      </c>
      <c r="V48" s="8">
        <v>-71.003460000000004</v>
      </c>
      <c r="W48" s="9" t="s">
        <v>89</v>
      </c>
    </row>
    <row r="49" spans="1:23" x14ac:dyDescent="0.25">
      <c r="A49" s="10">
        <v>1074.1500000000001</v>
      </c>
      <c r="B49" s="1"/>
      <c r="C49" s="2"/>
      <c r="D49" s="2"/>
      <c r="E49" s="2"/>
      <c r="F49" s="2" t="s">
        <v>25</v>
      </c>
      <c r="G49" s="11">
        <v>0</v>
      </c>
      <c r="H49" s="11">
        <v>0</v>
      </c>
      <c r="I49" s="11">
        <v>0</v>
      </c>
      <c r="J49" s="29" t="s">
        <v>84</v>
      </c>
      <c r="K49" s="2" t="s">
        <v>27</v>
      </c>
      <c r="L49" s="1" t="s">
        <v>36</v>
      </c>
      <c r="M49" s="5">
        <v>42176</v>
      </c>
      <c r="N49" s="12">
        <v>0.49513888888888885</v>
      </c>
      <c r="O49" s="13">
        <v>2750</v>
      </c>
      <c r="P49" s="13" t="s">
        <v>29</v>
      </c>
      <c r="Q49" s="13" t="s">
        <v>30</v>
      </c>
      <c r="R49" s="13" t="s">
        <v>31</v>
      </c>
      <c r="S49" s="13" t="s">
        <v>32</v>
      </c>
      <c r="T49" s="7" t="s">
        <v>61</v>
      </c>
      <c r="U49" s="8">
        <v>-13.44589</v>
      </c>
      <c r="V49" s="8">
        <v>-71.003489999999999</v>
      </c>
      <c r="W49" s="9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16" workbookViewId="0">
      <selection activeCell="A37" sqref="A37:Q66"/>
    </sheetView>
  </sheetViews>
  <sheetFormatPr defaultRowHeight="15" x14ac:dyDescent="0.25"/>
  <sheetData>
    <row r="1" spans="1:24" x14ac:dyDescent="0.25">
      <c r="A1" t="s">
        <v>91</v>
      </c>
    </row>
    <row r="3" spans="1:24" x14ac:dyDescent="0.25">
      <c r="B3" t="s">
        <v>92</v>
      </c>
      <c r="C3" t="s">
        <v>92</v>
      </c>
      <c r="D3" t="s">
        <v>92</v>
      </c>
      <c r="E3" t="s">
        <v>92</v>
      </c>
      <c r="F3" t="s">
        <v>92</v>
      </c>
      <c r="G3" t="s">
        <v>92</v>
      </c>
      <c r="H3" s="30" t="s">
        <v>93</v>
      </c>
      <c r="I3" t="s">
        <v>92</v>
      </c>
      <c r="J3" t="s">
        <v>92</v>
      </c>
      <c r="K3" t="s">
        <v>92</v>
      </c>
      <c r="L3" t="s">
        <v>92</v>
      </c>
      <c r="M3" t="s">
        <v>92</v>
      </c>
      <c r="N3" t="s">
        <v>92</v>
      </c>
      <c r="O3" t="s">
        <v>92</v>
      </c>
      <c r="P3" t="s">
        <v>92</v>
      </c>
      <c r="Q3" t="s">
        <v>92</v>
      </c>
      <c r="R3" t="s">
        <v>92</v>
      </c>
    </row>
    <row r="4" spans="1:24" x14ac:dyDescent="0.25">
      <c r="A4" t="s">
        <v>94</v>
      </c>
      <c r="B4">
        <v>92.15</v>
      </c>
      <c r="C4">
        <v>100.15</v>
      </c>
      <c r="D4">
        <v>88.15</v>
      </c>
      <c r="E4">
        <v>107.15</v>
      </c>
      <c r="F4">
        <v>111.15</v>
      </c>
      <c r="G4">
        <v>99.15</v>
      </c>
      <c r="H4" s="30">
        <v>127.15</v>
      </c>
      <c r="I4">
        <v>91.15</v>
      </c>
      <c r="J4">
        <v>104.15</v>
      </c>
      <c r="K4">
        <v>120.15</v>
      </c>
      <c r="L4">
        <v>108.15</v>
      </c>
      <c r="M4">
        <v>121.15</v>
      </c>
      <c r="N4">
        <v>93.15</v>
      </c>
      <c r="O4">
        <v>103.15</v>
      </c>
      <c r="P4">
        <v>90.15</v>
      </c>
      <c r="Q4">
        <v>87.15</v>
      </c>
      <c r="R4">
        <v>89.15</v>
      </c>
      <c r="T4" t="s">
        <v>95</v>
      </c>
      <c r="U4" t="s">
        <v>96</v>
      </c>
      <c r="V4" t="s">
        <v>97</v>
      </c>
      <c r="W4" t="s">
        <v>98</v>
      </c>
      <c r="X4" t="s">
        <v>99</v>
      </c>
    </row>
    <row r="5" spans="1:24" x14ac:dyDescent="0.25">
      <c r="A5" t="s">
        <v>100</v>
      </c>
      <c r="B5">
        <v>21.4</v>
      </c>
      <c r="C5">
        <v>20.399999999999999</v>
      </c>
      <c r="D5">
        <v>21.2</v>
      </c>
      <c r="E5">
        <v>20.100000000000001</v>
      </c>
      <c r="F5">
        <v>20</v>
      </c>
      <c r="G5">
        <v>20.5</v>
      </c>
      <c r="H5" s="30">
        <v>18.8</v>
      </c>
      <c r="I5">
        <v>17.600000000000001</v>
      </c>
      <c r="J5">
        <v>19.399999999999999</v>
      </c>
      <c r="K5">
        <v>18.3</v>
      </c>
      <c r="L5">
        <v>18.2</v>
      </c>
      <c r="M5">
        <v>21.7</v>
      </c>
      <c r="N5">
        <v>17</v>
      </c>
      <c r="O5">
        <v>19.7</v>
      </c>
      <c r="P5">
        <v>18</v>
      </c>
      <c r="Q5">
        <v>19.7</v>
      </c>
      <c r="R5">
        <v>16.100000000000001</v>
      </c>
      <c r="T5">
        <f>COUNT(B5:R5)</f>
        <v>17</v>
      </c>
      <c r="U5">
        <f>MIN(B5:R5)</f>
        <v>16.100000000000001</v>
      </c>
      <c r="V5">
        <f>MAX(B5:R5)</f>
        <v>21.7</v>
      </c>
      <c r="W5" s="31">
        <f t="shared" ref="W5:W24" si="0">AVERAGE(B5:R5)</f>
        <v>19.3</v>
      </c>
      <c r="X5" s="31">
        <f t="shared" ref="X5:X24" si="1">STDEV(B5:R5)</f>
        <v>1.5902043893789246</v>
      </c>
    </row>
    <row r="6" spans="1:24" x14ac:dyDescent="0.25">
      <c r="A6" t="s">
        <v>101</v>
      </c>
      <c r="B6">
        <v>9.3000000000000007</v>
      </c>
      <c r="C6">
        <v>9.4</v>
      </c>
      <c r="D6">
        <v>10.1</v>
      </c>
      <c r="E6">
        <v>8.8000000000000007</v>
      </c>
      <c r="F6">
        <v>9.1999999999999993</v>
      </c>
      <c r="G6">
        <v>10</v>
      </c>
      <c r="H6" s="30">
        <v>8.8000000000000007</v>
      </c>
      <c r="I6">
        <v>8.5</v>
      </c>
      <c r="J6">
        <v>8.6999999999999993</v>
      </c>
      <c r="K6">
        <v>8.4</v>
      </c>
      <c r="L6">
        <v>8.5</v>
      </c>
      <c r="M6">
        <v>9.6</v>
      </c>
      <c r="N6">
        <v>8.8000000000000007</v>
      </c>
      <c r="O6">
        <v>8.8000000000000007</v>
      </c>
      <c r="P6">
        <v>9.1</v>
      </c>
      <c r="Q6">
        <v>8.8000000000000007</v>
      </c>
      <c r="R6">
        <v>8</v>
      </c>
      <c r="T6">
        <f t="shared" ref="T6:T24" si="2">COUNT(B6:R6)</f>
        <v>17</v>
      </c>
      <c r="U6">
        <f t="shared" ref="U6:U24" si="3">MIN(B6:R6)</f>
        <v>8</v>
      </c>
      <c r="V6">
        <f t="shared" ref="V6:V24" si="4">MAX(B6:R6)</f>
        <v>10.1</v>
      </c>
      <c r="W6" s="31">
        <f t="shared" si="0"/>
        <v>8.9882352941176471</v>
      </c>
      <c r="X6" s="31">
        <f t="shared" si="1"/>
        <v>0.56000262604426287</v>
      </c>
    </row>
    <row r="7" spans="1:24" x14ac:dyDescent="0.25">
      <c r="A7" t="s">
        <v>102</v>
      </c>
      <c r="B7">
        <v>10</v>
      </c>
      <c r="C7">
        <v>10.4</v>
      </c>
      <c r="D7">
        <v>10.199999999999999</v>
      </c>
      <c r="E7">
        <v>9.9</v>
      </c>
      <c r="F7">
        <v>9.8000000000000007</v>
      </c>
      <c r="G7">
        <v>9.9</v>
      </c>
      <c r="H7" s="30">
        <v>8.6999999999999993</v>
      </c>
      <c r="I7">
        <v>9.3000000000000007</v>
      </c>
      <c r="J7">
        <v>9.1</v>
      </c>
      <c r="K7">
        <v>7.1</v>
      </c>
      <c r="L7">
        <v>8.6999999999999993</v>
      </c>
      <c r="M7">
        <v>10</v>
      </c>
      <c r="N7">
        <v>9.1999999999999993</v>
      </c>
      <c r="O7">
        <v>9.1999999999999993</v>
      </c>
      <c r="P7">
        <v>9.4</v>
      </c>
      <c r="Q7">
        <v>9</v>
      </c>
      <c r="R7">
        <v>8</v>
      </c>
      <c r="T7">
        <f t="shared" si="2"/>
        <v>17</v>
      </c>
      <c r="U7">
        <f t="shared" si="3"/>
        <v>7.1</v>
      </c>
      <c r="V7">
        <f t="shared" si="4"/>
        <v>10.4</v>
      </c>
      <c r="W7" s="31">
        <f t="shared" si="0"/>
        <v>9.288235294117646</v>
      </c>
      <c r="X7" s="31">
        <f t="shared" si="1"/>
        <v>0.84326919852231697</v>
      </c>
    </row>
    <row r="8" spans="1:24" x14ac:dyDescent="0.25">
      <c r="A8" t="s">
        <v>103</v>
      </c>
      <c r="B8">
        <v>8.1</v>
      </c>
      <c r="C8">
        <v>8</v>
      </c>
      <c r="D8">
        <v>7.8</v>
      </c>
      <c r="E8">
        <v>7.4</v>
      </c>
      <c r="F8">
        <v>7.3</v>
      </c>
      <c r="G8">
        <v>7.7</v>
      </c>
      <c r="H8" s="30">
        <v>7.5</v>
      </c>
      <c r="I8">
        <v>6.8</v>
      </c>
      <c r="J8">
        <v>7.2</v>
      </c>
      <c r="K8">
        <v>6.9</v>
      </c>
      <c r="L8">
        <v>6.9</v>
      </c>
      <c r="M8">
        <v>7.4</v>
      </c>
      <c r="N8">
        <v>6.7</v>
      </c>
      <c r="O8">
        <v>7.2</v>
      </c>
      <c r="P8">
        <v>7</v>
      </c>
      <c r="Q8">
        <v>7.7</v>
      </c>
      <c r="R8">
        <v>6.3</v>
      </c>
      <c r="T8">
        <f t="shared" si="2"/>
        <v>17</v>
      </c>
      <c r="U8">
        <f t="shared" si="3"/>
        <v>6.3</v>
      </c>
      <c r="V8">
        <f t="shared" si="4"/>
        <v>8.1</v>
      </c>
      <c r="W8" s="31">
        <f t="shared" si="0"/>
        <v>7.2882352941176478</v>
      </c>
      <c r="X8" s="31">
        <f t="shared" si="1"/>
        <v>0.48718881470788161</v>
      </c>
    </row>
    <row r="9" spans="1:24" x14ac:dyDescent="0.25">
      <c r="A9" t="s">
        <v>104</v>
      </c>
      <c r="B9">
        <v>7.8</v>
      </c>
      <c r="C9">
        <v>7.4</v>
      </c>
      <c r="D9">
        <v>7.1</v>
      </c>
      <c r="E9">
        <v>6.9</v>
      </c>
      <c r="F9">
        <v>7</v>
      </c>
      <c r="G9">
        <v>7</v>
      </c>
      <c r="H9" s="30">
        <v>6.8</v>
      </c>
      <c r="I9">
        <v>6</v>
      </c>
      <c r="J9">
        <v>6.8</v>
      </c>
      <c r="K9">
        <v>6.6</v>
      </c>
      <c r="L9">
        <v>6.8</v>
      </c>
      <c r="M9">
        <v>7.9</v>
      </c>
      <c r="N9">
        <v>6</v>
      </c>
      <c r="O9">
        <v>6.8</v>
      </c>
      <c r="P9">
        <v>6.4</v>
      </c>
      <c r="Q9">
        <v>7.4</v>
      </c>
      <c r="R9">
        <v>5.6</v>
      </c>
      <c r="T9">
        <f t="shared" si="2"/>
        <v>17</v>
      </c>
      <c r="U9">
        <f t="shared" si="3"/>
        <v>5.6</v>
      </c>
      <c r="V9">
        <f t="shared" si="4"/>
        <v>7.9</v>
      </c>
      <c r="W9" s="31">
        <f t="shared" si="0"/>
        <v>6.841176470588235</v>
      </c>
      <c r="X9" s="31">
        <f t="shared" si="1"/>
        <v>0.61243246926642025</v>
      </c>
    </row>
    <row r="10" spans="1:24" x14ac:dyDescent="0.25">
      <c r="A10" t="s">
        <v>105</v>
      </c>
      <c r="B10">
        <v>2.2999999999999998</v>
      </c>
      <c r="C10">
        <v>2.2999999999999998</v>
      </c>
      <c r="D10">
        <v>2.2999999999999998</v>
      </c>
      <c r="E10">
        <v>2.2999999999999998</v>
      </c>
      <c r="F10">
        <v>2.4</v>
      </c>
      <c r="G10">
        <v>2.2999999999999998</v>
      </c>
      <c r="H10" s="30">
        <v>2.2000000000000002</v>
      </c>
      <c r="I10">
        <v>2</v>
      </c>
      <c r="J10">
        <v>1.8</v>
      </c>
      <c r="K10">
        <v>1.8</v>
      </c>
      <c r="L10">
        <v>2.1</v>
      </c>
      <c r="M10">
        <v>2.4</v>
      </c>
      <c r="N10">
        <v>1.9</v>
      </c>
      <c r="O10">
        <v>2.1</v>
      </c>
      <c r="P10">
        <v>2</v>
      </c>
      <c r="Q10">
        <v>2.2999999999999998</v>
      </c>
      <c r="R10">
        <v>1.9</v>
      </c>
      <c r="T10">
        <f t="shared" si="2"/>
        <v>17</v>
      </c>
      <c r="U10">
        <f t="shared" si="3"/>
        <v>1.8</v>
      </c>
      <c r="V10">
        <f t="shared" si="4"/>
        <v>2.4</v>
      </c>
      <c r="W10" s="31">
        <f t="shared" si="0"/>
        <v>2.1411764705882352</v>
      </c>
      <c r="X10" s="31">
        <f t="shared" si="1"/>
        <v>0.20633353923142178</v>
      </c>
    </row>
    <row r="11" spans="1:24" x14ac:dyDescent="0.25">
      <c r="A11" t="s">
        <v>106</v>
      </c>
      <c r="B11">
        <v>1.5</v>
      </c>
      <c r="C11">
        <v>1.5</v>
      </c>
      <c r="D11">
        <v>1.7</v>
      </c>
      <c r="E11">
        <v>1.6</v>
      </c>
      <c r="F11">
        <v>1.4</v>
      </c>
      <c r="G11">
        <v>1.6</v>
      </c>
      <c r="H11" s="30">
        <v>1.3</v>
      </c>
      <c r="I11">
        <v>1.3</v>
      </c>
      <c r="J11">
        <v>1.2</v>
      </c>
      <c r="K11">
        <v>1.3</v>
      </c>
      <c r="L11">
        <v>1.4</v>
      </c>
      <c r="M11">
        <v>1.8</v>
      </c>
      <c r="N11">
        <v>1.2</v>
      </c>
      <c r="O11">
        <v>1.4</v>
      </c>
      <c r="P11">
        <v>1.4</v>
      </c>
      <c r="Q11">
        <v>1.7</v>
      </c>
      <c r="R11">
        <v>1.2</v>
      </c>
      <c r="T11">
        <f t="shared" si="2"/>
        <v>17</v>
      </c>
      <c r="U11">
        <f t="shared" si="3"/>
        <v>1.2</v>
      </c>
      <c r="V11">
        <f t="shared" si="4"/>
        <v>1.8</v>
      </c>
      <c r="W11" s="31">
        <f t="shared" si="0"/>
        <v>1.4411764705882351</v>
      </c>
      <c r="X11" s="31">
        <f t="shared" si="1"/>
        <v>0.18727928185404191</v>
      </c>
    </row>
    <row r="12" spans="1:24" x14ac:dyDescent="0.25">
      <c r="A12" t="s">
        <v>107</v>
      </c>
      <c r="B12">
        <v>2</v>
      </c>
      <c r="C12">
        <v>2</v>
      </c>
      <c r="D12">
        <v>2.1</v>
      </c>
      <c r="E12">
        <v>1.9</v>
      </c>
      <c r="F12">
        <v>2</v>
      </c>
      <c r="G12">
        <v>2</v>
      </c>
      <c r="H12" s="30">
        <v>1.8</v>
      </c>
      <c r="I12">
        <v>1.8</v>
      </c>
      <c r="J12">
        <v>2</v>
      </c>
      <c r="K12">
        <v>2</v>
      </c>
      <c r="L12">
        <v>2</v>
      </c>
      <c r="M12">
        <v>2.2000000000000002</v>
      </c>
      <c r="N12">
        <v>1.8</v>
      </c>
      <c r="O12">
        <v>2.1</v>
      </c>
      <c r="P12">
        <v>2</v>
      </c>
      <c r="Q12">
        <v>2.1</v>
      </c>
      <c r="R12">
        <v>1.8</v>
      </c>
      <c r="T12">
        <f t="shared" si="2"/>
        <v>17</v>
      </c>
      <c r="U12">
        <f t="shared" si="3"/>
        <v>1.8</v>
      </c>
      <c r="V12">
        <f t="shared" si="4"/>
        <v>2.2000000000000002</v>
      </c>
      <c r="W12" s="31">
        <f t="shared" si="0"/>
        <v>1.9764705882352942</v>
      </c>
      <c r="X12" s="31">
        <f t="shared" si="1"/>
        <v>0.1200490095997562</v>
      </c>
    </row>
    <row r="13" spans="1:24" x14ac:dyDescent="0.25">
      <c r="A13" t="s">
        <v>108</v>
      </c>
      <c r="B13">
        <v>1.8</v>
      </c>
      <c r="C13">
        <v>1.7</v>
      </c>
      <c r="D13">
        <v>1.8</v>
      </c>
      <c r="E13">
        <v>1.8</v>
      </c>
      <c r="F13">
        <v>1.7</v>
      </c>
      <c r="G13">
        <v>2</v>
      </c>
      <c r="H13" s="30">
        <v>1.8</v>
      </c>
      <c r="I13">
        <v>1.7</v>
      </c>
      <c r="J13">
        <v>1.7</v>
      </c>
      <c r="K13">
        <v>1.7</v>
      </c>
      <c r="L13">
        <v>1.7</v>
      </c>
      <c r="M13">
        <v>1.9</v>
      </c>
      <c r="N13">
        <v>1.6</v>
      </c>
      <c r="O13">
        <v>1.7</v>
      </c>
      <c r="P13">
        <v>1.6</v>
      </c>
      <c r="Q13">
        <v>1.8</v>
      </c>
      <c r="R13">
        <v>1.5</v>
      </c>
      <c r="T13">
        <f t="shared" si="2"/>
        <v>17</v>
      </c>
      <c r="U13">
        <f t="shared" si="3"/>
        <v>1.5</v>
      </c>
      <c r="V13">
        <f t="shared" si="4"/>
        <v>2</v>
      </c>
      <c r="W13" s="31">
        <f t="shared" si="0"/>
        <v>1.7352941176470589</v>
      </c>
      <c r="X13" s="31">
        <f t="shared" si="1"/>
        <v>0.11694644324747672</v>
      </c>
    </row>
    <row r="14" spans="1:24" x14ac:dyDescent="0.25">
      <c r="A14" t="s">
        <v>109</v>
      </c>
      <c r="B14">
        <v>3.2</v>
      </c>
      <c r="C14">
        <v>2.9</v>
      </c>
      <c r="D14">
        <v>3.4</v>
      </c>
      <c r="E14">
        <v>3.1</v>
      </c>
      <c r="F14">
        <v>3.1</v>
      </c>
      <c r="G14">
        <v>3.2</v>
      </c>
      <c r="H14" s="30">
        <v>3</v>
      </c>
      <c r="I14">
        <v>2.8</v>
      </c>
      <c r="J14">
        <v>2.9</v>
      </c>
      <c r="K14">
        <v>2.9</v>
      </c>
      <c r="L14">
        <v>2.9</v>
      </c>
      <c r="M14">
        <v>3.3</v>
      </c>
      <c r="N14">
        <v>2.8</v>
      </c>
      <c r="O14">
        <v>3</v>
      </c>
      <c r="P14">
        <v>2.9</v>
      </c>
      <c r="Q14">
        <v>3.2</v>
      </c>
      <c r="R14">
        <v>2.5</v>
      </c>
      <c r="T14">
        <f t="shared" si="2"/>
        <v>17</v>
      </c>
      <c r="U14">
        <f t="shared" si="3"/>
        <v>2.5</v>
      </c>
      <c r="V14">
        <f t="shared" si="4"/>
        <v>3.4</v>
      </c>
      <c r="W14" s="31">
        <f t="shared" si="0"/>
        <v>3.005882352941176</v>
      </c>
      <c r="X14" s="31">
        <f t="shared" si="1"/>
        <v>0.21929029913363168</v>
      </c>
    </row>
    <row r="15" spans="1:24" x14ac:dyDescent="0.25">
      <c r="A15" t="s">
        <v>110</v>
      </c>
      <c r="B15">
        <v>1.5</v>
      </c>
      <c r="C15">
        <v>1.3</v>
      </c>
      <c r="D15">
        <v>1.5</v>
      </c>
      <c r="E15">
        <v>1.3</v>
      </c>
      <c r="F15">
        <v>1.3</v>
      </c>
      <c r="G15">
        <v>1.4</v>
      </c>
      <c r="H15" s="30">
        <v>1.3</v>
      </c>
      <c r="I15">
        <v>1.1000000000000001</v>
      </c>
      <c r="J15">
        <v>1.2</v>
      </c>
      <c r="K15">
        <v>1.2</v>
      </c>
      <c r="L15">
        <v>1.2</v>
      </c>
      <c r="M15">
        <v>1.4</v>
      </c>
      <c r="N15">
        <v>1.2</v>
      </c>
      <c r="O15">
        <v>1.3</v>
      </c>
      <c r="P15">
        <v>1.3</v>
      </c>
      <c r="Q15">
        <v>1.4</v>
      </c>
      <c r="R15">
        <v>1</v>
      </c>
      <c r="T15">
        <f t="shared" si="2"/>
        <v>17</v>
      </c>
      <c r="U15">
        <f t="shared" si="3"/>
        <v>1</v>
      </c>
      <c r="V15">
        <f t="shared" si="4"/>
        <v>1.5</v>
      </c>
      <c r="W15" s="31">
        <f t="shared" si="0"/>
        <v>1.2882352941176469</v>
      </c>
      <c r="X15" s="31">
        <f t="shared" si="1"/>
        <v>0.13173056280328641</v>
      </c>
    </row>
    <row r="16" spans="1:24" x14ac:dyDescent="0.25">
      <c r="A16" t="s">
        <v>111</v>
      </c>
      <c r="B16">
        <v>2.2999999999999998</v>
      </c>
      <c r="C16">
        <v>2.5</v>
      </c>
      <c r="D16">
        <v>2.2999999999999998</v>
      </c>
      <c r="E16">
        <v>2.2999999999999998</v>
      </c>
      <c r="F16">
        <v>2.4</v>
      </c>
      <c r="G16">
        <v>2.5</v>
      </c>
      <c r="H16" s="30">
        <v>2</v>
      </c>
      <c r="I16">
        <v>2</v>
      </c>
      <c r="J16">
        <v>2.1</v>
      </c>
      <c r="K16">
        <v>2.1</v>
      </c>
      <c r="L16">
        <v>2.1</v>
      </c>
      <c r="M16">
        <v>2.5</v>
      </c>
      <c r="N16">
        <v>2.1</v>
      </c>
      <c r="O16">
        <v>2</v>
      </c>
      <c r="P16">
        <v>2.2000000000000002</v>
      </c>
      <c r="Q16">
        <v>2.2999999999999998</v>
      </c>
      <c r="R16">
        <v>2.1</v>
      </c>
      <c r="T16">
        <f t="shared" si="2"/>
        <v>17</v>
      </c>
      <c r="U16">
        <f t="shared" si="3"/>
        <v>2</v>
      </c>
      <c r="V16">
        <f t="shared" si="4"/>
        <v>2.5</v>
      </c>
      <c r="W16" s="31">
        <f t="shared" si="0"/>
        <v>2.223529411764706</v>
      </c>
      <c r="X16" s="31">
        <f t="shared" si="1"/>
        <v>0.17863864281247308</v>
      </c>
    </row>
    <row r="17" spans="1:24" x14ac:dyDescent="0.25">
      <c r="A17" t="s">
        <v>112</v>
      </c>
      <c r="B17">
        <v>1.2</v>
      </c>
      <c r="C17">
        <v>1.3</v>
      </c>
      <c r="D17">
        <v>1.2</v>
      </c>
      <c r="E17">
        <v>1.2</v>
      </c>
      <c r="F17">
        <v>1.3</v>
      </c>
      <c r="G17">
        <v>1.2</v>
      </c>
      <c r="H17" s="30">
        <v>1.3</v>
      </c>
      <c r="I17">
        <v>1.1000000000000001</v>
      </c>
      <c r="J17">
        <v>1</v>
      </c>
      <c r="K17">
        <v>0.9</v>
      </c>
      <c r="L17">
        <v>1</v>
      </c>
      <c r="M17">
        <v>1.2</v>
      </c>
      <c r="N17">
        <v>0.9</v>
      </c>
      <c r="O17">
        <v>1</v>
      </c>
      <c r="P17">
        <v>1.1000000000000001</v>
      </c>
      <c r="Q17">
        <v>1.2</v>
      </c>
      <c r="R17">
        <v>1</v>
      </c>
      <c r="T17">
        <f t="shared" si="2"/>
        <v>17</v>
      </c>
      <c r="U17">
        <f t="shared" si="3"/>
        <v>0.9</v>
      </c>
      <c r="V17">
        <f t="shared" si="4"/>
        <v>1.3</v>
      </c>
      <c r="W17" s="31">
        <f t="shared" si="0"/>
        <v>1.1235294117647059</v>
      </c>
      <c r="X17" s="31">
        <f t="shared" si="1"/>
        <v>0.13476559169863153</v>
      </c>
    </row>
    <row r="18" spans="1:24" x14ac:dyDescent="0.25">
      <c r="A18" t="s">
        <v>113</v>
      </c>
      <c r="B18">
        <v>0.7</v>
      </c>
      <c r="C18">
        <v>0.6</v>
      </c>
      <c r="D18">
        <v>0.9</v>
      </c>
      <c r="E18">
        <v>0.8</v>
      </c>
      <c r="F18">
        <v>1</v>
      </c>
      <c r="G18">
        <v>0.9</v>
      </c>
      <c r="H18" s="30">
        <v>0.8</v>
      </c>
      <c r="I18">
        <v>0.8</v>
      </c>
      <c r="J18">
        <v>0.7</v>
      </c>
      <c r="K18">
        <v>0.7</v>
      </c>
      <c r="L18">
        <v>0.8</v>
      </c>
      <c r="M18">
        <v>1</v>
      </c>
      <c r="N18">
        <v>0.7</v>
      </c>
      <c r="O18">
        <v>0.9</v>
      </c>
      <c r="P18">
        <v>0.8</v>
      </c>
      <c r="Q18">
        <v>0.9</v>
      </c>
      <c r="R18">
        <v>0.7</v>
      </c>
      <c r="T18">
        <f t="shared" si="2"/>
        <v>17</v>
      </c>
      <c r="U18">
        <f t="shared" si="3"/>
        <v>0.6</v>
      </c>
      <c r="V18">
        <f t="shared" si="4"/>
        <v>1</v>
      </c>
      <c r="W18" s="31">
        <f t="shared" si="0"/>
        <v>0.80588235294117649</v>
      </c>
      <c r="X18" s="31">
        <f t="shared" si="1"/>
        <v>0.11440382552221641</v>
      </c>
    </row>
    <row r="19" spans="1:24" x14ac:dyDescent="0.25">
      <c r="A19" t="s">
        <v>114</v>
      </c>
      <c r="B19">
        <v>4.4000000000000004</v>
      </c>
      <c r="C19">
        <v>4.5</v>
      </c>
      <c r="D19">
        <v>4.8</v>
      </c>
      <c r="E19">
        <v>4.5999999999999996</v>
      </c>
      <c r="F19">
        <v>4.3</v>
      </c>
      <c r="G19">
        <v>4.4000000000000004</v>
      </c>
      <c r="H19" s="30">
        <v>4</v>
      </c>
      <c r="I19">
        <v>3.8</v>
      </c>
      <c r="J19">
        <v>4.3</v>
      </c>
      <c r="K19">
        <v>4.2</v>
      </c>
      <c r="L19">
        <v>4</v>
      </c>
      <c r="M19">
        <v>4.8</v>
      </c>
      <c r="N19">
        <v>3.9</v>
      </c>
      <c r="O19">
        <v>4.0999999999999996</v>
      </c>
      <c r="P19">
        <v>4.3</v>
      </c>
      <c r="Q19">
        <v>4.5</v>
      </c>
      <c r="R19">
        <v>3.7</v>
      </c>
      <c r="T19">
        <f t="shared" si="2"/>
        <v>17</v>
      </c>
      <c r="U19">
        <f t="shared" si="3"/>
        <v>3.7</v>
      </c>
      <c r="V19">
        <f t="shared" si="4"/>
        <v>4.8</v>
      </c>
      <c r="W19" s="31">
        <f t="shared" si="0"/>
        <v>4.2705882352941176</v>
      </c>
      <c r="X19" s="31">
        <f t="shared" si="1"/>
        <v>0.32358288328176621</v>
      </c>
    </row>
    <row r="20" spans="1:24" x14ac:dyDescent="0.25">
      <c r="A20" t="s">
        <v>115</v>
      </c>
      <c r="B20">
        <v>5.2</v>
      </c>
      <c r="C20">
        <v>5.0999999999999996</v>
      </c>
      <c r="D20">
        <v>5.4</v>
      </c>
      <c r="E20">
        <v>5.0999999999999996</v>
      </c>
      <c r="F20">
        <v>4.8</v>
      </c>
      <c r="G20">
        <v>5.2</v>
      </c>
      <c r="H20" s="30">
        <v>4.5999999999999996</v>
      </c>
      <c r="I20">
        <v>4.5999999999999996</v>
      </c>
      <c r="J20">
        <v>5.0999999999999996</v>
      </c>
      <c r="K20">
        <v>4.8</v>
      </c>
      <c r="L20">
        <v>4.4000000000000004</v>
      </c>
      <c r="M20">
        <v>5.0999999999999996</v>
      </c>
      <c r="N20">
        <v>4.8</v>
      </c>
      <c r="O20">
        <v>4.9000000000000004</v>
      </c>
      <c r="P20">
        <v>4.8</v>
      </c>
      <c r="Q20">
        <v>4.9000000000000004</v>
      </c>
      <c r="R20">
        <v>4.5</v>
      </c>
      <c r="T20">
        <f t="shared" si="2"/>
        <v>17</v>
      </c>
      <c r="U20">
        <f t="shared" si="3"/>
        <v>4.4000000000000004</v>
      </c>
      <c r="V20">
        <f t="shared" si="4"/>
        <v>5.4</v>
      </c>
      <c r="W20" s="31">
        <f t="shared" si="0"/>
        <v>4.9000000000000004</v>
      </c>
      <c r="X20" s="31">
        <f t="shared" si="1"/>
        <v>0.27613402542968152</v>
      </c>
    </row>
    <row r="21" spans="1:24" x14ac:dyDescent="0.25">
      <c r="A21" t="s">
        <v>116</v>
      </c>
      <c r="B21">
        <v>2.6</v>
      </c>
      <c r="C21">
        <v>2.6</v>
      </c>
      <c r="D21">
        <v>2.6</v>
      </c>
      <c r="E21">
        <v>2.4</v>
      </c>
      <c r="F21">
        <v>2.4</v>
      </c>
      <c r="G21">
        <v>3.1</v>
      </c>
      <c r="H21" s="30">
        <v>2.2999999999999998</v>
      </c>
      <c r="I21">
        <v>2.7</v>
      </c>
      <c r="J21">
        <v>2.6</v>
      </c>
      <c r="K21">
        <v>2.6</v>
      </c>
      <c r="L21">
        <v>2.5</v>
      </c>
      <c r="M21">
        <v>2.7</v>
      </c>
      <c r="N21">
        <v>2.2999999999999998</v>
      </c>
      <c r="O21">
        <v>2.7</v>
      </c>
      <c r="P21">
        <v>2.5</v>
      </c>
      <c r="Q21">
        <v>2.4</v>
      </c>
      <c r="R21">
        <v>2.1</v>
      </c>
      <c r="T21">
        <f t="shared" si="2"/>
        <v>17</v>
      </c>
      <c r="U21">
        <f t="shared" si="3"/>
        <v>2.1</v>
      </c>
      <c r="V21">
        <f t="shared" si="4"/>
        <v>3.1</v>
      </c>
      <c r="W21" s="31">
        <f t="shared" si="0"/>
        <v>2.5352941176470587</v>
      </c>
      <c r="X21" s="31">
        <f t="shared" si="1"/>
        <v>0.22062744749517302</v>
      </c>
    </row>
    <row r="22" spans="1:24" x14ac:dyDescent="0.25">
      <c r="A22" t="s">
        <v>117</v>
      </c>
      <c r="B22">
        <v>2.7</v>
      </c>
      <c r="C22">
        <v>2.8</v>
      </c>
      <c r="D22">
        <v>2.8</v>
      </c>
      <c r="E22">
        <v>2.8</v>
      </c>
      <c r="F22">
        <v>2.8</v>
      </c>
      <c r="G22">
        <v>3.6</v>
      </c>
      <c r="H22" s="30">
        <v>3.3</v>
      </c>
      <c r="I22">
        <v>3.1</v>
      </c>
      <c r="J22">
        <v>3.5</v>
      </c>
      <c r="K22">
        <v>3.2</v>
      </c>
      <c r="L22">
        <v>3.2</v>
      </c>
      <c r="M22">
        <v>3.5</v>
      </c>
      <c r="N22">
        <v>3.2</v>
      </c>
      <c r="O22">
        <v>3.5</v>
      </c>
      <c r="P22">
        <v>3.2</v>
      </c>
      <c r="Q22">
        <v>3.3</v>
      </c>
      <c r="R22">
        <v>3.1</v>
      </c>
      <c r="T22">
        <f t="shared" si="2"/>
        <v>17</v>
      </c>
      <c r="U22">
        <f t="shared" si="3"/>
        <v>2.7</v>
      </c>
      <c r="V22">
        <f t="shared" si="4"/>
        <v>3.6</v>
      </c>
      <c r="W22" s="31">
        <f t="shared" si="0"/>
        <v>3.1529411764705886</v>
      </c>
      <c r="X22" s="31">
        <f t="shared" si="1"/>
        <v>0.28748401490088005</v>
      </c>
    </row>
    <row r="23" spans="1:24" x14ac:dyDescent="0.25">
      <c r="A23" t="s">
        <v>118</v>
      </c>
      <c r="B23">
        <v>9.6</v>
      </c>
      <c r="C23">
        <v>9.6</v>
      </c>
      <c r="D23">
        <v>9.9</v>
      </c>
      <c r="E23">
        <v>9.1999999999999993</v>
      </c>
      <c r="F23">
        <v>9.1999999999999993</v>
      </c>
      <c r="G23">
        <v>9.1999999999999993</v>
      </c>
      <c r="H23" s="30">
        <v>8</v>
      </c>
      <c r="I23">
        <v>7.8</v>
      </c>
      <c r="J23">
        <v>8</v>
      </c>
      <c r="K23">
        <v>8.4</v>
      </c>
      <c r="L23">
        <v>8.5</v>
      </c>
      <c r="M23">
        <v>9.4</v>
      </c>
      <c r="N23">
        <v>8.6999999999999993</v>
      </c>
      <c r="O23">
        <v>8.6999999999999993</v>
      </c>
      <c r="P23">
        <v>8.6999999999999993</v>
      </c>
      <c r="Q23">
        <v>9.1999999999999993</v>
      </c>
      <c r="R23">
        <v>8</v>
      </c>
      <c r="T23">
        <f t="shared" si="2"/>
        <v>17</v>
      </c>
      <c r="U23">
        <f t="shared" si="3"/>
        <v>7.8</v>
      </c>
      <c r="V23">
        <f t="shared" si="4"/>
        <v>9.9</v>
      </c>
      <c r="W23" s="31">
        <f t="shared" si="0"/>
        <v>8.8294117647058812</v>
      </c>
      <c r="X23" s="31">
        <f t="shared" si="1"/>
        <v>0.6459147639998184</v>
      </c>
    </row>
    <row r="24" spans="1:24" x14ac:dyDescent="0.25">
      <c r="A24" t="s">
        <v>119</v>
      </c>
      <c r="B24">
        <v>5.2</v>
      </c>
      <c r="C24">
        <v>5.4</v>
      </c>
      <c r="D24">
        <v>5.3</v>
      </c>
      <c r="E24">
        <v>5.3</v>
      </c>
      <c r="F24">
        <v>5.3</v>
      </c>
      <c r="G24">
        <v>5.4</v>
      </c>
      <c r="H24" s="30">
        <v>5</v>
      </c>
      <c r="I24">
        <v>4.5</v>
      </c>
      <c r="J24">
        <v>5.3</v>
      </c>
      <c r="K24">
        <v>5</v>
      </c>
      <c r="L24">
        <v>5</v>
      </c>
      <c r="M24">
        <v>5.8</v>
      </c>
      <c r="N24">
        <v>5</v>
      </c>
      <c r="O24">
        <v>5.3</v>
      </c>
      <c r="P24">
        <v>5.0999999999999996</v>
      </c>
      <c r="Q24">
        <v>5.2</v>
      </c>
      <c r="R24">
        <v>4.5</v>
      </c>
      <c r="T24">
        <f t="shared" si="2"/>
        <v>17</v>
      </c>
      <c r="U24">
        <f t="shared" si="3"/>
        <v>4.5</v>
      </c>
      <c r="V24">
        <f t="shared" si="4"/>
        <v>5.8</v>
      </c>
      <c r="W24" s="31">
        <f t="shared" si="0"/>
        <v>5.1529411764705877</v>
      </c>
      <c r="X24" s="31">
        <f t="shared" si="1"/>
        <v>0.31646020101037886</v>
      </c>
    </row>
    <row r="26" spans="1:24" x14ac:dyDescent="0.25">
      <c r="A26" t="s">
        <v>120</v>
      </c>
      <c r="B26" s="32">
        <f>B6/B5</f>
        <v>0.4345794392523365</v>
      </c>
      <c r="C26" s="32">
        <f t="shared" ref="C26:R26" si="5">C6/C5</f>
        <v>0.46078431372549022</v>
      </c>
      <c r="D26" s="32">
        <f t="shared" si="5"/>
        <v>0.47641509433962265</v>
      </c>
      <c r="E26" s="32">
        <f t="shared" si="5"/>
        <v>0.43781094527363185</v>
      </c>
      <c r="F26" s="32">
        <f t="shared" si="5"/>
        <v>0.45999999999999996</v>
      </c>
      <c r="G26" s="32">
        <f t="shared" si="5"/>
        <v>0.48780487804878048</v>
      </c>
      <c r="H26" s="33">
        <f t="shared" si="5"/>
        <v>0.46808510638297873</v>
      </c>
      <c r="I26" s="32">
        <f t="shared" si="5"/>
        <v>0.48295454545454541</v>
      </c>
      <c r="J26" s="32">
        <f t="shared" si="5"/>
        <v>0.4484536082474227</v>
      </c>
      <c r="K26" s="32">
        <f t="shared" si="5"/>
        <v>0.45901639344262296</v>
      </c>
      <c r="L26" s="32">
        <f t="shared" si="5"/>
        <v>0.46703296703296704</v>
      </c>
      <c r="M26" s="32">
        <f t="shared" si="5"/>
        <v>0.44239631336405527</v>
      </c>
      <c r="N26" s="32">
        <f t="shared" si="5"/>
        <v>0.51764705882352946</v>
      </c>
      <c r="O26" s="32">
        <f t="shared" si="5"/>
        <v>0.44670050761421326</v>
      </c>
      <c r="P26" s="32">
        <f t="shared" si="5"/>
        <v>0.50555555555555554</v>
      </c>
      <c r="Q26" s="32">
        <f t="shared" si="5"/>
        <v>0.44670050761421326</v>
      </c>
      <c r="R26" s="32">
        <f t="shared" si="5"/>
        <v>0.49689440993788814</v>
      </c>
      <c r="T26">
        <f t="shared" ref="T26:T32" si="6">COUNT(B26:R26)</f>
        <v>17</v>
      </c>
      <c r="U26" s="32">
        <f t="shared" ref="U26:U32" si="7">MIN(B26:R26)</f>
        <v>0.4345794392523365</v>
      </c>
      <c r="V26" s="32">
        <f t="shared" ref="V26:V32" si="8">MAX(B26:R26)</f>
        <v>0.51764705882352946</v>
      </c>
    </row>
    <row r="27" spans="1:24" x14ac:dyDescent="0.25">
      <c r="A27" t="s">
        <v>121</v>
      </c>
      <c r="B27" s="32">
        <f>B7/B5</f>
        <v>0.46728971962616828</v>
      </c>
      <c r="C27" s="32">
        <f t="shared" ref="C27:R27" si="9">C7/C5</f>
        <v>0.50980392156862753</v>
      </c>
      <c r="D27" s="32">
        <f t="shared" si="9"/>
        <v>0.48113207547169812</v>
      </c>
      <c r="E27" s="32">
        <f t="shared" si="9"/>
        <v>0.4925373134328358</v>
      </c>
      <c r="F27" s="32">
        <f t="shared" si="9"/>
        <v>0.49000000000000005</v>
      </c>
      <c r="G27" s="32">
        <f t="shared" si="9"/>
        <v>0.48292682926829272</v>
      </c>
      <c r="H27" s="33">
        <f t="shared" si="9"/>
        <v>0.46276595744680843</v>
      </c>
      <c r="I27" s="32">
        <f t="shared" si="9"/>
        <v>0.52840909090909094</v>
      </c>
      <c r="J27" s="32">
        <f t="shared" si="9"/>
        <v>0.46907216494845361</v>
      </c>
      <c r="K27" s="32">
        <f t="shared" si="9"/>
        <v>0.38797814207650272</v>
      </c>
      <c r="L27" s="32">
        <f t="shared" si="9"/>
        <v>0.47802197802197799</v>
      </c>
      <c r="M27" s="32">
        <f t="shared" si="9"/>
        <v>0.46082949308755761</v>
      </c>
      <c r="N27" s="32">
        <f t="shared" si="9"/>
        <v>0.54117647058823526</v>
      </c>
      <c r="O27" s="32">
        <f t="shared" si="9"/>
        <v>0.46700507614213194</v>
      </c>
      <c r="P27" s="32">
        <f t="shared" si="9"/>
        <v>0.52222222222222225</v>
      </c>
      <c r="Q27" s="32">
        <f t="shared" si="9"/>
        <v>0.45685279187817263</v>
      </c>
      <c r="R27" s="32">
        <f t="shared" si="9"/>
        <v>0.49689440993788814</v>
      </c>
      <c r="T27">
        <f t="shared" si="6"/>
        <v>17</v>
      </c>
      <c r="U27" s="32">
        <f t="shared" si="7"/>
        <v>0.38797814207650272</v>
      </c>
      <c r="V27" s="32">
        <f t="shared" si="8"/>
        <v>0.54117647058823526</v>
      </c>
    </row>
    <row r="28" spans="1:24" x14ac:dyDescent="0.25">
      <c r="A28" t="s">
        <v>122</v>
      </c>
      <c r="B28" s="32">
        <f>B8/B5</f>
        <v>0.37850467289719625</v>
      </c>
      <c r="C28" s="32">
        <f t="shared" ref="C28:R28" si="10">C8/C5</f>
        <v>0.39215686274509809</v>
      </c>
      <c r="D28" s="32">
        <f t="shared" si="10"/>
        <v>0.36792452830188682</v>
      </c>
      <c r="E28" s="32">
        <f t="shared" si="10"/>
        <v>0.36815920398009949</v>
      </c>
      <c r="F28" s="32">
        <f t="shared" si="10"/>
        <v>0.36499999999999999</v>
      </c>
      <c r="G28" s="32">
        <f t="shared" si="10"/>
        <v>0.37560975609756098</v>
      </c>
      <c r="H28" s="33">
        <f t="shared" si="10"/>
        <v>0.39893617021276595</v>
      </c>
      <c r="I28" s="32">
        <f t="shared" si="10"/>
        <v>0.3863636363636363</v>
      </c>
      <c r="J28" s="32">
        <f t="shared" si="10"/>
        <v>0.37113402061855671</v>
      </c>
      <c r="K28" s="32">
        <f t="shared" si="10"/>
        <v>0.37704918032786888</v>
      </c>
      <c r="L28" s="32">
        <f t="shared" si="10"/>
        <v>0.37912087912087916</v>
      </c>
      <c r="M28" s="32">
        <f t="shared" si="10"/>
        <v>0.34101382488479265</v>
      </c>
      <c r="N28" s="32">
        <f t="shared" si="10"/>
        <v>0.39411764705882352</v>
      </c>
      <c r="O28" s="32">
        <f t="shared" si="10"/>
        <v>0.36548223350253811</v>
      </c>
      <c r="P28" s="32">
        <f t="shared" si="10"/>
        <v>0.3888888888888889</v>
      </c>
      <c r="Q28" s="32">
        <f t="shared" si="10"/>
        <v>0.39086294416243655</v>
      </c>
      <c r="R28" s="32">
        <f t="shared" si="10"/>
        <v>0.39130434782608692</v>
      </c>
      <c r="T28">
        <f t="shared" si="6"/>
        <v>17</v>
      </c>
      <c r="U28" s="32">
        <f t="shared" si="7"/>
        <v>0.34101382488479265</v>
      </c>
      <c r="V28" s="32">
        <f t="shared" si="8"/>
        <v>0.39893617021276595</v>
      </c>
    </row>
    <row r="29" spans="1:24" x14ac:dyDescent="0.25">
      <c r="A29" t="s">
        <v>123</v>
      </c>
      <c r="B29" s="32">
        <f>B9/B5</f>
        <v>0.36448598130841126</v>
      </c>
      <c r="C29" s="32">
        <f t="shared" ref="C29:R29" si="11">C9/C5</f>
        <v>0.36274509803921573</v>
      </c>
      <c r="D29" s="32">
        <f t="shared" si="11"/>
        <v>0.33490566037735847</v>
      </c>
      <c r="E29" s="32">
        <f t="shared" si="11"/>
        <v>0.34328358208955223</v>
      </c>
      <c r="F29" s="32">
        <f t="shared" si="11"/>
        <v>0.35</v>
      </c>
      <c r="G29" s="32">
        <f t="shared" si="11"/>
        <v>0.34146341463414637</v>
      </c>
      <c r="H29" s="33">
        <f t="shared" si="11"/>
        <v>0.36170212765957444</v>
      </c>
      <c r="I29" s="32">
        <f t="shared" si="11"/>
        <v>0.34090909090909088</v>
      </c>
      <c r="J29" s="32">
        <f t="shared" si="11"/>
        <v>0.3505154639175258</v>
      </c>
      <c r="K29" s="32">
        <f t="shared" si="11"/>
        <v>0.36065573770491799</v>
      </c>
      <c r="L29" s="32">
        <f t="shared" si="11"/>
        <v>0.37362637362637363</v>
      </c>
      <c r="M29" s="32">
        <f t="shared" si="11"/>
        <v>0.36405529953917054</v>
      </c>
      <c r="N29" s="32">
        <f t="shared" si="11"/>
        <v>0.35294117647058826</v>
      </c>
      <c r="O29" s="32">
        <f t="shared" si="11"/>
        <v>0.34517766497461927</v>
      </c>
      <c r="P29" s="32">
        <f t="shared" si="11"/>
        <v>0.35555555555555557</v>
      </c>
      <c r="Q29" s="32">
        <f t="shared" si="11"/>
        <v>0.37563451776649748</v>
      </c>
      <c r="R29" s="32">
        <f t="shared" si="11"/>
        <v>0.34782608695652167</v>
      </c>
      <c r="T29">
        <f t="shared" si="6"/>
        <v>17</v>
      </c>
      <c r="U29" s="32">
        <f t="shared" si="7"/>
        <v>0.33490566037735847</v>
      </c>
      <c r="V29" s="32">
        <f t="shared" si="8"/>
        <v>0.37563451776649748</v>
      </c>
    </row>
    <row r="30" spans="1:24" x14ac:dyDescent="0.25">
      <c r="A30" t="s">
        <v>124</v>
      </c>
      <c r="B30" s="32">
        <f>B9/B8</f>
        <v>0.96296296296296302</v>
      </c>
      <c r="C30" s="32">
        <f t="shared" ref="C30:R30" si="12">C9/C8</f>
        <v>0.92500000000000004</v>
      </c>
      <c r="D30" s="32">
        <f t="shared" si="12"/>
        <v>0.91025641025641024</v>
      </c>
      <c r="E30" s="32">
        <f t="shared" si="12"/>
        <v>0.93243243243243246</v>
      </c>
      <c r="F30" s="32">
        <f t="shared" si="12"/>
        <v>0.95890410958904115</v>
      </c>
      <c r="G30" s="32">
        <f t="shared" si="12"/>
        <v>0.90909090909090906</v>
      </c>
      <c r="H30" s="33">
        <f t="shared" si="12"/>
        <v>0.90666666666666662</v>
      </c>
      <c r="I30" s="32">
        <f t="shared" si="12"/>
        <v>0.88235294117647056</v>
      </c>
      <c r="J30" s="32">
        <f t="shared" si="12"/>
        <v>0.94444444444444442</v>
      </c>
      <c r="K30" s="32">
        <f t="shared" si="12"/>
        <v>0.9565217391304347</v>
      </c>
      <c r="L30" s="32">
        <f t="shared" si="12"/>
        <v>0.98550724637681153</v>
      </c>
      <c r="M30" s="32">
        <f t="shared" si="12"/>
        <v>1.0675675675675675</v>
      </c>
      <c r="N30" s="32">
        <f t="shared" si="12"/>
        <v>0.89552238805970152</v>
      </c>
      <c r="O30" s="32">
        <f t="shared" si="12"/>
        <v>0.94444444444444442</v>
      </c>
      <c r="P30" s="32">
        <f t="shared" si="12"/>
        <v>0.91428571428571437</v>
      </c>
      <c r="Q30" s="32">
        <f t="shared" si="12"/>
        <v>0.96103896103896103</v>
      </c>
      <c r="R30" s="32">
        <f t="shared" si="12"/>
        <v>0.88888888888888884</v>
      </c>
      <c r="T30">
        <f t="shared" si="6"/>
        <v>17</v>
      </c>
      <c r="U30" s="32">
        <f t="shared" si="7"/>
        <v>0.88235294117647056</v>
      </c>
      <c r="V30" s="32">
        <f t="shared" si="8"/>
        <v>1.0675675675675675</v>
      </c>
    </row>
    <row r="31" spans="1:24" x14ac:dyDescent="0.25">
      <c r="A31" t="s">
        <v>125</v>
      </c>
      <c r="B31" s="32">
        <f>B13/B16</f>
        <v>0.78260869565217395</v>
      </c>
      <c r="C31" s="32">
        <f t="shared" ref="C31:R31" si="13">C13/C16</f>
        <v>0.67999999999999994</v>
      </c>
      <c r="D31" s="32">
        <f t="shared" si="13"/>
        <v>0.78260869565217395</v>
      </c>
      <c r="E31" s="32">
        <f t="shared" si="13"/>
        <v>0.78260869565217395</v>
      </c>
      <c r="F31" s="32">
        <f t="shared" si="13"/>
        <v>0.70833333333333337</v>
      </c>
      <c r="G31" s="32">
        <f t="shared" si="13"/>
        <v>0.8</v>
      </c>
      <c r="H31" s="33">
        <f t="shared" si="13"/>
        <v>0.9</v>
      </c>
      <c r="I31" s="32">
        <f t="shared" si="13"/>
        <v>0.85</v>
      </c>
      <c r="J31" s="32">
        <f t="shared" si="13"/>
        <v>0.80952380952380942</v>
      </c>
      <c r="K31" s="32">
        <f t="shared" si="13"/>
        <v>0.80952380952380942</v>
      </c>
      <c r="L31" s="32">
        <f t="shared" si="13"/>
        <v>0.80952380952380942</v>
      </c>
      <c r="M31" s="32">
        <f t="shared" si="13"/>
        <v>0.76</v>
      </c>
      <c r="N31" s="32">
        <f t="shared" si="13"/>
        <v>0.76190476190476186</v>
      </c>
      <c r="O31" s="32">
        <f t="shared" si="13"/>
        <v>0.85</v>
      </c>
      <c r="P31" s="32">
        <f t="shared" si="13"/>
        <v>0.72727272727272729</v>
      </c>
      <c r="Q31" s="32">
        <f t="shared" si="13"/>
        <v>0.78260869565217395</v>
      </c>
      <c r="R31" s="32">
        <f t="shared" si="13"/>
        <v>0.7142857142857143</v>
      </c>
      <c r="T31">
        <f t="shared" si="6"/>
        <v>17</v>
      </c>
      <c r="U31" s="32">
        <f t="shared" si="7"/>
        <v>0.67999999999999994</v>
      </c>
      <c r="V31" s="32">
        <f t="shared" si="8"/>
        <v>0.9</v>
      </c>
    </row>
    <row r="32" spans="1:24" x14ac:dyDescent="0.25">
      <c r="A32" t="s">
        <v>126</v>
      </c>
      <c r="B32" s="32">
        <f>B11/B10</f>
        <v>0.65217391304347827</v>
      </c>
      <c r="C32" s="32">
        <f t="shared" ref="C32:R32" si="14">C11/C10</f>
        <v>0.65217391304347827</v>
      </c>
      <c r="D32" s="32">
        <f t="shared" si="14"/>
        <v>0.73913043478260876</v>
      </c>
      <c r="E32" s="32">
        <f t="shared" si="14"/>
        <v>0.69565217391304357</v>
      </c>
      <c r="F32" s="32">
        <f t="shared" si="14"/>
        <v>0.58333333333333337</v>
      </c>
      <c r="G32" s="32">
        <f t="shared" si="14"/>
        <v>0.69565217391304357</v>
      </c>
      <c r="H32" s="33">
        <f t="shared" si="14"/>
        <v>0.59090909090909083</v>
      </c>
      <c r="I32" s="32">
        <f t="shared" si="14"/>
        <v>0.65</v>
      </c>
      <c r="J32" s="32">
        <f t="shared" si="14"/>
        <v>0.66666666666666663</v>
      </c>
      <c r="K32" s="32">
        <f t="shared" si="14"/>
        <v>0.72222222222222221</v>
      </c>
      <c r="L32" s="32">
        <f t="shared" si="14"/>
        <v>0.66666666666666663</v>
      </c>
      <c r="M32" s="32">
        <f t="shared" si="14"/>
        <v>0.75</v>
      </c>
      <c r="N32" s="32">
        <f t="shared" si="14"/>
        <v>0.63157894736842102</v>
      </c>
      <c r="O32" s="32">
        <f t="shared" si="14"/>
        <v>0.66666666666666663</v>
      </c>
      <c r="P32" s="32">
        <f t="shared" si="14"/>
        <v>0.7</v>
      </c>
      <c r="Q32" s="32">
        <f t="shared" si="14"/>
        <v>0.73913043478260876</v>
      </c>
      <c r="R32" s="32">
        <f t="shared" si="14"/>
        <v>0.63157894736842102</v>
      </c>
      <c r="T32">
        <f t="shared" si="6"/>
        <v>17</v>
      </c>
      <c r="U32" s="32">
        <f t="shared" si="7"/>
        <v>0.58333333333333337</v>
      </c>
      <c r="V32" s="32">
        <f t="shared" si="8"/>
        <v>0.75</v>
      </c>
    </row>
    <row r="35" spans="1:17" x14ac:dyDescent="0.25">
      <c r="A35" t="s">
        <v>127</v>
      </c>
    </row>
    <row r="37" spans="1:17" x14ac:dyDescent="0.25">
      <c r="B37" t="s">
        <v>92</v>
      </c>
      <c r="C37" t="s">
        <v>92</v>
      </c>
      <c r="D37" t="s">
        <v>92</v>
      </c>
      <c r="E37" t="s">
        <v>92</v>
      </c>
      <c r="F37" t="s">
        <v>92</v>
      </c>
      <c r="G37" t="s">
        <v>92</v>
      </c>
      <c r="H37" t="s">
        <v>92</v>
      </c>
      <c r="I37" t="s">
        <v>92</v>
      </c>
      <c r="J37" t="s">
        <v>92</v>
      </c>
      <c r="K37" t="s">
        <v>92</v>
      </c>
    </row>
    <row r="38" spans="1:17" x14ac:dyDescent="0.25">
      <c r="A38" t="s">
        <v>94</v>
      </c>
      <c r="B38">
        <v>119.15</v>
      </c>
      <c r="C38">
        <v>110.15</v>
      </c>
      <c r="D38">
        <v>106.15</v>
      </c>
      <c r="E38">
        <v>102.15</v>
      </c>
      <c r="F38">
        <v>105.15</v>
      </c>
      <c r="G38">
        <v>118.15</v>
      </c>
      <c r="H38">
        <v>117.15</v>
      </c>
      <c r="I38">
        <v>86.15</v>
      </c>
      <c r="J38">
        <v>128.15</v>
      </c>
      <c r="K38">
        <v>97.15</v>
      </c>
      <c r="M38" t="s">
        <v>95</v>
      </c>
      <c r="N38" t="s">
        <v>96</v>
      </c>
      <c r="O38" t="s">
        <v>97</v>
      </c>
      <c r="P38" t="s">
        <v>98</v>
      </c>
      <c r="Q38" t="s">
        <v>99</v>
      </c>
    </row>
    <row r="39" spans="1:17" x14ac:dyDescent="0.25">
      <c r="A39" t="s">
        <v>100</v>
      </c>
      <c r="B39">
        <v>25.5</v>
      </c>
      <c r="C39">
        <v>25.8</v>
      </c>
      <c r="D39">
        <v>25</v>
      </c>
      <c r="E39">
        <v>25.5</v>
      </c>
      <c r="F39">
        <v>25.2</v>
      </c>
      <c r="G39">
        <v>24.7</v>
      </c>
      <c r="H39">
        <v>25.5</v>
      </c>
      <c r="I39">
        <v>24.3</v>
      </c>
      <c r="J39">
        <v>23.9</v>
      </c>
      <c r="K39">
        <v>24.6</v>
      </c>
      <c r="M39">
        <f>COUNT(B39:K39)</f>
        <v>10</v>
      </c>
      <c r="N39">
        <f>MIN(B39:K39)</f>
        <v>23.9</v>
      </c>
      <c r="O39">
        <f>MAX(B39:K39)</f>
        <v>25.8</v>
      </c>
      <c r="P39" s="34">
        <f t="shared" ref="P39:P58" si="15">AVERAGE(B39:K39)</f>
        <v>25</v>
      </c>
      <c r="Q39" s="34">
        <f>STDEV(B39:K39)</f>
        <v>0.61282587702834135</v>
      </c>
    </row>
    <row r="40" spans="1:17" x14ac:dyDescent="0.25">
      <c r="A40" t="s">
        <v>101</v>
      </c>
      <c r="B40">
        <v>10.7</v>
      </c>
      <c r="C40">
        <v>11</v>
      </c>
      <c r="D40">
        <v>10.5</v>
      </c>
      <c r="E40">
        <v>10.9</v>
      </c>
      <c r="F40">
        <v>10.9</v>
      </c>
      <c r="G40">
        <v>10.9</v>
      </c>
      <c r="H40">
        <v>10.9</v>
      </c>
      <c r="I40">
        <v>10.8</v>
      </c>
      <c r="J40">
        <v>10.199999999999999</v>
      </c>
      <c r="K40">
        <v>10.7</v>
      </c>
      <c r="M40">
        <f t="shared" ref="M40:M58" si="16">COUNT(B40:K40)</f>
        <v>10</v>
      </c>
      <c r="N40">
        <f t="shared" ref="N40:N58" si="17">MIN(B40:K40)</f>
        <v>10.199999999999999</v>
      </c>
      <c r="O40">
        <f t="shared" ref="O40:O58" si="18">MAX(B40:K40)</f>
        <v>11</v>
      </c>
      <c r="P40" s="34">
        <f t="shared" si="15"/>
        <v>10.750000000000002</v>
      </c>
      <c r="Q40" s="34">
        <f t="shared" ref="Q40:Q58" si="19">STDEV(B40:K40)</f>
        <v>0.2415229457698243</v>
      </c>
    </row>
    <row r="41" spans="1:17" x14ac:dyDescent="0.25">
      <c r="A41" t="s">
        <v>102</v>
      </c>
      <c r="B41">
        <v>11.3</v>
      </c>
      <c r="C41">
        <v>11.3</v>
      </c>
      <c r="D41">
        <v>11</v>
      </c>
      <c r="E41">
        <v>11.4</v>
      </c>
      <c r="F41">
        <v>11.5</v>
      </c>
      <c r="G41">
        <v>11.1</v>
      </c>
      <c r="H41">
        <v>11</v>
      </c>
      <c r="I41">
        <v>11</v>
      </c>
      <c r="J41">
        <v>10.3</v>
      </c>
      <c r="K41">
        <v>10.4</v>
      </c>
      <c r="M41">
        <f t="shared" si="16"/>
        <v>10</v>
      </c>
      <c r="N41">
        <f t="shared" si="17"/>
        <v>10.3</v>
      </c>
      <c r="O41">
        <f t="shared" si="18"/>
        <v>11.5</v>
      </c>
      <c r="P41" s="34">
        <f t="shared" si="15"/>
        <v>11.03</v>
      </c>
      <c r="Q41" s="34">
        <f t="shared" si="19"/>
        <v>0.40013886478460331</v>
      </c>
    </row>
    <row r="42" spans="1:17" x14ac:dyDescent="0.25">
      <c r="A42" t="s">
        <v>103</v>
      </c>
      <c r="B42">
        <v>9.1</v>
      </c>
      <c r="C42">
        <v>9.6999999999999993</v>
      </c>
      <c r="D42">
        <v>9.1999999999999993</v>
      </c>
      <c r="E42">
        <v>9.1999999999999993</v>
      </c>
      <c r="F42">
        <v>9.3000000000000007</v>
      </c>
      <c r="G42">
        <v>8.6999999999999993</v>
      </c>
      <c r="H42">
        <v>8.9</v>
      </c>
      <c r="I42">
        <v>8.6999999999999993</v>
      </c>
      <c r="J42">
        <v>8.6</v>
      </c>
      <c r="K42">
        <v>8.8000000000000007</v>
      </c>
      <c r="M42">
        <f t="shared" si="16"/>
        <v>10</v>
      </c>
      <c r="N42">
        <f t="shared" si="17"/>
        <v>8.6</v>
      </c>
      <c r="O42">
        <f t="shared" si="18"/>
        <v>9.6999999999999993</v>
      </c>
      <c r="P42" s="34">
        <f t="shared" si="15"/>
        <v>9.02</v>
      </c>
      <c r="Q42" s="34">
        <f t="shared" si="19"/>
        <v>0.34253953543107007</v>
      </c>
    </row>
    <row r="43" spans="1:17" x14ac:dyDescent="0.25">
      <c r="A43" t="s">
        <v>104</v>
      </c>
      <c r="B43">
        <v>8.5</v>
      </c>
      <c r="C43">
        <v>8.9</v>
      </c>
      <c r="D43">
        <v>8.9</v>
      </c>
      <c r="E43">
        <v>9</v>
      </c>
      <c r="F43">
        <v>8.6999999999999993</v>
      </c>
      <c r="G43">
        <v>8.1999999999999993</v>
      </c>
      <c r="H43">
        <v>8.1</v>
      </c>
      <c r="I43">
        <v>8.1999999999999993</v>
      </c>
      <c r="J43">
        <v>8</v>
      </c>
      <c r="K43">
        <v>8.5</v>
      </c>
      <c r="M43">
        <f t="shared" si="16"/>
        <v>10</v>
      </c>
      <c r="N43">
        <f t="shared" si="17"/>
        <v>8</v>
      </c>
      <c r="O43">
        <f t="shared" si="18"/>
        <v>9</v>
      </c>
      <c r="P43" s="34">
        <f t="shared" si="15"/>
        <v>8.5</v>
      </c>
      <c r="Q43" s="34">
        <f t="shared" si="19"/>
        <v>0.36514837167011094</v>
      </c>
    </row>
    <row r="44" spans="1:17" x14ac:dyDescent="0.25">
      <c r="A44" t="s">
        <v>105</v>
      </c>
      <c r="B44">
        <v>2.8</v>
      </c>
      <c r="C44">
        <v>2.8</v>
      </c>
      <c r="D44">
        <v>2.7</v>
      </c>
      <c r="E44">
        <v>2.7</v>
      </c>
      <c r="F44">
        <v>2.7</v>
      </c>
      <c r="G44">
        <v>2.6</v>
      </c>
      <c r="H44">
        <v>2.8</v>
      </c>
      <c r="I44">
        <v>2.5</v>
      </c>
      <c r="J44">
        <v>2.5</v>
      </c>
      <c r="K44">
        <v>2.7</v>
      </c>
      <c r="M44">
        <f t="shared" si="16"/>
        <v>10</v>
      </c>
      <c r="N44">
        <f t="shared" si="17"/>
        <v>2.5</v>
      </c>
      <c r="O44">
        <f t="shared" si="18"/>
        <v>2.8</v>
      </c>
      <c r="P44" s="34">
        <f t="shared" si="15"/>
        <v>2.68</v>
      </c>
      <c r="Q44" s="34">
        <f t="shared" si="19"/>
        <v>0.11352924243950929</v>
      </c>
    </row>
    <row r="45" spans="1:17" x14ac:dyDescent="0.25">
      <c r="A45" t="s">
        <v>106</v>
      </c>
      <c r="B45">
        <v>1.8</v>
      </c>
      <c r="C45">
        <v>2</v>
      </c>
      <c r="D45">
        <v>1.9</v>
      </c>
      <c r="E45">
        <v>1.9</v>
      </c>
      <c r="F45">
        <v>1.9</v>
      </c>
      <c r="G45">
        <v>1.7</v>
      </c>
      <c r="H45">
        <v>1.8</v>
      </c>
      <c r="I45">
        <v>1.7</v>
      </c>
      <c r="J45">
        <v>1.6</v>
      </c>
      <c r="K45">
        <v>1.8</v>
      </c>
      <c r="M45">
        <f t="shared" si="16"/>
        <v>10</v>
      </c>
      <c r="N45">
        <f t="shared" si="17"/>
        <v>1.6</v>
      </c>
      <c r="O45">
        <f t="shared" si="18"/>
        <v>2</v>
      </c>
      <c r="P45" s="34">
        <f t="shared" si="15"/>
        <v>1.81</v>
      </c>
      <c r="Q45" s="34">
        <f t="shared" si="19"/>
        <v>0.11972189997378645</v>
      </c>
    </row>
    <row r="46" spans="1:17" x14ac:dyDescent="0.25">
      <c r="A46" t="s">
        <v>107</v>
      </c>
      <c r="B46">
        <v>2.7</v>
      </c>
      <c r="C46">
        <v>2.7</v>
      </c>
      <c r="D46">
        <v>2.5</v>
      </c>
      <c r="E46">
        <v>2.6</v>
      </c>
      <c r="F46">
        <v>2.6</v>
      </c>
      <c r="G46">
        <v>2.2999999999999998</v>
      </c>
      <c r="H46">
        <v>2.6</v>
      </c>
      <c r="I46">
        <v>2.4</v>
      </c>
      <c r="J46">
        <v>2.4</v>
      </c>
      <c r="K46">
        <v>2.5</v>
      </c>
      <c r="M46">
        <f t="shared" si="16"/>
        <v>10</v>
      </c>
      <c r="N46">
        <f t="shared" si="17"/>
        <v>2.2999999999999998</v>
      </c>
      <c r="O46">
        <f t="shared" si="18"/>
        <v>2.7</v>
      </c>
      <c r="P46" s="34">
        <f t="shared" si="15"/>
        <v>2.5299999999999998</v>
      </c>
      <c r="Q46" s="34">
        <f t="shared" si="19"/>
        <v>0.13374935098492596</v>
      </c>
    </row>
    <row r="47" spans="1:17" x14ac:dyDescent="0.25">
      <c r="A47" t="s">
        <v>108</v>
      </c>
      <c r="B47">
        <v>2</v>
      </c>
      <c r="C47">
        <v>2</v>
      </c>
      <c r="D47">
        <v>2.1</v>
      </c>
      <c r="E47">
        <v>2.1</v>
      </c>
      <c r="F47">
        <v>2.2999999999999998</v>
      </c>
      <c r="G47">
        <v>2</v>
      </c>
      <c r="H47">
        <v>2.2000000000000002</v>
      </c>
      <c r="I47">
        <v>2</v>
      </c>
      <c r="J47">
        <v>2</v>
      </c>
      <c r="K47">
        <v>2.2000000000000002</v>
      </c>
      <c r="M47">
        <f t="shared" si="16"/>
        <v>10</v>
      </c>
      <c r="N47">
        <f t="shared" si="17"/>
        <v>2</v>
      </c>
      <c r="O47">
        <f t="shared" si="18"/>
        <v>2.2999999999999998</v>
      </c>
      <c r="P47" s="34">
        <f t="shared" si="15"/>
        <v>2.09</v>
      </c>
      <c r="Q47" s="34">
        <f t="shared" si="19"/>
        <v>0.11005049346146119</v>
      </c>
    </row>
    <row r="48" spans="1:17" x14ac:dyDescent="0.25">
      <c r="A48" t="s">
        <v>109</v>
      </c>
      <c r="B48">
        <v>4</v>
      </c>
      <c r="C48">
        <v>3.9</v>
      </c>
      <c r="D48">
        <v>3.9</v>
      </c>
      <c r="E48">
        <v>3.8</v>
      </c>
      <c r="F48">
        <v>4</v>
      </c>
      <c r="G48">
        <v>3.6</v>
      </c>
      <c r="H48">
        <v>3.8</v>
      </c>
      <c r="I48">
        <v>3.8</v>
      </c>
      <c r="J48">
        <v>3.8</v>
      </c>
      <c r="K48">
        <v>3.9</v>
      </c>
      <c r="M48">
        <f t="shared" si="16"/>
        <v>10</v>
      </c>
      <c r="N48">
        <f t="shared" si="17"/>
        <v>3.6</v>
      </c>
      <c r="O48">
        <f t="shared" si="18"/>
        <v>4</v>
      </c>
      <c r="P48" s="34">
        <f t="shared" si="15"/>
        <v>3.85</v>
      </c>
      <c r="Q48" s="34">
        <f t="shared" si="19"/>
        <v>0.11785113019775792</v>
      </c>
    </row>
    <row r="49" spans="1:17" x14ac:dyDescent="0.25">
      <c r="A49" t="s">
        <v>110</v>
      </c>
      <c r="B49">
        <v>1.7</v>
      </c>
      <c r="C49">
        <v>1.8</v>
      </c>
      <c r="D49">
        <v>1.7</v>
      </c>
      <c r="E49">
        <v>1.8</v>
      </c>
      <c r="F49">
        <v>1.8</v>
      </c>
      <c r="G49">
        <v>1.5</v>
      </c>
      <c r="H49">
        <v>1.8</v>
      </c>
      <c r="I49">
        <v>1.4</v>
      </c>
      <c r="J49">
        <v>1.4</v>
      </c>
      <c r="K49">
        <v>1.7</v>
      </c>
      <c r="M49">
        <f t="shared" si="16"/>
        <v>10</v>
      </c>
      <c r="N49">
        <f t="shared" si="17"/>
        <v>1.4</v>
      </c>
      <c r="O49">
        <f t="shared" si="18"/>
        <v>1.8</v>
      </c>
      <c r="P49" s="34">
        <f t="shared" si="15"/>
        <v>1.6600000000000001</v>
      </c>
      <c r="Q49" s="34">
        <f t="shared" si="19"/>
        <v>0.16465452046971296</v>
      </c>
    </row>
    <row r="50" spans="1:17" x14ac:dyDescent="0.25">
      <c r="A50" t="s">
        <v>111</v>
      </c>
      <c r="B50">
        <v>2.7</v>
      </c>
      <c r="C50">
        <v>2.8</v>
      </c>
      <c r="D50">
        <v>2.6</v>
      </c>
      <c r="E50">
        <v>2.8</v>
      </c>
      <c r="F50">
        <v>2.8</v>
      </c>
      <c r="G50">
        <v>2.7</v>
      </c>
      <c r="H50">
        <v>2.6</v>
      </c>
      <c r="I50">
        <v>2.6</v>
      </c>
      <c r="J50">
        <v>2.5</v>
      </c>
      <c r="K50">
        <v>2.7</v>
      </c>
      <c r="M50">
        <f t="shared" si="16"/>
        <v>10</v>
      </c>
      <c r="N50">
        <f t="shared" si="17"/>
        <v>2.5</v>
      </c>
      <c r="O50">
        <f t="shared" si="18"/>
        <v>2.8</v>
      </c>
      <c r="P50" s="34">
        <f t="shared" si="15"/>
        <v>2.68</v>
      </c>
      <c r="Q50" s="34">
        <f t="shared" si="19"/>
        <v>0.10327955589886437</v>
      </c>
    </row>
    <row r="51" spans="1:17" x14ac:dyDescent="0.25">
      <c r="A51" t="s">
        <v>112</v>
      </c>
      <c r="B51">
        <v>1.4</v>
      </c>
      <c r="C51">
        <v>1.4</v>
      </c>
      <c r="D51">
        <v>1.6</v>
      </c>
      <c r="E51">
        <v>1.8</v>
      </c>
      <c r="F51">
        <v>1.7</v>
      </c>
      <c r="G51">
        <v>1.3</v>
      </c>
      <c r="H51">
        <v>1.5</v>
      </c>
      <c r="I51">
        <v>1.3</v>
      </c>
      <c r="J51">
        <v>1.3</v>
      </c>
      <c r="K51">
        <v>1.6</v>
      </c>
      <c r="M51">
        <f t="shared" si="16"/>
        <v>10</v>
      </c>
      <c r="N51">
        <f t="shared" si="17"/>
        <v>1.3</v>
      </c>
      <c r="O51">
        <f t="shared" si="18"/>
        <v>1.8</v>
      </c>
      <c r="P51" s="34">
        <f t="shared" si="15"/>
        <v>1.4900000000000002</v>
      </c>
      <c r="Q51" s="34">
        <f t="shared" si="19"/>
        <v>0.17919573407620643</v>
      </c>
    </row>
    <row r="52" spans="1:17" x14ac:dyDescent="0.25">
      <c r="A52" t="s">
        <v>113</v>
      </c>
      <c r="B52">
        <v>1</v>
      </c>
      <c r="C52">
        <v>1</v>
      </c>
      <c r="D52">
        <v>1</v>
      </c>
      <c r="E52">
        <v>1.1000000000000001</v>
      </c>
      <c r="F52">
        <v>1.1000000000000001</v>
      </c>
      <c r="G52">
        <v>0.9</v>
      </c>
      <c r="H52">
        <v>1</v>
      </c>
      <c r="I52">
        <v>1</v>
      </c>
      <c r="J52">
        <v>1</v>
      </c>
      <c r="K52">
        <v>1</v>
      </c>
      <c r="M52">
        <f t="shared" si="16"/>
        <v>10</v>
      </c>
      <c r="N52">
        <f t="shared" si="17"/>
        <v>0.9</v>
      </c>
      <c r="O52">
        <f t="shared" si="18"/>
        <v>1.1000000000000001</v>
      </c>
      <c r="P52" s="34">
        <f t="shared" si="15"/>
        <v>1.01</v>
      </c>
      <c r="Q52" s="34">
        <f t="shared" si="19"/>
        <v>5.6764621219754695E-2</v>
      </c>
    </row>
    <row r="53" spans="1:17" x14ac:dyDescent="0.25">
      <c r="A53" t="s">
        <v>114</v>
      </c>
      <c r="B53">
        <v>4.9000000000000004</v>
      </c>
      <c r="C53">
        <v>5</v>
      </c>
      <c r="D53">
        <v>5.3</v>
      </c>
      <c r="E53">
        <v>5.2</v>
      </c>
      <c r="F53">
        <v>5.2</v>
      </c>
      <c r="G53">
        <v>4.9000000000000004</v>
      </c>
      <c r="H53">
        <v>5.2</v>
      </c>
      <c r="I53">
        <v>4.8</v>
      </c>
      <c r="J53">
        <v>4.8</v>
      </c>
      <c r="K53">
        <v>5.2</v>
      </c>
      <c r="M53">
        <f t="shared" si="16"/>
        <v>10</v>
      </c>
      <c r="N53">
        <f t="shared" si="17"/>
        <v>4.8</v>
      </c>
      <c r="O53">
        <f t="shared" si="18"/>
        <v>5.3</v>
      </c>
      <c r="P53" s="34">
        <f t="shared" si="15"/>
        <v>5.05</v>
      </c>
      <c r="Q53" s="34">
        <f t="shared" si="19"/>
        <v>0.19002923751652304</v>
      </c>
    </row>
    <row r="54" spans="1:17" x14ac:dyDescent="0.25">
      <c r="A54" t="s">
        <v>115</v>
      </c>
      <c r="B54">
        <v>5.7</v>
      </c>
      <c r="C54">
        <v>6.5</v>
      </c>
      <c r="D54">
        <v>5.8</v>
      </c>
      <c r="E54">
        <v>6.2</v>
      </c>
      <c r="F54">
        <v>5.9</v>
      </c>
      <c r="G54">
        <v>6.1</v>
      </c>
      <c r="H54">
        <v>6.2</v>
      </c>
      <c r="I54">
        <v>6</v>
      </c>
      <c r="J54">
        <v>5.8</v>
      </c>
      <c r="K54">
        <v>5.9</v>
      </c>
      <c r="M54">
        <f t="shared" si="16"/>
        <v>10</v>
      </c>
      <c r="N54">
        <f t="shared" si="17"/>
        <v>5.7</v>
      </c>
      <c r="O54">
        <f t="shared" si="18"/>
        <v>6.5</v>
      </c>
      <c r="P54" s="34">
        <f t="shared" si="15"/>
        <v>6.01</v>
      </c>
      <c r="Q54" s="34">
        <f t="shared" si="19"/>
        <v>0.24244128727957573</v>
      </c>
    </row>
    <row r="55" spans="1:17" x14ac:dyDescent="0.25">
      <c r="A55" t="s">
        <v>116</v>
      </c>
      <c r="B55">
        <v>3.1</v>
      </c>
      <c r="C55">
        <v>3.3</v>
      </c>
      <c r="D55">
        <v>3.1</v>
      </c>
      <c r="E55">
        <v>3.3</v>
      </c>
      <c r="F55">
        <v>3.3</v>
      </c>
      <c r="G55">
        <v>2.9</v>
      </c>
      <c r="H55">
        <v>3.3</v>
      </c>
      <c r="I55">
        <v>3.3</v>
      </c>
      <c r="J55">
        <v>3.3</v>
      </c>
      <c r="K55">
        <v>3.1</v>
      </c>
      <c r="M55">
        <f t="shared" si="16"/>
        <v>10</v>
      </c>
      <c r="N55">
        <f t="shared" si="17"/>
        <v>2.9</v>
      </c>
      <c r="O55">
        <f t="shared" si="18"/>
        <v>3.3</v>
      </c>
      <c r="P55" s="34">
        <f t="shared" si="15"/>
        <v>3.2</v>
      </c>
      <c r="Q55" s="34">
        <f t="shared" si="19"/>
        <v>0.14142135623730942</v>
      </c>
    </row>
    <row r="56" spans="1:17" x14ac:dyDescent="0.25">
      <c r="A56" t="s">
        <v>117</v>
      </c>
      <c r="B56">
        <v>4</v>
      </c>
      <c r="C56">
        <v>4.4000000000000004</v>
      </c>
      <c r="D56">
        <v>4.0999999999999996</v>
      </c>
      <c r="E56">
        <v>4.4000000000000004</v>
      </c>
      <c r="F56">
        <v>4.2</v>
      </c>
      <c r="G56">
        <v>3.9</v>
      </c>
      <c r="H56">
        <v>4.3</v>
      </c>
      <c r="I56">
        <v>3.8</v>
      </c>
      <c r="J56">
        <v>3.9</v>
      </c>
      <c r="K56">
        <v>4.0999999999999996</v>
      </c>
      <c r="M56">
        <f t="shared" si="16"/>
        <v>10</v>
      </c>
      <c r="N56">
        <f t="shared" si="17"/>
        <v>3.8</v>
      </c>
      <c r="O56">
        <f t="shared" si="18"/>
        <v>4.4000000000000004</v>
      </c>
      <c r="P56" s="34">
        <f t="shared" si="15"/>
        <v>4.1099999999999994</v>
      </c>
      <c r="Q56" s="34">
        <f t="shared" si="19"/>
        <v>0.21317702607092659</v>
      </c>
    </row>
    <row r="57" spans="1:17" x14ac:dyDescent="0.25">
      <c r="A57" t="s">
        <v>118</v>
      </c>
      <c r="B57">
        <v>11.1</v>
      </c>
      <c r="C57">
        <v>11.3</v>
      </c>
      <c r="D57">
        <v>11.1</v>
      </c>
      <c r="E57">
        <v>11</v>
      </c>
      <c r="F57">
        <v>11.1</v>
      </c>
      <c r="G57">
        <v>10.8</v>
      </c>
      <c r="H57">
        <v>10.8</v>
      </c>
      <c r="I57">
        <v>10.6</v>
      </c>
      <c r="J57">
        <v>10.4</v>
      </c>
      <c r="K57">
        <v>11</v>
      </c>
      <c r="M57">
        <f t="shared" si="16"/>
        <v>10</v>
      </c>
      <c r="N57">
        <f t="shared" si="17"/>
        <v>10.4</v>
      </c>
      <c r="O57">
        <f t="shared" si="18"/>
        <v>11.3</v>
      </c>
      <c r="P57" s="34">
        <f t="shared" si="15"/>
        <v>10.92</v>
      </c>
      <c r="Q57" s="34">
        <f t="shared" si="19"/>
        <v>0.26997942308422107</v>
      </c>
    </row>
    <row r="58" spans="1:17" x14ac:dyDescent="0.25">
      <c r="A58" t="s">
        <v>119</v>
      </c>
      <c r="B58">
        <v>6.2</v>
      </c>
      <c r="C58">
        <v>6.4</v>
      </c>
      <c r="D58">
        <v>6.2</v>
      </c>
      <c r="E58">
        <v>6.5</v>
      </c>
      <c r="F58">
        <v>6.5</v>
      </c>
      <c r="G58">
        <v>6.2</v>
      </c>
      <c r="H58">
        <v>5.9</v>
      </c>
      <c r="I58">
        <v>6.2</v>
      </c>
      <c r="J58">
        <v>5.8</v>
      </c>
      <c r="K58">
        <v>6.2</v>
      </c>
      <c r="M58">
        <f t="shared" si="16"/>
        <v>10</v>
      </c>
      <c r="N58">
        <f t="shared" si="17"/>
        <v>5.8</v>
      </c>
      <c r="O58">
        <f t="shared" si="18"/>
        <v>6.5</v>
      </c>
      <c r="P58" s="34">
        <f t="shared" si="15"/>
        <v>6.21</v>
      </c>
      <c r="Q58" s="34">
        <f t="shared" si="19"/>
        <v>0.2282785822435191</v>
      </c>
    </row>
    <row r="60" spans="1:17" x14ac:dyDescent="0.25">
      <c r="A60" t="s">
        <v>120</v>
      </c>
      <c r="B60" s="32">
        <f>B40/B39</f>
        <v>0.41960784313725485</v>
      </c>
      <c r="C60" s="32">
        <f t="shared" ref="C60:K60" si="20">C40/C39</f>
        <v>0.4263565891472868</v>
      </c>
      <c r="D60" s="32">
        <f t="shared" si="20"/>
        <v>0.42</v>
      </c>
      <c r="E60" s="32">
        <f t="shared" si="20"/>
        <v>0.4274509803921569</v>
      </c>
      <c r="F60" s="32">
        <f t="shared" si="20"/>
        <v>0.43253968253968256</v>
      </c>
      <c r="G60" s="32">
        <f t="shared" si="20"/>
        <v>0.44129554655870445</v>
      </c>
      <c r="H60" s="32">
        <f t="shared" si="20"/>
        <v>0.4274509803921569</v>
      </c>
      <c r="I60" s="32">
        <f t="shared" si="20"/>
        <v>0.44444444444444448</v>
      </c>
      <c r="J60" s="32">
        <f t="shared" si="20"/>
        <v>0.42677824267782427</v>
      </c>
      <c r="K60" s="32">
        <f t="shared" si="20"/>
        <v>0.43495934959349586</v>
      </c>
      <c r="M60">
        <f t="shared" ref="M60:M66" si="21">COUNT(B60:K60)</f>
        <v>10</v>
      </c>
      <c r="N60" s="32">
        <f t="shared" ref="N60:N66" si="22">MIN(B60:K60)</f>
        <v>0.41960784313725485</v>
      </c>
      <c r="O60" s="32">
        <f t="shared" ref="O60:O66" si="23">MAX(B60:K60)</f>
        <v>0.44444444444444448</v>
      </c>
    </row>
    <row r="61" spans="1:17" x14ac:dyDescent="0.25">
      <c r="A61" t="s">
        <v>121</v>
      </c>
      <c r="B61" s="32">
        <f>B41/B39</f>
        <v>0.44313725490196082</v>
      </c>
      <c r="C61" s="32">
        <f t="shared" ref="C61:K61" si="24">C41/C39</f>
        <v>0.43798449612403101</v>
      </c>
      <c r="D61" s="32">
        <f t="shared" si="24"/>
        <v>0.44</v>
      </c>
      <c r="E61" s="32">
        <f t="shared" si="24"/>
        <v>0.44705882352941179</v>
      </c>
      <c r="F61" s="32">
        <f t="shared" si="24"/>
        <v>0.45634920634920634</v>
      </c>
      <c r="G61" s="32">
        <f t="shared" si="24"/>
        <v>0.44939271255060731</v>
      </c>
      <c r="H61" s="32">
        <f t="shared" si="24"/>
        <v>0.43137254901960786</v>
      </c>
      <c r="I61" s="32">
        <f t="shared" si="24"/>
        <v>0.45267489711934156</v>
      </c>
      <c r="J61" s="32">
        <f t="shared" si="24"/>
        <v>0.43096234309623438</v>
      </c>
      <c r="K61" s="32">
        <f t="shared" si="24"/>
        <v>0.42276422764227639</v>
      </c>
      <c r="M61">
        <f t="shared" si="21"/>
        <v>10</v>
      </c>
      <c r="N61" s="32">
        <f t="shared" si="22"/>
        <v>0.42276422764227639</v>
      </c>
      <c r="O61" s="32">
        <f t="shared" si="23"/>
        <v>0.45634920634920634</v>
      </c>
    </row>
    <row r="62" spans="1:17" x14ac:dyDescent="0.25">
      <c r="A62" t="s">
        <v>122</v>
      </c>
      <c r="B62" s="32">
        <f>B42/B39</f>
        <v>0.35686274509803922</v>
      </c>
      <c r="C62" s="32">
        <f t="shared" ref="C62:K62" si="25">C42/C39</f>
        <v>0.37596899224806196</v>
      </c>
      <c r="D62" s="32">
        <f t="shared" si="25"/>
        <v>0.36799999999999999</v>
      </c>
      <c r="E62" s="32">
        <f t="shared" si="25"/>
        <v>0.36078431372549019</v>
      </c>
      <c r="F62" s="32">
        <f t="shared" si="25"/>
        <v>0.36904761904761907</v>
      </c>
      <c r="G62" s="32">
        <f t="shared" si="25"/>
        <v>0.35222672064777327</v>
      </c>
      <c r="H62" s="32">
        <f t="shared" si="25"/>
        <v>0.34901960784313729</v>
      </c>
      <c r="I62" s="32">
        <f t="shared" si="25"/>
        <v>0.35802469135802467</v>
      </c>
      <c r="J62" s="32">
        <f t="shared" si="25"/>
        <v>0.35983263598326359</v>
      </c>
      <c r="K62" s="32">
        <f t="shared" si="25"/>
        <v>0.35772357723577236</v>
      </c>
      <c r="M62">
        <f t="shared" si="21"/>
        <v>10</v>
      </c>
      <c r="N62" s="32">
        <f t="shared" si="22"/>
        <v>0.34901960784313729</v>
      </c>
      <c r="O62" s="32">
        <f t="shared" si="23"/>
        <v>0.37596899224806196</v>
      </c>
    </row>
    <row r="63" spans="1:17" x14ac:dyDescent="0.25">
      <c r="A63" t="s">
        <v>123</v>
      </c>
      <c r="B63" s="32">
        <f>B43/B39</f>
        <v>0.33333333333333331</v>
      </c>
      <c r="C63" s="32">
        <f t="shared" ref="C63:K63" si="26">C43/C39</f>
        <v>0.34496124031007752</v>
      </c>
      <c r="D63" s="32">
        <f t="shared" si="26"/>
        <v>0.35600000000000004</v>
      </c>
      <c r="E63" s="32">
        <f t="shared" si="26"/>
        <v>0.35294117647058826</v>
      </c>
      <c r="F63" s="32">
        <f t="shared" si="26"/>
        <v>0.34523809523809523</v>
      </c>
      <c r="G63" s="32">
        <f t="shared" si="26"/>
        <v>0.33198380566801616</v>
      </c>
      <c r="H63" s="32">
        <f t="shared" si="26"/>
        <v>0.31764705882352939</v>
      </c>
      <c r="I63" s="32">
        <f t="shared" si="26"/>
        <v>0.33744855967078186</v>
      </c>
      <c r="J63" s="32">
        <f t="shared" si="26"/>
        <v>0.33472803347280339</v>
      </c>
      <c r="K63" s="32">
        <f t="shared" si="26"/>
        <v>0.34552845528455284</v>
      </c>
      <c r="M63">
        <f t="shared" si="21"/>
        <v>10</v>
      </c>
      <c r="N63" s="32">
        <f t="shared" si="22"/>
        <v>0.31764705882352939</v>
      </c>
      <c r="O63" s="32">
        <f t="shared" si="23"/>
        <v>0.35600000000000004</v>
      </c>
    </row>
    <row r="64" spans="1:17" x14ac:dyDescent="0.25">
      <c r="A64" t="s">
        <v>124</v>
      </c>
      <c r="B64" s="32">
        <f>B43/B42</f>
        <v>0.93406593406593408</v>
      </c>
      <c r="C64" s="32">
        <f t="shared" ref="C64:K64" si="27">C43/C42</f>
        <v>0.91752577319587636</v>
      </c>
      <c r="D64" s="32">
        <f t="shared" si="27"/>
        <v>0.96739130434782616</v>
      </c>
      <c r="E64" s="32">
        <f t="shared" si="27"/>
        <v>0.97826086956521752</v>
      </c>
      <c r="F64" s="32">
        <f t="shared" si="27"/>
        <v>0.93548387096774177</v>
      </c>
      <c r="G64" s="32">
        <f t="shared" si="27"/>
        <v>0.94252873563218387</v>
      </c>
      <c r="H64" s="32">
        <f t="shared" si="27"/>
        <v>0.91011235955056169</v>
      </c>
      <c r="I64" s="32">
        <f t="shared" si="27"/>
        <v>0.94252873563218387</v>
      </c>
      <c r="J64" s="32">
        <f t="shared" si="27"/>
        <v>0.93023255813953487</v>
      </c>
      <c r="K64" s="32">
        <f t="shared" si="27"/>
        <v>0.96590909090909083</v>
      </c>
      <c r="M64">
        <f t="shared" si="21"/>
        <v>10</v>
      </c>
      <c r="N64" s="32">
        <f t="shared" si="22"/>
        <v>0.91011235955056169</v>
      </c>
      <c r="O64" s="32">
        <f t="shared" si="23"/>
        <v>0.97826086956521752</v>
      </c>
    </row>
    <row r="65" spans="1:15" x14ac:dyDescent="0.25">
      <c r="A65" t="s">
        <v>125</v>
      </c>
      <c r="B65" s="32">
        <f>B47/B50</f>
        <v>0.7407407407407407</v>
      </c>
      <c r="C65" s="32">
        <f t="shared" ref="C65:K65" si="28">C47/C50</f>
        <v>0.7142857142857143</v>
      </c>
      <c r="D65" s="32">
        <f t="shared" si="28"/>
        <v>0.80769230769230771</v>
      </c>
      <c r="E65" s="32">
        <f t="shared" si="28"/>
        <v>0.75000000000000011</v>
      </c>
      <c r="F65" s="32">
        <f t="shared" si="28"/>
        <v>0.8214285714285714</v>
      </c>
      <c r="G65" s="32">
        <f t="shared" si="28"/>
        <v>0.7407407407407407</v>
      </c>
      <c r="H65" s="32">
        <f t="shared" si="28"/>
        <v>0.84615384615384615</v>
      </c>
      <c r="I65" s="32">
        <f t="shared" si="28"/>
        <v>0.76923076923076916</v>
      </c>
      <c r="J65" s="32">
        <f t="shared" si="28"/>
        <v>0.8</v>
      </c>
      <c r="K65" s="32">
        <f t="shared" si="28"/>
        <v>0.81481481481481488</v>
      </c>
      <c r="M65">
        <f t="shared" si="21"/>
        <v>10</v>
      </c>
      <c r="N65" s="32">
        <f t="shared" si="22"/>
        <v>0.7142857142857143</v>
      </c>
      <c r="O65" s="32">
        <f t="shared" si="23"/>
        <v>0.84615384615384615</v>
      </c>
    </row>
    <row r="66" spans="1:15" x14ac:dyDescent="0.25">
      <c r="A66" t="s">
        <v>126</v>
      </c>
      <c r="B66" s="32">
        <f>B45/B44</f>
        <v>0.6428571428571429</v>
      </c>
      <c r="C66" s="32">
        <f t="shared" ref="C66:K66" si="29">C45/C44</f>
        <v>0.7142857142857143</v>
      </c>
      <c r="D66" s="32">
        <f t="shared" si="29"/>
        <v>0.70370370370370361</v>
      </c>
      <c r="E66" s="32">
        <f t="shared" si="29"/>
        <v>0.70370370370370361</v>
      </c>
      <c r="F66" s="32">
        <f t="shared" si="29"/>
        <v>0.70370370370370361</v>
      </c>
      <c r="G66" s="32">
        <f t="shared" si="29"/>
        <v>0.65384615384615385</v>
      </c>
      <c r="H66" s="32">
        <f t="shared" si="29"/>
        <v>0.6428571428571429</v>
      </c>
      <c r="I66" s="32">
        <f t="shared" si="29"/>
        <v>0.67999999999999994</v>
      </c>
      <c r="J66" s="32">
        <f t="shared" si="29"/>
        <v>0.64</v>
      </c>
      <c r="K66" s="32">
        <f t="shared" si="29"/>
        <v>0.66666666666666663</v>
      </c>
      <c r="M66">
        <f t="shared" si="21"/>
        <v>10</v>
      </c>
      <c r="N66" s="32">
        <f t="shared" si="22"/>
        <v>0.64</v>
      </c>
      <c r="O66" s="32">
        <f t="shared" si="23"/>
        <v>0.7142857142857143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activeCell="G9" sqref="G9"/>
    </sheetView>
  </sheetViews>
  <sheetFormatPr defaultRowHeight="15" x14ac:dyDescent="0.25"/>
  <sheetData>
    <row r="1" spans="1:20" x14ac:dyDescent="0.25">
      <c r="A1" t="s">
        <v>10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H1" t="s">
        <v>133</v>
      </c>
      <c r="I1" t="s">
        <v>134</v>
      </c>
      <c r="J1" t="s">
        <v>135</v>
      </c>
      <c r="K1" t="s">
        <v>136</v>
      </c>
      <c r="L1" t="s">
        <v>137</v>
      </c>
    </row>
    <row r="2" spans="1:20" x14ac:dyDescent="0.25">
      <c r="A2" t="s">
        <v>138</v>
      </c>
      <c r="B2">
        <v>21.4</v>
      </c>
      <c r="C2">
        <v>9.3000000000000007</v>
      </c>
      <c r="D2">
        <v>10</v>
      </c>
      <c r="E2">
        <v>8.1</v>
      </c>
      <c r="F2">
        <v>7.8</v>
      </c>
      <c r="H2">
        <v>3.4055102900000001</v>
      </c>
      <c r="I2">
        <v>-6.3946180000000005E-2</v>
      </c>
      <c r="J2">
        <v>0.53957949999999999</v>
      </c>
      <c r="K2">
        <v>0.40435227099999999</v>
      </c>
      <c r="L2">
        <v>4.8084679999999998E-2</v>
      </c>
      <c r="O2" t="s">
        <v>139</v>
      </c>
    </row>
    <row r="3" spans="1:20" x14ac:dyDescent="0.25">
      <c r="A3" t="s">
        <v>138</v>
      </c>
      <c r="B3">
        <v>20.399999999999999</v>
      </c>
      <c r="C3">
        <v>9.4</v>
      </c>
      <c r="D3">
        <v>10.4</v>
      </c>
      <c r="E3">
        <v>8</v>
      </c>
      <c r="F3">
        <v>7.4</v>
      </c>
      <c r="H3">
        <v>3.0533522799999999</v>
      </c>
      <c r="I3">
        <v>0.87524162000000005</v>
      </c>
      <c r="J3">
        <v>0.28212378999999999</v>
      </c>
      <c r="K3">
        <v>0.514625742</v>
      </c>
      <c r="L3">
        <v>0.38354039600000001</v>
      </c>
    </row>
    <row r="4" spans="1:20" x14ac:dyDescent="0.25">
      <c r="A4" t="s">
        <v>138</v>
      </c>
      <c r="B4">
        <v>21.2</v>
      </c>
      <c r="C4">
        <v>10.1</v>
      </c>
      <c r="D4">
        <v>10.199999999999999</v>
      </c>
      <c r="E4">
        <v>7.8</v>
      </c>
      <c r="F4">
        <v>7.1</v>
      </c>
      <c r="H4">
        <v>3.4046076300000001</v>
      </c>
      <c r="I4">
        <v>1.4496306299999999</v>
      </c>
      <c r="J4">
        <v>0.20467484</v>
      </c>
      <c r="K4">
        <v>-0.67083994599999996</v>
      </c>
      <c r="L4">
        <v>-0.184921375</v>
      </c>
    </row>
    <row r="5" spans="1:20" x14ac:dyDescent="0.25">
      <c r="A5" t="s">
        <v>138</v>
      </c>
      <c r="B5">
        <v>20.100000000000001</v>
      </c>
      <c r="C5">
        <v>8.8000000000000007</v>
      </c>
      <c r="D5">
        <v>9.9</v>
      </c>
      <c r="E5">
        <v>7.4</v>
      </c>
      <c r="F5">
        <v>6.9</v>
      </c>
      <c r="H5">
        <v>1.4010130599999999</v>
      </c>
      <c r="I5">
        <v>0.77486460999999995</v>
      </c>
      <c r="J5">
        <v>5.6226360000000003E-2</v>
      </c>
      <c r="K5">
        <v>0.69270928700000001</v>
      </c>
      <c r="L5">
        <v>-0.31455982500000002</v>
      </c>
      <c r="O5" t="s">
        <v>140</v>
      </c>
    </row>
    <row r="6" spans="1:20" x14ac:dyDescent="0.25">
      <c r="A6" t="s">
        <v>138</v>
      </c>
      <c r="B6">
        <v>20</v>
      </c>
      <c r="C6">
        <v>9.1999999999999993</v>
      </c>
      <c r="D6">
        <v>9.8000000000000007</v>
      </c>
      <c r="E6">
        <v>7.3</v>
      </c>
      <c r="F6">
        <v>7</v>
      </c>
      <c r="H6">
        <v>1.6160084299999999</v>
      </c>
      <c r="I6">
        <v>0.84935099000000003</v>
      </c>
      <c r="J6">
        <v>-8.3464330000000003E-2</v>
      </c>
      <c r="K6">
        <v>1.7731799999999999E-2</v>
      </c>
      <c r="L6">
        <v>-0.12868331799999999</v>
      </c>
      <c r="O6" t="s">
        <v>141</v>
      </c>
    </row>
    <row r="7" spans="1:20" x14ac:dyDescent="0.25">
      <c r="A7" t="s">
        <v>138</v>
      </c>
      <c r="B7">
        <v>20.5</v>
      </c>
      <c r="C7">
        <v>10</v>
      </c>
      <c r="D7">
        <v>9.9</v>
      </c>
      <c r="E7">
        <v>7.7</v>
      </c>
      <c r="F7">
        <v>7</v>
      </c>
      <c r="H7">
        <v>2.7853320400000001</v>
      </c>
      <c r="I7">
        <v>1.4195882</v>
      </c>
      <c r="J7">
        <v>0.33340797</v>
      </c>
      <c r="K7">
        <v>-0.79137132399999999</v>
      </c>
      <c r="L7">
        <v>6.1242199999999997E-3</v>
      </c>
      <c r="O7" t="s">
        <v>130</v>
      </c>
      <c r="P7" s="32">
        <v>0.4367393</v>
      </c>
      <c r="Q7" s="32">
        <v>0.45448326</v>
      </c>
      <c r="R7" s="32">
        <v>-0.54346059999999996</v>
      </c>
      <c r="S7" s="32">
        <v>0.53484845160000005</v>
      </c>
      <c r="T7" s="32">
        <v>0.14591580000000001</v>
      </c>
    </row>
    <row r="8" spans="1:20" x14ac:dyDescent="0.25">
      <c r="A8" t="s">
        <v>138</v>
      </c>
      <c r="B8">
        <v>18.8</v>
      </c>
      <c r="C8">
        <v>8.8000000000000007</v>
      </c>
      <c r="D8">
        <v>8.6999999999999993</v>
      </c>
      <c r="E8">
        <v>7.5</v>
      </c>
      <c r="F8">
        <v>6.8</v>
      </c>
      <c r="H8">
        <v>0.31284683000000002</v>
      </c>
      <c r="I8">
        <v>0.39427506000000001</v>
      </c>
      <c r="J8">
        <v>1.09769294</v>
      </c>
      <c r="K8">
        <v>-8.4576981999999995E-2</v>
      </c>
      <c r="L8">
        <v>0.14650418200000001</v>
      </c>
      <c r="O8" t="s">
        <v>131</v>
      </c>
      <c r="P8" s="32">
        <v>0.4527079</v>
      </c>
      <c r="Q8" s="32">
        <v>8.706912E-2</v>
      </c>
      <c r="R8" s="32">
        <v>0.80064062000000003</v>
      </c>
      <c r="S8" s="32">
        <v>0.3078682318</v>
      </c>
      <c r="T8" s="32">
        <v>0.22730210000000001</v>
      </c>
    </row>
    <row r="9" spans="1:20" x14ac:dyDescent="0.25">
      <c r="A9" t="s">
        <v>138</v>
      </c>
      <c r="B9">
        <v>17.600000000000001</v>
      </c>
      <c r="C9">
        <v>8.5</v>
      </c>
      <c r="D9">
        <v>9.3000000000000007</v>
      </c>
      <c r="E9">
        <v>6.8</v>
      </c>
      <c r="F9">
        <v>6</v>
      </c>
      <c r="H9">
        <v>-1.03765817</v>
      </c>
      <c r="I9">
        <v>1.6366302100000001</v>
      </c>
      <c r="J9">
        <v>6.1395119999999997E-2</v>
      </c>
      <c r="K9">
        <v>0.412675652</v>
      </c>
      <c r="L9">
        <v>-8.5138550000000007E-3</v>
      </c>
      <c r="O9" t="s">
        <v>132</v>
      </c>
      <c r="P9" s="32">
        <v>0.39173590000000003</v>
      </c>
      <c r="Q9" s="32">
        <v>-0.77223792999999996</v>
      </c>
      <c r="R9" s="32">
        <v>-0.24764348</v>
      </c>
      <c r="S9" s="32">
        <v>-3.3515574200000002E-2</v>
      </c>
      <c r="T9" s="32">
        <v>0.43329079999999998</v>
      </c>
    </row>
    <row r="10" spans="1:20" x14ac:dyDescent="0.25">
      <c r="A10" t="s">
        <v>138</v>
      </c>
      <c r="B10">
        <v>19.399999999999999</v>
      </c>
      <c r="C10">
        <v>8.6999999999999993</v>
      </c>
      <c r="D10">
        <v>9.1</v>
      </c>
      <c r="E10">
        <v>7.2</v>
      </c>
      <c r="F10">
        <v>6.8</v>
      </c>
      <c r="H10">
        <v>0.41879042999999999</v>
      </c>
      <c r="I10">
        <v>0.43378962999999998</v>
      </c>
      <c r="J10">
        <v>0.39983709000000001</v>
      </c>
      <c r="K10">
        <v>0.170492277</v>
      </c>
      <c r="L10">
        <v>-0.257976855</v>
      </c>
      <c r="O10" t="s">
        <v>128</v>
      </c>
      <c r="P10" s="32">
        <v>0.49097039999999997</v>
      </c>
      <c r="Q10" s="32">
        <v>-0.21926861</v>
      </c>
      <c r="R10" s="32">
        <v>-1.463774E-2</v>
      </c>
      <c r="S10" s="32">
        <v>5.2417960000000004E-4</v>
      </c>
      <c r="T10" s="32">
        <v>-0.84300339999999996</v>
      </c>
    </row>
    <row r="11" spans="1:20" x14ac:dyDescent="0.25">
      <c r="A11" t="s">
        <v>138</v>
      </c>
      <c r="B11">
        <v>18.3</v>
      </c>
      <c r="C11">
        <v>8.4</v>
      </c>
      <c r="D11">
        <v>7.1</v>
      </c>
      <c r="E11">
        <v>6.9</v>
      </c>
      <c r="F11">
        <v>6.6</v>
      </c>
      <c r="H11">
        <v>-1.6772592200000001</v>
      </c>
      <c r="I11">
        <v>-0.57859196000000002</v>
      </c>
      <c r="J11">
        <v>1.51415871</v>
      </c>
      <c r="K11">
        <v>-0.96240942500000004</v>
      </c>
      <c r="L11">
        <v>-0.37712530900000002</v>
      </c>
      <c r="O11" t="s">
        <v>129</v>
      </c>
      <c r="P11" s="32">
        <v>0.45804509999999998</v>
      </c>
      <c r="Q11" s="32">
        <v>0.37607684000000002</v>
      </c>
      <c r="R11" s="32">
        <v>-4.5646560000000003E-2</v>
      </c>
      <c r="S11" s="32">
        <v>-0.78614929700000002</v>
      </c>
      <c r="T11" s="32">
        <v>0.16925299999999999</v>
      </c>
    </row>
    <row r="12" spans="1:20" x14ac:dyDescent="0.25">
      <c r="A12" t="s">
        <v>138</v>
      </c>
      <c r="B12">
        <v>18.2</v>
      </c>
      <c r="C12">
        <v>8.5</v>
      </c>
      <c r="D12">
        <v>8.6999999999999993</v>
      </c>
      <c r="E12">
        <v>6.9</v>
      </c>
      <c r="F12">
        <v>6.8</v>
      </c>
      <c r="H12">
        <v>-0.59115835999999999</v>
      </c>
      <c r="I12">
        <v>0.19411596</v>
      </c>
      <c r="J12">
        <v>0.29340856999999998</v>
      </c>
      <c r="K12">
        <v>4.3332780000000003E-3</v>
      </c>
      <c r="L12">
        <v>0.15427026499999999</v>
      </c>
    </row>
    <row r="13" spans="1:20" x14ac:dyDescent="0.25">
      <c r="A13" t="s">
        <v>138</v>
      </c>
      <c r="B13">
        <v>21.7</v>
      </c>
      <c r="C13">
        <v>9.6</v>
      </c>
      <c r="D13">
        <v>10</v>
      </c>
      <c r="E13">
        <v>7.4</v>
      </c>
      <c r="F13">
        <v>7.9</v>
      </c>
      <c r="H13">
        <v>3.2554942100000002</v>
      </c>
      <c r="I13">
        <v>-0.14399028999999999</v>
      </c>
      <c r="J13">
        <v>-0.50065612999999998</v>
      </c>
      <c r="K13">
        <v>-0.38489208899999999</v>
      </c>
      <c r="L13">
        <v>-0.23498481399999999</v>
      </c>
      <c r="O13" t="s">
        <v>142</v>
      </c>
    </row>
    <row r="14" spans="1:20" x14ac:dyDescent="0.25">
      <c r="A14" t="s">
        <v>138</v>
      </c>
      <c r="B14">
        <v>17</v>
      </c>
      <c r="C14">
        <v>8.8000000000000007</v>
      </c>
      <c r="D14">
        <v>9.1999999999999993</v>
      </c>
      <c r="E14">
        <v>6.7</v>
      </c>
      <c r="F14">
        <v>6</v>
      </c>
      <c r="H14">
        <v>-1.12814584</v>
      </c>
      <c r="I14">
        <v>1.84489222</v>
      </c>
      <c r="J14">
        <v>-2.4824510000000001E-2</v>
      </c>
      <c r="K14">
        <v>-0.120376908</v>
      </c>
      <c r="L14">
        <v>0.353962793</v>
      </c>
      <c r="O14" t="s">
        <v>143</v>
      </c>
    </row>
    <row r="15" spans="1:20" x14ac:dyDescent="0.25">
      <c r="A15" t="s">
        <v>138</v>
      </c>
      <c r="B15">
        <v>19.7</v>
      </c>
      <c r="C15">
        <v>8.8000000000000007</v>
      </c>
      <c r="D15">
        <v>9.1999999999999993</v>
      </c>
      <c r="E15">
        <v>7.2</v>
      </c>
      <c r="F15">
        <v>6.8</v>
      </c>
      <c r="H15">
        <v>0.65213204999999996</v>
      </c>
      <c r="I15">
        <v>0.51504271000000001</v>
      </c>
      <c r="J15">
        <v>0.31824722</v>
      </c>
      <c r="K15">
        <v>0.103659321</v>
      </c>
      <c r="L15">
        <v>-0.37592704300000002</v>
      </c>
      <c r="O15" t="s">
        <v>144</v>
      </c>
    </row>
    <row r="16" spans="1:20" x14ac:dyDescent="0.25">
      <c r="A16" t="s">
        <v>138</v>
      </c>
      <c r="B16">
        <v>18</v>
      </c>
      <c r="C16">
        <v>9.1</v>
      </c>
      <c r="D16">
        <v>9.4</v>
      </c>
      <c r="E16">
        <v>7</v>
      </c>
      <c r="F16">
        <v>6.4</v>
      </c>
      <c r="H16">
        <v>4.073657E-2</v>
      </c>
      <c r="I16">
        <v>1.5523925700000001</v>
      </c>
      <c r="J16">
        <v>5.4236020000000003E-2</v>
      </c>
      <c r="K16">
        <v>-0.25221785200000002</v>
      </c>
      <c r="L16">
        <v>0.329050395</v>
      </c>
    </row>
    <row r="17" spans="1:20" x14ac:dyDescent="0.25">
      <c r="A17" t="s">
        <v>138</v>
      </c>
      <c r="B17">
        <v>19.7</v>
      </c>
      <c r="C17">
        <v>8.8000000000000007</v>
      </c>
      <c r="D17">
        <v>9</v>
      </c>
      <c r="E17">
        <v>7.7</v>
      </c>
      <c r="F17">
        <v>7.4</v>
      </c>
      <c r="H17">
        <v>1.3178285300000001</v>
      </c>
      <c r="I17">
        <v>-0.28974561999999998</v>
      </c>
      <c r="J17">
        <v>0.91030982000000005</v>
      </c>
      <c r="K17">
        <v>0.19848986900000001</v>
      </c>
      <c r="L17">
        <v>0.21088590199999999</v>
      </c>
      <c r="O17" t="s">
        <v>145</v>
      </c>
    </row>
    <row r="18" spans="1:20" x14ac:dyDescent="0.25">
      <c r="A18" t="s">
        <v>138</v>
      </c>
      <c r="B18">
        <v>16.100000000000001</v>
      </c>
      <c r="C18">
        <v>8</v>
      </c>
      <c r="D18">
        <v>8</v>
      </c>
      <c r="E18">
        <v>6.3</v>
      </c>
      <c r="F18">
        <v>5.6</v>
      </c>
      <c r="H18">
        <v>-3.3099488300000002</v>
      </c>
      <c r="I18">
        <v>1.18931896</v>
      </c>
      <c r="J18">
        <v>0.50353605000000001</v>
      </c>
      <c r="K18">
        <v>-5.5505132999999998E-2</v>
      </c>
      <c r="L18">
        <v>-5.3077406000000001E-2</v>
      </c>
      <c r="O18" t="s">
        <v>146</v>
      </c>
    </row>
    <row r="19" spans="1:20" x14ac:dyDescent="0.25">
      <c r="A19" t="s">
        <v>147</v>
      </c>
      <c r="B19">
        <v>23.3</v>
      </c>
      <c r="C19">
        <v>9.6999999999999993</v>
      </c>
      <c r="D19">
        <v>10.9</v>
      </c>
      <c r="E19">
        <v>7.3</v>
      </c>
      <c r="F19">
        <v>8.5</v>
      </c>
      <c r="H19">
        <v>4.6716232</v>
      </c>
      <c r="I19">
        <v>-0.55387306999999997</v>
      </c>
      <c r="J19">
        <v>-1.54426051</v>
      </c>
      <c r="K19">
        <v>1.9405709E-2</v>
      </c>
      <c r="L19">
        <v>-0.53372172299999998</v>
      </c>
      <c r="O19" t="s">
        <v>148</v>
      </c>
      <c r="P19" s="32">
        <v>1.9261976000000001</v>
      </c>
      <c r="Q19" s="32">
        <v>0.80946309999999999</v>
      </c>
      <c r="R19" s="32">
        <v>0.57243080999999996</v>
      </c>
      <c r="S19" s="32">
        <v>0.45014580999999998</v>
      </c>
      <c r="T19" s="32">
        <v>0.32283732999999998</v>
      </c>
    </row>
    <row r="20" spans="1:20" x14ac:dyDescent="0.25">
      <c r="A20" t="s">
        <v>147</v>
      </c>
      <c r="B20">
        <v>20.5</v>
      </c>
      <c r="C20">
        <v>9.6</v>
      </c>
      <c r="D20">
        <v>8.6999999999999993</v>
      </c>
      <c r="E20">
        <v>7.5</v>
      </c>
      <c r="F20">
        <v>8</v>
      </c>
      <c r="H20">
        <v>2.27159624</v>
      </c>
      <c r="I20">
        <v>-0.85218315</v>
      </c>
      <c r="J20">
        <v>0.52916602999999995</v>
      </c>
      <c r="K20">
        <v>-1.2428165980000001</v>
      </c>
      <c r="L20">
        <v>0.29413844099999997</v>
      </c>
      <c r="O20" t="s">
        <v>149</v>
      </c>
      <c r="P20" s="32">
        <v>0.74204740000000002</v>
      </c>
      <c r="Q20" s="32">
        <v>0.1310461</v>
      </c>
      <c r="R20" s="32">
        <v>6.5535410000000002E-2</v>
      </c>
      <c r="S20" s="32">
        <v>4.052625E-2</v>
      </c>
      <c r="T20" s="32">
        <v>2.0844789999999998E-2</v>
      </c>
    </row>
    <row r="21" spans="1:20" x14ac:dyDescent="0.25">
      <c r="A21" t="s">
        <v>147</v>
      </c>
      <c r="B21">
        <v>17.2</v>
      </c>
      <c r="C21">
        <v>8.1999999999999993</v>
      </c>
      <c r="D21">
        <v>7.8</v>
      </c>
      <c r="E21">
        <v>6.2</v>
      </c>
      <c r="F21">
        <v>6.9</v>
      </c>
      <c r="H21">
        <v>-2.1503641099999999</v>
      </c>
      <c r="I21">
        <v>-0.62311523000000002</v>
      </c>
      <c r="J21">
        <v>-4.9790279999999999E-2</v>
      </c>
      <c r="K21">
        <v>-0.59268837900000004</v>
      </c>
      <c r="L21">
        <v>0.244634661</v>
      </c>
      <c r="O21" t="s">
        <v>150</v>
      </c>
      <c r="P21" s="32">
        <v>0.74204740000000002</v>
      </c>
      <c r="Q21" s="32">
        <v>0.87309360000000003</v>
      </c>
      <c r="R21" s="32">
        <v>0.93862895999999996</v>
      </c>
      <c r="S21" s="32">
        <v>0.97915521000000005</v>
      </c>
      <c r="T21" s="32">
        <v>1</v>
      </c>
    </row>
    <row r="22" spans="1:20" x14ac:dyDescent="0.25">
      <c r="A22" t="s">
        <v>147</v>
      </c>
      <c r="B22">
        <v>20.399999999999999</v>
      </c>
      <c r="C22">
        <v>9</v>
      </c>
      <c r="D22">
        <v>9</v>
      </c>
      <c r="E22">
        <v>7.1</v>
      </c>
      <c r="F22">
        <v>7.8</v>
      </c>
      <c r="H22">
        <v>1.48926487</v>
      </c>
      <c r="I22">
        <v>-0.85870365000000004</v>
      </c>
      <c r="J22">
        <v>-0.10904935</v>
      </c>
      <c r="K22">
        <v>-0.41712648000000002</v>
      </c>
      <c r="L22">
        <v>-7.0174679000000004E-2</v>
      </c>
    </row>
    <row r="23" spans="1:20" x14ac:dyDescent="0.25">
      <c r="A23" t="s">
        <v>147</v>
      </c>
      <c r="B23">
        <v>18.5</v>
      </c>
      <c r="C23">
        <v>8.6</v>
      </c>
      <c r="D23">
        <v>9.1999999999999993</v>
      </c>
      <c r="E23">
        <v>6.5</v>
      </c>
      <c r="F23">
        <v>7.4</v>
      </c>
      <c r="H23">
        <v>-5.81126E-2</v>
      </c>
      <c r="I23">
        <v>-0.31033790999999999</v>
      </c>
      <c r="J23">
        <v>-0.87152271999999997</v>
      </c>
      <c r="K23">
        <v>-3.0733483999999998E-2</v>
      </c>
      <c r="L23">
        <v>0.38204503299999998</v>
      </c>
    </row>
    <row r="24" spans="1:20" x14ac:dyDescent="0.25">
      <c r="A24" t="s">
        <v>147</v>
      </c>
      <c r="B24">
        <v>19</v>
      </c>
      <c r="C24">
        <v>8.1999999999999993</v>
      </c>
      <c r="D24">
        <v>8.5</v>
      </c>
      <c r="E24">
        <v>7</v>
      </c>
      <c r="F24">
        <v>7.2</v>
      </c>
      <c r="H24">
        <v>-0.34900733</v>
      </c>
      <c r="I24">
        <v>-0.72853648999999998</v>
      </c>
      <c r="J24">
        <v>0.42710999999999999</v>
      </c>
      <c r="K24">
        <v>0.30646021499999998</v>
      </c>
      <c r="L24">
        <v>-9.1089371000000002E-2</v>
      </c>
    </row>
    <row r="25" spans="1:20" x14ac:dyDescent="0.25">
      <c r="A25" t="s">
        <v>147</v>
      </c>
      <c r="B25">
        <v>18.3</v>
      </c>
      <c r="C25">
        <v>7.7</v>
      </c>
      <c r="D25">
        <v>7.8</v>
      </c>
      <c r="E25">
        <v>6.6</v>
      </c>
      <c r="F25">
        <v>7.1</v>
      </c>
      <c r="H25">
        <v>-1.7498422499999999</v>
      </c>
      <c r="I25">
        <v>-1.3020129499999999</v>
      </c>
      <c r="J25">
        <v>0.45372146000000002</v>
      </c>
      <c r="K25">
        <v>0.293354683</v>
      </c>
      <c r="L25">
        <v>-0.21203933699999999</v>
      </c>
    </row>
    <row r="26" spans="1:20" x14ac:dyDescent="0.25">
      <c r="A26" t="s">
        <v>147</v>
      </c>
      <c r="B26">
        <v>17.8</v>
      </c>
      <c r="C26">
        <v>8.3000000000000007</v>
      </c>
      <c r="D26">
        <v>8.1999999999999993</v>
      </c>
      <c r="E26">
        <v>6.3</v>
      </c>
      <c r="F26">
        <v>7.3</v>
      </c>
      <c r="H26">
        <v>-1.31324302</v>
      </c>
      <c r="I26">
        <v>-0.90045966</v>
      </c>
      <c r="J26">
        <v>-0.37050946000000001</v>
      </c>
      <c r="K26">
        <v>-0.419077702</v>
      </c>
      <c r="L26">
        <v>0.34181303699999999</v>
      </c>
    </row>
    <row r="27" spans="1:20" x14ac:dyDescent="0.25">
      <c r="A27" t="s">
        <v>147</v>
      </c>
      <c r="B27">
        <v>19.600000000000001</v>
      </c>
      <c r="C27">
        <v>9</v>
      </c>
      <c r="D27">
        <v>9.3000000000000007</v>
      </c>
      <c r="E27">
        <v>7</v>
      </c>
      <c r="F27">
        <v>8.1999999999999993</v>
      </c>
      <c r="H27">
        <v>1.58062682</v>
      </c>
      <c r="I27">
        <v>-1.08887037</v>
      </c>
      <c r="J27">
        <v>-0.61553827999999999</v>
      </c>
      <c r="K27">
        <v>-0.28394195900000002</v>
      </c>
      <c r="L27">
        <v>0.67602158999999995</v>
      </c>
    </row>
    <row r="28" spans="1:20" x14ac:dyDescent="0.25">
      <c r="A28" t="s">
        <v>147</v>
      </c>
      <c r="B28">
        <v>15.1</v>
      </c>
      <c r="C28">
        <v>7.8</v>
      </c>
      <c r="D28">
        <v>7.9</v>
      </c>
      <c r="E28">
        <v>5</v>
      </c>
      <c r="F28">
        <v>5.8</v>
      </c>
      <c r="H28">
        <v>-4.7416533599999999</v>
      </c>
      <c r="I28">
        <v>0.69321880000000002</v>
      </c>
      <c r="J28">
        <v>-1.2883380900000001</v>
      </c>
      <c r="K28">
        <v>-0.55807044699999997</v>
      </c>
      <c r="L28">
        <v>5.3230240999999998E-2</v>
      </c>
    </row>
    <row r="29" spans="1:20" x14ac:dyDescent="0.25">
      <c r="A29" t="s">
        <v>147</v>
      </c>
      <c r="B29">
        <v>16.100000000000001</v>
      </c>
      <c r="C29">
        <v>7.8</v>
      </c>
      <c r="D29">
        <v>7.8</v>
      </c>
      <c r="E29">
        <v>5.5</v>
      </c>
      <c r="F29">
        <v>6</v>
      </c>
      <c r="H29">
        <v>-3.9538156299999998</v>
      </c>
      <c r="I29">
        <v>0.31137207</v>
      </c>
      <c r="J29">
        <v>-0.61377042000000004</v>
      </c>
      <c r="K29">
        <v>-0.371198798</v>
      </c>
      <c r="L29">
        <v>-0.180507475</v>
      </c>
    </row>
    <row r="30" spans="1:20" x14ac:dyDescent="0.25">
      <c r="A30" t="s">
        <v>147</v>
      </c>
      <c r="B30">
        <v>17.7</v>
      </c>
      <c r="C30">
        <v>7.8</v>
      </c>
      <c r="D30">
        <v>8.1</v>
      </c>
      <c r="E30">
        <v>6.6</v>
      </c>
      <c r="F30">
        <v>6.9</v>
      </c>
      <c r="H30">
        <v>-1.8222630099999999</v>
      </c>
      <c r="I30">
        <v>-0.71858527000000005</v>
      </c>
      <c r="J30">
        <v>0.32070831</v>
      </c>
      <c r="K30">
        <v>0.376533269</v>
      </c>
      <c r="L30">
        <v>6.4573165000000002E-2</v>
      </c>
    </row>
    <row r="31" spans="1:20" x14ac:dyDescent="0.25">
      <c r="A31" t="s">
        <v>147</v>
      </c>
      <c r="B31">
        <v>17.100000000000001</v>
      </c>
      <c r="C31">
        <v>7.9</v>
      </c>
      <c r="D31">
        <v>8.6</v>
      </c>
      <c r="E31">
        <v>6</v>
      </c>
      <c r="F31">
        <v>6.4</v>
      </c>
      <c r="H31">
        <v>-2.4456932500000002</v>
      </c>
      <c r="I31">
        <v>0.27352314999999999</v>
      </c>
      <c r="J31">
        <v>-0.66552129999999998</v>
      </c>
      <c r="K31">
        <v>0.29490602799999999</v>
      </c>
      <c r="L31">
        <v>-7.1312555E-2</v>
      </c>
    </row>
    <row r="32" spans="1:20" x14ac:dyDescent="0.25">
      <c r="A32" t="s">
        <v>147</v>
      </c>
      <c r="B32">
        <v>20.2</v>
      </c>
      <c r="C32">
        <v>8.3000000000000007</v>
      </c>
      <c r="D32">
        <v>9.1</v>
      </c>
      <c r="E32">
        <v>6.5</v>
      </c>
      <c r="F32">
        <v>7.3</v>
      </c>
      <c r="H32">
        <v>0.13087977000000001</v>
      </c>
      <c r="I32">
        <v>-0.68374078999999999</v>
      </c>
      <c r="J32">
        <v>-0.75260284</v>
      </c>
      <c r="K32">
        <v>0.315471948</v>
      </c>
      <c r="L32">
        <v>-0.73912455899999996</v>
      </c>
    </row>
    <row r="33" spans="1:12" x14ac:dyDescent="0.25">
      <c r="A33" t="s">
        <v>147</v>
      </c>
      <c r="B33">
        <v>17.2</v>
      </c>
      <c r="C33">
        <v>7.8</v>
      </c>
      <c r="D33">
        <v>8.1999999999999993</v>
      </c>
      <c r="E33">
        <v>6.3</v>
      </c>
      <c r="F33">
        <v>6.2</v>
      </c>
      <c r="H33">
        <v>-2.6135724499999999</v>
      </c>
      <c r="I33">
        <v>0.25636145999999999</v>
      </c>
      <c r="J33">
        <v>0.12290793</v>
      </c>
      <c r="K33">
        <v>0.32427278900000001</v>
      </c>
      <c r="L33">
        <v>-0.25632470299999999</v>
      </c>
    </row>
    <row r="34" spans="1:12" x14ac:dyDescent="0.25">
      <c r="A34" t="s">
        <v>147</v>
      </c>
      <c r="B34">
        <v>16.399999999999999</v>
      </c>
      <c r="C34">
        <v>7.8</v>
      </c>
      <c r="D34">
        <v>7.8</v>
      </c>
      <c r="E34">
        <v>5.9</v>
      </c>
      <c r="F34">
        <v>6.2</v>
      </c>
      <c r="H34">
        <v>-3.4137573799999998</v>
      </c>
      <c r="I34">
        <v>7.4559689999999998E-2</v>
      </c>
      <c r="J34">
        <v>-0.14220889</v>
      </c>
      <c r="K34">
        <v>-0.168359281</v>
      </c>
      <c r="L34">
        <v>-4.6531019E-2</v>
      </c>
    </row>
    <row r="35" spans="1:12" x14ac:dyDescent="0.25">
      <c r="A35" t="s">
        <v>147</v>
      </c>
      <c r="B35">
        <v>18.5</v>
      </c>
      <c r="C35">
        <v>8.1</v>
      </c>
      <c r="D35">
        <v>7.9</v>
      </c>
      <c r="E35">
        <v>6.8</v>
      </c>
      <c r="F35">
        <v>7.4</v>
      </c>
      <c r="H35">
        <v>-0.95962356000000004</v>
      </c>
      <c r="I35">
        <v>-1.3610848200000001</v>
      </c>
      <c r="J35">
        <v>0.50507544000000004</v>
      </c>
      <c r="K35">
        <v>-9.2924911999999998E-2</v>
      </c>
      <c r="L35">
        <v>0.106361382</v>
      </c>
    </row>
    <row r="36" spans="1:12" x14ac:dyDescent="0.25">
      <c r="A36" t="s">
        <v>147</v>
      </c>
      <c r="B36">
        <v>19.3</v>
      </c>
      <c r="C36">
        <v>8.5</v>
      </c>
      <c r="D36">
        <v>8.3000000000000007</v>
      </c>
      <c r="E36">
        <v>6.2</v>
      </c>
      <c r="F36">
        <v>7.5</v>
      </c>
      <c r="H36">
        <v>-0.56250546999999995</v>
      </c>
      <c r="I36">
        <v>-1.19605779</v>
      </c>
      <c r="J36">
        <v>-0.69201212000000001</v>
      </c>
      <c r="K36">
        <v>-0.68654592199999998</v>
      </c>
      <c r="L36">
        <v>-0.30910375400000001</v>
      </c>
    </row>
    <row r="37" spans="1:12" x14ac:dyDescent="0.25">
      <c r="A37" t="s">
        <v>147</v>
      </c>
      <c r="B37">
        <v>18.3</v>
      </c>
      <c r="C37">
        <v>8.1</v>
      </c>
      <c r="D37">
        <v>8.4</v>
      </c>
      <c r="E37">
        <v>6.6</v>
      </c>
      <c r="F37">
        <v>8.1</v>
      </c>
      <c r="H37">
        <v>-0.44605282000000002</v>
      </c>
      <c r="I37">
        <v>-1.9555321299999999</v>
      </c>
      <c r="J37">
        <v>-0.40988582000000001</v>
      </c>
      <c r="K37">
        <v>0.109789501</v>
      </c>
      <c r="L37">
        <v>0.73215999799999998</v>
      </c>
    </row>
    <row r="38" spans="1:12" x14ac:dyDescent="0.25">
      <c r="A38" t="s">
        <v>147</v>
      </c>
      <c r="B38">
        <v>20.100000000000001</v>
      </c>
      <c r="C38">
        <v>9</v>
      </c>
      <c r="D38">
        <v>9.9</v>
      </c>
      <c r="E38">
        <v>7.2</v>
      </c>
      <c r="F38">
        <v>7.4</v>
      </c>
      <c r="H38">
        <v>1.7251257900000001</v>
      </c>
      <c r="I38">
        <v>0.24032659000000001</v>
      </c>
      <c r="J38">
        <v>-0.44121653</v>
      </c>
      <c r="K38">
        <v>0.28509943900000001</v>
      </c>
      <c r="L38">
        <v>2.1624974000000002E-2</v>
      </c>
    </row>
    <row r="39" spans="1:12" x14ac:dyDescent="0.25">
      <c r="A39" t="s">
        <v>147</v>
      </c>
      <c r="B39">
        <v>19</v>
      </c>
      <c r="C39">
        <v>9.1</v>
      </c>
      <c r="D39">
        <v>9.6</v>
      </c>
      <c r="E39">
        <v>6.9</v>
      </c>
      <c r="F39">
        <v>6.9</v>
      </c>
      <c r="H39">
        <v>0.72097451000000001</v>
      </c>
      <c r="I39">
        <v>0.87642218000000005</v>
      </c>
      <c r="J39">
        <v>-0.43953997</v>
      </c>
      <c r="K39">
        <v>-0.193573615</v>
      </c>
      <c r="L39">
        <v>0.12935580199999999</v>
      </c>
    </row>
    <row r="40" spans="1:12" x14ac:dyDescent="0.25">
      <c r="A40" t="s">
        <v>147</v>
      </c>
      <c r="B40">
        <v>19.2</v>
      </c>
      <c r="C40">
        <v>8.6999999999999993</v>
      </c>
      <c r="D40">
        <v>9.1</v>
      </c>
      <c r="E40">
        <v>6.7</v>
      </c>
      <c r="F40">
        <v>6.9</v>
      </c>
      <c r="H40">
        <v>2.5715089999999999E-2</v>
      </c>
      <c r="I40">
        <v>0.26007097000000001</v>
      </c>
      <c r="J40">
        <v>-0.33384116000000003</v>
      </c>
      <c r="K40">
        <v>-0.102288038</v>
      </c>
      <c r="L40">
        <v>-0.27309114600000001</v>
      </c>
    </row>
    <row r="41" spans="1:12" x14ac:dyDescent="0.25">
      <c r="A41" t="s">
        <v>147</v>
      </c>
      <c r="B41">
        <v>18</v>
      </c>
      <c r="C41">
        <v>8.4</v>
      </c>
      <c r="D41">
        <v>9</v>
      </c>
      <c r="E41">
        <v>6.7</v>
      </c>
      <c r="F41">
        <v>7.1</v>
      </c>
      <c r="H41">
        <v>-0.52860569000000002</v>
      </c>
      <c r="I41">
        <v>-7.6046409999999995E-2</v>
      </c>
      <c r="J41">
        <v>-0.30917642000000001</v>
      </c>
      <c r="K41">
        <v>0.226382098</v>
      </c>
      <c r="L41">
        <v>0.42763333999999997</v>
      </c>
    </row>
    <row r="42" spans="1:12" x14ac:dyDescent="0.25">
      <c r="A42" t="s">
        <v>147</v>
      </c>
      <c r="B42">
        <v>19.8</v>
      </c>
      <c r="C42">
        <v>9.1</v>
      </c>
      <c r="D42">
        <v>9.6999999999999993</v>
      </c>
      <c r="E42">
        <v>6.9</v>
      </c>
      <c r="F42">
        <v>7.3</v>
      </c>
      <c r="H42">
        <v>1.29390596</v>
      </c>
      <c r="I42">
        <v>0.31222638000000003</v>
      </c>
      <c r="J42">
        <v>-0.68091791999999995</v>
      </c>
      <c r="K42">
        <v>-0.145695781</v>
      </c>
      <c r="L42">
        <v>-1.0236594999999999E-2</v>
      </c>
    </row>
    <row r="43" spans="1:12" x14ac:dyDescent="0.25">
      <c r="A43" t="s">
        <v>147</v>
      </c>
      <c r="B43">
        <v>19.100000000000001</v>
      </c>
      <c r="C43">
        <v>8.8000000000000007</v>
      </c>
      <c r="D43">
        <v>9.6999999999999993</v>
      </c>
      <c r="E43">
        <v>6.7</v>
      </c>
      <c r="F43">
        <v>6.9</v>
      </c>
      <c r="H43">
        <v>0.41423885999999999</v>
      </c>
      <c r="I43">
        <v>0.69493685000000005</v>
      </c>
      <c r="J43">
        <v>-0.76543273999999994</v>
      </c>
      <c r="K43">
        <v>0.178986804</v>
      </c>
      <c r="L43">
        <v>-7.4223690999999994E-2</v>
      </c>
    </row>
    <row r="44" spans="1:12" x14ac:dyDescent="0.25">
      <c r="A44" t="s">
        <v>147</v>
      </c>
      <c r="B44">
        <v>18.2</v>
      </c>
      <c r="C44">
        <v>7.9</v>
      </c>
      <c r="D44">
        <v>8.5</v>
      </c>
      <c r="E44">
        <v>6.6</v>
      </c>
      <c r="F44">
        <v>6.6</v>
      </c>
      <c r="H44">
        <v>-1.54697836</v>
      </c>
      <c r="I44">
        <v>-0.10763352</v>
      </c>
      <c r="J44">
        <v>0.14705908000000001</v>
      </c>
      <c r="K44">
        <v>0.53525206999999997</v>
      </c>
      <c r="L44">
        <v>-0.32104761799999998</v>
      </c>
    </row>
    <row r="45" spans="1:12" x14ac:dyDescent="0.25">
      <c r="A45" t="s">
        <v>147</v>
      </c>
      <c r="B45">
        <v>19.5</v>
      </c>
      <c r="C45">
        <v>8.9</v>
      </c>
      <c r="D45">
        <v>9.8000000000000007</v>
      </c>
      <c r="E45">
        <v>7.4</v>
      </c>
      <c r="F45">
        <v>7.5</v>
      </c>
      <c r="H45">
        <v>1.6164817</v>
      </c>
      <c r="I45">
        <v>0.10557278</v>
      </c>
      <c r="J45">
        <v>-0.11951299999999999</v>
      </c>
      <c r="K45">
        <v>0.45319699099999999</v>
      </c>
      <c r="L45">
        <v>0.45609989499999998</v>
      </c>
    </row>
    <row r="46" spans="1:12" x14ac:dyDescent="0.25">
      <c r="A46" t="s">
        <v>147</v>
      </c>
      <c r="B46">
        <v>18.899999999999999</v>
      </c>
      <c r="C46">
        <v>8.6</v>
      </c>
      <c r="D46">
        <v>8.6999999999999993</v>
      </c>
      <c r="E46">
        <v>6.9</v>
      </c>
      <c r="F46">
        <v>7</v>
      </c>
      <c r="H46">
        <v>-0.15666073999999999</v>
      </c>
      <c r="I46">
        <v>-9.5504580000000006E-2</v>
      </c>
      <c r="J46">
        <v>0.19728567999999999</v>
      </c>
      <c r="K46">
        <v>-0.14303447599999999</v>
      </c>
      <c r="L46">
        <v>-6.1978344999999997E-2</v>
      </c>
    </row>
    <row r="47" spans="1:12" x14ac:dyDescent="0.25">
      <c r="A47" t="s">
        <v>147</v>
      </c>
      <c r="B47">
        <v>18.899999999999999</v>
      </c>
      <c r="C47">
        <v>8.6</v>
      </c>
      <c r="D47">
        <v>9.6999999999999993</v>
      </c>
      <c r="E47">
        <v>7</v>
      </c>
      <c r="F47">
        <v>7.1</v>
      </c>
      <c r="H47">
        <v>0.55507483999999996</v>
      </c>
      <c r="I47">
        <v>0.38444899999999999</v>
      </c>
      <c r="J47">
        <v>-0.41217120000000002</v>
      </c>
      <c r="K47">
        <v>0.60138508700000004</v>
      </c>
      <c r="L47">
        <v>0.238748339</v>
      </c>
    </row>
    <row r="48" spans="1:12" x14ac:dyDescent="0.25">
      <c r="A48" t="s">
        <v>147</v>
      </c>
      <c r="B48">
        <v>20.100000000000001</v>
      </c>
      <c r="C48">
        <v>8.5</v>
      </c>
      <c r="D48">
        <v>8.6999999999999993</v>
      </c>
      <c r="E48">
        <v>7.1</v>
      </c>
      <c r="F48">
        <v>7.4</v>
      </c>
      <c r="H48">
        <v>0.56616297000000004</v>
      </c>
      <c r="I48">
        <v>-0.81169049999999998</v>
      </c>
      <c r="J48">
        <v>0.30870869000000001</v>
      </c>
      <c r="K48">
        <v>7.8797502000000005E-2</v>
      </c>
      <c r="L48">
        <v>-0.39287803300000002</v>
      </c>
    </row>
    <row r="49" spans="1:12" x14ac:dyDescent="0.25">
      <c r="A49" t="s">
        <v>147</v>
      </c>
      <c r="B49">
        <v>19.7</v>
      </c>
      <c r="C49">
        <v>8.5</v>
      </c>
      <c r="D49">
        <v>8.9</v>
      </c>
      <c r="E49">
        <v>7.3</v>
      </c>
      <c r="F49">
        <v>7.3</v>
      </c>
      <c r="H49">
        <v>0.64346539999999997</v>
      </c>
      <c r="I49">
        <v>-0.47840410999999999</v>
      </c>
      <c r="J49">
        <v>0.48969613000000001</v>
      </c>
      <c r="K49">
        <v>0.330349483</v>
      </c>
      <c r="L49">
        <v>-0.12541106399999999</v>
      </c>
    </row>
    <row r="50" spans="1:12" x14ac:dyDescent="0.25">
      <c r="A50" t="s">
        <v>147</v>
      </c>
      <c r="B50">
        <v>19.899999999999999</v>
      </c>
      <c r="C50">
        <v>9.1</v>
      </c>
      <c r="D50">
        <v>8.8000000000000007</v>
      </c>
      <c r="E50">
        <v>6.6</v>
      </c>
      <c r="F50">
        <v>7.1</v>
      </c>
      <c r="H50">
        <v>0.44975419</v>
      </c>
      <c r="I50">
        <v>-2.6195779999999998E-2</v>
      </c>
      <c r="J50">
        <v>-0.38041960000000002</v>
      </c>
      <c r="K50">
        <v>-0.92179975800000002</v>
      </c>
      <c r="L50">
        <v>-0.497581416</v>
      </c>
    </row>
    <row r="51" spans="1:12" x14ac:dyDescent="0.25">
      <c r="A51" t="s">
        <v>147</v>
      </c>
      <c r="B51">
        <v>19.5</v>
      </c>
      <c r="C51">
        <v>9.1999999999999993</v>
      </c>
      <c r="D51">
        <v>8.4</v>
      </c>
      <c r="E51">
        <v>7.5</v>
      </c>
      <c r="F51">
        <v>7</v>
      </c>
      <c r="H51">
        <v>0.81546717999999996</v>
      </c>
      <c r="I51">
        <v>0.12312181</v>
      </c>
      <c r="J51">
        <v>1.1900900800000001</v>
      </c>
      <c r="K51">
        <v>-0.85064878799999999</v>
      </c>
      <c r="L51">
        <v>-3.8530877999999998E-2</v>
      </c>
    </row>
    <row r="52" spans="1:12" x14ac:dyDescent="0.25">
      <c r="A52" t="s">
        <v>147</v>
      </c>
      <c r="B52">
        <v>18</v>
      </c>
      <c r="C52">
        <v>7.8</v>
      </c>
      <c r="D52">
        <v>8.1</v>
      </c>
      <c r="E52">
        <v>6.7</v>
      </c>
      <c r="F52">
        <v>6.2</v>
      </c>
      <c r="H52">
        <v>-2.0977532999999999</v>
      </c>
      <c r="I52">
        <v>0.14224416000000001</v>
      </c>
      <c r="J52">
        <v>0.74187795000000001</v>
      </c>
      <c r="K52">
        <v>0.468659141</v>
      </c>
      <c r="L52">
        <v>-0.56112580099999998</v>
      </c>
    </row>
    <row r="53" spans="1:12" x14ac:dyDescent="0.25">
      <c r="A53" t="s">
        <v>147</v>
      </c>
      <c r="B53">
        <v>18.5</v>
      </c>
      <c r="C53">
        <v>8.1999999999999993</v>
      </c>
      <c r="D53">
        <v>9</v>
      </c>
      <c r="E53">
        <v>7.1</v>
      </c>
      <c r="F53">
        <v>7.3</v>
      </c>
      <c r="H53">
        <v>-8.3117079999999996E-2</v>
      </c>
      <c r="I53">
        <v>-0.47238479999999999</v>
      </c>
      <c r="J53">
        <v>0.17632063000000001</v>
      </c>
      <c r="K53">
        <v>0.70246165699999996</v>
      </c>
      <c r="L53">
        <v>0.39189268199999999</v>
      </c>
    </row>
    <row r="54" spans="1:12" x14ac:dyDescent="0.25">
      <c r="A54" t="s">
        <v>147</v>
      </c>
      <c r="B54">
        <v>18.7</v>
      </c>
      <c r="C54">
        <v>8.5</v>
      </c>
      <c r="D54">
        <v>8.6999999999999993</v>
      </c>
      <c r="E54">
        <v>7.4</v>
      </c>
      <c r="F54">
        <v>7.6</v>
      </c>
      <c r="H54">
        <v>0.47860949000000003</v>
      </c>
      <c r="I54">
        <v>-0.81841799000000004</v>
      </c>
      <c r="J54">
        <v>0.65766336999999997</v>
      </c>
      <c r="K54">
        <v>0.22761093900000001</v>
      </c>
      <c r="L54">
        <v>0.64433667900000002</v>
      </c>
    </row>
    <row r="55" spans="1:12" x14ac:dyDescent="0.25">
      <c r="A55" t="s">
        <v>147</v>
      </c>
      <c r="B55">
        <v>16.399999999999999</v>
      </c>
      <c r="C55">
        <v>7.6</v>
      </c>
      <c r="D55">
        <v>7.8</v>
      </c>
      <c r="E55">
        <v>6.1</v>
      </c>
      <c r="F55">
        <v>6.1</v>
      </c>
      <c r="H55">
        <v>-3.48017909</v>
      </c>
      <c r="I55">
        <v>0.10110558</v>
      </c>
      <c r="J55">
        <v>0.19232962000000001</v>
      </c>
      <c r="K55">
        <v>0.21720341400000001</v>
      </c>
      <c r="L55">
        <v>-9.7689242999999995E-2</v>
      </c>
    </row>
    <row r="56" spans="1:12" x14ac:dyDescent="0.25">
      <c r="A56" t="s">
        <v>147</v>
      </c>
      <c r="B56">
        <v>20</v>
      </c>
      <c r="C56">
        <v>8.6999999999999993</v>
      </c>
      <c r="D56">
        <v>9.6</v>
      </c>
      <c r="E56">
        <v>7.6</v>
      </c>
      <c r="F56">
        <v>7.3</v>
      </c>
      <c r="H56">
        <v>1.53337046</v>
      </c>
      <c r="I56">
        <v>6.8631910000000004E-2</v>
      </c>
      <c r="J56">
        <v>0.39247854999999998</v>
      </c>
      <c r="K56">
        <v>0.70514558900000002</v>
      </c>
      <c r="L56">
        <v>1.8419275999999998E-2</v>
      </c>
    </row>
    <row r="57" spans="1:12" x14ac:dyDescent="0.25">
      <c r="A57" t="s">
        <v>147</v>
      </c>
      <c r="B57">
        <v>21.5</v>
      </c>
      <c r="C57">
        <v>8.4</v>
      </c>
      <c r="D57">
        <v>9.1</v>
      </c>
      <c r="E57">
        <v>7.2</v>
      </c>
      <c r="F57">
        <v>8</v>
      </c>
      <c r="H57">
        <v>1.6313353900000001</v>
      </c>
      <c r="I57">
        <v>-1.58909761</v>
      </c>
      <c r="J57">
        <v>-8.5304350000000001E-2</v>
      </c>
      <c r="K57">
        <v>0.51483152700000001</v>
      </c>
      <c r="L57">
        <v>-0.65561882400000004</v>
      </c>
    </row>
    <row r="58" spans="1:12" x14ac:dyDescent="0.25">
      <c r="A58" t="s">
        <v>147</v>
      </c>
      <c r="B58">
        <v>18.2</v>
      </c>
      <c r="C58">
        <v>8.5</v>
      </c>
      <c r="D58">
        <v>9</v>
      </c>
      <c r="E58">
        <v>6.7</v>
      </c>
      <c r="F58">
        <v>6.9</v>
      </c>
      <c r="H58">
        <v>-0.51327864000000001</v>
      </c>
      <c r="I58">
        <v>0.21444236</v>
      </c>
      <c r="J58">
        <v>-0.23758059000000001</v>
      </c>
      <c r="K58">
        <v>0.100889095</v>
      </c>
      <c r="L58">
        <v>0.203620939</v>
      </c>
    </row>
    <row r="59" spans="1:12" x14ac:dyDescent="0.25">
      <c r="A59" t="s">
        <v>147</v>
      </c>
      <c r="B59">
        <v>18.399999999999999</v>
      </c>
      <c r="C59">
        <v>8.3000000000000007</v>
      </c>
      <c r="D59">
        <v>9.1</v>
      </c>
      <c r="E59">
        <v>6.8</v>
      </c>
      <c r="F59">
        <v>6.9</v>
      </c>
      <c r="H59">
        <v>-0.47239387999999999</v>
      </c>
      <c r="I59">
        <v>0.12921366000000001</v>
      </c>
      <c r="J59">
        <v>-0.15544011999999999</v>
      </c>
      <c r="K59">
        <v>0.497218194</v>
      </c>
      <c r="L59">
        <v>9.2360518000000003E-2</v>
      </c>
    </row>
    <row r="60" spans="1:12" x14ac:dyDescent="0.25">
      <c r="A60" t="s">
        <v>147</v>
      </c>
      <c r="B60">
        <v>17.5</v>
      </c>
      <c r="C60">
        <v>8.5</v>
      </c>
      <c r="D60">
        <v>8.8000000000000007</v>
      </c>
      <c r="E60">
        <v>6.5</v>
      </c>
      <c r="F60">
        <v>6.8</v>
      </c>
      <c r="H60">
        <v>-1.07468159</v>
      </c>
      <c r="I60">
        <v>0.29380982</v>
      </c>
      <c r="J60">
        <v>-0.32652430999999998</v>
      </c>
      <c r="K60">
        <v>-0.140018593</v>
      </c>
      <c r="L60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catalogue &amp; chytrid data</vt:lpstr>
      <vt:lpstr>morphometric data</vt:lpstr>
      <vt:lpstr>PCA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2016-01-15T19:00:18Z</dcterms:created>
  <dcterms:modified xsi:type="dcterms:W3CDTF">2016-01-15T19:01:50Z</dcterms:modified>
</cp:coreProperties>
</file>