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Original data" sheetId="1" r:id="rId1"/>
    <sheet name="Statistics" sheetId="2" r:id="rId2"/>
    <sheet name="Graph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21" i="2"/>
  <c r="D23" i="1"/>
  <c r="G23"/>
  <c r="H22"/>
  <c r="H23" s="1"/>
  <c r="G22"/>
  <c r="D22"/>
  <c r="C22"/>
  <c r="C23" s="1"/>
  <c r="H21"/>
  <c r="G21"/>
  <c r="D21"/>
  <c r="C21"/>
</calcChain>
</file>

<file path=xl/sharedStrings.xml><?xml version="1.0" encoding="utf-8"?>
<sst xmlns="http://schemas.openxmlformats.org/spreadsheetml/2006/main" count="35" uniqueCount="21">
  <si>
    <t>Lenth</t>
  </si>
  <si>
    <t>Width</t>
  </si>
  <si>
    <t>Control</t>
  </si>
  <si>
    <t>Arl2</t>
  </si>
  <si>
    <t>Width</t>
    <phoneticPr fontId="1" type="noConversion"/>
  </si>
  <si>
    <t>Control</t>
    <phoneticPr fontId="1" type="noConversion"/>
  </si>
  <si>
    <t>AVE</t>
    <phoneticPr fontId="1" type="noConversion"/>
  </si>
  <si>
    <t>STD</t>
    <phoneticPr fontId="1" type="noConversion"/>
  </si>
  <si>
    <t>SEM</t>
    <phoneticPr fontId="1" type="noConversion"/>
  </si>
  <si>
    <t>Arl2</t>
    <phoneticPr fontId="1" type="noConversion"/>
  </si>
  <si>
    <t>In pixel</t>
    <phoneticPr fontId="1" type="noConversion"/>
  </si>
  <si>
    <t>Control</t>
    <phoneticPr fontId="1" type="noConversion"/>
  </si>
  <si>
    <t>P value</t>
    <phoneticPr fontId="1" type="noConversion"/>
  </si>
  <si>
    <t>Note: Each line of data is from different oocytes</t>
  </si>
  <si>
    <t>Length</t>
    <phoneticPr fontId="1" type="noConversion"/>
  </si>
  <si>
    <t>Note: For 60x lens of Andor Revolution Confocal system, 1 pixel=0.107μm</t>
    <phoneticPr fontId="1" type="noConversion"/>
  </si>
  <si>
    <t>Length</t>
    <phoneticPr fontId="1" type="noConversion"/>
  </si>
  <si>
    <t>In μm</t>
    <phoneticPr fontId="1" type="noConversion"/>
  </si>
  <si>
    <t>Figure 3D: Comparison of MI spindle length &amp; width at 8 hour of IVM (in-vitro maturation)</t>
    <phoneticPr fontId="1" type="noConversion"/>
  </si>
  <si>
    <t>Figure 3D: Comparison of MI spindle length at 8 hour of IVM (in-vitro maturation)</t>
    <phoneticPr fontId="1" type="noConversion"/>
  </si>
  <si>
    <t>Figure 3D: MI spindle length &amp; width (pixel) of oocytes at 8  hour of IVM (in-vitro maturation)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</si>
</sst>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22917827579244901"/>
          <c:y val="5.0084037660430084E-2"/>
          <c:w val="0.72213732159219768"/>
          <c:h val="0.789216574726333"/>
        </c:manualLayout>
      </c:layout>
      <c:barChart>
        <c:barDir val="col"/>
        <c:grouping val="clustered"/>
        <c:ser>
          <c:idx val="0"/>
          <c:order val="0"/>
          <c:tx>
            <c:strRef>
              <c:f>Graph!$C$14</c:f>
              <c:strCache>
                <c:ptCount val="1"/>
                <c:pt idx="0">
                  <c:v>Control</c:v>
                </c:pt>
              </c:strCache>
            </c:strRef>
          </c:tx>
          <c:errBars>
            <c:errBarType val="both"/>
            <c:errValType val="cust"/>
            <c:plus>
              <c:numRef>
                <c:f>[1]Sheet1!$I$60:$J$60</c:f>
                <c:numCache>
                  <c:formatCode>General</c:formatCode>
                  <c:ptCount val="2"/>
                  <c:pt idx="0">
                    <c:v>0.28800653576557916</c:v>
                  </c:pt>
                  <c:pt idx="1">
                    <c:v>0.31159267922592621</c:v>
                  </c:pt>
                </c:numCache>
              </c:numRef>
            </c:plus>
            <c:minus>
              <c:numRef>
                <c:f>[1]Sheet1!$I$60:$J$60</c:f>
                <c:numCache>
                  <c:formatCode>General</c:formatCode>
                  <c:ptCount val="2"/>
                  <c:pt idx="0">
                    <c:v>0.28800653576557916</c:v>
                  </c:pt>
                  <c:pt idx="1">
                    <c:v>0.31159267922592621</c:v>
                  </c:pt>
                </c:numCache>
              </c:numRef>
            </c:minus>
          </c:errBars>
          <c:cat>
            <c:strRef>
              <c:f>Graph!$D$13:$E$13</c:f>
              <c:strCache>
                <c:ptCount val="2"/>
                <c:pt idx="0">
                  <c:v>Length</c:v>
                </c:pt>
                <c:pt idx="1">
                  <c:v>Width</c:v>
                </c:pt>
              </c:strCache>
            </c:strRef>
          </c:cat>
          <c:val>
            <c:numRef>
              <c:f>Graph!$D$14:$E$14</c:f>
              <c:numCache>
                <c:formatCode>General</c:formatCode>
                <c:ptCount val="2"/>
                <c:pt idx="0">
                  <c:v>12.298223333333333</c:v>
                </c:pt>
                <c:pt idx="1">
                  <c:v>7.4216412666666676</c:v>
                </c:pt>
              </c:numCache>
            </c:numRef>
          </c:val>
        </c:ser>
        <c:ser>
          <c:idx val="1"/>
          <c:order val="1"/>
          <c:tx>
            <c:strRef>
              <c:f>Graph!$C$15</c:f>
              <c:strCache>
                <c:ptCount val="1"/>
                <c:pt idx="0">
                  <c:v>Arl2</c:v>
                </c:pt>
              </c:strCache>
            </c:strRef>
          </c:tx>
          <c:errBars>
            <c:errBarType val="both"/>
            <c:errValType val="cust"/>
            <c:plus>
              <c:numRef>
                <c:f>[1]Sheet1!$I$61:$J$61</c:f>
                <c:numCache>
                  <c:formatCode>General</c:formatCode>
                  <c:ptCount val="2"/>
                  <c:pt idx="0">
                    <c:v>0.23786095642038985</c:v>
                  </c:pt>
                  <c:pt idx="1">
                    <c:v>0.19207256084130728</c:v>
                  </c:pt>
                </c:numCache>
              </c:numRef>
            </c:plus>
            <c:minus>
              <c:numRef>
                <c:f>[1]Sheet1!$I$61:$J$61</c:f>
                <c:numCache>
                  <c:formatCode>General</c:formatCode>
                  <c:ptCount val="2"/>
                  <c:pt idx="0">
                    <c:v>0.23786095642038985</c:v>
                  </c:pt>
                  <c:pt idx="1">
                    <c:v>0.19207256084130728</c:v>
                  </c:pt>
                </c:numCache>
              </c:numRef>
            </c:minus>
          </c:errBars>
          <c:cat>
            <c:strRef>
              <c:f>Graph!$D$13:$E$13</c:f>
              <c:strCache>
                <c:ptCount val="2"/>
                <c:pt idx="0">
                  <c:v>Length</c:v>
                </c:pt>
                <c:pt idx="1">
                  <c:v>Width</c:v>
                </c:pt>
              </c:strCache>
            </c:strRef>
          </c:cat>
          <c:val>
            <c:numRef>
              <c:f>Graph!$D$15:$E$15</c:f>
              <c:numCache>
                <c:formatCode>General</c:formatCode>
                <c:ptCount val="2"/>
                <c:pt idx="0">
                  <c:v>9.4349835833333326</c:v>
                </c:pt>
                <c:pt idx="1">
                  <c:v>8.1061059999999987</c:v>
                </c:pt>
              </c:numCache>
            </c:numRef>
          </c:val>
        </c:ser>
        <c:axId val="130425984"/>
        <c:axId val="130427520"/>
      </c:barChart>
      <c:catAx>
        <c:axId val="130425984"/>
        <c:scaling>
          <c:orientation val="minMax"/>
        </c:scaling>
        <c:axPos val="b"/>
        <c:maj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 b="1" i="0" baseline="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30427520"/>
        <c:crosses val="autoZero"/>
        <c:auto val="1"/>
        <c:lblAlgn val="ctr"/>
        <c:lblOffset val="100"/>
      </c:catAx>
      <c:valAx>
        <c:axId val="1304275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400">
                    <a:latin typeface="Times New Roman" pitchFamily="18" charset="0"/>
                    <a:cs typeface="Times New Roman" pitchFamily="18" charset="0"/>
                  </a:rPr>
                  <a:t>Spindle</a:t>
                </a:r>
                <a:r>
                  <a:rPr lang="en-US" altLang="zh-CN" sz="1400" baseline="0">
                    <a:latin typeface="Times New Roman" pitchFamily="18" charset="0"/>
                    <a:cs typeface="Times New Roman" pitchFamily="18" charset="0"/>
                  </a:rPr>
                  <a:t> length &amp; width (</a:t>
                </a:r>
                <a:r>
                  <a:rPr lang="el-GR" altLang="zh-CN" sz="1400" baseline="0">
                    <a:latin typeface="Times New Roman" pitchFamily="18" charset="0"/>
                    <a:cs typeface="Times New Roman" pitchFamily="18" charset="0"/>
                  </a:rPr>
                  <a:t>μ</a:t>
                </a:r>
                <a:r>
                  <a:rPr lang="en-US" altLang="zh-CN" sz="1400" baseline="0">
                    <a:latin typeface="Times New Roman" pitchFamily="18" charset="0"/>
                    <a:cs typeface="Times New Roman" pitchFamily="18" charset="0"/>
                  </a:rPr>
                  <a:t>m)</a:t>
                </a:r>
                <a:endParaRPr lang="zh-CN" altLang="en-US" sz="14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3.8606283681995389E-2"/>
              <c:y val="3.9301965204665834E-2"/>
            </c:manualLayout>
          </c:layout>
        </c:title>
        <c:numFmt formatCode="General" sourceLinked="1"/>
        <c:maj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 i="0" baseline="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3042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637810806193567"/>
          <c:y val="6.2151144870843132E-2"/>
          <c:w val="0.2950728787360089"/>
          <c:h val="0.14949078173738939"/>
        </c:manualLayout>
      </c:layout>
      <c:txPr>
        <a:bodyPr/>
        <a:lstStyle/>
        <a:p>
          <a:pPr>
            <a:defRPr sz="1200" b="1" i="0" baseline="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66674</xdr:rowOff>
    </xdr:from>
    <xdr:to>
      <xdr:col>10</xdr:col>
      <xdr:colOff>514350</xdr:colOff>
      <xdr:row>17</xdr:row>
      <xdr:rowOff>28575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7</xdr:row>
      <xdr:rowOff>228600</xdr:rowOff>
    </xdr:from>
    <xdr:to>
      <xdr:col>8</xdr:col>
      <xdr:colOff>200025</xdr:colOff>
      <xdr:row>8</xdr:row>
      <xdr:rowOff>114300</xdr:rowOff>
    </xdr:to>
    <xdr:sp macro="" textlink="">
      <xdr:nvSpPr>
        <xdr:cNvPr id="3" name="五角星 2"/>
        <xdr:cNvSpPr/>
      </xdr:nvSpPr>
      <xdr:spPr>
        <a:xfrm>
          <a:off x="5638800" y="1866900"/>
          <a:ext cx="123825" cy="123825"/>
        </a:xfrm>
        <a:prstGeom prst="star5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rl2%20&#25968;&#25454;&#25972;&#29702;&#27719;&#24635;%20New/Arl2%20&#34920;&#22411;/Arl2%20&#27979;&#3732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6">
          <cell r="I56" t="str">
            <v>Length</v>
          </cell>
          <cell r="J56" t="str">
            <v>Width</v>
          </cell>
        </row>
        <row r="57">
          <cell r="H57" t="str">
            <v>Control</v>
          </cell>
          <cell r="I57">
            <v>12.298223333333333</v>
          </cell>
          <cell r="J57">
            <v>7.4216412666666676</v>
          </cell>
        </row>
        <row r="58">
          <cell r="H58" t="str">
            <v>Arl2</v>
          </cell>
          <cell r="I58">
            <v>9.4349835833333326</v>
          </cell>
          <cell r="J58">
            <v>8.1061059999999987</v>
          </cell>
        </row>
        <row r="60">
          <cell r="I60">
            <v>0.28800653576557916</v>
          </cell>
          <cell r="J60">
            <v>0.31159267922592621</v>
          </cell>
        </row>
        <row r="61">
          <cell r="I61">
            <v>0.23786095642038985</v>
          </cell>
          <cell r="J61">
            <v>0.19207256084130728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3"/>
  <sheetViews>
    <sheetView tabSelected="1" topLeftCell="A3" workbookViewId="0">
      <selection activeCell="J9" sqref="J9"/>
    </sheetView>
  </sheetViews>
  <sheetFormatPr defaultRowHeight="13.5"/>
  <sheetData>
    <row r="1" spans="2:18" ht="29.25" customHeight="1">
      <c r="B1" s="1" t="s">
        <v>20</v>
      </c>
    </row>
    <row r="2" spans="2:18" ht="15.75">
      <c r="B2" s="3" t="s">
        <v>13</v>
      </c>
    </row>
    <row r="4" spans="2:18" ht="18.75">
      <c r="B4" s="1"/>
      <c r="C4" s="1" t="s">
        <v>14</v>
      </c>
      <c r="D4" s="1" t="s">
        <v>4</v>
      </c>
      <c r="E4" s="1"/>
      <c r="F4" s="1"/>
      <c r="G4" s="1" t="s">
        <v>14</v>
      </c>
      <c r="H4" s="1" t="s">
        <v>4</v>
      </c>
    </row>
    <row r="5" spans="2:18" ht="18.75">
      <c r="B5" s="4" t="s">
        <v>5</v>
      </c>
      <c r="C5">
        <v>92.962000000000003</v>
      </c>
      <c r="D5">
        <v>67.417000000000002</v>
      </c>
      <c r="F5" s="4" t="s">
        <v>9</v>
      </c>
      <c r="G5">
        <v>92.891999999999996</v>
      </c>
      <c r="H5">
        <v>75.239999999999995</v>
      </c>
    </row>
    <row r="6" spans="2:18" ht="18.75">
      <c r="B6" s="1"/>
      <c r="C6">
        <v>114.004</v>
      </c>
      <c r="D6">
        <v>88.64</v>
      </c>
      <c r="G6">
        <v>77.278999999999996</v>
      </c>
      <c r="H6">
        <v>80.677000000000007</v>
      </c>
      <c r="L6" s="1"/>
      <c r="M6" s="1"/>
      <c r="N6" s="1"/>
      <c r="O6" s="1"/>
      <c r="P6" s="1"/>
      <c r="Q6" s="1"/>
      <c r="R6" s="1"/>
    </row>
    <row r="7" spans="2:18" ht="18.75">
      <c r="B7" s="1"/>
      <c r="C7">
        <v>115.434</v>
      </c>
      <c r="D7">
        <v>73.11</v>
      </c>
      <c r="G7">
        <v>101.193</v>
      </c>
      <c r="H7">
        <v>78.882999999999996</v>
      </c>
    </row>
    <row r="8" spans="2:18" ht="18.75">
      <c r="B8" s="1"/>
      <c r="C8">
        <v>116.039</v>
      </c>
      <c r="D8">
        <v>73.171000000000006</v>
      </c>
      <c r="G8">
        <v>92.655000000000001</v>
      </c>
      <c r="H8">
        <v>72.638000000000005</v>
      </c>
    </row>
    <row r="9" spans="2:18" ht="18.75">
      <c r="B9" s="1"/>
      <c r="C9">
        <v>121.004</v>
      </c>
      <c r="D9">
        <v>64</v>
      </c>
      <c r="G9">
        <v>106.17400000000001</v>
      </c>
      <c r="H9">
        <v>75</v>
      </c>
      <c r="L9" s="1"/>
      <c r="M9" s="1"/>
      <c r="N9" s="1"/>
      <c r="O9" s="1"/>
      <c r="P9" s="1"/>
      <c r="Q9" s="1"/>
      <c r="R9" s="1"/>
    </row>
    <row r="10" spans="2:18" ht="18.75">
      <c r="B10" s="1"/>
      <c r="C10">
        <v>104.995</v>
      </c>
      <c r="D10">
        <v>76.896000000000001</v>
      </c>
      <c r="G10">
        <v>95.340999999999994</v>
      </c>
      <c r="H10">
        <v>79.156999999999996</v>
      </c>
      <c r="L10" s="1"/>
      <c r="M10" s="1"/>
      <c r="N10" s="1"/>
      <c r="O10" s="1"/>
      <c r="P10" s="1"/>
      <c r="Q10" s="1"/>
      <c r="R10" s="1"/>
    </row>
    <row r="11" spans="2:18" ht="18.75">
      <c r="B11" s="1"/>
      <c r="C11">
        <v>122.33199999999999</v>
      </c>
      <c r="D11">
        <v>75.504999999999995</v>
      </c>
      <c r="G11">
        <v>77.697999999999993</v>
      </c>
      <c r="H11">
        <v>78.369</v>
      </c>
    </row>
    <row r="12" spans="2:18" ht="18.75">
      <c r="B12" s="1"/>
      <c r="C12">
        <v>124.32599999999999</v>
      </c>
      <c r="D12">
        <v>60.465000000000003</v>
      </c>
      <c r="G12">
        <v>78.242999999999995</v>
      </c>
      <c r="H12">
        <v>79.31</v>
      </c>
    </row>
    <row r="13" spans="2:18" ht="18.75">
      <c r="B13" s="1"/>
      <c r="C13">
        <v>123.71299999999999</v>
      </c>
      <c r="D13">
        <v>56.436</v>
      </c>
      <c r="G13">
        <v>80.006</v>
      </c>
      <c r="H13">
        <v>84.004999999999995</v>
      </c>
    </row>
    <row r="14" spans="2:18" ht="18.75">
      <c r="B14" s="1"/>
      <c r="C14">
        <v>109.636</v>
      </c>
      <c r="D14">
        <v>66.572999999999993</v>
      </c>
      <c r="G14">
        <v>77.414000000000001</v>
      </c>
      <c r="H14">
        <v>77.230999999999995</v>
      </c>
      <c r="L14" s="1"/>
      <c r="M14" s="1"/>
      <c r="N14" s="1"/>
      <c r="O14" s="1"/>
      <c r="P14" s="1"/>
      <c r="Q14" s="1"/>
      <c r="R14" s="1"/>
    </row>
    <row r="15" spans="2:18" ht="18.75">
      <c r="B15" s="1"/>
      <c r="C15">
        <v>94.921000000000006</v>
      </c>
      <c r="D15">
        <v>81.025000000000006</v>
      </c>
      <c r="G15">
        <v>92.655000000000001</v>
      </c>
      <c r="H15">
        <v>67.186000000000007</v>
      </c>
    </row>
    <row r="16" spans="2:18" ht="18.75">
      <c r="B16" s="1"/>
      <c r="C16">
        <v>126.143</v>
      </c>
      <c r="D16">
        <v>60.902000000000001</v>
      </c>
      <c r="G16">
        <v>86.578999999999994</v>
      </c>
      <c r="H16">
        <v>61.4</v>
      </c>
    </row>
    <row r="17" spans="2:8" ht="18.75">
      <c r="B17" s="1"/>
      <c r="C17">
        <v>119.202</v>
      </c>
      <c r="D17">
        <v>65.513000000000005</v>
      </c>
    </row>
    <row r="18" spans="2:8" ht="18.75">
      <c r="B18" s="1"/>
      <c r="C18">
        <v>125.3</v>
      </c>
      <c r="D18">
        <v>64.281000000000006</v>
      </c>
    </row>
    <row r="19" spans="2:8" ht="18.75">
      <c r="B19" s="1"/>
      <c r="C19">
        <v>114.039</v>
      </c>
      <c r="D19">
        <v>66.483000000000004</v>
      </c>
    </row>
    <row r="20" spans="2:8" ht="18.75">
      <c r="B20" s="1"/>
    </row>
    <row r="21" spans="2:8" ht="18.75">
      <c r="B21" s="1" t="s">
        <v>6</v>
      </c>
      <c r="C21">
        <f>AVERAGE(C5:C19)</f>
        <v>114.93666666666667</v>
      </c>
      <c r="D21">
        <f>AVERAGE(D5:D19)</f>
        <v>69.361133333333342</v>
      </c>
      <c r="G21">
        <f>AVERAGE(G5:G16)</f>
        <v>88.177416666666659</v>
      </c>
      <c r="H21">
        <f>AVERAGE(H5:H16)</f>
        <v>75.757999999999996</v>
      </c>
    </row>
    <row r="22" spans="2:8" ht="18.75">
      <c r="B22" s="1" t="s">
        <v>7</v>
      </c>
      <c r="C22">
        <f>STDEV(C5:C19)</f>
        <v>10.42471510858859</v>
      </c>
      <c r="D22">
        <f>STDEV(D5:D19)</f>
        <v>8.6096404012068977</v>
      </c>
      <c r="G22">
        <f>STDEV(G5:G16)</f>
        <v>10.087744891323657</v>
      </c>
      <c r="H22">
        <f>STDEV(H5:H16)</f>
        <v>6.2183071797571694</v>
      </c>
    </row>
    <row r="23" spans="2:8" ht="18.75">
      <c r="B23" s="1" t="s">
        <v>8</v>
      </c>
      <c r="C23">
        <f>C22/SQRT(15)</f>
        <v>2.6916498669680298</v>
      </c>
      <c r="D23">
        <f>D22/SQRT(15)</f>
        <v>2.2229995927139239</v>
      </c>
      <c r="G23">
        <f>G22/SQRT(12)</f>
        <v>2.9120811142609928</v>
      </c>
      <c r="H23">
        <f>H22/SQRT(12)</f>
        <v>1.7950706620682924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1"/>
  <sheetViews>
    <sheetView workbookViewId="0">
      <selection activeCell="B4" sqref="B4:C4"/>
    </sheetView>
  </sheetViews>
  <sheetFormatPr defaultRowHeight="13.5"/>
  <cols>
    <col min="2" max="2" width="15.375" customWidth="1"/>
    <col min="3" max="3" width="12.75" bestFit="1" customWidth="1"/>
  </cols>
  <sheetData>
    <row r="2" spans="2:3" ht="18.75">
      <c r="B2" s="1" t="s">
        <v>19</v>
      </c>
    </row>
    <row r="4" spans="2:3" ht="18.75">
      <c r="B4" s="1" t="s">
        <v>11</v>
      </c>
      <c r="C4" s="2" t="s">
        <v>3</v>
      </c>
    </row>
    <row r="5" spans="2:3">
      <c r="B5">
        <v>92.962000000000003</v>
      </c>
      <c r="C5">
        <v>92.891999999999996</v>
      </c>
    </row>
    <row r="6" spans="2:3">
      <c r="B6">
        <v>114.004</v>
      </c>
      <c r="C6">
        <v>77.278999999999996</v>
      </c>
    </row>
    <row r="7" spans="2:3">
      <c r="B7">
        <v>115.434</v>
      </c>
      <c r="C7">
        <v>101.193</v>
      </c>
    </row>
    <row r="8" spans="2:3">
      <c r="B8">
        <v>116.039</v>
      </c>
      <c r="C8">
        <v>92.655000000000001</v>
      </c>
    </row>
    <row r="9" spans="2:3">
      <c r="B9">
        <v>121.004</v>
      </c>
      <c r="C9">
        <v>106.17400000000001</v>
      </c>
    </row>
    <row r="10" spans="2:3">
      <c r="B10">
        <v>104.995</v>
      </c>
      <c r="C10">
        <v>95.340999999999994</v>
      </c>
    </row>
    <row r="11" spans="2:3">
      <c r="B11">
        <v>122.33199999999999</v>
      </c>
      <c r="C11">
        <v>77.697999999999993</v>
      </c>
    </row>
    <row r="12" spans="2:3">
      <c r="B12">
        <v>124.32599999999999</v>
      </c>
      <c r="C12">
        <v>78.242999999999995</v>
      </c>
    </row>
    <row r="13" spans="2:3">
      <c r="B13">
        <v>123.71299999999999</v>
      </c>
      <c r="C13">
        <v>80.006</v>
      </c>
    </row>
    <row r="14" spans="2:3">
      <c r="B14">
        <v>109.636</v>
      </c>
      <c r="C14">
        <v>77.414000000000001</v>
      </c>
    </row>
    <row r="15" spans="2:3">
      <c r="B15">
        <v>94.921000000000006</v>
      </c>
      <c r="C15">
        <v>92.655000000000001</v>
      </c>
    </row>
    <row r="16" spans="2:3">
      <c r="B16">
        <v>126.143</v>
      </c>
      <c r="C16">
        <v>86.578999999999994</v>
      </c>
    </row>
    <row r="17" spans="2:3">
      <c r="B17">
        <v>119.202</v>
      </c>
    </row>
    <row r="18" spans="2:3">
      <c r="B18">
        <v>125.3</v>
      </c>
    </row>
    <row r="19" spans="2:3">
      <c r="B19">
        <v>114.039</v>
      </c>
    </row>
    <row r="21" spans="2:3" ht="18.75">
      <c r="B21" s="4" t="s">
        <v>12</v>
      </c>
      <c r="C21" s="4">
        <f>TTEST(B5:B19,C5:C16,2,2)</f>
        <v>4.802124576994734E-7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8"/>
  <sheetViews>
    <sheetView workbookViewId="0">
      <selection activeCell="B4" sqref="B4"/>
    </sheetView>
  </sheetViews>
  <sheetFormatPr defaultRowHeight="13.5"/>
  <cols>
    <col min="2" max="2" width="10" customWidth="1"/>
  </cols>
  <sheetData>
    <row r="2" spans="2:5" ht="23.25" customHeight="1">
      <c r="C2" s="1" t="s">
        <v>18</v>
      </c>
    </row>
    <row r="3" spans="2:5" ht="22.5" customHeight="1">
      <c r="C3" s="3" t="s">
        <v>15</v>
      </c>
    </row>
    <row r="5" spans="2:5" ht="18.75">
      <c r="C5" s="4" t="s">
        <v>10</v>
      </c>
      <c r="D5" s="1" t="s">
        <v>16</v>
      </c>
      <c r="E5" s="1" t="s">
        <v>1</v>
      </c>
    </row>
    <row r="6" spans="2:5" ht="18.75">
      <c r="B6" s="1" t="s">
        <v>6</v>
      </c>
      <c r="C6" s="1" t="s">
        <v>2</v>
      </c>
      <c r="D6">
        <v>114.93666666666667</v>
      </c>
      <c r="E6">
        <v>69.361133333333342</v>
      </c>
    </row>
    <row r="7" spans="2:5" ht="18.75">
      <c r="B7" s="1"/>
      <c r="C7" s="1" t="s">
        <v>3</v>
      </c>
      <c r="D7">
        <v>88.177416666666659</v>
      </c>
      <c r="E7">
        <v>75.757999999999996</v>
      </c>
    </row>
    <row r="8" spans="2:5" ht="18.75">
      <c r="C8" s="1"/>
    </row>
    <row r="9" spans="2:5" ht="18.75">
      <c r="B9" s="1" t="s">
        <v>8</v>
      </c>
      <c r="C9" s="1" t="s">
        <v>0</v>
      </c>
      <c r="D9">
        <v>2.6916498669680298</v>
      </c>
      <c r="E9">
        <v>2.9120811142609928</v>
      </c>
    </row>
    <row r="10" spans="2:5" ht="18.75">
      <c r="C10" s="1" t="s">
        <v>1</v>
      </c>
      <c r="D10">
        <v>2.2229995927139239</v>
      </c>
      <c r="E10">
        <v>1.7950706620682924</v>
      </c>
    </row>
    <row r="11" spans="2:5" ht="18.75">
      <c r="C11" s="1"/>
    </row>
    <row r="12" spans="2:5" ht="18.75">
      <c r="C12" s="1"/>
    </row>
    <row r="13" spans="2:5" ht="18.75">
      <c r="C13" s="4" t="s">
        <v>17</v>
      </c>
      <c r="D13" s="1" t="s">
        <v>16</v>
      </c>
      <c r="E13" s="1" t="s">
        <v>1</v>
      </c>
    </row>
    <row r="14" spans="2:5" ht="18.75">
      <c r="B14" s="1" t="s">
        <v>6</v>
      </c>
      <c r="C14" s="1" t="s">
        <v>2</v>
      </c>
      <c r="D14">
        <v>12.298223333333333</v>
      </c>
      <c r="E14">
        <v>7.4216412666666676</v>
      </c>
    </row>
    <row r="15" spans="2:5" ht="18.75">
      <c r="B15" s="1"/>
      <c r="C15" s="1" t="s">
        <v>3</v>
      </c>
      <c r="D15">
        <v>9.4349835833333326</v>
      </c>
      <c r="E15">
        <v>8.1061059999999987</v>
      </c>
    </row>
    <row r="16" spans="2:5" ht="18.75">
      <c r="C16" s="1"/>
    </row>
    <row r="17" spans="2:5" ht="18.75">
      <c r="B17" s="1" t="s">
        <v>8</v>
      </c>
      <c r="C17" s="1" t="s">
        <v>0</v>
      </c>
      <c r="D17">
        <v>0.28800653576557916</v>
      </c>
      <c r="E17">
        <v>0.31159267922592621</v>
      </c>
    </row>
    <row r="18" spans="2:5" ht="18.75">
      <c r="C18" s="1" t="s">
        <v>1</v>
      </c>
      <c r="D18">
        <v>0.23786095642038985</v>
      </c>
      <c r="E18">
        <v>0.19207256084130728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Original data</vt:lpstr>
      <vt:lpstr>Statistics</vt:lpstr>
      <vt:lpstr>Graph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2015-12-02T17:44:58Z</dcterms:modified>
</cp:coreProperties>
</file>