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10545" activeTab="1"/>
  </bookViews>
  <sheets>
    <sheet name="Sheet5" sheetId="5" r:id="rId1"/>
    <sheet name="Sheet1" sheetId="1" r:id="rId2"/>
    <sheet name="Sheet2" sheetId="2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J17" i="5" l="1"/>
  <c r="I17" i="5"/>
  <c r="H17" i="5"/>
  <c r="G17" i="5"/>
  <c r="F17" i="5"/>
  <c r="E17" i="5"/>
  <c r="C17" i="5"/>
  <c r="D17" i="5"/>
  <c r="B17" i="5"/>
  <c r="J16" i="5"/>
  <c r="I16" i="5"/>
  <c r="F16" i="5"/>
  <c r="E16" i="5"/>
  <c r="D16" i="5"/>
  <c r="C16" i="5"/>
  <c r="B16" i="5"/>
  <c r="F14" i="5"/>
  <c r="J12" i="5"/>
  <c r="I12" i="5"/>
  <c r="H12" i="5"/>
  <c r="G12" i="5"/>
  <c r="F12" i="5"/>
  <c r="E12" i="5"/>
  <c r="C12" i="5"/>
  <c r="D12" i="5"/>
  <c r="B12" i="5"/>
  <c r="J11" i="5"/>
  <c r="I11" i="5"/>
  <c r="F11" i="5"/>
  <c r="E11" i="5"/>
  <c r="D11" i="5"/>
  <c r="C11" i="5"/>
  <c r="B11" i="5"/>
  <c r="E7" i="5"/>
  <c r="D7" i="5"/>
  <c r="D6" i="5"/>
  <c r="C6" i="5"/>
  <c r="B6" i="5"/>
  <c r="D5" i="5"/>
  <c r="C5" i="5"/>
  <c r="B5" i="5"/>
  <c r="A6" i="5"/>
  <c r="A5" i="5"/>
</calcChain>
</file>

<file path=xl/sharedStrings.xml><?xml version="1.0" encoding="utf-8"?>
<sst xmlns="http://schemas.openxmlformats.org/spreadsheetml/2006/main" count="83" uniqueCount="40">
  <si>
    <t>Snorkel</t>
  </si>
  <si>
    <t>GoPro</t>
  </si>
  <si>
    <t>Test</t>
  </si>
  <si>
    <t>Paired t-test</t>
  </si>
  <si>
    <t>T value</t>
  </si>
  <si>
    <t>df</t>
  </si>
  <si>
    <t>P (one tailed)</t>
  </si>
  <si>
    <t>&lt;0.0001</t>
  </si>
  <si>
    <t>Mean Snorkel</t>
  </si>
  <si>
    <t>Mean GoPro</t>
  </si>
  <si>
    <t>Std Dev Snorkel</t>
  </si>
  <si>
    <t>Std Dev GoPro</t>
  </si>
  <si>
    <t>Std Error Snorkel</t>
  </si>
  <si>
    <t>Std Error GoPro</t>
  </si>
  <si>
    <t>Darkest</t>
  </si>
  <si>
    <t>Mean lightest coral</t>
  </si>
  <si>
    <t>Mean darkest coral</t>
  </si>
  <si>
    <t>T Test: Two Independent Samples</t>
  </si>
  <si>
    <t>SUMMARY</t>
  </si>
  <si>
    <t>Hyp Mean Diff</t>
  </si>
  <si>
    <t>Groups</t>
  </si>
  <si>
    <t>Count</t>
  </si>
  <si>
    <t>Mean</t>
  </si>
  <si>
    <t>Variance</t>
  </si>
  <si>
    <t>Cohen d</t>
  </si>
  <si>
    <t>Pooled</t>
  </si>
  <si>
    <t>T TEST: Equal Variances</t>
  </si>
  <si>
    <t>Alpha</t>
  </si>
  <si>
    <t xml:space="preserve"> </t>
  </si>
  <si>
    <t>std err</t>
  </si>
  <si>
    <t>t-stat</t>
  </si>
  <si>
    <t>p-value</t>
  </si>
  <si>
    <t>t-crit</t>
  </si>
  <si>
    <t>lower</t>
  </si>
  <si>
    <t>upper</t>
  </si>
  <si>
    <t>sig</t>
  </si>
  <si>
    <t>effect r</t>
  </si>
  <si>
    <t>One Tail</t>
  </si>
  <si>
    <t>Two Tail</t>
  </si>
  <si>
    <t>T TEST: Unequal Variances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</si>
</sst>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right"/>
    </xf>
    <xf numFmtId="0" fontId="2" fillId="2" borderId="1" xfId="0" applyFont="1" applyFill="1" applyBorder="1" applyAlignment="1">
      <alignment horizontal="right" wrapText="1"/>
    </xf>
    <xf numFmtId="0" fontId="3" fillId="0" borderId="5" xfId="0" applyFont="1" applyBorder="1" applyAlignment="1">
      <alignment horizontal="center"/>
    </xf>
    <xf numFmtId="0" fontId="0" fillId="0" borderId="6" xfId="0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22462817147856"/>
          <c:y val="5.1400554097404488E-2"/>
          <c:w val="0.8226371391076116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Sheet1!$M$5</c:f>
              <c:strCache>
                <c:ptCount val="1"/>
                <c:pt idx="0">
                  <c:v>Snorkel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Sheet1!$P$5:$Q$5</c:f>
                <c:numCache>
                  <c:formatCode>General</c:formatCode>
                  <c:ptCount val="2"/>
                  <c:pt idx="0">
                    <c:v>6.2344911109999998E-2</c:v>
                  </c:pt>
                  <c:pt idx="1">
                    <c:v>5.3953468439999999E-2</c:v>
                  </c:pt>
                </c:numCache>
              </c:numRef>
            </c:plus>
            <c:minus>
              <c:numRef>
                <c:f>Sheet1!$P$5:$Q$5</c:f>
                <c:numCache>
                  <c:formatCode>General</c:formatCode>
                  <c:ptCount val="2"/>
                  <c:pt idx="0">
                    <c:v>6.2344911109999998E-2</c:v>
                  </c:pt>
                  <c:pt idx="1">
                    <c:v>5.3953468439999999E-2</c:v>
                  </c:pt>
                </c:numCache>
              </c:numRef>
            </c:minus>
          </c:errBars>
          <c:cat>
            <c:strRef>
              <c:f>Sheet1!$N$4:$O$4</c:f>
              <c:strCache>
                <c:ptCount val="2"/>
                <c:pt idx="0">
                  <c:v>Mean lightest coral</c:v>
                </c:pt>
                <c:pt idx="1">
                  <c:v>Mean darkest coral</c:v>
                </c:pt>
              </c:strCache>
            </c:strRef>
          </c:cat>
          <c:val>
            <c:numRef>
              <c:f>Sheet1!$N$5:$O$5</c:f>
              <c:numCache>
                <c:formatCode>General</c:formatCode>
                <c:ptCount val="2"/>
                <c:pt idx="0">
                  <c:v>2.36</c:v>
                </c:pt>
                <c:pt idx="1">
                  <c:v>4.5</c:v>
                </c:pt>
              </c:numCache>
            </c:numRef>
          </c:val>
        </c:ser>
        <c:ser>
          <c:idx val="1"/>
          <c:order val="1"/>
          <c:tx>
            <c:strRef>
              <c:f>Sheet1!$M$6</c:f>
              <c:strCache>
                <c:ptCount val="1"/>
                <c:pt idx="0">
                  <c:v>GoPro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Sheet1!$P$6:$Q$6</c:f>
                <c:numCache>
                  <c:formatCode>General</c:formatCode>
                  <c:ptCount val="2"/>
                  <c:pt idx="0">
                    <c:v>7.8912691029999996E-2</c:v>
                  </c:pt>
                  <c:pt idx="1">
                    <c:v>7.3883263630000001E-2</c:v>
                  </c:pt>
                </c:numCache>
              </c:numRef>
            </c:plus>
            <c:minus>
              <c:numRef>
                <c:f>Sheet1!$P$6:$Q$6</c:f>
                <c:numCache>
                  <c:formatCode>General</c:formatCode>
                  <c:ptCount val="2"/>
                  <c:pt idx="0">
                    <c:v>7.8912691029999996E-2</c:v>
                  </c:pt>
                  <c:pt idx="1">
                    <c:v>7.3883263630000001E-2</c:v>
                  </c:pt>
                </c:numCache>
              </c:numRef>
            </c:minus>
          </c:errBars>
          <c:cat>
            <c:strRef>
              <c:f>Sheet1!$N$4:$O$4</c:f>
              <c:strCache>
                <c:ptCount val="2"/>
                <c:pt idx="0">
                  <c:v>Mean lightest coral</c:v>
                </c:pt>
                <c:pt idx="1">
                  <c:v>Mean darkest coral</c:v>
                </c:pt>
              </c:strCache>
            </c:strRef>
          </c:cat>
          <c:val>
            <c:numRef>
              <c:f>Sheet1!$N$6:$O$6</c:f>
              <c:numCache>
                <c:formatCode>General</c:formatCode>
                <c:ptCount val="2"/>
                <c:pt idx="0">
                  <c:v>2.76</c:v>
                </c:pt>
                <c:pt idx="1">
                  <c:v>4.63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135168"/>
        <c:axId val="46136704"/>
      </c:barChart>
      <c:catAx>
        <c:axId val="4613516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46136704"/>
        <c:crosses val="autoZero"/>
        <c:auto val="1"/>
        <c:lblAlgn val="ctr"/>
        <c:lblOffset val="100"/>
        <c:noMultiLvlLbl val="0"/>
      </c:catAx>
      <c:valAx>
        <c:axId val="46136704"/>
        <c:scaling>
          <c:orientation val="minMax"/>
          <c:min val="2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CoralWatch colour value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61351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8497287839020121"/>
          <c:y val="0.12461614173228347"/>
          <c:w val="0.13239590356030692"/>
          <c:h val="0.1650379873461749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133350</xdr:colOff>
      <xdr:row>7</xdr:row>
      <xdr:rowOff>95250</xdr:rowOff>
    </xdr:from>
    <xdr:to>
      <xdr:col>19</xdr:col>
      <xdr:colOff>438150</xdr:colOff>
      <xdr:row>16</xdr:row>
      <xdr:rowOff>38100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F12" sqref="F12"/>
    </sheetView>
  </sheetViews>
  <sheetFormatPr defaultRowHeight="15" x14ac:dyDescent="0.25"/>
  <sheetData>
    <row r="1" spans="1:10" x14ac:dyDescent="0.25">
      <c r="A1" t="s">
        <v>17</v>
      </c>
    </row>
    <row r="3" spans="1:10" ht="15.75" thickBot="1" x14ac:dyDescent="0.3">
      <c r="A3" t="s">
        <v>18</v>
      </c>
      <c r="D3" t="s">
        <v>19</v>
      </c>
      <c r="E3">
        <v>0</v>
      </c>
    </row>
    <row r="4" spans="1:10" ht="15.75" thickTop="1" x14ac:dyDescent="0.25">
      <c r="A4" s="10" t="s">
        <v>20</v>
      </c>
      <c r="B4" s="10" t="s">
        <v>21</v>
      </c>
      <c r="C4" s="10" t="s">
        <v>22</v>
      </c>
      <c r="D4" s="10" t="s">
        <v>23</v>
      </c>
      <c r="E4" s="10" t="s">
        <v>24</v>
      </c>
    </row>
    <row r="5" spans="1:10" x14ac:dyDescent="0.25">
      <c r="A5" t="str">
        <f>Sheet1!G2</f>
        <v>Snorkel</v>
      </c>
      <c r="B5">
        <f>COUNT(Sheet1!G3:G62)</f>
        <v>60</v>
      </c>
      <c r="C5">
        <f>AVERAGE(Sheet1!G3:G62)</f>
        <v>4.4963333333333342</v>
      </c>
      <c r="D5">
        <f>VAR(Sheet1!G3:G62)</f>
        <v>0.17446768361581919</v>
      </c>
    </row>
    <row r="6" spans="1:10" x14ac:dyDescent="0.25">
      <c r="A6" t="str">
        <f>Sheet1!H2</f>
        <v>GoPro</v>
      </c>
      <c r="B6">
        <f>COUNT(Sheet1!H3:H62)</f>
        <v>60</v>
      </c>
      <c r="C6">
        <f>AVERAGE(Sheet1!H3:H62)</f>
        <v>4.626333333333335</v>
      </c>
      <c r="D6">
        <f>VAR(Sheet1!H3:H62)</f>
        <v>0.32753887005648369</v>
      </c>
    </row>
    <row r="7" spans="1:10" x14ac:dyDescent="0.25">
      <c r="A7" s="11" t="s">
        <v>25</v>
      </c>
      <c r="B7" s="11"/>
      <c r="C7" s="11"/>
      <c r="D7" s="11">
        <f>((B5-1)*D5+(B6-1)*D6)/(B5+B6-2)</f>
        <v>0.25100327683615142</v>
      </c>
      <c r="E7" s="11">
        <f>ABS(C5-C6-E3)/SQRT(D7)</f>
        <v>0.25947986105276938</v>
      </c>
    </row>
    <row r="9" spans="1:10" ht="15.75" thickBot="1" x14ac:dyDescent="0.3">
      <c r="A9" t="s">
        <v>26</v>
      </c>
      <c r="E9" t="s">
        <v>27</v>
      </c>
      <c r="F9">
        <v>0.05</v>
      </c>
    </row>
    <row r="10" spans="1:10" ht="15.75" thickTop="1" x14ac:dyDescent="0.25">
      <c r="A10" s="10" t="s">
        <v>28</v>
      </c>
      <c r="B10" s="10" t="s">
        <v>29</v>
      </c>
      <c r="C10" s="10" t="s">
        <v>30</v>
      </c>
      <c r="D10" s="10" t="s">
        <v>5</v>
      </c>
      <c r="E10" s="10" t="s">
        <v>31</v>
      </c>
      <c r="F10" s="10" t="s">
        <v>32</v>
      </c>
      <c r="G10" s="10" t="s">
        <v>33</v>
      </c>
      <c r="H10" s="10" t="s">
        <v>34</v>
      </c>
      <c r="I10" s="10" t="s">
        <v>35</v>
      </c>
      <c r="J10" s="10" t="s">
        <v>36</v>
      </c>
    </row>
    <row r="11" spans="1:10" x14ac:dyDescent="0.25">
      <c r="A11" t="s">
        <v>37</v>
      </c>
      <c r="B11">
        <f>SQRT(D7*(1/B5+1/B6))</f>
        <v>9.1470081964205002E-2</v>
      </c>
      <c r="C11">
        <f>(ABS(C5-C6-E3))/B11</f>
        <v>1.42122973116908</v>
      </c>
      <c r="D11">
        <f>B5+B6-2</f>
        <v>118</v>
      </c>
      <c r="E11">
        <f>TDIST(C11,D11,1)</f>
        <v>7.894369049145035E-2</v>
      </c>
      <c r="F11">
        <f>TINV(F9*2,D11)</f>
        <v>1.6578695221106927</v>
      </c>
      <c r="I11" s="12" t="str">
        <f>IF(E11&lt;F9,"yes","no")</f>
        <v>no</v>
      </c>
      <c r="J11">
        <f>SQRT(C11^2/(C11^2+D11))</f>
        <v>0.12972917753198873</v>
      </c>
    </row>
    <row r="12" spans="1:10" x14ac:dyDescent="0.25">
      <c r="A12" t="s">
        <v>38</v>
      </c>
      <c r="B12">
        <f>B11</f>
        <v>9.1470081964205002E-2</v>
      </c>
      <c r="C12">
        <f t="shared" ref="C12:D12" si="0">C11</f>
        <v>1.42122973116908</v>
      </c>
      <c r="D12">
        <f t="shared" si="0"/>
        <v>118</v>
      </c>
      <c r="E12">
        <f>TDIST(C12,D12,2)</f>
        <v>0.1578873809829007</v>
      </c>
      <c r="F12">
        <f>TINV(F9,D12)</f>
        <v>1.9802722492729716</v>
      </c>
      <c r="G12">
        <f>(C5-C6)-F12*B12</f>
        <v>-0.31113566495244011</v>
      </c>
      <c r="H12">
        <f>(C5-C6)+F12*B12</f>
        <v>5.1135664952438542E-2</v>
      </c>
      <c r="I12" s="12" t="str">
        <f>IF(E12&lt;F9,"yes","no")</f>
        <v>no</v>
      </c>
      <c r="J12">
        <f>J11</f>
        <v>0.12972917753198873</v>
      </c>
    </row>
    <row r="13" spans="1:10" x14ac:dyDescent="0.25">
      <c r="A13" s="11"/>
      <c r="B13" s="11"/>
      <c r="C13" s="11"/>
      <c r="D13" s="11"/>
      <c r="E13" s="11"/>
      <c r="F13" s="11"/>
      <c r="G13" s="11"/>
      <c r="H13" s="11"/>
      <c r="I13" s="11"/>
      <c r="J13" s="11"/>
    </row>
    <row r="14" spans="1:10" ht="15.75" thickBot="1" x14ac:dyDescent="0.3">
      <c r="A14" t="s">
        <v>39</v>
      </c>
      <c r="E14" t="s">
        <v>27</v>
      </c>
      <c r="F14">
        <f>F9</f>
        <v>0.05</v>
      </c>
    </row>
    <row r="15" spans="1:10" ht="15.75" thickTop="1" x14ac:dyDescent="0.25">
      <c r="A15" s="10" t="s">
        <v>28</v>
      </c>
      <c r="B15" s="10" t="s">
        <v>29</v>
      </c>
      <c r="C15" s="10" t="s">
        <v>30</v>
      </c>
      <c r="D15" s="10" t="s">
        <v>5</v>
      </c>
      <c r="E15" s="10" t="s">
        <v>31</v>
      </c>
      <c r="F15" s="10" t="s">
        <v>32</v>
      </c>
      <c r="G15" s="10" t="s">
        <v>33</v>
      </c>
      <c r="H15" s="10" t="s">
        <v>34</v>
      </c>
      <c r="I15" s="10" t="s">
        <v>35</v>
      </c>
      <c r="J15" s="10" t="s">
        <v>36</v>
      </c>
    </row>
    <row r="16" spans="1:10" x14ac:dyDescent="0.25">
      <c r="A16" t="s">
        <v>37</v>
      </c>
      <c r="B16">
        <f>SQRT(D5/B5+D6/B6)</f>
        <v>9.1470081964205002E-2</v>
      </c>
      <c r="C16">
        <f>(ABS(C5-C6-E3))/B16</f>
        <v>1.42122973116908</v>
      </c>
      <c r="D16">
        <f>(D5/B5+D6/B6)^2/((D5/B5)^2/(B5-1)+(D6/B6)^2/(B6-1))</f>
        <v>107.9621722853161</v>
      </c>
      <c r="E16">
        <f>TTEST(Sheet1!G3:G62,Sheet1!H3:H62,1,3)</f>
        <v>7.906602903327245E-2</v>
      </c>
      <c r="F16">
        <f>TINV(F14*2,ROUND(D16,0))</f>
        <v>1.6590851435958269</v>
      </c>
      <c r="I16" s="12" t="str">
        <f>IF(E16&lt;F14,"yes","no")</f>
        <v>no</v>
      </c>
      <c r="J16">
        <f>SQRT(C16^2/(C16^2+D16))</f>
        <v>0.13551998558826839</v>
      </c>
    </row>
    <row r="17" spans="1:10" x14ac:dyDescent="0.25">
      <c r="A17" t="s">
        <v>38</v>
      </c>
      <c r="B17">
        <f>B16</f>
        <v>9.1470081964205002E-2</v>
      </c>
      <c r="C17">
        <f t="shared" ref="C17:D17" si="1">C16</f>
        <v>1.42122973116908</v>
      </c>
      <c r="D17">
        <f t="shared" si="1"/>
        <v>107.9621722853161</v>
      </c>
      <c r="E17">
        <f>TTEST(Sheet1!G3:G62,Sheet1!H3:H62,2,3)</f>
        <v>0.1581320580665449</v>
      </c>
      <c r="F17">
        <f>TINV(F14,ROUND(D17,0))</f>
        <v>1.982173483307728</v>
      </c>
      <c r="G17">
        <f>(C5-C6)-F17*B17</f>
        <v>-0.31130957098543244</v>
      </c>
      <c r="H17">
        <f>(C5-C6)+F17*B17</f>
        <v>5.1309570985430847E-2</v>
      </c>
      <c r="I17" s="12" t="str">
        <f>IF(E17&lt;F14,"yes","no")</f>
        <v>no</v>
      </c>
      <c r="J17">
        <f>J16</f>
        <v>0.13551998558826839</v>
      </c>
    </row>
    <row r="18" spans="1:10" x14ac:dyDescent="0.25">
      <c r="A18" s="11"/>
      <c r="B18" s="11"/>
      <c r="C18" s="11"/>
      <c r="D18" s="11"/>
      <c r="E18" s="11"/>
      <c r="F18" s="11"/>
      <c r="G18" s="11"/>
      <c r="H18" s="11"/>
      <c r="I18" s="11"/>
      <c r="J18" s="1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4"/>
  <sheetViews>
    <sheetView tabSelected="1" zoomScale="55" zoomScaleNormal="55" workbookViewId="0">
      <selection activeCell="F5" sqref="F5"/>
    </sheetView>
  </sheetViews>
  <sheetFormatPr defaultRowHeight="15" x14ac:dyDescent="0.25"/>
  <cols>
    <col min="1" max="1" width="8.140625" bestFit="1" customWidth="1"/>
    <col min="2" max="2" width="6.85546875" bestFit="1" customWidth="1"/>
    <col min="5" max="5" width="11.42578125" bestFit="1" customWidth="1"/>
  </cols>
  <sheetData>
    <row r="1" spans="1:17" ht="15.75" thickBot="1" x14ac:dyDescent="0.3">
      <c r="A1" s="1" t="s">
        <v>0</v>
      </c>
      <c r="B1" s="1" t="s">
        <v>1</v>
      </c>
      <c r="C1" s="2"/>
      <c r="D1" s="1" t="s">
        <v>2</v>
      </c>
      <c r="E1" s="2" t="s">
        <v>3</v>
      </c>
      <c r="G1" s="5" t="s">
        <v>14</v>
      </c>
      <c r="H1" s="6"/>
      <c r="I1" s="7"/>
      <c r="J1" s="2"/>
      <c r="K1" s="2"/>
    </row>
    <row r="2" spans="1:17" ht="27" thickBot="1" x14ac:dyDescent="0.3">
      <c r="A2" s="8">
        <v>2.0499999999999998</v>
      </c>
      <c r="B2" s="8">
        <v>2.25</v>
      </c>
      <c r="C2" s="3"/>
      <c r="D2" s="1" t="s">
        <v>4</v>
      </c>
      <c r="E2" s="4">
        <v>-7.89</v>
      </c>
      <c r="G2" s="1" t="s">
        <v>0</v>
      </c>
      <c r="H2" s="1" t="s">
        <v>1</v>
      </c>
      <c r="I2" s="2"/>
      <c r="J2" s="1" t="s">
        <v>2</v>
      </c>
      <c r="K2" s="2" t="s">
        <v>3</v>
      </c>
    </row>
    <row r="3" spans="1:17" ht="15.75" thickBot="1" x14ac:dyDescent="0.3">
      <c r="A3" s="8">
        <v>1.85</v>
      </c>
      <c r="B3" s="8">
        <v>2.5499999999999998</v>
      </c>
      <c r="C3" s="3"/>
      <c r="D3" s="1" t="s">
        <v>5</v>
      </c>
      <c r="E3" s="4">
        <v>59</v>
      </c>
      <c r="G3" s="8">
        <v>4.8</v>
      </c>
      <c r="H3" s="8">
        <v>4.45</v>
      </c>
      <c r="I3" s="3"/>
      <c r="J3" s="1" t="s">
        <v>4</v>
      </c>
      <c r="K3" s="4">
        <v>-2.0499999999999998</v>
      </c>
    </row>
    <row r="4" spans="1:17" ht="27" thickBot="1" x14ac:dyDescent="0.3">
      <c r="A4" s="8">
        <v>2.2999999999999998</v>
      </c>
      <c r="B4" s="8">
        <v>2.15</v>
      </c>
      <c r="C4" s="3"/>
      <c r="D4" s="1" t="s">
        <v>6</v>
      </c>
      <c r="E4" s="2" t="s">
        <v>7</v>
      </c>
      <c r="G4" s="8">
        <v>4.5</v>
      </c>
      <c r="H4" s="8">
        <v>5.0999999999999996</v>
      </c>
      <c r="I4" s="3"/>
      <c r="J4" s="1" t="s">
        <v>5</v>
      </c>
      <c r="K4" s="4">
        <v>59</v>
      </c>
      <c r="N4" t="s">
        <v>15</v>
      </c>
      <c r="O4" t="s">
        <v>16</v>
      </c>
    </row>
    <row r="5" spans="1:17" ht="27" thickBot="1" x14ac:dyDescent="0.3">
      <c r="A5" s="8">
        <v>2.4</v>
      </c>
      <c r="B5" s="8">
        <v>2.1</v>
      </c>
      <c r="C5" s="3"/>
      <c r="D5" s="3"/>
      <c r="E5" s="3"/>
      <c r="G5" s="8">
        <v>4.8</v>
      </c>
      <c r="H5" s="8">
        <v>4.4000000000000004</v>
      </c>
      <c r="I5" s="3"/>
      <c r="J5" s="1" t="s">
        <v>6</v>
      </c>
      <c r="K5" s="4">
        <v>2.2408500000000001E-2</v>
      </c>
      <c r="M5" s="1" t="s">
        <v>0</v>
      </c>
      <c r="N5" s="4">
        <v>2.36</v>
      </c>
      <c r="O5" s="4">
        <v>4.5</v>
      </c>
      <c r="P5" s="4">
        <v>6.2344911109999998E-2</v>
      </c>
      <c r="Q5" s="4">
        <v>5.3953468439999999E-2</v>
      </c>
    </row>
    <row r="6" spans="1:17" ht="15.75" thickBot="1" x14ac:dyDescent="0.3">
      <c r="A6" s="8">
        <v>2.1</v>
      </c>
      <c r="B6" s="8">
        <v>1.8</v>
      </c>
      <c r="C6" s="3"/>
      <c r="D6" s="1" t="s">
        <v>0</v>
      </c>
      <c r="E6" s="4">
        <v>2.36</v>
      </c>
      <c r="G6" s="8">
        <v>5</v>
      </c>
      <c r="H6" s="8">
        <v>4.6500000000000004</v>
      </c>
      <c r="I6" s="3"/>
      <c r="J6" s="3"/>
      <c r="K6" s="3"/>
      <c r="M6" s="1" t="s">
        <v>1</v>
      </c>
      <c r="N6" s="4">
        <v>2.76</v>
      </c>
      <c r="O6" s="9">
        <v>4.63</v>
      </c>
      <c r="P6" s="4">
        <v>7.8912691029999996E-2</v>
      </c>
      <c r="Q6" s="4">
        <v>7.3883263630000001E-2</v>
      </c>
    </row>
    <row r="7" spans="1:17" ht="27" thickBot="1" x14ac:dyDescent="0.3">
      <c r="A7" s="8">
        <v>1.54</v>
      </c>
      <c r="B7" s="8">
        <v>2.25</v>
      </c>
      <c r="C7" s="3"/>
      <c r="D7" s="1" t="s">
        <v>1</v>
      </c>
      <c r="E7" s="4">
        <v>2.76</v>
      </c>
      <c r="G7" s="8">
        <v>5.0999999999999996</v>
      </c>
      <c r="H7" s="8">
        <v>4.95</v>
      </c>
      <c r="I7" s="3"/>
      <c r="J7" s="1" t="s">
        <v>8</v>
      </c>
      <c r="K7" s="4">
        <v>4.5</v>
      </c>
    </row>
    <row r="8" spans="1:17" ht="27" thickBot="1" x14ac:dyDescent="0.3">
      <c r="A8" s="8">
        <v>1.6</v>
      </c>
      <c r="B8" s="8">
        <v>2</v>
      </c>
      <c r="C8" s="3"/>
      <c r="D8" s="3"/>
      <c r="E8" s="3"/>
      <c r="G8" s="8">
        <v>4.6900000000000004</v>
      </c>
      <c r="H8" s="8">
        <v>5.3</v>
      </c>
      <c r="I8" s="3"/>
      <c r="J8" s="1" t="s">
        <v>9</v>
      </c>
      <c r="K8" s="9">
        <v>4.63</v>
      </c>
    </row>
    <row r="9" spans="1:17" ht="27" thickBot="1" x14ac:dyDescent="0.3">
      <c r="A9" s="8">
        <v>2</v>
      </c>
      <c r="B9" s="8">
        <v>2.5</v>
      </c>
      <c r="C9" s="3"/>
      <c r="D9" s="1" t="s">
        <v>10</v>
      </c>
      <c r="E9" s="4">
        <v>0.48292160490000002</v>
      </c>
      <c r="G9" s="8">
        <v>5.15</v>
      </c>
      <c r="H9" s="8">
        <v>5.25</v>
      </c>
      <c r="I9" s="3"/>
      <c r="J9" s="3"/>
      <c r="K9" s="3"/>
    </row>
    <row r="10" spans="1:17" ht="27" thickBot="1" x14ac:dyDescent="0.3">
      <c r="A10" s="8">
        <v>2</v>
      </c>
      <c r="B10" s="8">
        <v>1.75</v>
      </c>
      <c r="C10" s="3"/>
      <c r="D10" s="1" t="s">
        <v>11</v>
      </c>
      <c r="E10" s="4">
        <v>0.61125507629999998</v>
      </c>
      <c r="G10" s="8">
        <v>4.5999999999999996</v>
      </c>
      <c r="H10" s="8">
        <v>5.45</v>
      </c>
      <c r="I10" s="3"/>
      <c r="J10" s="1" t="s">
        <v>10</v>
      </c>
      <c r="K10" s="4">
        <v>0.41792176939999998</v>
      </c>
    </row>
    <row r="11" spans="1:17" ht="27" thickBot="1" x14ac:dyDescent="0.3">
      <c r="A11" s="8">
        <v>1.9</v>
      </c>
      <c r="B11" s="8">
        <v>2.2000000000000002</v>
      </c>
      <c r="C11" s="3"/>
      <c r="D11" s="2"/>
      <c r="E11" s="3"/>
      <c r="G11" s="8">
        <v>5</v>
      </c>
      <c r="H11" s="8">
        <v>5</v>
      </c>
      <c r="I11" s="3"/>
      <c r="J11" s="1" t="s">
        <v>11</v>
      </c>
      <c r="K11" s="4">
        <v>0.57229729920000005</v>
      </c>
    </row>
    <row r="12" spans="1:17" ht="27" thickBot="1" x14ac:dyDescent="0.3">
      <c r="A12" s="8">
        <v>1.7</v>
      </c>
      <c r="B12" s="8">
        <v>2.25</v>
      </c>
      <c r="C12" s="3"/>
      <c r="D12" s="1" t="s">
        <v>12</v>
      </c>
      <c r="E12" s="4">
        <v>6.2344911109999998E-2</v>
      </c>
      <c r="G12" s="8">
        <v>4.4000000000000004</v>
      </c>
      <c r="H12" s="8">
        <v>5.05</v>
      </c>
      <c r="I12" s="3"/>
      <c r="J12" s="2"/>
      <c r="K12" s="3"/>
    </row>
    <row r="13" spans="1:17" ht="27" thickBot="1" x14ac:dyDescent="0.3">
      <c r="A13" s="8">
        <v>1.26</v>
      </c>
      <c r="B13" s="8">
        <v>1.95</v>
      </c>
      <c r="C13" s="3"/>
      <c r="D13" s="1" t="s">
        <v>13</v>
      </c>
      <c r="E13" s="4">
        <v>7.8912691029999996E-2</v>
      </c>
      <c r="G13" s="8">
        <v>5</v>
      </c>
      <c r="H13" s="8">
        <v>5.15</v>
      </c>
      <c r="I13" s="3"/>
      <c r="J13" s="1" t="s">
        <v>12</v>
      </c>
      <c r="K13" s="4">
        <v>5.3953468439999999E-2</v>
      </c>
    </row>
    <row r="14" spans="1:17" ht="27" thickBot="1" x14ac:dyDescent="0.3">
      <c r="A14" s="8">
        <v>2.4</v>
      </c>
      <c r="B14" s="8">
        <v>2.2999999999999998</v>
      </c>
      <c r="C14" s="3"/>
      <c r="D14" s="3"/>
      <c r="E14" s="3"/>
      <c r="G14" s="8">
        <v>4.42</v>
      </c>
      <c r="H14" s="8">
        <v>5.3</v>
      </c>
      <c r="I14" s="3"/>
      <c r="J14" s="1" t="s">
        <v>13</v>
      </c>
      <c r="K14" s="4">
        <v>7.3883263630000001E-2</v>
      </c>
    </row>
    <row r="15" spans="1:17" ht="15.75" thickBot="1" x14ac:dyDescent="0.3">
      <c r="A15" s="8">
        <v>2.2999999999999998</v>
      </c>
      <c r="B15" s="8">
        <v>2.4</v>
      </c>
      <c r="C15" s="3"/>
      <c r="D15" s="3"/>
      <c r="E15" s="3"/>
      <c r="G15" s="8">
        <v>4.25</v>
      </c>
      <c r="H15" s="8">
        <v>4.3</v>
      </c>
      <c r="I15" s="3"/>
      <c r="J15" s="3"/>
      <c r="K15" s="3"/>
    </row>
    <row r="16" spans="1:17" ht="15.75" thickBot="1" x14ac:dyDescent="0.3">
      <c r="A16" s="8">
        <v>2.8</v>
      </c>
      <c r="B16" s="8">
        <v>2</v>
      </c>
      <c r="C16" s="3"/>
      <c r="D16" s="3"/>
      <c r="E16" s="3"/>
      <c r="G16" s="8">
        <v>4.55</v>
      </c>
      <c r="H16" s="8">
        <v>4.0999999999999996</v>
      </c>
      <c r="I16" s="3"/>
      <c r="J16" s="3"/>
      <c r="K16" s="3"/>
    </row>
    <row r="17" spans="1:11" ht="15.75" thickBot="1" x14ac:dyDescent="0.3">
      <c r="A17" s="8">
        <v>2.2999999999999998</v>
      </c>
      <c r="B17" s="8">
        <v>2.5499999999999998</v>
      </c>
      <c r="C17" s="3"/>
      <c r="D17" s="3"/>
      <c r="E17" s="3"/>
      <c r="G17" s="8">
        <v>4.4000000000000004</v>
      </c>
      <c r="H17" s="8">
        <v>3.75</v>
      </c>
      <c r="I17" s="3"/>
      <c r="J17" s="3"/>
      <c r="K17" s="3"/>
    </row>
    <row r="18" spans="1:11" ht="15.75" thickBot="1" x14ac:dyDescent="0.3">
      <c r="A18" s="8">
        <v>2.35</v>
      </c>
      <c r="B18" s="8">
        <v>2.65</v>
      </c>
      <c r="C18" s="3"/>
      <c r="D18" s="3"/>
      <c r="E18" s="3"/>
      <c r="G18" s="8">
        <v>4.3</v>
      </c>
      <c r="H18" s="8">
        <v>4.1500000000000004</v>
      </c>
      <c r="I18" s="3"/>
      <c r="J18" s="3"/>
      <c r="K18" s="3"/>
    </row>
    <row r="19" spans="1:11" ht="15.75" thickBot="1" x14ac:dyDescent="0.3">
      <c r="A19" s="8">
        <v>2.2999999999999998</v>
      </c>
      <c r="B19" s="8">
        <v>3.6</v>
      </c>
      <c r="C19" s="3"/>
      <c r="D19" s="3"/>
      <c r="E19" s="3"/>
      <c r="G19" s="8">
        <v>4.4000000000000004</v>
      </c>
      <c r="H19" s="8">
        <v>4.4000000000000004</v>
      </c>
      <c r="I19" s="3"/>
      <c r="J19" s="3"/>
      <c r="K19" s="3"/>
    </row>
    <row r="20" spans="1:11" ht="15.75" thickBot="1" x14ac:dyDescent="0.3">
      <c r="A20" s="8">
        <v>2.35</v>
      </c>
      <c r="B20" s="8">
        <v>2.4500000000000002</v>
      </c>
      <c r="C20" s="3"/>
      <c r="D20" s="3"/>
      <c r="E20" s="3"/>
      <c r="G20" s="8">
        <v>3.85</v>
      </c>
      <c r="H20" s="8">
        <v>4.8</v>
      </c>
      <c r="I20" s="3"/>
      <c r="J20" s="3"/>
      <c r="K20" s="3"/>
    </row>
    <row r="21" spans="1:11" ht="15.75" thickBot="1" x14ac:dyDescent="0.3">
      <c r="A21" s="8">
        <v>2.4700000000000002</v>
      </c>
      <c r="B21" s="8">
        <v>2.2999999999999998</v>
      </c>
      <c r="C21" s="3"/>
      <c r="D21" s="3"/>
      <c r="E21" s="3"/>
      <c r="G21" s="8">
        <v>4.5</v>
      </c>
      <c r="H21" s="8">
        <v>4.2</v>
      </c>
      <c r="I21" s="3"/>
      <c r="J21" s="3"/>
      <c r="K21" s="3"/>
    </row>
    <row r="22" spans="1:11" ht="15.75" thickBot="1" x14ac:dyDescent="0.3">
      <c r="A22" s="8">
        <v>2.35</v>
      </c>
      <c r="B22" s="8">
        <v>3.05</v>
      </c>
      <c r="C22" s="3"/>
      <c r="D22" s="3"/>
      <c r="E22" s="3"/>
      <c r="G22" s="8">
        <v>4.37</v>
      </c>
      <c r="H22" s="8">
        <v>4.4000000000000004</v>
      </c>
      <c r="I22" s="3"/>
      <c r="J22" s="3"/>
      <c r="K22" s="3"/>
    </row>
    <row r="23" spans="1:11" ht="15.75" thickBot="1" x14ac:dyDescent="0.3">
      <c r="A23" s="8">
        <v>2.35</v>
      </c>
      <c r="B23" s="8">
        <v>2.8</v>
      </c>
      <c r="C23" s="3"/>
      <c r="D23" s="3"/>
      <c r="E23" s="3"/>
      <c r="G23" s="8">
        <v>4.18</v>
      </c>
      <c r="H23" s="8">
        <v>4.45</v>
      </c>
      <c r="I23" s="3"/>
      <c r="J23" s="3"/>
      <c r="K23" s="3"/>
    </row>
    <row r="24" spans="1:11" ht="15.75" thickBot="1" x14ac:dyDescent="0.3">
      <c r="A24" s="8">
        <v>2.15</v>
      </c>
      <c r="B24" s="8">
        <v>2.6</v>
      </c>
      <c r="C24" s="3"/>
      <c r="D24" s="3"/>
      <c r="E24" s="3"/>
      <c r="G24" s="8">
        <v>4.12</v>
      </c>
      <c r="H24" s="8">
        <v>4.5</v>
      </c>
      <c r="I24" s="3"/>
      <c r="J24" s="3"/>
      <c r="K24" s="3"/>
    </row>
    <row r="25" spans="1:11" ht="15.75" thickBot="1" x14ac:dyDescent="0.3">
      <c r="A25" s="8">
        <v>2.2400000000000002</v>
      </c>
      <c r="B25" s="8">
        <v>2.7</v>
      </c>
      <c r="C25" s="3"/>
      <c r="D25" s="3"/>
      <c r="E25" s="3"/>
      <c r="G25" s="8">
        <v>4.3</v>
      </c>
      <c r="H25" s="8">
        <v>4.2</v>
      </c>
      <c r="I25" s="3"/>
      <c r="J25" s="3"/>
      <c r="K25" s="3"/>
    </row>
    <row r="26" spans="1:11" ht="15.75" thickBot="1" x14ac:dyDescent="0.3">
      <c r="A26" s="8">
        <v>2.25</v>
      </c>
      <c r="B26" s="8">
        <v>2.6</v>
      </c>
      <c r="C26" s="3"/>
      <c r="D26" s="3"/>
      <c r="E26" s="3"/>
      <c r="G26" s="8">
        <v>4.12</v>
      </c>
      <c r="H26" s="8">
        <v>4.2</v>
      </c>
      <c r="I26" s="3"/>
      <c r="J26" s="3"/>
      <c r="K26" s="3"/>
    </row>
    <row r="27" spans="1:11" ht="15.75" thickBot="1" x14ac:dyDescent="0.3">
      <c r="A27" s="8">
        <v>2.35</v>
      </c>
      <c r="B27" s="8">
        <v>2.75</v>
      </c>
      <c r="C27" s="3"/>
      <c r="D27" s="3"/>
      <c r="E27" s="3"/>
      <c r="G27" s="8">
        <v>4.6500000000000004</v>
      </c>
      <c r="H27" s="8">
        <v>4.5999999999999996</v>
      </c>
      <c r="I27" s="3"/>
      <c r="J27" s="3"/>
      <c r="K27" s="3"/>
    </row>
    <row r="28" spans="1:11" ht="15.75" thickBot="1" x14ac:dyDescent="0.3">
      <c r="A28" s="8">
        <v>2.25</v>
      </c>
      <c r="B28" s="8">
        <v>2.65</v>
      </c>
      <c r="C28" s="3"/>
      <c r="D28" s="3"/>
      <c r="E28" s="3"/>
      <c r="G28" s="8">
        <v>4.55</v>
      </c>
      <c r="H28" s="8">
        <v>4.6500000000000004</v>
      </c>
      <c r="I28" s="3"/>
      <c r="J28" s="3"/>
      <c r="K28" s="3"/>
    </row>
    <row r="29" spans="1:11" ht="15.75" thickBot="1" x14ac:dyDescent="0.3">
      <c r="A29" s="8">
        <v>2.85</v>
      </c>
      <c r="B29" s="8">
        <v>2.75</v>
      </c>
      <c r="C29" s="3"/>
      <c r="D29" s="3"/>
      <c r="E29" s="3"/>
      <c r="G29" s="8">
        <v>5.05</v>
      </c>
      <c r="H29" s="8">
        <v>5</v>
      </c>
      <c r="I29" s="3"/>
      <c r="J29" s="3"/>
      <c r="K29" s="3"/>
    </row>
    <row r="30" spans="1:11" ht="15.75" thickBot="1" x14ac:dyDescent="0.3">
      <c r="A30" s="8">
        <v>2.35</v>
      </c>
      <c r="B30" s="8">
        <v>3</v>
      </c>
      <c r="C30" s="3"/>
      <c r="D30" s="3"/>
      <c r="E30" s="3"/>
      <c r="G30" s="8">
        <v>5</v>
      </c>
      <c r="H30" s="8">
        <v>4.7</v>
      </c>
      <c r="I30" s="3"/>
      <c r="J30" s="3"/>
      <c r="K30" s="3"/>
    </row>
    <row r="31" spans="1:11" ht="15.75" thickBot="1" x14ac:dyDescent="0.3">
      <c r="A31" s="8">
        <v>2.5</v>
      </c>
      <c r="B31" s="8">
        <v>3</v>
      </c>
      <c r="C31" s="3"/>
      <c r="D31" s="3"/>
      <c r="E31" s="3"/>
      <c r="G31" s="8">
        <v>4.8499999999999996</v>
      </c>
      <c r="H31" s="8">
        <v>5.0999999999999996</v>
      </c>
      <c r="I31" s="3"/>
      <c r="J31" s="3"/>
      <c r="K31" s="3"/>
    </row>
    <row r="32" spans="1:11" ht="15.75" thickBot="1" x14ac:dyDescent="0.3">
      <c r="A32" s="8">
        <v>2.0499999999999998</v>
      </c>
      <c r="B32" s="8">
        <v>2.9</v>
      </c>
      <c r="C32" s="3"/>
      <c r="D32" s="3"/>
      <c r="E32" s="3"/>
      <c r="G32" s="8">
        <v>4.95</v>
      </c>
      <c r="H32" s="8">
        <v>4.93</v>
      </c>
      <c r="I32" s="3"/>
      <c r="J32" s="3"/>
      <c r="K32" s="3"/>
    </row>
    <row r="33" spans="1:11" ht="15.75" thickBot="1" x14ac:dyDescent="0.3">
      <c r="A33" s="8">
        <v>2.4</v>
      </c>
      <c r="B33" s="8">
        <v>3</v>
      </c>
      <c r="C33" s="3"/>
      <c r="D33" s="3"/>
      <c r="E33" s="3"/>
      <c r="G33" s="8">
        <v>4.55</v>
      </c>
      <c r="H33" s="8">
        <v>5.3</v>
      </c>
      <c r="I33" s="3"/>
      <c r="J33" s="3"/>
      <c r="K33" s="3"/>
    </row>
    <row r="34" spans="1:11" ht="15.75" thickBot="1" x14ac:dyDescent="0.3">
      <c r="A34" s="8">
        <v>2.35</v>
      </c>
      <c r="B34" s="8">
        <v>2.85</v>
      </c>
      <c r="C34" s="3"/>
      <c r="D34" s="3"/>
      <c r="E34" s="3"/>
      <c r="G34" s="8">
        <v>5.35</v>
      </c>
      <c r="H34" s="8">
        <v>5.4</v>
      </c>
      <c r="I34" s="3"/>
      <c r="J34" s="3"/>
      <c r="K34" s="3"/>
    </row>
    <row r="35" spans="1:11" ht="15.75" thickBot="1" x14ac:dyDescent="0.3">
      <c r="A35" s="8">
        <v>2.4</v>
      </c>
      <c r="B35" s="8">
        <v>3.25</v>
      </c>
      <c r="C35" s="3"/>
      <c r="D35" s="3"/>
      <c r="E35" s="3"/>
      <c r="G35" s="8">
        <v>4.9000000000000004</v>
      </c>
      <c r="H35" s="8">
        <v>4.95</v>
      </c>
      <c r="I35" s="3"/>
      <c r="J35" s="3"/>
      <c r="K35" s="3"/>
    </row>
    <row r="36" spans="1:11" ht="15.75" thickBot="1" x14ac:dyDescent="0.3">
      <c r="A36" s="8">
        <v>2.4500000000000002</v>
      </c>
      <c r="B36" s="8">
        <v>3.65</v>
      </c>
      <c r="C36" s="3"/>
      <c r="D36" s="3"/>
      <c r="E36" s="3"/>
      <c r="G36" s="8">
        <v>5</v>
      </c>
      <c r="H36" s="8">
        <v>5.5</v>
      </c>
      <c r="I36" s="3"/>
      <c r="J36" s="3"/>
      <c r="K36" s="3"/>
    </row>
    <row r="37" spans="1:11" ht="15.75" thickBot="1" x14ac:dyDescent="0.3">
      <c r="A37" s="8">
        <v>2.61</v>
      </c>
      <c r="B37" s="8">
        <v>2.75</v>
      </c>
      <c r="C37" s="3"/>
      <c r="D37" s="3"/>
      <c r="E37" s="3"/>
      <c r="G37" s="8">
        <v>4.75</v>
      </c>
      <c r="H37" s="8">
        <v>5.75</v>
      </c>
      <c r="I37" s="3"/>
      <c r="J37" s="3"/>
      <c r="K37" s="3"/>
    </row>
    <row r="38" spans="1:11" ht="15.75" thickBot="1" x14ac:dyDescent="0.3">
      <c r="A38" s="8">
        <v>1.8</v>
      </c>
      <c r="B38" s="8">
        <v>1.85</v>
      </c>
      <c r="C38" s="3"/>
      <c r="D38" s="3"/>
      <c r="E38" s="3"/>
      <c r="G38" s="8">
        <v>5.22</v>
      </c>
      <c r="H38" s="8">
        <v>4.95</v>
      </c>
      <c r="I38" s="3"/>
      <c r="J38" s="3"/>
      <c r="K38" s="3"/>
    </row>
    <row r="39" spans="1:11" ht="15.75" thickBot="1" x14ac:dyDescent="0.3">
      <c r="A39" s="8">
        <v>1.7</v>
      </c>
      <c r="B39" s="8">
        <v>2.2999999999999998</v>
      </c>
      <c r="C39" s="3"/>
      <c r="D39" s="3"/>
      <c r="E39" s="3"/>
      <c r="G39" s="8">
        <v>3.7</v>
      </c>
      <c r="H39" s="8">
        <v>3.7</v>
      </c>
      <c r="I39" s="3"/>
      <c r="J39" s="3"/>
      <c r="K39" s="3"/>
    </row>
    <row r="40" spans="1:11" ht="15.75" thickBot="1" x14ac:dyDescent="0.3">
      <c r="A40" s="8">
        <v>2.5</v>
      </c>
      <c r="B40" s="8">
        <v>2.5</v>
      </c>
      <c r="C40" s="3"/>
      <c r="D40" s="3"/>
      <c r="E40" s="3"/>
      <c r="G40" s="8">
        <v>3.55</v>
      </c>
      <c r="H40" s="8">
        <v>4.25</v>
      </c>
      <c r="I40" s="3"/>
      <c r="J40" s="3"/>
      <c r="K40" s="3"/>
    </row>
    <row r="41" spans="1:11" ht="15.75" thickBot="1" x14ac:dyDescent="0.3">
      <c r="A41" s="8">
        <v>2.4</v>
      </c>
      <c r="B41" s="8">
        <v>2.5</v>
      </c>
      <c r="C41" s="3"/>
      <c r="D41" s="3"/>
      <c r="E41" s="3"/>
      <c r="G41" s="8">
        <v>4.5999999999999996</v>
      </c>
      <c r="H41" s="8">
        <v>3.7</v>
      </c>
      <c r="I41" s="3"/>
      <c r="J41" s="3"/>
      <c r="K41" s="3"/>
    </row>
    <row r="42" spans="1:11" ht="15.75" thickBot="1" x14ac:dyDescent="0.3">
      <c r="A42" s="8">
        <v>2.0499999999999998</v>
      </c>
      <c r="B42" s="8">
        <v>2.4</v>
      </c>
      <c r="C42" s="3"/>
      <c r="D42" s="3"/>
      <c r="E42" s="3"/>
      <c r="G42" s="8">
        <v>4.3</v>
      </c>
      <c r="H42" s="8">
        <v>3.8</v>
      </c>
      <c r="I42" s="3"/>
      <c r="J42" s="3"/>
      <c r="K42" s="3"/>
    </row>
    <row r="43" spans="1:11" ht="15.75" thickBot="1" x14ac:dyDescent="0.3">
      <c r="A43" s="8">
        <v>2.19</v>
      </c>
      <c r="B43" s="8">
        <v>2.0499999999999998</v>
      </c>
      <c r="C43" s="3"/>
      <c r="D43" s="3"/>
      <c r="E43" s="3"/>
      <c r="G43" s="8">
        <v>4.1500000000000004</v>
      </c>
      <c r="H43" s="8">
        <v>3.55</v>
      </c>
      <c r="I43" s="3"/>
      <c r="J43" s="3"/>
      <c r="K43" s="3"/>
    </row>
    <row r="44" spans="1:11" ht="15.75" thickBot="1" x14ac:dyDescent="0.3">
      <c r="A44" s="8">
        <v>2.1</v>
      </c>
      <c r="B44" s="8">
        <v>2.6</v>
      </c>
      <c r="C44" s="3"/>
      <c r="D44" s="3"/>
      <c r="E44" s="3"/>
      <c r="G44" s="8">
        <v>4.25</v>
      </c>
      <c r="H44" s="8">
        <v>3.65</v>
      </c>
      <c r="I44" s="3"/>
      <c r="J44" s="3"/>
      <c r="K44" s="3"/>
    </row>
    <row r="45" spans="1:11" ht="15.75" thickBot="1" x14ac:dyDescent="0.3">
      <c r="A45" s="8">
        <v>1.95</v>
      </c>
      <c r="B45" s="8">
        <v>2.4500000000000002</v>
      </c>
      <c r="C45" s="3"/>
      <c r="D45" s="3"/>
      <c r="E45" s="3"/>
      <c r="G45" s="8">
        <v>3.95</v>
      </c>
      <c r="H45" s="8">
        <v>4.2</v>
      </c>
      <c r="I45" s="3"/>
      <c r="J45" s="3"/>
      <c r="K45" s="3"/>
    </row>
    <row r="46" spans="1:11" ht="15.75" thickBot="1" x14ac:dyDescent="0.3">
      <c r="A46" s="8">
        <v>2.1</v>
      </c>
      <c r="B46" s="8">
        <v>2.4500000000000002</v>
      </c>
      <c r="C46" s="3"/>
      <c r="D46" s="3"/>
      <c r="E46" s="3"/>
      <c r="G46" s="8">
        <v>4.0999999999999996</v>
      </c>
      <c r="H46" s="8">
        <v>3.65</v>
      </c>
      <c r="I46" s="3"/>
      <c r="J46" s="3"/>
      <c r="K46" s="3"/>
    </row>
    <row r="47" spans="1:11" ht="15.75" thickBot="1" x14ac:dyDescent="0.3">
      <c r="A47" s="8">
        <v>1.95</v>
      </c>
      <c r="B47" s="8">
        <v>2.65</v>
      </c>
      <c r="C47" s="3"/>
      <c r="D47" s="3"/>
      <c r="E47" s="3"/>
      <c r="G47" s="8">
        <v>3.85</v>
      </c>
      <c r="H47" s="8">
        <v>3.8</v>
      </c>
      <c r="I47" s="3"/>
      <c r="J47" s="3"/>
      <c r="K47" s="3"/>
    </row>
    <row r="48" spans="1:11" ht="15.75" thickBot="1" x14ac:dyDescent="0.3">
      <c r="A48" s="8">
        <v>1.95</v>
      </c>
      <c r="B48" s="8">
        <v>2.5</v>
      </c>
      <c r="C48" s="3"/>
      <c r="D48" s="3"/>
      <c r="E48" s="3"/>
      <c r="G48" s="8">
        <v>4</v>
      </c>
      <c r="H48" s="8">
        <v>3.55</v>
      </c>
      <c r="I48" s="3"/>
      <c r="J48" s="3"/>
      <c r="K48" s="3"/>
    </row>
    <row r="49" spans="1:11" ht="15.75" thickBot="1" x14ac:dyDescent="0.3">
      <c r="A49" s="8">
        <v>2.1</v>
      </c>
      <c r="B49" s="8">
        <v>2.95</v>
      </c>
      <c r="C49" s="3"/>
      <c r="D49" s="3"/>
      <c r="E49" s="3"/>
      <c r="G49" s="8">
        <v>4.25</v>
      </c>
      <c r="H49" s="8">
        <v>4.2</v>
      </c>
      <c r="I49" s="3"/>
      <c r="J49" s="3"/>
      <c r="K49" s="3"/>
    </row>
    <row r="50" spans="1:11" ht="15.75" thickBot="1" x14ac:dyDescent="0.3">
      <c r="A50" s="8">
        <v>2.8</v>
      </c>
      <c r="B50" s="8">
        <v>3.15</v>
      </c>
      <c r="C50" s="3"/>
      <c r="D50" s="3"/>
      <c r="E50" s="3"/>
      <c r="G50" s="8">
        <v>3.6</v>
      </c>
      <c r="H50" s="8">
        <v>4.1500000000000004</v>
      </c>
      <c r="I50" s="3"/>
      <c r="J50" s="3"/>
      <c r="K50" s="3"/>
    </row>
    <row r="51" spans="1:11" ht="15.75" thickBot="1" x14ac:dyDescent="0.3">
      <c r="A51" s="8">
        <v>2.85</v>
      </c>
      <c r="B51" s="8">
        <v>3.3</v>
      </c>
      <c r="C51" s="3"/>
      <c r="D51" s="3"/>
      <c r="E51" s="3"/>
      <c r="G51" s="8">
        <v>4.5999999999999996</v>
      </c>
      <c r="H51" s="8">
        <v>4.3</v>
      </c>
      <c r="I51" s="3"/>
      <c r="J51" s="3"/>
      <c r="K51" s="3"/>
    </row>
    <row r="52" spans="1:11" ht="15.75" thickBot="1" x14ac:dyDescent="0.3">
      <c r="A52" s="8">
        <v>3.2</v>
      </c>
      <c r="B52" s="8">
        <v>3.5</v>
      </c>
      <c r="C52" s="3"/>
      <c r="D52" s="3"/>
      <c r="E52" s="3"/>
      <c r="G52" s="8">
        <v>4.68</v>
      </c>
      <c r="H52" s="8">
        <v>4.25</v>
      </c>
      <c r="I52" s="3"/>
      <c r="J52" s="3"/>
      <c r="K52" s="3"/>
    </row>
    <row r="53" spans="1:11" ht="15.75" thickBot="1" x14ac:dyDescent="0.3">
      <c r="A53" s="8">
        <v>3.11</v>
      </c>
      <c r="B53" s="8">
        <v>3.55</v>
      </c>
      <c r="C53" s="3"/>
      <c r="D53" s="3"/>
      <c r="E53" s="3"/>
      <c r="G53" s="8">
        <v>4.8499999999999996</v>
      </c>
      <c r="H53" s="8">
        <v>4.7</v>
      </c>
      <c r="I53" s="3"/>
      <c r="J53" s="3"/>
      <c r="K53" s="3"/>
    </row>
    <row r="54" spans="1:11" ht="15.75" thickBot="1" x14ac:dyDescent="0.3">
      <c r="A54" s="8">
        <v>3</v>
      </c>
      <c r="B54" s="8">
        <v>3.8</v>
      </c>
      <c r="C54" s="3"/>
      <c r="D54" s="3"/>
      <c r="E54" s="3"/>
      <c r="G54" s="8">
        <v>4.3499999999999996</v>
      </c>
      <c r="H54" s="8">
        <v>4.95</v>
      </c>
      <c r="I54" s="3"/>
      <c r="J54" s="3"/>
      <c r="K54" s="3"/>
    </row>
    <row r="55" spans="1:11" ht="15.75" thickBot="1" x14ac:dyDescent="0.3">
      <c r="A55" s="8">
        <v>2.85</v>
      </c>
      <c r="B55" s="8">
        <v>4</v>
      </c>
      <c r="C55" s="3"/>
      <c r="D55" s="3"/>
      <c r="E55" s="3"/>
      <c r="G55" s="8">
        <v>4.3</v>
      </c>
      <c r="H55" s="8">
        <v>4.95</v>
      </c>
      <c r="I55" s="3"/>
      <c r="J55" s="3"/>
      <c r="K55" s="3"/>
    </row>
    <row r="56" spans="1:11" ht="15.75" thickBot="1" x14ac:dyDescent="0.3">
      <c r="A56" s="8">
        <v>3.5</v>
      </c>
      <c r="B56" s="8">
        <v>4</v>
      </c>
      <c r="C56" s="3"/>
      <c r="D56" s="3"/>
      <c r="E56" s="3"/>
      <c r="G56" s="8">
        <v>4.21</v>
      </c>
      <c r="H56" s="8">
        <v>5.15</v>
      </c>
      <c r="I56" s="3"/>
      <c r="J56" s="3"/>
      <c r="K56" s="3"/>
    </row>
    <row r="57" spans="1:11" ht="15.75" thickBot="1" x14ac:dyDescent="0.3">
      <c r="A57" s="8">
        <v>3.7</v>
      </c>
      <c r="B57" s="8">
        <v>4</v>
      </c>
      <c r="C57" s="3"/>
      <c r="D57" s="3"/>
      <c r="E57" s="3"/>
      <c r="G57" s="8">
        <v>4.5999999999999996</v>
      </c>
      <c r="H57" s="8">
        <v>5.15</v>
      </c>
      <c r="I57" s="3"/>
      <c r="J57" s="3"/>
      <c r="K57" s="3"/>
    </row>
    <row r="58" spans="1:11" ht="15.75" thickBot="1" x14ac:dyDescent="0.3">
      <c r="A58" s="8">
        <v>2.8</v>
      </c>
      <c r="B58" s="8">
        <v>3.6</v>
      </c>
      <c r="C58" s="3"/>
      <c r="D58" s="3"/>
      <c r="E58" s="3"/>
      <c r="G58" s="8">
        <v>5</v>
      </c>
      <c r="H58" s="8">
        <v>5.0999999999999996</v>
      </c>
      <c r="I58" s="3"/>
      <c r="J58" s="3"/>
      <c r="K58" s="3"/>
    </row>
    <row r="59" spans="1:11" ht="15.75" thickBot="1" x14ac:dyDescent="0.3">
      <c r="A59" s="8">
        <v>2.75</v>
      </c>
      <c r="B59" s="8">
        <v>3.8</v>
      </c>
      <c r="C59" s="3"/>
      <c r="D59" s="3"/>
      <c r="E59" s="3"/>
      <c r="G59" s="8">
        <v>4.05</v>
      </c>
      <c r="H59" s="8">
        <v>4.75</v>
      </c>
      <c r="I59" s="3"/>
      <c r="J59" s="3"/>
      <c r="K59" s="3"/>
    </row>
    <row r="60" spans="1:11" ht="15.75" thickBot="1" x14ac:dyDescent="0.3">
      <c r="A60" s="8">
        <v>3.5</v>
      </c>
      <c r="B60" s="8">
        <v>4</v>
      </c>
      <c r="C60" s="3"/>
      <c r="D60" s="3"/>
      <c r="E60" s="3"/>
      <c r="G60" s="8">
        <v>4</v>
      </c>
      <c r="H60" s="8">
        <v>5.3</v>
      </c>
      <c r="I60" s="3"/>
      <c r="J60" s="3"/>
      <c r="K60" s="3"/>
    </row>
    <row r="61" spans="1:11" ht="15.75" thickBot="1" x14ac:dyDescent="0.3">
      <c r="A61" s="8">
        <v>3.1</v>
      </c>
      <c r="B61" s="8">
        <v>3.6</v>
      </c>
      <c r="C61" s="3"/>
      <c r="D61" s="3"/>
      <c r="E61" s="3"/>
      <c r="G61" s="8">
        <v>4.8</v>
      </c>
      <c r="H61" s="8">
        <v>5.35</v>
      </c>
      <c r="I61" s="3"/>
      <c r="J61" s="3"/>
      <c r="K61" s="3"/>
    </row>
    <row r="62" spans="1:11" ht="15.75" thickBot="1" x14ac:dyDescent="0.3">
      <c r="A62" s="2"/>
      <c r="B62" s="3"/>
      <c r="C62" s="3"/>
      <c r="D62" s="3"/>
      <c r="E62" s="3"/>
      <c r="G62" s="8">
        <v>4.42</v>
      </c>
      <c r="H62" s="8">
        <v>5.0999999999999996</v>
      </c>
      <c r="I62" s="3"/>
      <c r="J62" s="3"/>
      <c r="K62" s="3"/>
    </row>
    <row r="63" spans="1:11" ht="15.75" thickBot="1" x14ac:dyDescent="0.3">
      <c r="A63" s="5" t="s">
        <v>14</v>
      </c>
      <c r="B63" s="6"/>
      <c r="C63" s="7"/>
      <c r="D63" s="2"/>
      <c r="E63" s="2"/>
    </row>
    <row r="64" spans="1:11" ht="15.75" thickBot="1" x14ac:dyDescent="0.3">
      <c r="A64" s="1" t="s">
        <v>0</v>
      </c>
      <c r="B64" s="1" t="s">
        <v>1</v>
      </c>
      <c r="C64" s="2"/>
      <c r="D64" s="1" t="s">
        <v>2</v>
      </c>
      <c r="E64" s="2" t="s">
        <v>3</v>
      </c>
    </row>
    <row r="65" spans="1:5" ht="15.75" thickBot="1" x14ac:dyDescent="0.3">
      <c r="A65" s="8">
        <v>4.8</v>
      </c>
      <c r="B65" s="8">
        <v>4.45</v>
      </c>
      <c r="C65" s="3"/>
      <c r="D65" s="1" t="s">
        <v>4</v>
      </c>
      <c r="E65" s="4">
        <v>-2.0499999999999998</v>
      </c>
    </row>
    <row r="66" spans="1:5" ht="15.75" thickBot="1" x14ac:dyDescent="0.3">
      <c r="A66" s="8">
        <v>4.5</v>
      </c>
      <c r="B66" s="8">
        <v>5.0999999999999996</v>
      </c>
      <c r="C66" s="3"/>
      <c r="D66" s="1" t="s">
        <v>5</v>
      </c>
      <c r="E66" s="4">
        <v>59</v>
      </c>
    </row>
    <row r="67" spans="1:5" ht="27" thickBot="1" x14ac:dyDescent="0.3">
      <c r="A67" s="8">
        <v>4.8</v>
      </c>
      <c r="B67" s="8">
        <v>4.4000000000000004</v>
      </c>
      <c r="C67" s="3"/>
      <c r="D67" s="1" t="s">
        <v>6</v>
      </c>
      <c r="E67" s="4">
        <v>2.2408500000000001E-2</v>
      </c>
    </row>
    <row r="68" spans="1:5" ht="15.75" thickBot="1" x14ac:dyDescent="0.3">
      <c r="A68" s="8">
        <v>5</v>
      </c>
      <c r="B68" s="8">
        <v>4.6500000000000004</v>
      </c>
      <c r="C68" s="3"/>
      <c r="D68" s="3"/>
      <c r="E68" s="3"/>
    </row>
    <row r="69" spans="1:5" ht="27" thickBot="1" x14ac:dyDescent="0.3">
      <c r="A69" s="8">
        <v>5.0999999999999996</v>
      </c>
      <c r="B69" s="8">
        <v>4.95</v>
      </c>
      <c r="C69" s="3"/>
      <c r="D69" s="1" t="s">
        <v>8</v>
      </c>
      <c r="E69" s="4">
        <v>4.5</v>
      </c>
    </row>
    <row r="70" spans="1:5" ht="27" thickBot="1" x14ac:dyDescent="0.3">
      <c r="A70" s="8">
        <v>4.6900000000000004</v>
      </c>
      <c r="B70" s="8">
        <v>5.3</v>
      </c>
      <c r="C70" s="3"/>
      <c r="D70" s="1" t="s">
        <v>9</v>
      </c>
      <c r="E70" s="9">
        <v>4.63</v>
      </c>
    </row>
    <row r="71" spans="1:5" ht="15.75" thickBot="1" x14ac:dyDescent="0.3">
      <c r="A71" s="8">
        <v>5.15</v>
      </c>
      <c r="B71" s="8">
        <v>5.25</v>
      </c>
      <c r="C71" s="3"/>
      <c r="D71" s="3"/>
      <c r="E71" s="3"/>
    </row>
    <row r="72" spans="1:5" ht="27" thickBot="1" x14ac:dyDescent="0.3">
      <c r="A72" s="8">
        <v>4.5999999999999996</v>
      </c>
      <c r="B72" s="8">
        <v>5.45</v>
      </c>
      <c r="C72" s="3"/>
      <c r="D72" s="1" t="s">
        <v>10</v>
      </c>
      <c r="E72" s="4">
        <v>0.41792176939999998</v>
      </c>
    </row>
    <row r="73" spans="1:5" ht="27" thickBot="1" x14ac:dyDescent="0.3">
      <c r="A73" s="8">
        <v>5</v>
      </c>
      <c r="B73" s="8">
        <v>5</v>
      </c>
      <c r="C73" s="3"/>
      <c r="D73" s="1" t="s">
        <v>11</v>
      </c>
      <c r="E73" s="4">
        <v>0.57229729920000005</v>
      </c>
    </row>
    <row r="74" spans="1:5" ht="15.75" thickBot="1" x14ac:dyDescent="0.3">
      <c r="A74" s="8">
        <v>4.4000000000000004</v>
      </c>
      <c r="B74" s="8">
        <v>5.05</v>
      </c>
      <c r="C74" s="3"/>
      <c r="D74" s="2"/>
      <c r="E74" s="3"/>
    </row>
    <row r="75" spans="1:5" ht="27" thickBot="1" x14ac:dyDescent="0.3">
      <c r="A75" s="8">
        <v>5</v>
      </c>
      <c r="B75" s="8">
        <v>5.15</v>
      </c>
      <c r="C75" s="3"/>
      <c r="D75" s="1" t="s">
        <v>12</v>
      </c>
      <c r="E75" s="4">
        <v>5.3953468439999999E-2</v>
      </c>
    </row>
    <row r="76" spans="1:5" ht="27" thickBot="1" x14ac:dyDescent="0.3">
      <c r="A76" s="8">
        <v>4.42</v>
      </c>
      <c r="B76" s="8">
        <v>5.3</v>
      </c>
      <c r="C76" s="3"/>
      <c r="D76" s="1" t="s">
        <v>13</v>
      </c>
      <c r="E76" s="4">
        <v>7.3883263630000001E-2</v>
      </c>
    </row>
    <row r="77" spans="1:5" ht="15.75" thickBot="1" x14ac:dyDescent="0.3">
      <c r="A77" s="8">
        <v>4.25</v>
      </c>
      <c r="B77" s="8">
        <v>4.3</v>
      </c>
      <c r="C77" s="3"/>
      <c r="D77" s="3"/>
      <c r="E77" s="3"/>
    </row>
    <row r="78" spans="1:5" ht="15.75" thickBot="1" x14ac:dyDescent="0.3">
      <c r="A78" s="8">
        <v>4.55</v>
      </c>
      <c r="B78" s="8">
        <v>4.0999999999999996</v>
      </c>
      <c r="C78" s="3"/>
      <c r="D78" s="3"/>
      <c r="E78" s="3"/>
    </row>
    <row r="79" spans="1:5" ht="15.75" thickBot="1" x14ac:dyDescent="0.3">
      <c r="A79" s="8">
        <v>4.4000000000000004</v>
      </c>
      <c r="B79" s="8">
        <v>3.75</v>
      </c>
      <c r="C79" s="3"/>
      <c r="D79" s="3"/>
      <c r="E79" s="3"/>
    </row>
    <row r="80" spans="1:5" ht="15.75" thickBot="1" x14ac:dyDescent="0.3">
      <c r="A80" s="8">
        <v>4.3</v>
      </c>
      <c r="B80" s="8">
        <v>4.1500000000000004</v>
      </c>
      <c r="C80" s="3"/>
      <c r="D80" s="3"/>
      <c r="E80" s="3"/>
    </row>
    <row r="81" spans="1:5" ht="15.75" thickBot="1" x14ac:dyDescent="0.3">
      <c r="A81" s="8">
        <v>4.4000000000000004</v>
      </c>
      <c r="B81" s="8">
        <v>4.4000000000000004</v>
      </c>
      <c r="C81" s="3"/>
      <c r="D81" s="3"/>
      <c r="E81" s="3"/>
    </row>
    <row r="82" spans="1:5" ht="15.75" thickBot="1" x14ac:dyDescent="0.3">
      <c r="A82" s="8">
        <v>3.85</v>
      </c>
      <c r="B82" s="8">
        <v>4.8</v>
      </c>
      <c r="C82" s="3"/>
      <c r="D82" s="3"/>
      <c r="E82" s="3"/>
    </row>
    <row r="83" spans="1:5" ht="15.75" thickBot="1" x14ac:dyDescent="0.3">
      <c r="A83" s="8">
        <v>4.5</v>
      </c>
      <c r="B83" s="8">
        <v>4.2</v>
      </c>
      <c r="C83" s="3"/>
      <c r="D83" s="3"/>
      <c r="E83" s="3"/>
    </row>
    <row r="84" spans="1:5" ht="15.75" thickBot="1" x14ac:dyDescent="0.3">
      <c r="A84" s="8">
        <v>4.37</v>
      </c>
      <c r="B84" s="8">
        <v>4.4000000000000004</v>
      </c>
      <c r="C84" s="3"/>
      <c r="D84" s="3"/>
      <c r="E84" s="3"/>
    </row>
    <row r="85" spans="1:5" ht="15.75" thickBot="1" x14ac:dyDescent="0.3">
      <c r="A85" s="8">
        <v>4.18</v>
      </c>
      <c r="B85" s="8">
        <v>4.45</v>
      </c>
      <c r="C85" s="3"/>
      <c r="D85" s="3"/>
      <c r="E85" s="3"/>
    </row>
    <row r="86" spans="1:5" ht="15.75" thickBot="1" x14ac:dyDescent="0.3">
      <c r="A86" s="8">
        <v>4.12</v>
      </c>
      <c r="B86" s="8">
        <v>4.5</v>
      </c>
      <c r="C86" s="3"/>
      <c r="D86" s="3"/>
      <c r="E86" s="3"/>
    </row>
    <row r="87" spans="1:5" ht="15.75" thickBot="1" x14ac:dyDescent="0.3">
      <c r="A87" s="8">
        <v>4.3</v>
      </c>
      <c r="B87" s="8">
        <v>4.2</v>
      </c>
      <c r="C87" s="3"/>
      <c r="D87" s="3"/>
      <c r="E87" s="3"/>
    </row>
    <row r="88" spans="1:5" ht="15.75" thickBot="1" x14ac:dyDescent="0.3">
      <c r="A88" s="8">
        <v>4.12</v>
      </c>
      <c r="B88" s="8">
        <v>4.2</v>
      </c>
      <c r="C88" s="3"/>
      <c r="D88" s="3"/>
      <c r="E88" s="3"/>
    </row>
    <row r="89" spans="1:5" ht="15.75" thickBot="1" x14ac:dyDescent="0.3">
      <c r="A89" s="8">
        <v>4.6500000000000004</v>
      </c>
      <c r="B89" s="8">
        <v>4.5999999999999996</v>
      </c>
      <c r="C89" s="3"/>
      <c r="D89" s="3"/>
      <c r="E89" s="3"/>
    </row>
    <row r="90" spans="1:5" ht="15.75" thickBot="1" x14ac:dyDescent="0.3">
      <c r="A90" s="8">
        <v>4.55</v>
      </c>
      <c r="B90" s="8">
        <v>4.6500000000000004</v>
      </c>
      <c r="C90" s="3"/>
      <c r="D90" s="3"/>
      <c r="E90" s="3"/>
    </row>
    <row r="91" spans="1:5" ht="15.75" thickBot="1" x14ac:dyDescent="0.3">
      <c r="A91" s="8">
        <v>5.05</v>
      </c>
      <c r="B91" s="8">
        <v>5</v>
      </c>
      <c r="C91" s="3"/>
      <c r="D91" s="3"/>
      <c r="E91" s="3"/>
    </row>
    <row r="92" spans="1:5" ht="15.75" thickBot="1" x14ac:dyDescent="0.3">
      <c r="A92" s="8">
        <v>5</v>
      </c>
      <c r="B92" s="8">
        <v>4.7</v>
      </c>
      <c r="C92" s="3"/>
      <c r="D92" s="3"/>
      <c r="E92" s="3"/>
    </row>
    <row r="93" spans="1:5" ht="15.75" thickBot="1" x14ac:dyDescent="0.3">
      <c r="A93" s="8">
        <v>4.8499999999999996</v>
      </c>
      <c r="B93" s="8">
        <v>5.0999999999999996</v>
      </c>
      <c r="C93" s="3"/>
      <c r="D93" s="3"/>
      <c r="E93" s="3"/>
    </row>
    <row r="94" spans="1:5" ht="15.75" thickBot="1" x14ac:dyDescent="0.3">
      <c r="A94" s="8">
        <v>4.95</v>
      </c>
      <c r="B94" s="8">
        <v>4.93</v>
      </c>
      <c r="C94" s="3"/>
      <c r="D94" s="3"/>
      <c r="E94" s="3"/>
    </row>
    <row r="95" spans="1:5" ht="15.75" thickBot="1" x14ac:dyDescent="0.3">
      <c r="A95" s="8">
        <v>4.55</v>
      </c>
      <c r="B95" s="8">
        <v>5.3</v>
      </c>
      <c r="C95" s="3"/>
      <c r="D95" s="3"/>
      <c r="E95" s="3"/>
    </row>
    <row r="96" spans="1:5" ht="15.75" thickBot="1" x14ac:dyDescent="0.3">
      <c r="A96" s="8">
        <v>5.35</v>
      </c>
      <c r="B96" s="8">
        <v>5.4</v>
      </c>
      <c r="C96" s="3"/>
      <c r="D96" s="3"/>
      <c r="E96" s="3"/>
    </row>
    <row r="97" spans="1:5" ht="15.75" thickBot="1" x14ac:dyDescent="0.3">
      <c r="A97" s="8">
        <v>4.9000000000000004</v>
      </c>
      <c r="B97" s="8">
        <v>4.95</v>
      </c>
      <c r="C97" s="3"/>
      <c r="D97" s="3"/>
      <c r="E97" s="3"/>
    </row>
    <row r="98" spans="1:5" ht="15.75" thickBot="1" x14ac:dyDescent="0.3">
      <c r="A98" s="8">
        <v>5</v>
      </c>
      <c r="B98" s="8">
        <v>5.5</v>
      </c>
      <c r="C98" s="3"/>
      <c r="D98" s="3"/>
      <c r="E98" s="3"/>
    </row>
    <row r="99" spans="1:5" ht="15.75" thickBot="1" x14ac:dyDescent="0.3">
      <c r="A99" s="8">
        <v>4.75</v>
      </c>
      <c r="B99" s="8">
        <v>5.75</v>
      </c>
      <c r="C99" s="3"/>
      <c r="D99" s="3"/>
      <c r="E99" s="3"/>
    </row>
    <row r="100" spans="1:5" ht="15.75" thickBot="1" x14ac:dyDescent="0.3">
      <c r="A100" s="8">
        <v>5.22</v>
      </c>
      <c r="B100" s="8">
        <v>4.95</v>
      </c>
      <c r="C100" s="3"/>
      <c r="D100" s="3"/>
      <c r="E100" s="3"/>
    </row>
    <row r="101" spans="1:5" ht="15.75" thickBot="1" x14ac:dyDescent="0.3">
      <c r="A101" s="8">
        <v>3.7</v>
      </c>
      <c r="B101" s="8">
        <v>3.7</v>
      </c>
      <c r="C101" s="3"/>
      <c r="D101" s="3"/>
      <c r="E101" s="3"/>
    </row>
    <row r="102" spans="1:5" ht="15.75" thickBot="1" x14ac:dyDescent="0.3">
      <c r="A102" s="8">
        <v>3.55</v>
      </c>
      <c r="B102" s="8">
        <v>4.25</v>
      </c>
      <c r="C102" s="3"/>
      <c r="D102" s="3"/>
      <c r="E102" s="3"/>
    </row>
    <row r="103" spans="1:5" ht="15.75" thickBot="1" x14ac:dyDescent="0.3">
      <c r="A103" s="8">
        <v>4.5999999999999996</v>
      </c>
      <c r="B103" s="8">
        <v>3.7</v>
      </c>
      <c r="C103" s="3"/>
      <c r="D103" s="3"/>
      <c r="E103" s="3"/>
    </row>
    <row r="104" spans="1:5" ht="15.75" thickBot="1" x14ac:dyDescent="0.3">
      <c r="A104" s="8">
        <v>4.3</v>
      </c>
      <c r="B104" s="8">
        <v>3.8</v>
      </c>
      <c r="C104" s="3"/>
      <c r="D104" s="3"/>
      <c r="E104" s="3"/>
    </row>
    <row r="105" spans="1:5" ht="15.75" thickBot="1" x14ac:dyDescent="0.3">
      <c r="A105" s="8">
        <v>4.1500000000000004</v>
      </c>
      <c r="B105" s="8">
        <v>3.55</v>
      </c>
      <c r="C105" s="3"/>
      <c r="D105" s="3"/>
      <c r="E105" s="3"/>
    </row>
    <row r="106" spans="1:5" ht="15.75" thickBot="1" x14ac:dyDescent="0.3">
      <c r="A106" s="8">
        <v>4.25</v>
      </c>
      <c r="B106" s="8">
        <v>3.65</v>
      </c>
      <c r="C106" s="3"/>
      <c r="D106" s="3"/>
      <c r="E106" s="3"/>
    </row>
    <row r="107" spans="1:5" ht="15.75" thickBot="1" x14ac:dyDescent="0.3">
      <c r="A107" s="8">
        <v>3.95</v>
      </c>
      <c r="B107" s="8">
        <v>4.2</v>
      </c>
      <c r="C107" s="3"/>
      <c r="D107" s="3"/>
      <c r="E107" s="3"/>
    </row>
    <row r="108" spans="1:5" ht="15.75" thickBot="1" x14ac:dyDescent="0.3">
      <c r="A108" s="8">
        <v>4.0999999999999996</v>
      </c>
      <c r="B108" s="8">
        <v>3.65</v>
      </c>
      <c r="C108" s="3"/>
      <c r="D108" s="3"/>
      <c r="E108" s="3"/>
    </row>
    <row r="109" spans="1:5" ht="15.75" thickBot="1" x14ac:dyDescent="0.3">
      <c r="A109" s="8">
        <v>3.85</v>
      </c>
      <c r="B109" s="8">
        <v>3.8</v>
      </c>
      <c r="C109" s="3"/>
      <c r="D109" s="3"/>
      <c r="E109" s="3"/>
    </row>
    <row r="110" spans="1:5" ht="15.75" thickBot="1" x14ac:dyDescent="0.3">
      <c r="A110" s="8">
        <v>4</v>
      </c>
      <c r="B110" s="8">
        <v>3.55</v>
      </c>
      <c r="C110" s="3"/>
      <c r="D110" s="3"/>
      <c r="E110" s="3"/>
    </row>
    <row r="111" spans="1:5" ht="15.75" thickBot="1" x14ac:dyDescent="0.3">
      <c r="A111" s="8">
        <v>4.25</v>
      </c>
      <c r="B111" s="8">
        <v>4.2</v>
      </c>
      <c r="C111" s="3"/>
      <c r="D111" s="3"/>
      <c r="E111" s="3"/>
    </row>
    <row r="112" spans="1:5" ht="15.75" thickBot="1" x14ac:dyDescent="0.3">
      <c r="A112" s="8">
        <v>3.6</v>
      </c>
      <c r="B112" s="8">
        <v>4.1500000000000004</v>
      </c>
      <c r="C112" s="3"/>
      <c r="D112" s="3"/>
      <c r="E112" s="3"/>
    </row>
    <row r="113" spans="1:5" ht="15.75" thickBot="1" x14ac:dyDescent="0.3">
      <c r="A113" s="8">
        <v>4.5999999999999996</v>
      </c>
      <c r="B113" s="8">
        <v>4.3</v>
      </c>
      <c r="C113" s="3"/>
      <c r="D113" s="3"/>
      <c r="E113" s="3"/>
    </row>
    <row r="114" spans="1:5" ht="15.75" thickBot="1" x14ac:dyDescent="0.3">
      <c r="A114" s="8">
        <v>4.68</v>
      </c>
      <c r="B114" s="8">
        <v>4.25</v>
      </c>
      <c r="C114" s="3"/>
      <c r="D114" s="3"/>
      <c r="E114" s="3"/>
    </row>
    <row r="115" spans="1:5" ht="15.75" thickBot="1" x14ac:dyDescent="0.3">
      <c r="A115" s="8">
        <v>4.8499999999999996</v>
      </c>
      <c r="B115" s="8">
        <v>4.7</v>
      </c>
      <c r="C115" s="3"/>
      <c r="D115" s="3"/>
      <c r="E115" s="3"/>
    </row>
    <row r="116" spans="1:5" ht="15.75" thickBot="1" x14ac:dyDescent="0.3">
      <c r="A116" s="8">
        <v>4.3499999999999996</v>
      </c>
      <c r="B116" s="8">
        <v>4.95</v>
      </c>
      <c r="C116" s="3"/>
      <c r="D116" s="3"/>
      <c r="E116" s="3"/>
    </row>
    <row r="117" spans="1:5" ht="15.75" thickBot="1" x14ac:dyDescent="0.3">
      <c r="A117" s="8">
        <v>4.3</v>
      </c>
      <c r="B117" s="8">
        <v>4.95</v>
      </c>
      <c r="C117" s="3"/>
      <c r="D117" s="3"/>
      <c r="E117" s="3"/>
    </row>
    <row r="118" spans="1:5" ht="15.75" thickBot="1" x14ac:dyDescent="0.3">
      <c r="A118" s="8">
        <v>4.21</v>
      </c>
      <c r="B118" s="8">
        <v>5.15</v>
      </c>
      <c r="C118" s="3"/>
      <c r="D118" s="3"/>
      <c r="E118" s="3"/>
    </row>
    <row r="119" spans="1:5" ht="15.75" thickBot="1" x14ac:dyDescent="0.3">
      <c r="A119" s="8">
        <v>4.5999999999999996</v>
      </c>
      <c r="B119" s="8">
        <v>5.15</v>
      </c>
      <c r="C119" s="3"/>
      <c r="D119" s="3"/>
      <c r="E119" s="3"/>
    </row>
    <row r="120" spans="1:5" ht="15.75" thickBot="1" x14ac:dyDescent="0.3">
      <c r="A120" s="8">
        <v>5</v>
      </c>
      <c r="B120" s="8">
        <v>5.0999999999999996</v>
      </c>
      <c r="C120" s="3"/>
      <c r="D120" s="3"/>
      <c r="E120" s="3"/>
    </row>
    <row r="121" spans="1:5" ht="15.75" thickBot="1" x14ac:dyDescent="0.3">
      <c r="A121" s="8">
        <v>4.05</v>
      </c>
      <c r="B121" s="8">
        <v>4.75</v>
      </c>
      <c r="C121" s="3"/>
      <c r="D121" s="3"/>
      <c r="E121" s="3"/>
    </row>
    <row r="122" spans="1:5" ht="15.75" thickBot="1" x14ac:dyDescent="0.3">
      <c r="A122" s="8">
        <v>4</v>
      </c>
      <c r="B122" s="8">
        <v>5.3</v>
      </c>
      <c r="C122" s="3"/>
      <c r="D122" s="3"/>
      <c r="E122" s="3"/>
    </row>
    <row r="123" spans="1:5" ht="15.75" thickBot="1" x14ac:dyDescent="0.3">
      <c r="A123" s="8">
        <v>4.8</v>
      </c>
      <c r="B123" s="8">
        <v>5.35</v>
      </c>
      <c r="C123" s="3"/>
      <c r="D123" s="3"/>
      <c r="E123" s="3"/>
    </row>
    <row r="124" spans="1:5" ht="15.75" thickBot="1" x14ac:dyDescent="0.3">
      <c r="A124" s="8">
        <v>4.42</v>
      </c>
      <c r="B124" s="8">
        <v>5.0999999999999996</v>
      </c>
      <c r="C124" s="3"/>
      <c r="D124" s="3"/>
      <c r="E124" s="3"/>
    </row>
  </sheetData>
  <mergeCells count="2">
    <mergeCell ref="A63:C63"/>
    <mergeCell ref="G1:I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Sheet5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</dc:creator>
  <cp:lastModifiedBy>Vincent</cp:lastModifiedBy>
  <dcterms:created xsi:type="dcterms:W3CDTF">2015-09-08T03:28:33Z</dcterms:created>
  <dcterms:modified xsi:type="dcterms:W3CDTF">2015-09-08T05:11:47Z</dcterms:modified>
</cp:coreProperties>
</file>