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ATA" sheetId="1" r:id="rId1"/>
    <sheet name="RESULTS" sheetId="5" r:id="rId2"/>
    <sheet name="CHI-SQUERED TEST" sheetId="8" r:id="rId3"/>
  </sheets>
  <calcPr calcId="152511"/>
</workbook>
</file>

<file path=xl/calcChain.xml><?xml version="1.0" encoding="utf-8"?>
<calcChain xmlns="http://schemas.openxmlformats.org/spreadsheetml/2006/main">
  <c r="CP59" i="1" l="1"/>
  <c r="C8" i="5" l="1"/>
  <c r="B8" i="5"/>
  <c r="C156" i="5" l="1"/>
  <c r="C157" i="5"/>
  <c r="B433" i="8"/>
  <c r="B432" i="8"/>
  <c r="B426" i="8"/>
  <c r="B425" i="8"/>
  <c r="B419" i="8"/>
  <c r="B418" i="8"/>
  <c r="B412" i="8"/>
  <c r="B411" i="8"/>
  <c r="B405" i="8"/>
  <c r="B404" i="8"/>
  <c r="B398" i="8"/>
  <c r="B397" i="8"/>
  <c r="B391" i="8"/>
  <c r="B390" i="8"/>
  <c r="B384" i="8"/>
  <c r="B383" i="8"/>
  <c r="B377" i="8"/>
  <c r="B376" i="8"/>
  <c r="B370" i="8"/>
  <c r="B369" i="8"/>
  <c r="B363" i="8"/>
  <c r="B362" i="8"/>
  <c r="B356" i="8"/>
  <c r="B355" i="8"/>
  <c r="B349" i="8"/>
  <c r="B348" i="8"/>
  <c r="B342" i="8"/>
  <c r="B341" i="8"/>
  <c r="B335" i="8"/>
  <c r="B334" i="8"/>
  <c r="B328" i="8"/>
  <c r="B327" i="8"/>
  <c r="B321" i="8"/>
  <c r="B320" i="8"/>
  <c r="B314" i="8"/>
  <c r="B313" i="8"/>
  <c r="B307" i="8"/>
  <c r="B306" i="8"/>
  <c r="B300" i="8"/>
  <c r="B299" i="8"/>
  <c r="B293" i="8"/>
  <c r="B292" i="8"/>
  <c r="B286" i="8"/>
  <c r="B285" i="8"/>
  <c r="B279" i="8"/>
  <c r="B278" i="8"/>
  <c r="B272" i="8"/>
  <c r="B271" i="8"/>
  <c r="B265" i="8"/>
  <c r="B264" i="8"/>
  <c r="B258" i="8"/>
  <c r="B257" i="8"/>
  <c r="B251" i="8"/>
  <c r="B250" i="8"/>
  <c r="B244" i="8"/>
  <c r="B243" i="8"/>
  <c r="B237" i="8"/>
  <c r="B236" i="8"/>
  <c r="B230" i="8"/>
  <c r="B229" i="8"/>
  <c r="B223" i="8"/>
  <c r="B222" i="8"/>
  <c r="B216" i="8"/>
  <c r="B215" i="8"/>
  <c r="B209" i="8"/>
  <c r="B208" i="8"/>
  <c r="B202" i="8"/>
  <c r="B201" i="8"/>
  <c r="B195" i="8"/>
  <c r="B194" i="8"/>
  <c r="B188" i="8"/>
  <c r="B187" i="8"/>
  <c r="B181" i="8"/>
  <c r="B180" i="8"/>
  <c r="B174" i="8"/>
  <c r="B173" i="8"/>
  <c r="B167" i="8"/>
  <c r="B166" i="8"/>
  <c r="B160" i="8"/>
  <c r="B159" i="8"/>
  <c r="B153" i="8"/>
  <c r="B152" i="8"/>
  <c r="B146" i="8"/>
  <c r="B145" i="8"/>
  <c r="B139" i="8"/>
  <c r="B138" i="8"/>
  <c r="B132" i="8"/>
  <c r="B131" i="8"/>
  <c r="B125" i="8"/>
  <c r="B124" i="8"/>
  <c r="B118" i="8"/>
  <c r="B117" i="8"/>
  <c r="B111" i="8"/>
  <c r="B110" i="8"/>
  <c r="B104" i="8"/>
  <c r="B103" i="8"/>
  <c r="B97" i="8"/>
  <c r="B96" i="8"/>
  <c r="B90" i="8"/>
  <c r="B89" i="8"/>
  <c r="B83" i="8"/>
  <c r="B82" i="8"/>
  <c r="B76" i="8"/>
  <c r="B75" i="8"/>
  <c r="B69" i="8"/>
  <c r="B68" i="8"/>
  <c r="B62" i="8"/>
  <c r="B61" i="8"/>
  <c r="B55" i="8"/>
  <c r="B54" i="8"/>
  <c r="B48" i="8"/>
  <c r="B47" i="8"/>
  <c r="B41" i="8"/>
  <c r="B40" i="8"/>
  <c r="B34" i="8"/>
  <c r="B33" i="8"/>
  <c r="B27" i="8"/>
  <c r="B26" i="8"/>
  <c r="B20" i="8"/>
  <c r="B19" i="8"/>
  <c r="B13" i="8"/>
  <c r="B12" i="8"/>
  <c r="B6" i="8"/>
  <c r="B5" i="8"/>
  <c r="C334" i="5" l="1"/>
  <c r="C333" i="5"/>
  <c r="C332" i="5"/>
  <c r="C329" i="5"/>
  <c r="C328" i="5"/>
  <c r="C300" i="5"/>
  <c r="C288" i="5"/>
  <c r="C285" i="5"/>
  <c r="C284" i="5"/>
  <c r="C283" i="5"/>
  <c r="C282" i="5"/>
  <c r="C281" i="5"/>
  <c r="C280" i="5"/>
  <c r="C272" i="5"/>
  <c r="C244" i="5"/>
  <c r="C237" i="5"/>
  <c r="C236" i="5"/>
  <c r="C208" i="5"/>
  <c r="C200" i="5"/>
  <c r="C176" i="5"/>
  <c r="C164" i="5"/>
  <c r="C152" i="5"/>
  <c r="C148" i="5"/>
  <c r="C144" i="5"/>
  <c r="C140" i="5"/>
  <c r="C133" i="5"/>
  <c r="C132" i="5"/>
  <c r="C129" i="5"/>
  <c r="C128" i="5"/>
  <c r="C119" i="5"/>
  <c r="C113" i="5"/>
  <c r="C83" i="5"/>
  <c r="C72" i="5"/>
  <c r="C71" i="5"/>
  <c r="C68" i="5"/>
  <c r="C67" i="5"/>
  <c r="C66" i="5"/>
  <c r="C65" i="5"/>
  <c r="C57" i="5"/>
  <c r="C56" i="5"/>
  <c r="C55" i="5"/>
  <c r="C52" i="5"/>
  <c r="C51" i="5"/>
  <c r="C50" i="5"/>
  <c r="C46" i="5"/>
  <c r="C44" i="5"/>
  <c r="C43" i="5"/>
  <c r="C42" i="5"/>
  <c r="C41" i="5"/>
  <c r="C40" i="5"/>
  <c r="C3" i="5"/>
  <c r="CP159" i="1" l="1"/>
</calcChain>
</file>

<file path=xl/sharedStrings.xml><?xml version="1.0" encoding="utf-8"?>
<sst xmlns="http://schemas.openxmlformats.org/spreadsheetml/2006/main" count="1143" uniqueCount="198">
  <si>
    <t>chi2</t>
  </si>
  <si>
    <t>p</t>
  </si>
  <si>
    <t>number of respondent</t>
  </si>
  <si>
    <t>Age</t>
  </si>
  <si>
    <t>marital status</t>
  </si>
  <si>
    <t>placeof residence</t>
  </si>
  <si>
    <t>financial situation</t>
  </si>
  <si>
    <t>level of education</t>
  </si>
  <si>
    <t>family stucture</t>
  </si>
  <si>
    <t>Are you treat due to an illness?</t>
  </si>
  <si>
    <t>What kind of skin you have?</t>
  </si>
  <si>
    <t>Have you ever had skin problems?</t>
  </si>
  <si>
    <t>You are tanning in the sun?</t>
  </si>
  <si>
    <t>You are tanning in the solarium?</t>
  </si>
  <si>
    <t>Are you protecting your skin with special protective preparations?</t>
  </si>
  <si>
    <t>Do you use creams?</t>
  </si>
  <si>
    <t>Do you use tonics?</t>
  </si>
  <si>
    <t>Do you use masks?</t>
  </si>
  <si>
    <t>Do you use olives?</t>
  </si>
  <si>
    <t>Do you use lotions?</t>
  </si>
  <si>
    <t>Do you use peelings?</t>
  </si>
  <si>
    <t>Are you walking to beauty salons?</t>
  </si>
  <si>
    <t>Have you noticed in yourself qualities of skin aging?</t>
  </si>
  <si>
    <t>Do you think that factor in the skin aging is tanning?</t>
  </si>
  <si>
    <t>Do you think that factor in skin aging is the general condition of the organism?</t>
  </si>
  <si>
    <t>Do you think that factor in the skin aging are infections?</t>
  </si>
  <si>
    <t>Do you think that factor in skin aging is smoking?</t>
  </si>
  <si>
    <t>Do you think that factor in aging is contamination?</t>
  </si>
  <si>
    <t>Do you think that factor in aging is to use cosmetics too young?</t>
  </si>
  <si>
    <t>Do you think that factor in aging is stress?</t>
  </si>
  <si>
    <t>Do you think that factor in skin aging are genetic burdens?</t>
  </si>
  <si>
    <t>Do you think that the stigma of the skin is paleness?</t>
  </si>
  <si>
    <t>Do you think that the stigma of the skin is onychorrhexis?</t>
  </si>
  <si>
    <t>Do you think that the stigma of the skin is hyperkeratosis?</t>
  </si>
  <si>
    <t>Do you think that the stigma of the skin is irregular skin pigmentation?</t>
  </si>
  <si>
    <t>Do you think that the stigma of the skin is diffuse thinning hair?</t>
  </si>
  <si>
    <t>Do you think that the stigma of the skin are lentigo?</t>
  </si>
  <si>
    <t>Do you think that the stigma of the skin is the formation of bubbles?</t>
  </si>
  <si>
    <t>Do you think that the stigma of the skin is slowing down the process of wound healing?</t>
  </si>
  <si>
    <t>Do you think that the stigma of the skin is rough and graying hair?</t>
  </si>
  <si>
    <t>Do you think that the stigma of the skin are telangiectasia?</t>
  </si>
  <si>
    <t>Do you think that the stigma of the skin is drying?</t>
  </si>
  <si>
    <t>Do you think that the stigma of the skin are wrinkles?</t>
  </si>
  <si>
    <t>Do you think that the stigma of the skin is to reduce the insulation and protective properties of the skin?</t>
  </si>
  <si>
    <t>Do you think that the stigma of the skin is increased incidence of benign and malignant tumors of epithelial origin?</t>
  </si>
  <si>
    <t>Do you think that the stigma of the skin is flaccidity?</t>
  </si>
  <si>
    <t>Stigmata of the skin - I don't know</t>
  </si>
  <si>
    <t>Is cutaneous lesions may reflect disease processes occurring in other organs?</t>
  </si>
  <si>
    <t>The most common skin problems - warts</t>
  </si>
  <si>
    <t>The most common skin problems - vesicular diseases</t>
  </si>
  <si>
    <t>The most common skin problems - mycoses</t>
  </si>
  <si>
    <t>The most common skin problems -xanthoma</t>
  </si>
  <si>
    <t>The most common skin problems - superinfections</t>
  </si>
  <si>
    <t>The most common skin problems - seborrheic dermatitis</t>
  </si>
  <si>
    <t>The most common skin problems - cancers</t>
  </si>
  <si>
    <t>The most common skin problems - drug reactions</t>
  </si>
  <si>
    <t>The most common skin problems - bedsores</t>
  </si>
  <si>
    <t>The most common skin problems - chafes</t>
  </si>
  <si>
    <t>The most common skin problems - crural ulceration</t>
  </si>
  <si>
    <t>The most common skin problems - herpes zoster</t>
  </si>
  <si>
    <t>The most common skin problems - actinic keratoses</t>
  </si>
  <si>
    <t>The most common skin problems - cutaneous horn</t>
  </si>
  <si>
    <t>The most common skin problems - erysipelas</t>
  </si>
  <si>
    <t>The most common skin problems - various types of eczema</t>
  </si>
  <si>
    <t>The most common skin problems - pruritus</t>
  </si>
  <si>
    <t>The most common skin problems - fibromas</t>
  </si>
  <si>
    <t>The most common skin problems - stasis dermatitis</t>
  </si>
  <si>
    <t>The most common skin problems - moles</t>
  </si>
  <si>
    <t>The most common skin problems - I don't know</t>
  </si>
  <si>
    <t>Do you think that patients with skin problems have a sense of low self-esteem?</t>
  </si>
  <si>
    <t>Do you think that patients with skin problems have a sense unfavorable assessment by the environment?</t>
  </si>
  <si>
    <t>How would you rate your knowledge of skin diseases in the elderly?</t>
  </si>
  <si>
    <t>Source of information on skin diseases in the elderly - TV</t>
  </si>
  <si>
    <t>Source of information on skin diseases in the elderly - newspapers</t>
  </si>
  <si>
    <t>Source of information on skin diseases in the elderly - radio</t>
  </si>
  <si>
    <t>Source of information on skin diseases in the elderly - Internet</t>
  </si>
  <si>
    <t>Source of information on skin diseases in the elderly - advertisings</t>
  </si>
  <si>
    <t>Source of information on skin diseases in the elderly - chlindren/grandchildren</t>
  </si>
  <si>
    <t>Source of information on skin diseases in the elderly - friends</t>
  </si>
  <si>
    <t>Source of information on skin diseases in the elderly - doctor</t>
  </si>
  <si>
    <t>Source of information on skin diseases in the elderly - nurse</t>
  </si>
  <si>
    <t>Source of information on skin diseases in the elderly - pharmacist</t>
  </si>
  <si>
    <t>Source of information on skin diseases in the elderly - own experience</t>
  </si>
  <si>
    <t>Would you like to be educated in the field of skin diseases of old age?</t>
  </si>
  <si>
    <t>Form of education in the field of skin diseases of old age - leaflets</t>
  </si>
  <si>
    <t>Form of education in the field of skin diseases of old age - advertisments</t>
  </si>
  <si>
    <t>Form of education in the field of skin diseases of old age - personal interviews</t>
  </si>
  <si>
    <t>Form of education in the field of skin diseases of old age - talks</t>
  </si>
  <si>
    <t>Form of education in the field of skin diseases of old age - lectures</t>
  </si>
  <si>
    <t>Form of education in the field of skin diseases of old age - newspapers</t>
  </si>
  <si>
    <t>Form of education in the field of skin diseases of old age - hard to say</t>
  </si>
  <si>
    <t>Who should lead education in the field of skin diseases of old age? - doctor</t>
  </si>
  <si>
    <t>Who should lead education in the field of skin diseases of old age? - nurse</t>
  </si>
  <si>
    <t>Who should lead education in the field of skin diseases of old age? - educator</t>
  </si>
  <si>
    <t>Who should lead education in the field of skin diseases of old age? - pharmacist</t>
  </si>
  <si>
    <t>Who should lead education in the field of skin diseases of old age? - other patient</t>
  </si>
  <si>
    <t>Who should lead education in the field of skin diseases of old age? - hard to say</t>
  </si>
  <si>
    <t>1 - PNH</t>
  </si>
  <si>
    <t>2 - U3A</t>
  </si>
  <si>
    <t>1 - woman</t>
  </si>
  <si>
    <t>2 - man</t>
  </si>
  <si>
    <t>1 - 61-70 years</t>
  </si>
  <si>
    <r>
      <t xml:space="preserve">2 -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</rPr>
      <t xml:space="preserve"> 70</t>
    </r>
    <r>
      <rPr>
        <sz val="11"/>
        <color theme="1"/>
        <rFont val="Calibri"/>
        <family val="2"/>
        <scheme val="minor"/>
      </rPr>
      <t xml:space="preserve"> years</t>
    </r>
  </si>
  <si>
    <t>study group</t>
  </si>
  <si>
    <t>sex</t>
  </si>
  <si>
    <t>1 - married</t>
  </si>
  <si>
    <t>2 - widow/widower</t>
  </si>
  <si>
    <t>3 - single</t>
  </si>
  <si>
    <t>4 - divorced</t>
  </si>
  <si>
    <t>5 - separation</t>
  </si>
  <si>
    <t>1 - voivodship city</t>
  </si>
  <si>
    <t>2 - a big city above 200,000</t>
  </si>
  <si>
    <t>3 - medium-sized city of 50-200,000</t>
  </si>
  <si>
    <t>4 - a small town to 50,000</t>
  </si>
  <si>
    <t>5 - village</t>
  </si>
  <si>
    <t>1 - very good</t>
  </si>
  <si>
    <t>2 - good</t>
  </si>
  <si>
    <t>3 - average</t>
  </si>
  <si>
    <t>4 - rather bad</t>
  </si>
  <si>
    <t>5 - bad</t>
  </si>
  <si>
    <t>6 - hard to say</t>
  </si>
  <si>
    <t>1 - higher</t>
  </si>
  <si>
    <t>2 - secondary</t>
  </si>
  <si>
    <t>3 - technical</t>
  </si>
  <si>
    <t>4 - vocational</t>
  </si>
  <si>
    <t>5 - primary</t>
  </si>
  <si>
    <t>1 - one generation</t>
  </si>
  <si>
    <t>2 - two generations</t>
  </si>
  <si>
    <t>3 - three generations</t>
  </si>
  <si>
    <t>4 - many generations</t>
  </si>
  <si>
    <t>2 - no</t>
  </si>
  <si>
    <t>1 - yes</t>
  </si>
  <si>
    <t>1 - oily</t>
  </si>
  <si>
    <t>2 - mixed</t>
  </si>
  <si>
    <t>3 - dry</t>
  </si>
  <si>
    <t>4 - sensitive</t>
  </si>
  <si>
    <t>5 - couperose</t>
  </si>
  <si>
    <t>6 - acne</t>
  </si>
  <si>
    <t>7 - mature</t>
  </si>
  <si>
    <t>8 - I don't know</t>
  </si>
  <si>
    <t>3 - I don't know</t>
  </si>
  <si>
    <t>2 - once so, not now</t>
  </si>
  <si>
    <t>3 - no</t>
  </si>
  <si>
    <t>4 - I don't know</t>
  </si>
  <si>
    <t>0 - no</t>
  </si>
  <si>
    <t>0 -no</t>
  </si>
  <si>
    <t>4 - low</t>
  </si>
  <si>
    <t>5 - very low</t>
  </si>
  <si>
    <t>3 - hard to say</t>
  </si>
  <si>
    <t>TOTAL</t>
  </si>
  <si>
    <t>Sex</t>
  </si>
  <si>
    <t>women</t>
  </si>
  <si>
    <t>men</t>
  </si>
  <si>
    <t>PNH</t>
  </si>
  <si>
    <t>U3A</t>
  </si>
  <si>
    <t>61-70 years</t>
  </si>
  <si>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scheme val="minor"/>
      </rPr>
      <t xml:space="preserve"> 70 years</t>
    </r>
  </si>
  <si>
    <t>Marital status</t>
  </si>
  <si>
    <t>married</t>
  </si>
  <si>
    <t xml:space="preserve"> widow/widower</t>
  </si>
  <si>
    <t>single</t>
  </si>
  <si>
    <t>divorced</t>
  </si>
  <si>
    <t>separation</t>
  </si>
  <si>
    <t>voivodship city</t>
  </si>
  <si>
    <t>a big city above 200,000</t>
  </si>
  <si>
    <t>medium-sized city of 50-200,000</t>
  </si>
  <si>
    <t>a small town to 50,000</t>
  </si>
  <si>
    <t>village</t>
  </si>
  <si>
    <t>very good</t>
  </si>
  <si>
    <t>good</t>
  </si>
  <si>
    <t>average</t>
  </si>
  <si>
    <t>rather bad</t>
  </si>
  <si>
    <t>bad</t>
  </si>
  <si>
    <t>hard to say</t>
  </si>
  <si>
    <t>higher</t>
  </si>
  <si>
    <t>secondary</t>
  </si>
  <si>
    <t>technical</t>
  </si>
  <si>
    <t>vocational</t>
  </si>
  <si>
    <t>primary</t>
  </si>
  <si>
    <t>Place of residence</t>
  </si>
  <si>
    <t>Financial situation</t>
  </si>
  <si>
    <t>Level of education</t>
  </si>
  <si>
    <t>Kind of skin</t>
  </si>
  <si>
    <t>YES</t>
  </si>
  <si>
    <t>NO</t>
  </si>
  <si>
    <t>yes</t>
  </si>
  <si>
    <t>no</t>
  </si>
  <si>
    <t>I don't know</t>
  </si>
  <si>
    <t>oily</t>
  </si>
  <si>
    <t>mixed</t>
  </si>
  <si>
    <t>dry</t>
  </si>
  <si>
    <t>sensitive</t>
  </si>
  <si>
    <t>couperose</t>
  </si>
  <si>
    <t>acne</t>
  </si>
  <si>
    <t>mature</t>
  </si>
  <si>
    <t>once so, not now</t>
  </si>
  <si>
    <t>low</t>
  </si>
  <si>
    <t>very 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</si>
</sst>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3" borderId="1" xfId="0" applyFont="1" applyFill="1" applyBorder="1" applyAlignment="1">
      <alignment textRotation="90"/>
    </xf>
    <xf numFmtId="0" fontId="2" fillId="2" borderId="1" xfId="0" applyFont="1" applyFill="1" applyBorder="1" applyAlignment="1">
      <alignment textRotation="90"/>
    </xf>
    <xf numFmtId="0" fontId="2" fillId="4" borderId="1" xfId="0" applyFont="1" applyFill="1" applyBorder="1" applyAlignment="1">
      <alignment textRotation="90" wrapText="1"/>
    </xf>
    <xf numFmtId="0" fontId="2" fillId="5" borderId="1" xfId="0" applyFont="1" applyFill="1" applyBorder="1" applyAlignment="1">
      <alignment textRotation="90"/>
    </xf>
    <xf numFmtId="0" fontId="2" fillId="5" borderId="1" xfId="0" applyFont="1" applyFill="1" applyBorder="1" applyAlignment="1">
      <alignment textRotation="90" wrapText="1"/>
    </xf>
    <xf numFmtId="0" fontId="2" fillId="6" borderId="1" xfId="0" applyFont="1" applyFill="1" applyBorder="1" applyAlignment="1">
      <alignment textRotation="90" wrapText="1"/>
    </xf>
    <xf numFmtId="0" fontId="2" fillId="0" borderId="0" xfId="0" applyFont="1"/>
    <xf numFmtId="0" fontId="0" fillId="0" borderId="2" xfId="0" applyFill="1" applyBorder="1"/>
    <xf numFmtId="164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165" fontId="4" fillId="0" borderId="0" xfId="0" applyNumberFormat="1" applyFont="1"/>
    <xf numFmtId="165" fontId="5" fillId="3" borderId="0" xfId="0" applyNumberFormat="1" applyFont="1" applyFill="1"/>
    <xf numFmtId="165" fontId="5" fillId="3" borderId="1" xfId="0" applyNumberFormat="1" applyFont="1" applyFill="1" applyBorder="1"/>
    <xf numFmtId="0" fontId="1" fillId="0" borderId="0" xfId="0" applyFo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10"/>
  <sheetViews>
    <sheetView tabSelected="1" topLeftCell="CB184" workbookViewId="0">
      <selection activeCell="CU195" sqref="CU195"/>
    </sheetView>
  </sheetViews>
  <sheetFormatPr defaultRowHeight="15" x14ac:dyDescent="0.25"/>
  <cols>
    <col min="1" max="1" width="4" style="9" bestFit="1" customWidth="1"/>
    <col min="2" max="2" width="7.42578125" bestFit="1" customWidth="1"/>
    <col min="3" max="3" width="10.140625" bestFit="1" customWidth="1"/>
    <col min="4" max="4" width="13.5703125" bestFit="1" customWidth="1"/>
    <col min="5" max="5" width="18.5703125" bestFit="1" customWidth="1"/>
    <col min="6" max="6" width="32.5703125" bestFit="1" customWidth="1"/>
    <col min="7" max="7" width="14" bestFit="1" customWidth="1"/>
    <col min="8" max="8" width="12.5703125" bestFit="1" customWidth="1"/>
    <col min="9" max="9" width="19.7109375" bestFit="1" customWidth="1"/>
    <col min="11" max="12" width="14.5703125" bestFit="1" customWidth="1"/>
    <col min="13" max="15" width="18.85546875" bestFit="1" customWidth="1"/>
    <col min="23" max="23" width="14.5703125" bestFit="1" customWidth="1"/>
    <col min="48" max="48" width="14.5703125" bestFit="1" customWidth="1"/>
    <col min="70" max="71" width="14.5703125" bestFit="1" customWidth="1"/>
    <col min="72" max="72" width="13.28515625" bestFit="1" customWidth="1"/>
    <col min="84" max="84" width="13.28515625" bestFit="1" customWidth="1"/>
  </cols>
  <sheetData>
    <row r="1" spans="1:98" ht="197.25" customHeight="1" x14ac:dyDescent="0.25">
      <c r="A1" s="3" t="s">
        <v>2</v>
      </c>
      <c r="B1" s="4" t="s">
        <v>103</v>
      </c>
      <c r="C1" s="4" t="s">
        <v>104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6" t="s">
        <v>10</v>
      </c>
      <c r="L1" s="7" t="s">
        <v>11</v>
      </c>
      <c r="M1" s="6" t="s">
        <v>12</v>
      </c>
      <c r="N1" s="6" t="s">
        <v>13</v>
      </c>
      <c r="O1" s="7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7" t="s">
        <v>21</v>
      </c>
      <c r="W1" s="7" t="s">
        <v>22</v>
      </c>
      <c r="X1" s="7" t="s">
        <v>25</v>
      </c>
      <c r="Y1" s="7" t="s">
        <v>24</v>
      </c>
      <c r="Z1" s="7" t="s">
        <v>23</v>
      </c>
      <c r="AA1" s="7" t="s">
        <v>26</v>
      </c>
      <c r="AB1" s="7" t="s">
        <v>27</v>
      </c>
      <c r="AC1" s="7" t="s">
        <v>28</v>
      </c>
      <c r="AD1" s="6" t="s">
        <v>29</v>
      </c>
      <c r="AE1" s="7" t="s">
        <v>30</v>
      </c>
      <c r="AF1" s="7" t="s">
        <v>31</v>
      </c>
      <c r="AG1" s="7" t="s">
        <v>32</v>
      </c>
      <c r="AH1" s="7" t="s">
        <v>33</v>
      </c>
      <c r="AI1" s="7" t="s">
        <v>34</v>
      </c>
      <c r="AJ1" s="7" t="s">
        <v>36</v>
      </c>
      <c r="AK1" s="7" t="s">
        <v>35</v>
      </c>
      <c r="AL1" s="7" t="s">
        <v>37</v>
      </c>
      <c r="AM1" s="7" t="s">
        <v>38</v>
      </c>
      <c r="AN1" s="7" t="s">
        <v>39</v>
      </c>
      <c r="AO1" s="7" t="s">
        <v>40</v>
      </c>
      <c r="AP1" s="7" t="s">
        <v>41</v>
      </c>
      <c r="AQ1" s="7" t="s">
        <v>42</v>
      </c>
      <c r="AR1" s="7" t="s">
        <v>43</v>
      </c>
      <c r="AS1" s="7" t="s">
        <v>44</v>
      </c>
      <c r="AT1" s="7" t="s">
        <v>45</v>
      </c>
      <c r="AU1" s="7" t="s">
        <v>46</v>
      </c>
      <c r="AV1" s="7" t="s">
        <v>47</v>
      </c>
      <c r="AW1" s="6" t="s">
        <v>48</v>
      </c>
      <c r="AX1" s="7" t="s">
        <v>49</v>
      </c>
      <c r="AY1" s="7" t="s">
        <v>50</v>
      </c>
      <c r="AZ1" s="7" t="s">
        <v>51</v>
      </c>
      <c r="BA1" s="7" t="s">
        <v>52</v>
      </c>
      <c r="BB1" s="7" t="s">
        <v>53</v>
      </c>
      <c r="BC1" s="7" t="s">
        <v>54</v>
      </c>
      <c r="BD1" s="7" t="s">
        <v>55</v>
      </c>
      <c r="BE1" s="7" t="s">
        <v>56</v>
      </c>
      <c r="BF1" s="7" t="s">
        <v>57</v>
      </c>
      <c r="BG1" s="7" t="s">
        <v>58</v>
      </c>
      <c r="BH1" s="7" t="s">
        <v>59</v>
      </c>
      <c r="BI1" s="7" t="s">
        <v>60</v>
      </c>
      <c r="BJ1" s="7" t="s">
        <v>61</v>
      </c>
      <c r="BK1" s="7" t="s">
        <v>62</v>
      </c>
      <c r="BL1" s="7" t="s">
        <v>63</v>
      </c>
      <c r="BM1" s="7" t="s">
        <v>64</v>
      </c>
      <c r="BN1" s="7" t="s">
        <v>65</v>
      </c>
      <c r="BO1" s="7" t="s">
        <v>66</v>
      </c>
      <c r="BP1" s="7" t="s">
        <v>67</v>
      </c>
      <c r="BQ1" s="7" t="s">
        <v>68</v>
      </c>
      <c r="BR1" s="7" t="s">
        <v>69</v>
      </c>
      <c r="BS1" s="7" t="s">
        <v>70</v>
      </c>
      <c r="BT1" s="8" t="s">
        <v>71</v>
      </c>
      <c r="BU1" s="8" t="s">
        <v>72</v>
      </c>
      <c r="BV1" s="8" t="s">
        <v>73</v>
      </c>
      <c r="BW1" s="8" t="s">
        <v>74</v>
      </c>
      <c r="BX1" s="8" t="s">
        <v>75</v>
      </c>
      <c r="BY1" s="8" t="s">
        <v>76</v>
      </c>
      <c r="BZ1" s="8" t="s">
        <v>77</v>
      </c>
      <c r="CA1" s="8" t="s">
        <v>78</v>
      </c>
      <c r="CB1" s="8" t="s">
        <v>79</v>
      </c>
      <c r="CC1" s="8" t="s">
        <v>80</v>
      </c>
      <c r="CD1" s="8" t="s">
        <v>81</v>
      </c>
      <c r="CE1" s="8" t="s">
        <v>82</v>
      </c>
      <c r="CF1" s="8" t="s">
        <v>83</v>
      </c>
      <c r="CG1" s="8" t="s">
        <v>84</v>
      </c>
      <c r="CH1" s="8" t="s">
        <v>85</v>
      </c>
      <c r="CI1" s="8" t="s">
        <v>86</v>
      </c>
      <c r="CJ1" s="8" t="s">
        <v>87</v>
      </c>
      <c r="CK1" s="8" t="s">
        <v>88</v>
      </c>
      <c r="CL1" s="8" t="s">
        <v>89</v>
      </c>
      <c r="CM1" s="8" t="s">
        <v>90</v>
      </c>
      <c r="CN1" s="8" t="s">
        <v>91</v>
      </c>
      <c r="CO1" s="8" t="s">
        <v>92</v>
      </c>
      <c r="CP1" s="8" t="s">
        <v>93</v>
      </c>
      <c r="CQ1" s="8" t="s">
        <v>94</v>
      </c>
      <c r="CR1" s="8" t="s">
        <v>95</v>
      </c>
      <c r="CS1" s="8" t="s">
        <v>96</v>
      </c>
    </row>
    <row r="2" spans="1:98" x14ac:dyDescent="0.25">
      <c r="A2" s="2">
        <v>1</v>
      </c>
      <c r="B2" s="1">
        <v>1</v>
      </c>
      <c r="C2" s="1">
        <v>2</v>
      </c>
      <c r="D2" s="1">
        <v>2</v>
      </c>
      <c r="E2" s="1">
        <v>1</v>
      </c>
      <c r="F2" s="1">
        <v>1</v>
      </c>
      <c r="G2" s="1">
        <v>3</v>
      </c>
      <c r="H2" s="1">
        <v>3</v>
      </c>
      <c r="I2" s="1">
        <v>1</v>
      </c>
      <c r="J2" s="1">
        <v>2</v>
      </c>
      <c r="K2" s="1">
        <v>1</v>
      </c>
      <c r="L2" s="1">
        <v>2</v>
      </c>
      <c r="M2" s="1">
        <v>2</v>
      </c>
      <c r="N2" s="1">
        <v>3</v>
      </c>
      <c r="O2" s="1">
        <v>3</v>
      </c>
      <c r="P2" s="1">
        <v>1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1</v>
      </c>
      <c r="X2" s="1">
        <v>0</v>
      </c>
      <c r="Y2" s="1">
        <v>1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1</v>
      </c>
      <c r="AJ2" s="1">
        <v>1</v>
      </c>
      <c r="AK2" s="1">
        <v>1</v>
      </c>
      <c r="AL2" s="1">
        <v>0</v>
      </c>
      <c r="AM2" s="1">
        <v>0</v>
      </c>
      <c r="AN2" s="1">
        <v>1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1</v>
      </c>
      <c r="AU2" s="1">
        <v>0</v>
      </c>
      <c r="AV2" s="1">
        <v>3</v>
      </c>
      <c r="AW2" s="1">
        <v>0</v>
      </c>
      <c r="AX2" s="1">
        <v>0</v>
      </c>
      <c r="AY2" s="1">
        <v>1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>
        <v>0</v>
      </c>
      <c r="BG2" s="1">
        <v>0</v>
      </c>
      <c r="BH2" s="1">
        <v>0</v>
      </c>
      <c r="BI2" s="1">
        <v>0</v>
      </c>
      <c r="BJ2" s="1">
        <v>0</v>
      </c>
      <c r="BK2" s="1">
        <v>0</v>
      </c>
      <c r="BL2" s="1">
        <v>0</v>
      </c>
      <c r="BM2" s="1">
        <v>1</v>
      </c>
      <c r="BN2" s="1">
        <v>0</v>
      </c>
      <c r="BO2" s="1">
        <v>0</v>
      </c>
      <c r="BP2" s="1">
        <v>1</v>
      </c>
      <c r="BQ2" s="1">
        <v>0</v>
      </c>
      <c r="BR2" s="1">
        <v>1</v>
      </c>
      <c r="BS2" s="1">
        <v>1</v>
      </c>
      <c r="BT2" s="1">
        <v>5</v>
      </c>
      <c r="BU2" s="1">
        <v>0</v>
      </c>
      <c r="BV2" s="1">
        <v>0</v>
      </c>
      <c r="BW2" s="1">
        <v>0</v>
      </c>
      <c r="BX2" s="1">
        <v>0</v>
      </c>
      <c r="BY2" s="1">
        <v>0</v>
      </c>
      <c r="BZ2" s="1">
        <v>0</v>
      </c>
      <c r="CA2" s="1">
        <v>0</v>
      </c>
      <c r="CB2" s="1">
        <v>0</v>
      </c>
      <c r="CC2" s="1">
        <v>0</v>
      </c>
      <c r="CD2" s="1">
        <v>0</v>
      </c>
      <c r="CE2" s="1">
        <v>1</v>
      </c>
      <c r="CF2" s="1">
        <v>3</v>
      </c>
      <c r="CG2" s="1">
        <v>0</v>
      </c>
      <c r="CH2" s="1">
        <v>0</v>
      </c>
      <c r="CI2" s="1">
        <v>0</v>
      </c>
      <c r="CJ2" s="1">
        <v>1</v>
      </c>
      <c r="CK2" s="1">
        <v>0</v>
      </c>
      <c r="CL2" s="1">
        <v>0</v>
      </c>
      <c r="CM2" s="1">
        <v>0</v>
      </c>
      <c r="CN2" s="1">
        <v>1</v>
      </c>
      <c r="CO2" s="1">
        <v>1</v>
      </c>
      <c r="CP2" s="1">
        <v>0</v>
      </c>
      <c r="CQ2" s="1">
        <v>0</v>
      </c>
      <c r="CR2" s="1">
        <v>0</v>
      </c>
      <c r="CS2" s="1">
        <v>0</v>
      </c>
    </row>
    <row r="3" spans="1:98" x14ac:dyDescent="0.25">
      <c r="A3" s="2">
        <v>2</v>
      </c>
      <c r="B3" s="1">
        <v>1</v>
      </c>
      <c r="C3" s="1">
        <v>1</v>
      </c>
      <c r="D3" s="1">
        <v>2</v>
      </c>
      <c r="E3" s="1">
        <v>1</v>
      </c>
      <c r="F3" s="1">
        <v>1</v>
      </c>
      <c r="G3" s="1">
        <v>3</v>
      </c>
      <c r="H3" s="1">
        <v>2</v>
      </c>
      <c r="I3" s="1">
        <v>2</v>
      </c>
      <c r="J3" s="1">
        <v>1</v>
      </c>
      <c r="K3" s="1">
        <v>3</v>
      </c>
      <c r="L3" s="1">
        <v>1</v>
      </c>
      <c r="M3" s="1">
        <v>2</v>
      </c>
      <c r="N3" s="1">
        <v>3</v>
      </c>
      <c r="O3" s="1">
        <v>3</v>
      </c>
      <c r="P3" s="1">
        <v>1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1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1</v>
      </c>
      <c r="AE3" s="1">
        <v>0</v>
      </c>
      <c r="AF3" s="1">
        <v>0</v>
      </c>
      <c r="AG3" s="1">
        <v>0</v>
      </c>
      <c r="AH3" s="1">
        <v>0</v>
      </c>
      <c r="AI3" s="1">
        <v>1</v>
      </c>
      <c r="AJ3" s="1">
        <v>0</v>
      </c>
      <c r="AK3" s="1">
        <v>0</v>
      </c>
      <c r="AL3" s="1">
        <v>0</v>
      </c>
      <c r="AM3" s="1">
        <v>0</v>
      </c>
      <c r="AN3" s="1">
        <v>1</v>
      </c>
      <c r="AO3" s="1">
        <v>1</v>
      </c>
      <c r="AP3" s="1">
        <v>1</v>
      </c>
      <c r="AQ3" s="1">
        <v>1</v>
      </c>
      <c r="AR3" s="1">
        <v>0</v>
      </c>
      <c r="AS3" s="1">
        <v>0</v>
      </c>
      <c r="AT3" s="1">
        <v>1</v>
      </c>
      <c r="AU3" s="1">
        <v>0</v>
      </c>
      <c r="AV3" s="1">
        <v>3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1</v>
      </c>
      <c r="BN3" s="1">
        <v>0</v>
      </c>
      <c r="BO3" s="1">
        <v>0</v>
      </c>
      <c r="BP3" s="1">
        <v>0</v>
      </c>
      <c r="BQ3" s="1">
        <v>0</v>
      </c>
      <c r="BR3" s="1">
        <v>3</v>
      </c>
      <c r="BS3" s="1">
        <v>1</v>
      </c>
      <c r="BT3" s="1">
        <v>5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  <c r="BZ3" s="1">
        <v>0</v>
      </c>
      <c r="CA3" s="1">
        <v>0</v>
      </c>
      <c r="CB3" s="1">
        <v>1</v>
      </c>
      <c r="CC3" s="1">
        <v>0</v>
      </c>
      <c r="CD3" s="1">
        <v>0</v>
      </c>
      <c r="CE3" s="1">
        <v>0</v>
      </c>
      <c r="CF3" s="1">
        <v>2</v>
      </c>
      <c r="CG3" s="1">
        <v>0</v>
      </c>
      <c r="CH3" s="1">
        <v>0</v>
      </c>
      <c r="CI3" s="1">
        <v>0</v>
      </c>
      <c r="CJ3" s="1">
        <v>0</v>
      </c>
      <c r="CK3" s="1">
        <v>0</v>
      </c>
      <c r="CL3" s="1">
        <v>0</v>
      </c>
      <c r="CM3" s="1">
        <v>1</v>
      </c>
      <c r="CN3" s="1">
        <v>1</v>
      </c>
      <c r="CO3" s="1">
        <v>0</v>
      </c>
      <c r="CP3" s="1">
        <v>0</v>
      </c>
      <c r="CQ3" s="1">
        <v>0</v>
      </c>
      <c r="CR3" s="1">
        <v>0</v>
      </c>
      <c r="CS3" s="1">
        <v>0</v>
      </c>
    </row>
    <row r="4" spans="1:98" x14ac:dyDescent="0.25">
      <c r="A4" s="2">
        <v>3</v>
      </c>
      <c r="B4" s="1">
        <v>1</v>
      </c>
      <c r="C4" s="1">
        <v>2</v>
      </c>
      <c r="D4" s="1">
        <v>2</v>
      </c>
      <c r="E4" s="1">
        <v>1</v>
      </c>
      <c r="F4" s="1">
        <v>1</v>
      </c>
      <c r="G4" s="1">
        <v>2</v>
      </c>
      <c r="H4" s="1">
        <v>1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3</v>
      </c>
      <c r="O4" s="1">
        <v>1</v>
      </c>
      <c r="P4" s="1">
        <v>1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1</v>
      </c>
      <c r="X4" s="1">
        <v>0</v>
      </c>
      <c r="Y4" s="1">
        <v>1</v>
      </c>
      <c r="Z4" s="1">
        <v>1</v>
      </c>
      <c r="AA4" s="1">
        <v>1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1</v>
      </c>
      <c r="AI4" s="1">
        <v>0</v>
      </c>
      <c r="AJ4" s="1">
        <v>1</v>
      </c>
      <c r="AK4" s="1">
        <v>0</v>
      </c>
      <c r="AL4" s="1">
        <v>0</v>
      </c>
      <c r="AM4" s="1">
        <v>0</v>
      </c>
      <c r="AN4" s="1">
        <v>1</v>
      </c>
      <c r="AO4" s="1">
        <v>0</v>
      </c>
      <c r="AP4" s="1">
        <v>0</v>
      </c>
      <c r="AQ4" s="1">
        <v>1</v>
      </c>
      <c r="AR4" s="1">
        <v>0</v>
      </c>
      <c r="AS4" s="1">
        <v>0</v>
      </c>
      <c r="AT4" s="1">
        <v>0</v>
      </c>
      <c r="AU4" s="1">
        <v>0</v>
      </c>
      <c r="AV4" s="1">
        <v>1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1</v>
      </c>
      <c r="BO4" s="1">
        <v>0</v>
      </c>
      <c r="BP4" s="1">
        <v>0</v>
      </c>
      <c r="BQ4" s="1">
        <v>0</v>
      </c>
      <c r="BR4" s="1">
        <v>2</v>
      </c>
      <c r="BS4" s="1">
        <v>2</v>
      </c>
      <c r="BT4" s="1">
        <v>3</v>
      </c>
      <c r="BU4" s="1">
        <v>1</v>
      </c>
      <c r="BV4" s="1">
        <v>1</v>
      </c>
      <c r="BW4" s="1">
        <v>0</v>
      </c>
      <c r="BX4" s="1">
        <v>0</v>
      </c>
      <c r="BY4" s="1">
        <v>1</v>
      </c>
      <c r="BZ4" s="1">
        <v>0</v>
      </c>
      <c r="CA4" s="1">
        <v>0</v>
      </c>
      <c r="CB4" s="1">
        <v>0</v>
      </c>
      <c r="CC4" s="1">
        <v>0</v>
      </c>
      <c r="CD4" s="1">
        <v>0</v>
      </c>
      <c r="CE4" s="1">
        <v>0</v>
      </c>
      <c r="CF4" s="1">
        <v>1</v>
      </c>
      <c r="CG4" s="1">
        <v>0</v>
      </c>
      <c r="CH4" s="1">
        <v>0</v>
      </c>
      <c r="CI4" s="1">
        <v>1</v>
      </c>
      <c r="CJ4" s="1">
        <v>1</v>
      </c>
      <c r="CK4" s="1">
        <v>1</v>
      </c>
      <c r="CL4" s="1">
        <v>1</v>
      </c>
      <c r="CM4" s="1">
        <v>0</v>
      </c>
      <c r="CN4" s="1">
        <v>1</v>
      </c>
      <c r="CO4" s="1">
        <v>1</v>
      </c>
      <c r="CP4" s="1">
        <v>0</v>
      </c>
      <c r="CQ4" s="1">
        <v>1</v>
      </c>
      <c r="CR4" s="1">
        <v>0</v>
      </c>
      <c r="CS4" s="1">
        <v>0</v>
      </c>
    </row>
    <row r="5" spans="1:98" x14ac:dyDescent="0.25">
      <c r="A5" s="2">
        <v>4</v>
      </c>
      <c r="B5" s="1">
        <v>1</v>
      </c>
      <c r="C5" s="1">
        <v>1</v>
      </c>
      <c r="D5" s="1">
        <v>1</v>
      </c>
      <c r="E5" s="1">
        <v>4</v>
      </c>
      <c r="F5" s="1">
        <v>1</v>
      </c>
      <c r="G5" s="1">
        <v>2</v>
      </c>
      <c r="H5" s="1">
        <v>1</v>
      </c>
      <c r="I5" s="1">
        <v>1</v>
      </c>
      <c r="J5" s="1">
        <v>2</v>
      </c>
      <c r="K5" s="1">
        <v>2</v>
      </c>
      <c r="L5" s="1">
        <v>2</v>
      </c>
      <c r="M5" s="1">
        <v>2</v>
      </c>
      <c r="N5" s="1">
        <v>3</v>
      </c>
      <c r="O5" s="1">
        <v>1</v>
      </c>
      <c r="P5" s="1">
        <v>1</v>
      </c>
      <c r="Q5" s="1">
        <v>1</v>
      </c>
      <c r="R5" s="1">
        <v>0</v>
      </c>
      <c r="S5" s="1">
        <v>0</v>
      </c>
      <c r="T5" s="1">
        <v>1</v>
      </c>
      <c r="U5" s="1">
        <v>1</v>
      </c>
      <c r="V5" s="1">
        <v>0</v>
      </c>
      <c r="W5" s="1">
        <v>2</v>
      </c>
      <c r="X5" s="1">
        <v>0</v>
      </c>
      <c r="Y5" s="1">
        <v>1</v>
      </c>
      <c r="Z5" s="1">
        <v>1</v>
      </c>
      <c r="AA5" s="1">
        <v>1</v>
      </c>
      <c r="AB5" s="1">
        <v>0</v>
      </c>
      <c r="AC5" s="1">
        <v>0</v>
      </c>
      <c r="AD5" s="1">
        <v>1</v>
      </c>
      <c r="AE5" s="1">
        <v>0</v>
      </c>
      <c r="AF5" s="1">
        <v>0</v>
      </c>
      <c r="AG5" s="1">
        <v>0</v>
      </c>
      <c r="AH5" s="1">
        <v>0</v>
      </c>
      <c r="AI5" s="1">
        <v>1</v>
      </c>
      <c r="AJ5" s="1">
        <v>1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1</v>
      </c>
      <c r="AQ5" s="1">
        <v>0</v>
      </c>
      <c r="AR5" s="1">
        <v>0</v>
      </c>
      <c r="AS5" s="1">
        <v>0</v>
      </c>
      <c r="AT5" s="1">
        <v>1</v>
      </c>
      <c r="AU5" s="1">
        <v>0</v>
      </c>
      <c r="AV5" s="1">
        <v>1</v>
      </c>
      <c r="AW5" s="1">
        <v>0</v>
      </c>
      <c r="AX5" s="1">
        <v>0</v>
      </c>
      <c r="AY5" s="1">
        <v>1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1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2</v>
      </c>
      <c r="BS5" s="1">
        <v>2</v>
      </c>
      <c r="BT5" s="1">
        <v>3</v>
      </c>
      <c r="BU5" s="1">
        <v>1</v>
      </c>
      <c r="BV5" s="1">
        <v>1</v>
      </c>
      <c r="BW5" s="1">
        <v>0</v>
      </c>
      <c r="BX5" s="1">
        <v>1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1</v>
      </c>
      <c r="CF5" s="1">
        <v>1</v>
      </c>
      <c r="CG5" s="1">
        <v>0</v>
      </c>
      <c r="CH5" s="1">
        <v>0</v>
      </c>
      <c r="CI5" s="1">
        <v>1</v>
      </c>
      <c r="CJ5" s="1">
        <v>1</v>
      </c>
      <c r="CK5" s="1">
        <v>1</v>
      </c>
      <c r="CL5" s="1">
        <v>0</v>
      </c>
      <c r="CM5" s="1">
        <v>0</v>
      </c>
      <c r="CN5" s="1">
        <v>1</v>
      </c>
      <c r="CO5" s="1">
        <v>1</v>
      </c>
      <c r="CP5" s="1">
        <v>0</v>
      </c>
      <c r="CQ5" s="1">
        <v>1</v>
      </c>
      <c r="CR5" s="1">
        <v>0</v>
      </c>
      <c r="CS5" s="1">
        <v>0</v>
      </c>
      <c r="CT5" s="10"/>
    </row>
    <row r="6" spans="1:98" x14ac:dyDescent="0.25">
      <c r="A6" s="2">
        <v>5</v>
      </c>
      <c r="B6" s="1">
        <v>1</v>
      </c>
      <c r="C6" s="1">
        <v>1</v>
      </c>
      <c r="D6" s="1">
        <v>1</v>
      </c>
      <c r="E6" s="1">
        <v>4</v>
      </c>
      <c r="F6" s="1">
        <v>1</v>
      </c>
      <c r="G6" s="1">
        <v>2</v>
      </c>
      <c r="H6" s="1">
        <v>1</v>
      </c>
      <c r="I6" s="1">
        <v>1</v>
      </c>
      <c r="J6" s="1">
        <v>2</v>
      </c>
      <c r="K6" s="1">
        <v>2</v>
      </c>
      <c r="L6" s="1">
        <v>2</v>
      </c>
      <c r="M6" s="1">
        <v>2</v>
      </c>
      <c r="N6" s="1">
        <v>3</v>
      </c>
      <c r="O6" s="1">
        <v>1</v>
      </c>
      <c r="P6" s="1">
        <v>1</v>
      </c>
      <c r="Q6" s="1">
        <v>1</v>
      </c>
      <c r="R6" s="1">
        <v>0</v>
      </c>
      <c r="S6" s="1">
        <v>0</v>
      </c>
      <c r="T6" s="1">
        <v>1</v>
      </c>
      <c r="U6" s="1">
        <v>1</v>
      </c>
      <c r="V6" s="1">
        <v>0</v>
      </c>
      <c r="W6" s="1">
        <v>2</v>
      </c>
      <c r="X6" s="1">
        <v>0</v>
      </c>
      <c r="Y6" s="1">
        <v>1</v>
      </c>
      <c r="Z6" s="1">
        <v>1</v>
      </c>
      <c r="AA6" s="1">
        <v>1</v>
      </c>
      <c r="AB6" s="1">
        <v>0</v>
      </c>
      <c r="AC6" s="1">
        <v>0</v>
      </c>
      <c r="AD6" s="1">
        <v>1</v>
      </c>
      <c r="AE6" s="1">
        <v>0</v>
      </c>
      <c r="AF6" s="1">
        <v>0</v>
      </c>
      <c r="AG6" s="1">
        <v>0</v>
      </c>
      <c r="AH6" s="1">
        <v>0</v>
      </c>
      <c r="AI6" s="1">
        <v>1</v>
      </c>
      <c r="AJ6" s="1">
        <v>1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1</v>
      </c>
      <c r="AQ6" s="1">
        <v>1</v>
      </c>
      <c r="AR6" s="1">
        <v>0</v>
      </c>
      <c r="AS6" s="1">
        <v>0</v>
      </c>
      <c r="AT6" s="1">
        <v>1</v>
      </c>
      <c r="AU6" s="1">
        <v>0</v>
      </c>
      <c r="AV6" s="1">
        <v>2</v>
      </c>
      <c r="AW6" s="1">
        <v>0</v>
      </c>
      <c r="AX6" s="1">
        <v>0</v>
      </c>
      <c r="AY6" s="1">
        <v>1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1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1</v>
      </c>
      <c r="BQ6" s="1">
        <v>0</v>
      </c>
      <c r="BR6" s="1">
        <v>2</v>
      </c>
      <c r="BS6" s="1">
        <v>3</v>
      </c>
      <c r="BT6" s="1">
        <v>3</v>
      </c>
      <c r="BU6" s="1">
        <v>1</v>
      </c>
      <c r="BV6" s="1">
        <v>1</v>
      </c>
      <c r="BW6" s="1">
        <v>1</v>
      </c>
      <c r="BX6" s="1">
        <v>1</v>
      </c>
      <c r="BY6" s="1">
        <v>1</v>
      </c>
      <c r="BZ6" s="1">
        <v>0</v>
      </c>
      <c r="CA6" s="1">
        <v>0</v>
      </c>
      <c r="CB6" s="1">
        <v>1</v>
      </c>
      <c r="CC6" s="1">
        <v>1</v>
      </c>
      <c r="CD6" s="1">
        <v>1</v>
      </c>
      <c r="CE6" s="1">
        <v>1</v>
      </c>
      <c r="CF6" s="1">
        <v>3</v>
      </c>
      <c r="CG6" s="1">
        <v>0</v>
      </c>
      <c r="CH6" s="1">
        <v>0</v>
      </c>
      <c r="CI6" s="1">
        <v>0</v>
      </c>
      <c r="CJ6" s="1">
        <v>1</v>
      </c>
      <c r="CK6" s="1">
        <v>1</v>
      </c>
      <c r="CL6" s="1">
        <v>1</v>
      </c>
      <c r="CM6" s="1">
        <v>0</v>
      </c>
      <c r="CN6" s="1">
        <v>1</v>
      </c>
      <c r="CO6" s="1">
        <v>1</v>
      </c>
      <c r="CP6" s="1">
        <v>0</v>
      </c>
      <c r="CQ6" s="1">
        <v>1</v>
      </c>
      <c r="CR6" s="1">
        <v>0</v>
      </c>
      <c r="CS6" s="1">
        <v>0</v>
      </c>
    </row>
    <row r="7" spans="1:98" x14ac:dyDescent="0.25">
      <c r="A7" s="2">
        <v>6</v>
      </c>
      <c r="B7" s="1">
        <v>1</v>
      </c>
      <c r="C7" s="1">
        <v>1</v>
      </c>
      <c r="D7" s="1">
        <v>2</v>
      </c>
      <c r="E7" s="1">
        <v>3</v>
      </c>
      <c r="F7" s="1">
        <v>1</v>
      </c>
      <c r="G7" s="1">
        <v>2</v>
      </c>
      <c r="H7" s="1">
        <v>1</v>
      </c>
      <c r="I7" s="1">
        <v>4</v>
      </c>
      <c r="J7" s="1">
        <v>2</v>
      </c>
      <c r="K7" s="1">
        <v>7</v>
      </c>
      <c r="L7" s="1">
        <v>2</v>
      </c>
      <c r="M7" s="1">
        <v>1</v>
      </c>
      <c r="N7" s="1">
        <v>2</v>
      </c>
      <c r="O7" s="1">
        <v>1</v>
      </c>
      <c r="P7" s="1">
        <v>1</v>
      </c>
      <c r="Q7" s="1">
        <v>1</v>
      </c>
      <c r="R7" s="1">
        <v>1</v>
      </c>
      <c r="S7" s="1">
        <v>0</v>
      </c>
      <c r="T7" s="1">
        <v>1</v>
      </c>
      <c r="U7" s="1">
        <v>0</v>
      </c>
      <c r="V7" s="1">
        <v>0</v>
      </c>
      <c r="W7" s="1">
        <v>1</v>
      </c>
      <c r="X7" s="1">
        <v>0</v>
      </c>
      <c r="Y7" s="1">
        <v>1</v>
      </c>
      <c r="Z7" s="1">
        <v>0</v>
      </c>
      <c r="AA7" s="1">
        <v>1</v>
      </c>
      <c r="AB7" s="1">
        <v>0</v>
      </c>
      <c r="AC7" s="1">
        <v>0</v>
      </c>
      <c r="AD7" s="1">
        <v>0</v>
      </c>
      <c r="AE7" s="1">
        <v>1</v>
      </c>
      <c r="AF7" s="1">
        <v>0</v>
      </c>
      <c r="AG7" s="1">
        <v>0</v>
      </c>
      <c r="AH7" s="1">
        <v>0</v>
      </c>
      <c r="AI7" s="1">
        <v>0</v>
      </c>
      <c r="AJ7" s="1">
        <v>1</v>
      </c>
      <c r="AK7" s="1">
        <v>0</v>
      </c>
      <c r="AL7" s="1">
        <v>0</v>
      </c>
      <c r="AM7" s="1">
        <v>0</v>
      </c>
      <c r="AN7" s="1">
        <v>1</v>
      </c>
      <c r="AO7" s="1">
        <v>1</v>
      </c>
      <c r="AP7" s="1">
        <v>1</v>
      </c>
      <c r="AQ7" s="1">
        <v>1</v>
      </c>
      <c r="AR7" s="1">
        <v>0</v>
      </c>
      <c r="AS7" s="1">
        <v>0</v>
      </c>
      <c r="AT7" s="1">
        <v>1</v>
      </c>
      <c r="AU7" s="1">
        <v>0</v>
      </c>
      <c r="AV7" s="1">
        <v>3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1</v>
      </c>
      <c r="BR7" s="1">
        <v>3</v>
      </c>
      <c r="BS7" s="1">
        <v>3</v>
      </c>
      <c r="BT7" s="1">
        <v>6</v>
      </c>
      <c r="BU7" s="1">
        <v>1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3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1</v>
      </c>
      <c r="CN7" s="1">
        <v>0</v>
      </c>
      <c r="CO7" s="1">
        <v>0</v>
      </c>
      <c r="CP7" s="1">
        <v>0</v>
      </c>
      <c r="CQ7" s="1">
        <v>0</v>
      </c>
      <c r="CR7" s="1">
        <v>0</v>
      </c>
      <c r="CS7" s="1">
        <v>1</v>
      </c>
      <c r="CT7" s="10"/>
    </row>
    <row r="8" spans="1:98" x14ac:dyDescent="0.25">
      <c r="A8" s="2">
        <v>7</v>
      </c>
      <c r="B8" s="1">
        <v>1</v>
      </c>
      <c r="C8" s="1">
        <v>1</v>
      </c>
      <c r="D8" s="1">
        <v>2</v>
      </c>
      <c r="E8" s="1">
        <v>1</v>
      </c>
      <c r="F8" s="1">
        <v>1</v>
      </c>
      <c r="G8" s="1">
        <v>3</v>
      </c>
      <c r="H8" s="1">
        <v>1</v>
      </c>
      <c r="I8" s="1">
        <v>1</v>
      </c>
      <c r="J8" s="1">
        <v>2</v>
      </c>
      <c r="K8" s="1">
        <v>2</v>
      </c>
      <c r="L8" s="1">
        <v>1</v>
      </c>
      <c r="M8" s="1">
        <v>1</v>
      </c>
      <c r="N8" s="1">
        <v>2</v>
      </c>
      <c r="O8" s="1">
        <v>1</v>
      </c>
      <c r="P8" s="1">
        <v>1</v>
      </c>
      <c r="Q8" s="1">
        <v>0</v>
      </c>
      <c r="R8" s="1">
        <v>1</v>
      </c>
      <c r="S8" s="1">
        <v>0</v>
      </c>
      <c r="T8" s="1">
        <v>1</v>
      </c>
      <c r="U8" s="1">
        <v>0</v>
      </c>
      <c r="V8" s="1">
        <v>0</v>
      </c>
      <c r="W8" s="1">
        <v>1</v>
      </c>
      <c r="X8" s="1">
        <v>0</v>
      </c>
      <c r="Y8" s="1">
        <v>1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1</v>
      </c>
      <c r="AJ8" s="1">
        <v>1</v>
      </c>
      <c r="AK8" s="1">
        <v>0</v>
      </c>
      <c r="AL8" s="1">
        <v>0</v>
      </c>
      <c r="AM8" s="1">
        <v>0</v>
      </c>
      <c r="AN8" s="1">
        <v>1</v>
      </c>
      <c r="AO8" s="1">
        <v>0</v>
      </c>
      <c r="AP8" s="1">
        <v>1</v>
      </c>
      <c r="AQ8" s="1">
        <v>1</v>
      </c>
      <c r="AR8" s="1">
        <v>0</v>
      </c>
      <c r="AS8" s="1">
        <v>0</v>
      </c>
      <c r="AT8" s="1">
        <v>0</v>
      </c>
      <c r="AU8" s="1">
        <v>0</v>
      </c>
      <c r="AV8" s="1">
        <v>3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1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3</v>
      </c>
      <c r="BS8" s="1">
        <v>3</v>
      </c>
      <c r="BT8" s="1">
        <v>2</v>
      </c>
      <c r="BU8" s="1">
        <v>0</v>
      </c>
      <c r="BV8" s="1">
        <v>1</v>
      </c>
      <c r="BW8" s="1">
        <v>0</v>
      </c>
      <c r="BX8" s="1">
        <v>1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2</v>
      </c>
      <c r="CG8" s="1">
        <v>0</v>
      </c>
      <c r="CH8" s="1">
        <v>0</v>
      </c>
      <c r="CI8" s="1">
        <v>1</v>
      </c>
      <c r="CJ8" s="1">
        <v>1</v>
      </c>
      <c r="CK8" s="1">
        <v>0</v>
      </c>
      <c r="CL8" s="1">
        <v>0</v>
      </c>
      <c r="CM8" s="1">
        <v>0</v>
      </c>
      <c r="CN8" s="1">
        <v>1</v>
      </c>
      <c r="CO8" s="1">
        <v>1</v>
      </c>
      <c r="CP8" s="1">
        <v>0</v>
      </c>
      <c r="CQ8" s="1">
        <v>0</v>
      </c>
      <c r="CR8" s="1">
        <v>0</v>
      </c>
      <c r="CS8" s="1">
        <v>0</v>
      </c>
      <c r="CT8" s="10"/>
    </row>
    <row r="9" spans="1:98" x14ac:dyDescent="0.25">
      <c r="A9" s="2">
        <v>8</v>
      </c>
      <c r="B9" s="1">
        <v>1</v>
      </c>
      <c r="C9" s="1">
        <v>1</v>
      </c>
      <c r="D9" s="1">
        <v>1</v>
      </c>
      <c r="E9" s="1">
        <v>2</v>
      </c>
      <c r="F9" s="1">
        <v>1</v>
      </c>
      <c r="G9" s="1">
        <v>3</v>
      </c>
      <c r="H9" s="1">
        <v>2</v>
      </c>
      <c r="I9" s="1">
        <v>3</v>
      </c>
      <c r="J9" s="1">
        <v>2</v>
      </c>
      <c r="K9" s="1">
        <v>7</v>
      </c>
      <c r="L9" s="1">
        <v>2</v>
      </c>
      <c r="M9" s="1">
        <v>1</v>
      </c>
      <c r="N9" s="1">
        <v>3</v>
      </c>
      <c r="O9" s="1">
        <v>1</v>
      </c>
      <c r="P9" s="1">
        <v>1</v>
      </c>
      <c r="Q9" s="1">
        <v>0</v>
      </c>
      <c r="R9" s="1">
        <v>0</v>
      </c>
      <c r="S9" s="1">
        <v>0</v>
      </c>
      <c r="T9" s="1">
        <v>1</v>
      </c>
      <c r="U9" s="1">
        <v>0</v>
      </c>
      <c r="V9" s="1">
        <v>0</v>
      </c>
      <c r="W9" s="1">
        <v>1</v>
      </c>
      <c r="X9" s="1">
        <v>0</v>
      </c>
      <c r="Y9" s="1">
        <v>1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1</v>
      </c>
      <c r="AJ9" s="1">
        <v>0</v>
      </c>
      <c r="AK9" s="1">
        <v>0</v>
      </c>
      <c r="AL9" s="1">
        <v>0</v>
      </c>
      <c r="AM9" s="1">
        <v>0</v>
      </c>
      <c r="AN9" s="1">
        <v>1</v>
      </c>
      <c r="AO9" s="1">
        <v>1</v>
      </c>
      <c r="AP9" s="1">
        <v>0</v>
      </c>
      <c r="AQ9" s="1">
        <v>1</v>
      </c>
      <c r="AR9" s="1">
        <v>0</v>
      </c>
      <c r="AS9" s="1">
        <v>0</v>
      </c>
      <c r="AT9" s="1">
        <v>1</v>
      </c>
      <c r="AU9" s="1">
        <v>0</v>
      </c>
      <c r="AV9" s="1">
        <v>1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1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1</v>
      </c>
      <c r="BQ9" s="1">
        <v>0</v>
      </c>
      <c r="BR9" s="1">
        <v>1</v>
      </c>
      <c r="BS9" s="1">
        <v>1</v>
      </c>
      <c r="BT9" s="1">
        <v>3</v>
      </c>
      <c r="BU9" s="1">
        <v>0</v>
      </c>
      <c r="BV9" s="1">
        <v>1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1</v>
      </c>
      <c r="CF9" s="1">
        <v>1</v>
      </c>
      <c r="CG9" s="1">
        <v>0</v>
      </c>
      <c r="CH9" s="1">
        <v>0</v>
      </c>
      <c r="CI9" s="1">
        <v>0</v>
      </c>
      <c r="CJ9" s="1">
        <v>1</v>
      </c>
      <c r="CK9" s="1">
        <v>0</v>
      </c>
      <c r="CL9" s="1">
        <v>1</v>
      </c>
      <c r="CM9" s="1">
        <v>0</v>
      </c>
      <c r="CN9" s="1">
        <v>1</v>
      </c>
      <c r="CO9" s="1">
        <v>0</v>
      </c>
      <c r="CP9" s="1">
        <v>0</v>
      </c>
      <c r="CQ9" s="1">
        <v>1</v>
      </c>
      <c r="CR9" s="1">
        <v>0</v>
      </c>
      <c r="CS9" s="1">
        <v>0</v>
      </c>
    </row>
    <row r="10" spans="1:98" x14ac:dyDescent="0.25">
      <c r="A10" s="2">
        <v>9</v>
      </c>
      <c r="B10" s="1">
        <v>1</v>
      </c>
      <c r="C10" s="1">
        <v>1</v>
      </c>
      <c r="D10" s="1">
        <v>2</v>
      </c>
      <c r="E10" s="1">
        <v>3</v>
      </c>
      <c r="F10" s="1">
        <v>1</v>
      </c>
      <c r="G10" s="1">
        <v>2</v>
      </c>
      <c r="H10" s="1">
        <v>1</v>
      </c>
      <c r="I10" s="1">
        <v>1</v>
      </c>
      <c r="J10" s="1">
        <v>2</v>
      </c>
      <c r="K10" s="1">
        <v>7</v>
      </c>
      <c r="L10" s="1">
        <v>2</v>
      </c>
      <c r="M10" s="1">
        <v>2</v>
      </c>
      <c r="N10" s="1">
        <v>3</v>
      </c>
      <c r="O10" s="1">
        <v>1</v>
      </c>
      <c r="P10" s="1">
        <v>1</v>
      </c>
      <c r="Q10" s="1">
        <v>0</v>
      </c>
      <c r="R10" s="1">
        <v>1</v>
      </c>
      <c r="S10" s="1">
        <v>1</v>
      </c>
      <c r="T10" s="1">
        <v>1</v>
      </c>
      <c r="U10" s="1">
        <v>1</v>
      </c>
      <c r="V10" s="1">
        <v>0</v>
      </c>
      <c r="W10" s="1">
        <v>1</v>
      </c>
      <c r="X10" s="1">
        <v>0</v>
      </c>
      <c r="Y10" s="1">
        <v>0</v>
      </c>
      <c r="Z10" s="1">
        <v>1</v>
      </c>
      <c r="AA10" s="1">
        <v>1</v>
      </c>
      <c r="AB10" s="1">
        <v>0</v>
      </c>
      <c r="AC10" s="1">
        <v>0</v>
      </c>
      <c r="AD10" s="1">
        <v>1</v>
      </c>
      <c r="AE10" s="1">
        <v>1</v>
      </c>
      <c r="AF10" s="1">
        <v>0</v>
      </c>
      <c r="AG10" s="1">
        <v>0</v>
      </c>
      <c r="AH10" s="1">
        <v>1</v>
      </c>
      <c r="AI10" s="1">
        <v>1</v>
      </c>
      <c r="AJ10" s="1">
        <v>1</v>
      </c>
      <c r="AK10" s="1">
        <v>0</v>
      </c>
      <c r="AL10" s="1">
        <v>0</v>
      </c>
      <c r="AM10" s="1">
        <v>0</v>
      </c>
      <c r="AN10" s="1">
        <v>1</v>
      </c>
      <c r="AO10" s="1">
        <v>1</v>
      </c>
      <c r="AP10" s="1">
        <v>1</v>
      </c>
      <c r="AQ10" s="1">
        <v>1</v>
      </c>
      <c r="AR10" s="1">
        <v>0</v>
      </c>
      <c r="AS10" s="1">
        <v>0</v>
      </c>
      <c r="AT10" s="1">
        <v>1</v>
      </c>
      <c r="AU10" s="1">
        <v>0</v>
      </c>
      <c r="AV10" s="1">
        <v>1</v>
      </c>
      <c r="AW10" s="1">
        <v>1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1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1</v>
      </c>
      <c r="BQ10" s="1">
        <v>0</v>
      </c>
      <c r="BR10" s="1">
        <v>3</v>
      </c>
      <c r="BS10" s="1">
        <v>1</v>
      </c>
      <c r="BT10" s="1">
        <v>6</v>
      </c>
      <c r="BU10" s="1">
        <v>1</v>
      </c>
      <c r="BV10" s="1">
        <v>0</v>
      </c>
      <c r="BW10" s="1">
        <v>0</v>
      </c>
      <c r="BX10" s="1">
        <v>1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3</v>
      </c>
      <c r="CG10" s="1">
        <v>1</v>
      </c>
      <c r="CH10" s="1">
        <v>0</v>
      </c>
      <c r="CI10" s="1">
        <v>0</v>
      </c>
      <c r="CJ10" s="1">
        <v>1</v>
      </c>
      <c r="CK10" s="1">
        <v>0</v>
      </c>
      <c r="CL10" s="1">
        <v>0</v>
      </c>
      <c r="CM10" s="1">
        <v>0</v>
      </c>
      <c r="CN10" s="1">
        <v>1</v>
      </c>
      <c r="CO10" s="1">
        <v>0</v>
      </c>
      <c r="CP10" s="1">
        <v>0</v>
      </c>
      <c r="CQ10" s="1">
        <v>1</v>
      </c>
      <c r="CR10" s="1">
        <v>0</v>
      </c>
      <c r="CS10" s="1">
        <v>0</v>
      </c>
    </row>
    <row r="11" spans="1:98" x14ac:dyDescent="0.25">
      <c r="A11" s="2">
        <v>10</v>
      </c>
      <c r="B11" s="1">
        <v>1</v>
      </c>
      <c r="C11" s="1">
        <v>1</v>
      </c>
      <c r="D11" s="1">
        <v>2</v>
      </c>
      <c r="E11" s="1">
        <v>1</v>
      </c>
      <c r="F11" s="1">
        <v>1</v>
      </c>
      <c r="G11" s="1">
        <v>2</v>
      </c>
      <c r="H11" s="1">
        <v>1</v>
      </c>
      <c r="I11" s="1">
        <v>1</v>
      </c>
      <c r="J11" s="1">
        <v>2</v>
      </c>
      <c r="K11" s="1">
        <v>2</v>
      </c>
      <c r="L11" s="1">
        <v>2</v>
      </c>
      <c r="M11" s="1">
        <v>2</v>
      </c>
      <c r="N11" s="1">
        <v>3</v>
      </c>
      <c r="O11" s="1">
        <v>1</v>
      </c>
      <c r="P11" s="1">
        <v>1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1</v>
      </c>
      <c r="X11" s="1">
        <v>0</v>
      </c>
      <c r="Y11" s="1">
        <v>1</v>
      </c>
      <c r="Z11" s="1">
        <v>1</v>
      </c>
      <c r="AA11" s="1">
        <v>1</v>
      </c>
      <c r="AB11" s="1">
        <v>0</v>
      </c>
      <c r="AC11" s="1">
        <v>0</v>
      </c>
      <c r="AD11" s="1">
        <v>1</v>
      </c>
      <c r="AE11" s="1">
        <v>1</v>
      </c>
      <c r="AF11" s="1">
        <v>0</v>
      </c>
      <c r="AG11" s="1">
        <v>0</v>
      </c>
      <c r="AH11" s="1">
        <v>0</v>
      </c>
      <c r="AI11" s="1">
        <v>1</v>
      </c>
      <c r="AJ11" s="1">
        <v>1</v>
      </c>
      <c r="AK11" s="1">
        <v>0</v>
      </c>
      <c r="AL11" s="1">
        <v>0</v>
      </c>
      <c r="AM11" s="1">
        <v>0</v>
      </c>
      <c r="AN11" s="1">
        <v>1</v>
      </c>
      <c r="AO11" s="1">
        <v>1</v>
      </c>
      <c r="AP11" s="1">
        <v>1</v>
      </c>
      <c r="AQ11" s="1">
        <v>1</v>
      </c>
      <c r="AR11" s="1">
        <v>1</v>
      </c>
      <c r="AS11" s="1">
        <v>0</v>
      </c>
      <c r="AT11" s="1">
        <v>1</v>
      </c>
      <c r="AU11" s="1">
        <v>0</v>
      </c>
      <c r="AV11" s="1">
        <v>1</v>
      </c>
      <c r="AW11" s="1">
        <v>0</v>
      </c>
      <c r="AX11" s="1">
        <v>0</v>
      </c>
      <c r="AY11" s="1">
        <v>1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1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3</v>
      </c>
      <c r="BS11" s="1">
        <v>3</v>
      </c>
      <c r="BT11" s="1">
        <v>6</v>
      </c>
      <c r="BU11" s="1">
        <v>0</v>
      </c>
      <c r="BV11" s="1">
        <v>1</v>
      </c>
      <c r="BW11" s="1">
        <v>0</v>
      </c>
      <c r="BX11" s="1">
        <v>1</v>
      </c>
      <c r="BY11" s="1">
        <v>0</v>
      </c>
      <c r="BZ11" s="1">
        <v>1</v>
      </c>
      <c r="CA11" s="1">
        <v>0</v>
      </c>
      <c r="CB11" s="1">
        <v>1</v>
      </c>
      <c r="CC11" s="1">
        <v>0</v>
      </c>
      <c r="CD11" s="1">
        <v>0</v>
      </c>
      <c r="CE11" s="1">
        <v>0</v>
      </c>
      <c r="CF11" s="1">
        <v>1</v>
      </c>
      <c r="CG11" s="1">
        <v>0</v>
      </c>
      <c r="CH11" s="1">
        <v>0</v>
      </c>
      <c r="CI11" s="1">
        <v>1</v>
      </c>
      <c r="CJ11" s="1">
        <v>1</v>
      </c>
      <c r="CK11" s="1">
        <v>1</v>
      </c>
      <c r="CL11" s="1">
        <v>1</v>
      </c>
      <c r="CM11" s="1">
        <v>0</v>
      </c>
      <c r="CN11" s="1">
        <v>1</v>
      </c>
      <c r="CO11" s="1">
        <v>0</v>
      </c>
      <c r="CP11" s="1">
        <v>0</v>
      </c>
      <c r="CQ11" s="1">
        <v>1</v>
      </c>
      <c r="CR11" s="1">
        <v>0</v>
      </c>
      <c r="CS11" s="1">
        <v>0</v>
      </c>
    </row>
    <row r="12" spans="1:98" x14ac:dyDescent="0.25">
      <c r="A12" s="2">
        <v>11</v>
      </c>
      <c r="B12" s="1">
        <v>1</v>
      </c>
      <c r="C12" s="1">
        <v>2</v>
      </c>
      <c r="D12" s="1">
        <v>1</v>
      </c>
      <c r="E12" s="1">
        <v>1</v>
      </c>
      <c r="F12" s="1">
        <v>1</v>
      </c>
      <c r="G12" s="1">
        <v>2</v>
      </c>
      <c r="H12" s="1">
        <v>2</v>
      </c>
      <c r="I12" s="1">
        <v>3</v>
      </c>
      <c r="J12" s="1">
        <v>1</v>
      </c>
      <c r="K12" s="1">
        <v>8</v>
      </c>
      <c r="L12" s="1">
        <v>1</v>
      </c>
      <c r="M12" s="1">
        <v>2</v>
      </c>
      <c r="N12" s="1">
        <v>3</v>
      </c>
      <c r="O12" s="1">
        <v>3</v>
      </c>
      <c r="P12" s="1">
        <v>1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1</v>
      </c>
      <c r="X12" s="1">
        <v>0</v>
      </c>
      <c r="Y12" s="1">
        <v>1</v>
      </c>
      <c r="Z12" s="1">
        <v>0</v>
      </c>
      <c r="AA12" s="1">
        <v>0</v>
      </c>
      <c r="AB12" s="1">
        <v>0</v>
      </c>
      <c r="AC12" s="1">
        <v>1</v>
      </c>
      <c r="AD12" s="1">
        <v>1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1</v>
      </c>
      <c r="AK12" s="1">
        <v>1</v>
      </c>
      <c r="AL12" s="1">
        <v>0</v>
      </c>
      <c r="AM12" s="1">
        <v>0</v>
      </c>
      <c r="AN12" s="1">
        <v>1</v>
      </c>
      <c r="AO12" s="1">
        <v>0</v>
      </c>
      <c r="AP12" s="1">
        <v>0</v>
      </c>
      <c r="AQ12" s="1">
        <v>1</v>
      </c>
      <c r="AR12" s="1">
        <v>0</v>
      </c>
      <c r="AS12" s="1">
        <v>0</v>
      </c>
      <c r="AT12" s="1">
        <v>1</v>
      </c>
      <c r="AU12" s="1">
        <v>0</v>
      </c>
      <c r="AV12" s="1">
        <v>3</v>
      </c>
      <c r="AW12" s="1">
        <v>0</v>
      </c>
      <c r="AX12" s="1">
        <v>0</v>
      </c>
      <c r="AY12" s="1">
        <v>1</v>
      </c>
      <c r="AZ12" s="1">
        <v>1</v>
      </c>
      <c r="BA12" s="1">
        <v>0</v>
      </c>
      <c r="BB12" s="1">
        <v>1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1</v>
      </c>
      <c r="BJ12" s="1">
        <v>0</v>
      </c>
      <c r="BK12" s="1">
        <v>0</v>
      </c>
      <c r="BL12" s="1">
        <v>1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3</v>
      </c>
      <c r="BS12" s="1">
        <v>3</v>
      </c>
      <c r="BT12" s="1">
        <v>4</v>
      </c>
      <c r="BU12" s="1">
        <v>0</v>
      </c>
      <c r="BV12" s="1">
        <v>0</v>
      </c>
      <c r="BW12" s="1">
        <v>0</v>
      </c>
      <c r="BX12" s="1">
        <v>1</v>
      </c>
      <c r="BY12" s="1">
        <v>0</v>
      </c>
      <c r="BZ12" s="1">
        <v>0</v>
      </c>
      <c r="CA12" s="1">
        <v>0</v>
      </c>
      <c r="CB12" s="1">
        <v>1</v>
      </c>
      <c r="CC12" s="1">
        <v>0</v>
      </c>
      <c r="CD12" s="1">
        <v>0</v>
      </c>
      <c r="CE12" s="1">
        <v>1</v>
      </c>
      <c r="CF12" s="1">
        <v>1</v>
      </c>
      <c r="CG12" s="1">
        <v>0</v>
      </c>
      <c r="CH12" s="1">
        <v>0</v>
      </c>
      <c r="CI12" s="1">
        <v>0</v>
      </c>
      <c r="CJ12" s="1">
        <v>1</v>
      </c>
      <c r="CK12" s="1">
        <v>1</v>
      </c>
      <c r="CL12" s="1">
        <v>1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1</v>
      </c>
    </row>
    <row r="13" spans="1:98" x14ac:dyDescent="0.25">
      <c r="A13" s="2">
        <v>12</v>
      </c>
      <c r="B13" s="1">
        <v>1</v>
      </c>
      <c r="C13" s="1">
        <v>2</v>
      </c>
      <c r="D13" s="1">
        <v>2</v>
      </c>
      <c r="E13" s="1">
        <v>1</v>
      </c>
      <c r="F13" s="1">
        <v>1</v>
      </c>
      <c r="G13" s="1">
        <v>2</v>
      </c>
      <c r="H13" s="1">
        <v>1</v>
      </c>
      <c r="I13" s="1">
        <v>2</v>
      </c>
      <c r="J13" s="1">
        <v>1</v>
      </c>
      <c r="K13" s="1">
        <v>2</v>
      </c>
      <c r="L13" s="1">
        <v>2</v>
      </c>
      <c r="M13" s="1">
        <v>3</v>
      </c>
      <c r="N13" s="1">
        <v>3</v>
      </c>
      <c r="O13" s="1">
        <v>1</v>
      </c>
      <c r="P13" s="1">
        <v>1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1</v>
      </c>
      <c r="X13" s="1">
        <v>0</v>
      </c>
      <c r="Y13" s="1">
        <v>0</v>
      </c>
      <c r="Z13" s="1">
        <v>0</v>
      </c>
      <c r="AA13" s="1">
        <v>0</v>
      </c>
      <c r="AB13" s="1">
        <v>1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1</v>
      </c>
      <c r="AL13" s="1">
        <v>0</v>
      </c>
      <c r="AM13" s="1">
        <v>1</v>
      </c>
      <c r="AN13" s="1">
        <v>0</v>
      </c>
      <c r="AO13" s="1">
        <v>0</v>
      </c>
      <c r="AP13" s="1">
        <v>1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3</v>
      </c>
      <c r="AW13" s="1">
        <v>0</v>
      </c>
      <c r="AX13" s="1">
        <v>0</v>
      </c>
      <c r="AY13" s="1">
        <v>1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1</v>
      </c>
      <c r="BJ13" s="1">
        <v>0</v>
      </c>
      <c r="BK13" s="1">
        <v>0</v>
      </c>
      <c r="BL13" s="1">
        <v>0</v>
      </c>
      <c r="BM13" s="1">
        <v>1</v>
      </c>
      <c r="BN13" s="1">
        <v>0</v>
      </c>
      <c r="BO13" s="1">
        <v>1</v>
      </c>
      <c r="BP13" s="1">
        <v>0</v>
      </c>
      <c r="BQ13" s="1">
        <v>0</v>
      </c>
      <c r="BR13" s="1">
        <v>1</v>
      </c>
      <c r="BS13" s="1">
        <v>1</v>
      </c>
      <c r="BT13" s="1">
        <v>3</v>
      </c>
      <c r="BU13" s="1">
        <v>1</v>
      </c>
      <c r="BV13" s="1">
        <v>1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1</v>
      </c>
      <c r="CG13" s="1">
        <v>1</v>
      </c>
      <c r="CH13" s="1">
        <v>1</v>
      </c>
      <c r="CI13" s="1">
        <v>0</v>
      </c>
      <c r="CJ13" s="1">
        <v>0</v>
      </c>
      <c r="CK13" s="1">
        <v>1</v>
      </c>
      <c r="CL13" s="1">
        <v>0</v>
      </c>
      <c r="CM13" s="1">
        <v>0</v>
      </c>
      <c r="CN13" s="1">
        <v>1</v>
      </c>
      <c r="CO13" s="1">
        <v>1</v>
      </c>
      <c r="CP13" s="1">
        <v>0</v>
      </c>
      <c r="CQ13" s="1">
        <v>0</v>
      </c>
      <c r="CR13" s="1">
        <v>0</v>
      </c>
      <c r="CS13" s="1">
        <v>0</v>
      </c>
    </row>
    <row r="14" spans="1:98" x14ac:dyDescent="0.25">
      <c r="A14" s="2">
        <v>13</v>
      </c>
      <c r="B14" s="1">
        <v>1</v>
      </c>
      <c r="C14" s="1">
        <v>2</v>
      </c>
      <c r="D14" s="1">
        <v>2</v>
      </c>
      <c r="E14" s="1">
        <v>1</v>
      </c>
      <c r="F14" s="1">
        <v>1</v>
      </c>
      <c r="G14" s="1">
        <v>3</v>
      </c>
      <c r="H14" s="1">
        <v>1</v>
      </c>
      <c r="I14" s="1">
        <v>2</v>
      </c>
      <c r="J14" s="1">
        <v>2</v>
      </c>
      <c r="K14" s="1">
        <v>2</v>
      </c>
      <c r="L14" s="1">
        <v>3</v>
      </c>
      <c r="M14" s="1">
        <v>2</v>
      </c>
      <c r="N14" s="1">
        <v>3</v>
      </c>
      <c r="O14" s="1">
        <v>3</v>
      </c>
      <c r="P14" s="1">
        <v>1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1</v>
      </c>
      <c r="X14" s="1">
        <v>0</v>
      </c>
      <c r="Y14" s="1">
        <v>1</v>
      </c>
      <c r="Z14" s="1">
        <v>0</v>
      </c>
      <c r="AA14" s="1">
        <v>0</v>
      </c>
      <c r="AB14" s="1">
        <v>0</v>
      </c>
      <c r="AC14" s="1">
        <v>0</v>
      </c>
      <c r="AD14" s="1">
        <v>1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1</v>
      </c>
      <c r="AR14" s="1">
        <v>0</v>
      </c>
      <c r="AS14" s="1">
        <v>0</v>
      </c>
      <c r="AT14" s="1">
        <v>1</v>
      </c>
      <c r="AU14" s="1">
        <v>0</v>
      </c>
      <c r="AV14" s="1">
        <v>3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1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1</v>
      </c>
      <c r="BN14" s="1">
        <v>0</v>
      </c>
      <c r="BO14" s="1">
        <v>0</v>
      </c>
      <c r="BP14" s="1">
        <v>0</v>
      </c>
      <c r="BQ14" s="1">
        <v>0</v>
      </c>
      <c r="BR14" s="1">
        <v>1</v>
      </c>
      <c r="BS14" s="1">
        <v>1</v>
      </c>
      <c r="BT14" s="1">
        <v>3</v>
      </c>
      <c r="BU14" s="1">
        <v>0</v>
      </c>
      <c r="BV14" s="1">
        <v>0</v>
      </c>
      <c r="BW14" s="1">
        <v>0</v>
      </c>
      <c r="BX14" s="1">
        <v>1</v>
      </c>
      <c r="BY14" s="1">
        <v>0</v>
      </c>
      <c r="BZ14" s="1">
        <v>0</v>
      </c>
      <c r="CA14" s="1">
        <v>0</v>
      </c>
      <c r="CB14" s="1">
        <v>1</v>
      </c>
      <c r="CC14" s="1">
        <v>0</v>
      </c>
      <c r="CD14" s="1">
        <v>0</v>
      </c>
      <c r="CE14" s="1">
        <v>1</v>
      </c>
      <c r="CF14" s="1">
        <v>1</v>
      </c>
      <c r="CG14" s="1">
        <v>1</v>
      </c>
      <c r="CH14" s="1">
        <v>0</v>
      </c>
      <c r="CI14" s="1">
        <v>0</v>
      </c>
      <c r="CJ14" s="1">
        <v>1</v>
      </c>
      <c r="CK14" s="1">
        <v>1</v>
      </c>
      <c r="CL14" s="1">
        <v>0</v>
      </c>
      <c r="CM14" s="1">
        <v>0</v>
      </c>
      <c r="CN14" s="1">
        <v>1</v>
      </c>
      <c r="CO14" s="1">
        <v>0</v>
      </c>
      <c r="CP14" s="1">
        <v>0</v>
      </c>
      <c r="CQ14" s="1">
        <v>1</v>
      </c>
      <c r="CR14" s="1">
        <v>0</v>
      </c>
      <c r="CS14" s="1">
        <v>0</v>
      </c>
    </row>
    <row r="15" spans="1:98" x14ac:dyDescent="0.25">
      <c r="A15" s="2">
        <v>14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  <c r="G15" s="1">
        <v>3</v>
      </c>
      <c r="H15" s="1">
        <v>1</v>
      </c>
      <c r="I15" s="1">
        <v>1</v>
      </c>
      <c r="J15" s="1">
        <v>2</v>
      </c>
      <c r="K15" s="1">
        <v>2</v>
      </c>
      <c r="L15" s="1">
        <v>2</v>
      </c>
      <c r="M15" s="1">
        <v>1</v>
      </c>
      <c r="N15" s="1">
        <v>2</v>
      </c>
      <c r="O15" s="1">
        <v>3</v>
      </c>
      <c r="P15" s="1">
        <v>1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1</v>
      </c>
      <c r="X15" s="1">
        <v>0</v>
      </c>
      <c r="Y15" s="1">
        <v>1</v>
      </c>
      <c r="Z15" s="1">
        <v>1</v>
      </c>
      <c r="AA15" s="1">
        <v>1</v>
      </c>
      <c r="AB15" s="1">
        <v>1</v>
      </c>
      <c r="AC15" s="1">
        <v>0</v>
      </c>
      <c r="AD15" s="1">
        <v>1</v>
      </c>
      <c r="AE15" s="1">
        <v>1</v>
      </c>
      <c r="AF15" s="1">
        <v>0</v>
      </c>
      <c r="AG15" s="1">
        <v>0</v>
      </c>
      <c r="AH15" s="1">
        <v>1</v>
      </c>
      <c r="AI15" s="1">
        <v>1</v>
      </c>
      <c r="AJ15" s="1">
        <v>0</v>
      </c>
      <c r="AK15" s="1">
        <v>0</v>
      </c>
      <c r="AL15" s="1">
        <v>0</v>
      </c>
      <c r="AM15" s="1">
        <v>0</v>
      </c>
      <c r="AN15" s="1">
        <v>1</v>
      </c>
      <c r="AO15" s="1">
        <v>0</v>
      </c>
      <c r="AP15" s="1">
        <v>1</v>
      </c>
      <c r="AQ15" s="1">
        <v>1</v>
      </c>
      <c r="AR15" s="1">
        <v>0</v>
      </c>
      <c r="AS15" s="1">
        <v>0</v>
      </c>
      <c r="AT15" s="1">
        <v>0</v>
      </c>
      <c r="AU15" s="1">
        <v>0</v>
      </c>
      <c r="AV15" s="1">
        <v>1</v>
      </c>
      <c r="AW15" s="1">
        <v>0</v>
      </c>
      <c r="AX15" s="1">
        <v>0</v>
      </c>
      <c r="AY15" s="1">
        <v>1</v>
      </c>
      <c r="AZ15" s="1">
        <v>0</v>
      </c>
      <c r="BA15" s="1">
        <v>0</v>
      </c>
      <c r="BB15" s="1">
        <v>1</v>
      </c>
      <c r="BC15" s="1">
        <v>0</v>
      </c>
      <c r="BD15" s="1">
        <v>0</v>
      </c>
      <c r="BE15" s="1">
        <v>0</v>
      </c>
      <c r="BF15" s="1">
        <v>0</v>
      </c>
      <c r="BG15" s="1">
        <v>1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1</v>
      </c>
      <c r="BN15" s="1">
        <v>0</v>
      </c>
      <c r="BO15" s="1">
        <v>0</v>
      </c>
      <c r="BP15" s="1">
        <v>0</v>
      </c>
      <c r="BQ15" s="1">
        <v>0</v>
      </c>
      <c r="BR15" s="1">
        <v>3</v>
      </c>
      <c r="BS15" s="1">
        <v>3</v>
      </c>
      <c r="BT15" s="1">
        <v>4</v>
      </c>
      <c r="BU15" s="1">
        <v>0</v>
      </c>
      <c r="BV15" s="1">
        <v>0</v>
      </c>
      <c r="BW15" s="1">
        <v>0</v>
      </c>
      <c r="BX15" s="1">
        <v>1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1</v>
      </c>
      <c r="CG15" s="1">
        <v>0</v>
      </c>
      <c r="CH15" s="1">
        <v>0</v>
      </c>
      <c r="CI15" s="1">
        <v>1</v>
      </c>
      <c r="CJ15" s="1">
        <v>0</v>
      </c>
      <c r="CK15" s="1">
        <v>1</v>
      </c>
      <c r="CL15" s="1">
        <v>1</v>
      </c>
      <c r="CM15" s="1">
        <v>0</v>
      </c>
      <c r="CN15" s="1">
        <v>1</v>
      </c>
      <c r="CO15" s="1">
        <v>1</v>
      </c>
      <c r="CP15" s="1">
        <v>0</v>
      </c>
      <c r="CQ15" s="1">
        <v>0</v>
      </c>
      <c r="CR15" s="1">
        <v>0</v>
      </c>
      <c r="CS15" s="1">
        <v>0</v>
      </c>
    </row>
    <row r="16" spans="1:98" x14ac:dyDescent="0.25">
      <c r="A16" s="2">
        <v>15</v>
      </c>
      <c r="B16" s="1">
        <v>1</v>
      </c>
      <c r="C16" s="1">
        <v>2</v>
      </c>
      <c r="D16" s="1">
        <v>2</v>
      </c>
      <c r="E16" s="1">
        <v>1</v>
      </c>
      <c r="F16" s="1">
        <v>1</v>
      </c>
      <c r="G16" s="1">
        <v>2</v>
      </c>
      <c r="H16" s="1">
        <v>1</v>
      </c>
      <c r="I16" s="1">
        <v>2</v>
      </c>
      <c r="J16" s="1">
        <v>2</v>
      </c>
      <c r="K16" s="1">
        <v>8</v>
      </c>
      <c r="L16" s="1">
        <v>2</v>
      </c>
      <c r="M16" s="1">
        <v>1</v>
      </c>
      <c r="N16" s="1">
        <v>2</v>
      </c>
      <c r="O16" s="1">
        <v>1</v>
      </c>
      <c r="P16" s="1">
        <v>1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1</v>
      </c>
      <c r="X16" s="1">
        <v>0</v>
      </c>
      <c r="Y16" s="1">
        <v>1</v>
      </c>
      <c r="Z16" s="1">
        <v>0</v>
      </c>
      <c r="AA16" s="1">
        <v>1</v>
      </c>
      <c r="AB16" s="1">
        <v>0</v>
      </c>
      <c r="AC16" s="1">
        <v>0</v>
      </c>
      <c r="AD16" s="1">
        <v>1</v>
      </c>
      <c r="AE16" s="1">
        <v>1</v>
      </c>
      <c r="AF16" s="1">
        <v>1</v>
      </c>
      <c r="AG16" s="1">
        <v>0</v>
      </c>
      <c r="AH16" s="1">
        <v>1</v>
      </c>
      <c r="AI16" s="1">
        <v>1</v>
      </c>
      <c r="AJ16" s="1">
        <v>1</v>
      </c>
      <c r="AK16" s="1">
        <v>0</v>
      </c>
      <c r="AL16" s="1">
        <v>0</v>
      </c>
      <c r="AM16" s="1">
        <v>0</v>
      </c>
      <c r="AN16" s="1">
        <v>1</v>
      </c>
      <c r="AO16" s="1">
        <v>1</v>
      </c>
      <c r="AP16" s="1">
        <v>0</v>
      </c>
      <c r="AQ16" s="1">
        <v>1</v>
      </c>
      <c r="AR16" s="1">
        <v>0</v>
      </c>
      <c r="AS16" s="1">
        <v>0</v>
      </c>
      <c r="AT16" s="1">
        <v>1</v>
      </c>
      <c r="AU16" s="1">
        <v>0</v>
      </c>
      <c r="AV16" s="1">
        <v>1</v>
      </c>
      <c r="AW16" s="1">
        <v>0</v>
      </c>
      <c r="AX16" s="1">
        <v>0</v>
      </c>
      <c r="AY16" s="1">
        <v>1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1</v>
      </c>
      <c r="BF16" s="1">
        <v>0</v>
      </c>
      <c r="BG16" s="1">
        <v>0</v>
      </c>
      <c r="BH16" s="1">
        <v>0</v>
      </c>
      <c r="BI16" s="1">
        <v>1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1</v>
      </c>
      <c r="BS16" s="1">
        <v>1</v>
      </c>
      <c r="BT16" s="1">
        <v>4</v>
      </c>
      <c r="BU16" s="1">
        <v>1</v>
      </c>
      <c r="BV16" s="1">
        <v>1</v>
      </c>
      <c r="BW16" s="1">
        <v>1</v>
      </c>
      <c r="BX16" s="1">
        <v>1</v>
      </c>
      <c r="BY16" s="1">
        <v>0</v>
      </c>
      <c r="BZ16" s="1">
        <v>0</v>
      </c>
      <c r="CA16" s="1">
        <v>1</v>
      </c>
      <c r="CB16" s="1">
        <v>0</v>
      </c>
      <c r="CC16" s="1">
        <v>0</v>
      </c>
      <c r="CD16" s="1">
        <v>0</v>
      </c>
      <c r="CE16" s="1">
        <v>0</v>
      </c>
      <c r="CF16" s="1">
        <v>1</v>
      </c>
      <c r="CG16" s="1">
        <v>1</v>
      </c>
      <c r="CH16" s="1">
        <v>0</v>
      </c>
      <c r="CI16" s="1">
        <v>0</v>
      </c>
      <c r="CJ16" s="1">
        <v>1</v>
      </c>
      <c r="CK16" s="1">
        <v>0</v>
      </c>
      <c r="CL16" s="1">
        <v>1</v>
      </c>
      <c r="CM16" s="1">
        <v>0</v>
      </c>
      <c r="CN16" s="1">
        <v>1</v>
      </c>
      <c r="CO16" s="1">
        <v>1</v>
      </c>
      <c r="CP16" s="1">
        <v>0</v>
      </c>
      <c r="CQ16" s="1">
        <v>0</v>
      </c>
      <c r="CR16" s="1">
        <v>0</v>
      </c>
      <c r="CS16" s="1">
        <v>0</v>
      </c>
    </row>
    <row r="17" spans="1:97" x14ac:dyDescent="0.25">
      <c r="A17" s="2">
        <v>16</v>
      </c>
      <c r="B17" s="1">
        <v>1</v>
      </c>
      <c r="C17" s="1">
        <v>2</v>
      </c>
      <c r="D17" s="1">
        <v>2</v>
      </c>
      <c r="E17" s="1">
        <v>1</v>
      </c>
      <c r="F17" s="1">
        <v>1</v>
      </c>
      <c r="G17" s="1">
        <v>3</v>
      </c>
      <c r="H17" s="1">
        <v>1</v>
      </c>
      <c r="I17" s="1">
        <v>1</v>
      </c>
      <c r="J17" s="1">
        <v>2</v>
      </c>
      <c r="K17" s="1">
        <v>8</v>
      </c>
      <c r="L17" s="1">
        <v>2</v>
      </c>
      <c r="M17" s="1">
        <v>2</v>
      </c>
      <c r="N17" s="1">
        <v>2</v>
      </c>
      <c r="O17" s="1">
        <v>3</v>
      </c>
      <c r="P17" s="1">
        <v>1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3</v>
      </c>
      <c r="X17" s="1">
        <v>0</v>
      </c>
      <c r="Y17" s="1">
        <v>1</v>
      </c>
      <c r="Z17" s="1">
        <v>0</v>
      </c>
      <c r="AA17" s="1">
        <v>1</v>
      </c>
      <c r="AB17" s="1">
        <v>0</v>
      </c>
      <c r="AC17" s="1">
        <v>0</v>
      </c>
      <c r="AD17" s="1">
        <v>1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1</v>
      </c>
      <c r="AK17" s="1">
        <v>1</v>
      </c>
      <c r="AL17" s="1">
        <v>0</v>
      </c>
      <c r="AM17" s="1">
        <v>0</v>
      </c>
      <c r="AN17" s="1">
        <v>1</v>
      </c>
      <c r="AO17" s="1">
        <v>0</v>
      </c>
      <c r="AP17" s="1">
        <v>0</v>
      </c>
      <c r="AQ17" s="1">
        <v>1</v>
      </c>
      <c r="AR17" s="1">
        <v>0</v>
      </c>
      <c r="AS17" s="1">
        <v>0</v>
      </c>
      <c r="AT17" s="1">
        <v>1</v>
      </c>
      <c r="AU17" s="1">
        <v>0</v>
      </c>
      <c r="AV17" s="1">
        <v>3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1</v>
      </c>
      <c r="BR17" s="1">
        <v>2</v>
      </c>
      <c r="BS17" s="1">
        <v>3</v>
      </c>
      <c r="BT17" s="1">
        <v>4</v>
      </c>
      <c r="BU17" s="1">
        <v>0</v>
      </c>
      <c r="BV17" s="1">
        <v>0</v>
      </c>
      <c r="BW17" s="1">
        <v>0</v>
      </c>
      <c r="BX17" s="1">
        <v>1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1</v>
      </c>
      <c r="CG17" s="1">
        <v>1</v>
      </c>
      <c r="CH17" s="1">
        <v>0</v>
      </c>
      <c r="CI17" s="1">
        <v>1</v>
      </c>
      <c r="CJ17" s="1">
        <v>1</v>
      </c>
      <c r="CK17" s="1">
        <v>1</v>
      </c>
      <c r="CL17" s="1">
        <v>0</v>
      </c>
      <c r="CM17" s="1">
        <v>0</v>
      </c>
      <c r="CN17" s="1">
        <v>1</v>
      </c>
      <c r="CO17" s="1">
        <v>1</v>
      </c>
      <c r="CP17" s="1">
        <v>0</v>
      </c>
      <c r="CQ17" s="1">
        <v>1</v>
      </c>
      <c r="CR17" s="1">
        <v>0</v>
      </c>
      <c r="CS17" s="1">
        <v>0</v>
      </c>
    </row>
    <row r="18" spans="1:97" x14ac:dyDescent="0.25">
      <c r="A18" s="2">
        <v>17</v>
      </c>
      <c r="B18" s="1">
        <v>1</v>
      </c>
      <c r="C18" s="1">
        <v>1</v>
      </c>
      <c r="D18" s="1">
        <v>1</v>
      </c>
      <c r="E18" s="1">
        <v>1</v>
      </c>
      <c r="F18" s="1">
        <v>5</v>
      </c>
      <c r="G18" s="1">
        <v>2</v>
      </c>
      <c r="H18" s="1">
        <v>2</v>
      </c>
      <c r="I18" s="1">
        <v>2</v>
      </c>
      <c r="J18" s="1">
        <v>1</v>
      </c>
      <c r="K18" s="1">
        <v>3</v>
      </c>
      <c r="L18" s="1">
        <v>1</v>
      </c>
      <c r="M18" s="1">
        <v>3</v>
      </c>
      <c r="N18" s="1">
        <v>3</v>
      </c>
      <c r="O18" s="1">
        <v>3</v>
      </c>
      <c r="P18" s="1">
        <v>1</v>
      </c>
      <c r="Q18" s="1">
        <v>0</v>
      </c>
      <c r="R18" s="1">
        <v>0</v>
      </c>
      <c r="S18" s="1">
        <v>0</v>
      </c>
      <c r="T18" s="1">
        <v>1</v>
      </c>
      <c r="U18" s="1">
        <v>0</v>
      </c>
      <c r="V18" s="1">
        <v>0</v>
      </c>
      <c r="W18" s="1">
        <v>1</v>
      </c>
      <c r="X18" s="1">
        <v>0</v>
      </c>
      <c r="Y18" s="1">
        <v>1</v>
      </c>
      <c r="Z18" s="1">
        <v>1</v>
      </c>
      <c r="AA18" s="1">
        <v>1</v>
      </c>
      <c r="AB18" s="1">
        <v>0</v>
      </c>
      <c r="AC18" s="1">
        <v>0</v>
      </c>
      <c r="AD18" s="1">
        <v>0</v>
      </c>
      <c r="AE18" s="1">
        <v>0</v>
      </c>
      <c r="AF18" s="1">
        <v>1</v>
      </c>
      <c r="AG18" s="1">
        <v>0</v>
      </c>
      <c r="AH18" s="1">
        <v>1</v>
      </c>
      <c r="AI18" s="1">
        <v>1</v>
      </c>
      <c r="AJ18" s="1">
        <v>1</v>
      </c>
      <c r="AK18" s="1">
        <v>0</v>
      </c>
      <c r="AL18" s="1">
        <v>0</v>
      </c>
      <c r="AM18" s="1">
        <v>1</v>
      </c>
      <c r="AN18" s="1">
        <v>0</v>
      </c>
      <c r="AO18" s="1">
        <v>0</v>
      </c>
      <c r="AP18" s="1">
        <v>1</v>
      </c>
      <c r="AQ18" s="1">
        <v>1</v>
      </c>
      <c r="AR18" s="1">
        <v>1</v>
      </c>
      <c r="AS18" s="1">
        <v>0</v>
      </c>
      <c r="AT18" s="1">
        <v>1</v>
      </c>
      <c r="AU18" s="1">
        <v>0</v>
      </c>
      <c r="AV18" s="1">
        <v>1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1</v>
      </c>
      <c r="BG18" s="1">
        <v>0</v>
      </c>
      <c r="BH18" s="1">
        <v>0</v>
      </c>
      <c r="BI18" s="1">
        <v>1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2</v>
      </c>
      <c r="BS18" s="1">
        <v>2</v>
      </c>
      <c r="BT18" s="1">
        <v>3</v>
      </c>
      <c r="BU18" s="1">
        <v>1</v>
      </c>
      <c r="BV18" s="1">
        <v>1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1</v>
      </c>
      <c r="CG18" s="1">
        <v>0</v>
      </c>
      <c r="CH18" s="1">
        <v>0</v>
      </c>
      <c r="CI18" s="1">
        <v>0</v>
      </c>
      <c r="CJ18" s="1">
        <v>1</v>
      </c>
      <c r="CK18" s="1">
        <v>1</v>
      </c>
      <c r="CL18" s="1">
        <v>0</v>
      </c>
      <c r="CM18" s="1">
        <v>0</v>
      </c>
      <c r="CN18" s="1">
        <v>1</v>
      </c>
      <c r="CO18" s="1">
        <v>1</v>
      </c>
      <c r="CP18" s="1">
        <v>0</v>
      </c>
      <c r="CQ18" s="1">
        <v>1</v>
      </c>
      <c r="CR18" s="1">
        <v>0</v>
      </c>
      <c r="CS18" s="1">
        <v>0</v>
      </c>
    </row>
    <row r="19" spans="1:97" x14ac:dyDescent="0.25">
      <c r="A19" s="2">
        <v>18</v>
      </c>
      <c r="B19" s="1">
        <v>1</v>
      </c>
      <c r="C19" s="1">
        <v>2</v>
      </c>
      <c r="D19" s="1">
        <v>1</v>
      </c>
      <c r="E19" s="1">
        <v>1</v>
      </c>
      <c r="F19" s="1">
        <v>5</v>
      </c>
      <c r="G19" s="1">
        <v>3</v>
      </c>
      <c r="H19" s="1">
        <v>2</v>
      </c>
      <c r="I19" s="1">
        <v>4</v>
      </c>
      <c r="J19" s="1">
        <v>2</v>
      </c>
      <c r="K19" s="1">
        <v>2</v>
      </c>
      <c r="L19" s="1">
        <v>2</v>
      </c>
      <c r="M19" s="1">
        <v>2</v>
      </c>
      <c r="N19" s="1">
        <v>3</v>
      </c>
      <c r="O19" s="1">
        <v>3</v>
      </c>
      <c r="P19" s="1">
        <v>0</v>
      </c>
      <c r="Q19" s="1">
        <v>0</v>
      </c>
      <c r="R19" s="1">
        <v>0</v>
      </c>
      <c r="S19" s="1">
        <v>1</v>
      </c>
      <c r="T19" s="1">
        <v>0</v>
      </c>
      <c r="U19" s="1">
        <v>0</v>
      </c>
      <c r="V19" s="1">
        <v>0</v>
      </c>
      <c r="W19" s="1">
        <v>1</v>
      </c>
      <c r="X19" s="1">
        <v>0</v>
      </c>
      <c r="Y19" s="1">
        <v>1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1</v>
      </c>
      <c r="AO19" s="1">
        <v>0</v>
      </c>
      <c r="AP19" s="1">
        <v>0</v>
      </c>
      <c r="AQ19" s="1">
        <v>1</v>
      </c>
      <c r="AR19" s="1">
        <v>0</v>
      </c>
      <c r="AS19" s="1">
        <v>0</v>
      </c>
      <c r="AT19" s="1">
        <v>0</v>
      </c>
      <c r="AU19" s="1">
        <v>0</v>
      </c>
      <c r="AV19" s="1">
        <v>2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1</v>
      </c>
      <c r="BR19" s="1">
        <v>3</v>
      </c>
      <c r="BS19" s="1">
        <v>3</v>
      </c>
      <c r="BT19" s="1">
        <v>6</v>
      </c>
      <c r="BU19" s="1">
        <v>0</v>
      </c>
      <c r="BV19" s="1">
        <v>1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1</v>
      </c>
      <c r="CG19" s="1">
        <v>0</v>
      </c>
      <c r="CH19" s="1">
        <v>0</v>
      </c>
      <c r="CI19" s="1">
        <v>1</v>
      </c>
      <c r="CJ19" s="1">
        <v>0</v>
      </c>
      <c r="CK19" s="1">
        <v>0</v>
      </c>
      <c r="CL19" s="1">
        <v>0</v>
      </c>
      <c r="CM19" s="1">
        <v>0</v>
      </c>
      <c r="CN19" s="1">
        <v>1</v>
      </c>
      <c r="CO19" s="1">
        <v>1</v>
      </c>
      <c r="CP19" s="1">
        <v>0</v>
      </c>
      <c r="CQ19" s="1">
        <v>1</v>
      </c>
      <c r="CR19" s="1">
        <v>0</v>
      </c>
      <c r="CS19" s="1">
        <v>0</v>
      </c>
    </row>
    <row r="20" spans="1:97" x14ac:dyDescent="0.25">
      <c r="A20" s="2">
        <v>19</v>
      </c>
      <c r="B20" s="1">
        <v>1</v>
      </c>
      <c r="C20" s="1">
        <v>1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4</v>
      </c>
      <c r="L20" s="1">
        <v>1</v>
      </c>
      <c r="M20" s="1">
        <v>1</v>
      </c>
      <c r="N20" s="1">
        <v>3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0</v>
      </c>
      <c r="Y20" s="1">
        <v>1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1</v>
      </c>
      <c r="AF20" s="1">
        <v>0</v>
      </c>
      <c r="AG20" s="1">
        <v>0</v>
      </c>
      <c r="AH20" s="1">
        <v>1</v>
      </c>
      <c r="AI20" s="1">
        <v>1</v>
      </c>
      <c r="AJ20" s="1">
        <v>0</v>
      </c>
      <c r="AK20" s="1">
        <v>0</v>
      </c>
      <c r="AL20" s="1">
        <v>0</v>
      </c>
      <c r="AM20" s="1">
        <v>0</v>
      </c>
      <c r="AN20" s="1">
        <v>1</v>
      </c>
      <c r="AO20" s="1">
        <v>0</v>
      </c>
      <c r="AP20" s="1">
        <v>1</v>
      </c>
      <c r="AQ20" s="1">
        <v>1</v>
      </c>
      <c r="AR20" s="1">
        <v>0</v>
      </c>
      <c r="AS20" s="1">
        <v>0</v>
      </c>
      <c r="AT20" s="1">
        <v>1</v>
      </c>
      <c r="AU20" s="1">
        <v>0</v>
      </c>
      <c r="AV20" s="1">
        <v>1</v>
      </c>
      <c r="AW20" s="1">
        <v>1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1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3</v>
      </c>
      <c r="BS20" s="1">
        <v>3</v>
      </c>
      <c r="BT20" s="1">
        <v>3</v>
      </c>
      <c r="BU20" s="1">
        <v>0</v>
      </c>
      <c r="BV20" s="1">
        <v>1</v>
      </c>
      <c r="BW20" s="1">
        <v>0</v>
      </c>
      <c r="BX20" s="1">
        <v>1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3</v>
      </c>
      <c r="CG20" s="1">
        <v>0</v>
      </c>
      <c r="CH20" s="1">
        <v>0</v>
      </c>
      <c r="CI20" s="1">
        <v>1</v>
      </c>
      <c r="CJ20" s="1">
        <v>0</v>
      </c>
      <c r="CK20" s="1">
        <v>0</v>
      </c>
      <c r="CL20" s="1">
        <v>0</v>
      </c>
      <c r="CM20" s="1">
        <v>0</v>
      </c>
      <c r="CN20" s="1">
        <v>1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</row>
    <row r="21" spans="1:97" x14ac:dyDescent="0.25">
      <c r="A21" s="2">
        <v>20</v>
      </c>
      <c r="B21" s="1">
        <v>1</v>
      </c>
      <c r="C21" s="1">
        <v>1</v>
      </c>
      <c r="D21" s="1">
        <v>2</v>
      </c>
      <c r="E21" s="1">
        <v>1</v>
      </c>
      <c r="F21" s="1">
        <v>1</v>
      </c>
      <c r="G21" s="1">
        <v>2</v>
      </c>
      <c r="H21" s="1">
        <v>2</v>
      </c>
      <c r="I21" s="1">
        <v>1</v>
      </c>
      <c r="J21" s="1">
        <v>1</v>
      </c>
      <c r="K21" s="1">
        <v>2</v>
      </c>
      <c r="L21" s="1">
        <v>2</v>
      </c>
      <c r="M21" s="1">
        <v>2</v>
      </c>
      <c r="N21" s="1">
        <v>3</v>
      </c>
      <c r="O21" s="1">
        <v>1</v>
      </c>
      <c r="P21" s="1">
        <v>1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1</v>
      </c>
      <c r="X21" s="1">
        <v>0</v>
      </c>
      <c r="Y21" s="1">
        <v>1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1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1</v>
      </c>
      <c r="AR21" s="1">
        <v>0</v>
      </c>
      <c r="AS21" s="1">
        <v>0</v>
      </c>
      <c r="AT21" s="1">
        <v>1</v>
      </c>
      <c r="AU21" s="1">
        <v>0</v>
      </c>
      <c r="AV21" s="1">
        <v>1</v>
      </c>
      <c r="AW21" s="1">
        <v>0</v>
      </c>
      <c r="AX21" s="1">
        <v>0</v>
      </c>
      <c r="AY21" s="1">
        <v>1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2</v>
      </c>
      <c r="BS21" s="1">
        <v>2</v>
      </c>
      <c r="BT21" s="1">
        <v>3</v>
      </c>
      <c r="BU21" s="1">
        <v>0</v>
      </c>
      <c r="BV21" s="1">
        <v>0</v>
      </c>
      <c r="BW21" s="1">
        <v>0</v>
      </c>
      <c r="BX21" s="1">
        <v>1</v>
      </c>
      <c r="BY21" s="1">
        <v>0</v>
      </c>
      <c r="BZ21" s="1">
        <v>0</v>
      </c>
      <c r="CA21" s="1">
        <v>0</v>
      </c>
      <c r="CB21" s="1">
        <v>1</v>
      </c>
      <c r="CC21" s="1">
        <v>0</v>
      </c>
      <c r="CD21" s="1">
        <v>0</v>
      </c>
      <c r="CE21" s="1">
        <v>0</v>
      </c>
      <c r="CF21" s="1">
        <v>1</v>
      </c>
      <c r="CG21" s="1">
        <v>0</v>
      </c>
      <c r="CH21" s="1">
        <v>0</v>
      </c>
      <c r="CI21" s="1">
        <v>0</v>
      </c>
      <c r="CJ21" s="1">
        <v>0</v>
      </c>
      <c r="CK21" s="1">
        <v>1</v>
      </c>
      <c r="CL21" s="1">
        <v>0</v>
      </c>
      <c r="CM21" s="1">
        <v>0</v>
      </c>
      <c r="CN21" s="1">
        <v>1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</row>
    <row r="22" spans="1:97" x14ac:dyDescent="0.25">
      <c r="A22" s="2">
        <v>21</v>
      </c>
      <c r="B22" s="1">
        <v>1</v>
      </c>
      <c r="C22" s="1">
        <v>1</v>
      </c>
      <c r="D22" s="1">
        <v>2</v>
      </c>
      <c r="E22" s="1">
        <v>4</v>
      </c>
      <c r="F22" s="1">
        <v>1</v>
      </c>
      <c r="G22" s="1">
        <v>2</v>
      </c>
      <c r="H22" s="1">
        <v>1</v>
      </c>
      <c r="I22" s="1">
        <v>2</v>
      </c>
      <c r="J22" s="1">
        <v>2</v>
      </c>
      <c r="K22" s="1">
        <v>3</v>
      </c>
      <c r="L22" s="1">
        <v>2</v>
      </c>
      <c r="M22" s="1">
        <v>2</v>
      </c>
      <c r="N22" s="1">
        <v>3</v>
      </c>
      <c r="O22" s="1">
        <v>1</v>
      </c>
      <c r="P22" s="1">
        <v>1</v>
      </c>
      <c r="Q22" s="1">
        <v>1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1</v>
      </c>
      <c r="X22" s="1">
        <v>0</v>
      </c>
      <c r="Y22" s="1">
        <v>1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1</v>
      </c>
      <c r="AL22" s="1">
        <v>0</v>
      </c>
      <c r="AM22" s="1">
        <v>0</v>
      </c>
      <c r="AN22" s="1">
        <v>1</v>
      </c>
      <c r="AO22" s="1">
        <v>0</v>
      </c>
      <c r="AP22" s="1">
        <v>0</v>
      </c>
      <c r="AQ22" s="1">
        <v>1</v>
      </c>
      <c r="AR22" s="1">
        <v>0</v>
      </c>
      <c r="AS22" s="1">
        <v>0</v>
      </c>
      <c r="AT22" s="1">
        <v>0</v>
      </c>
      <c r="AU22" s="1">
        <v>0</v>
      </c>
      <c r="AV22" s="1">
        <v>1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1</v>
      </c>
      <c r="BN22" s="1">
        <v>0</v>
      </c>
      <c r="BO22" s="1">
        <v>0</v>
      </c>
      <c r="BP22" s="1">
        <v>1</v>
      </c>
      <c r="BQ22" s="1">
        <v>0</v>
      </c>
      <c r="BR22" s="1">
        <v>3</v>
      </c>
      <c r="BS22" s="1">
        <v>3</v>
      </c>
      <c r="BT22" s="1">
        <v>2</v>
      </c>
      <c r="BU22" s="1">
        <v>0</v>
      </c>
      <c r="BV22" s="1">
        <v>0</v>
      </c>
      <c r="BW22" s="1">
        <v>0</v>
      </c>
      <c r="BX22" s="1">
        <v>1</v>
      </c>
      <c r="BY22" s="1">
        <v>0</v>
      </c>
      <c r="BZ22" s="1">
        <v>0</v>
      </c>
      <c r="CA22" s="1">
        <v>0</v>
      </c>
      <c r="CB22" s="1">
        <v>1</v>
      </c>
      <c r="CC22" s="1">
        <v>0</v>
      </c>
      <c r="CD22" s="1">
        <v>0</v>
      </c>
      <c r="CE22" s="1">
        <v>1</v>
      </c>
      <c r="CF22" s="1">
        <v>1</v>
      </c>
      <c r="CG22" s="1">
        <v>0</v>
      </c>
      <c r="CH22" s="1">
        <v>0</v>
      </c>
      <c r="CI22" s="1">
        <v>1</v>
      </c>
      <c r="CJ22" s="1">
        <v>0</v>
      </c>
      <c r="CK22" s="1">
        <v>1</v>
      </c>
      <c r="CL22" s="1">
        <v>0</v>
      </c>
      <c r="CM22" s="1">
        <v>0</v>
      </c>
      <c r="CN22" s="1">
        <v>1</v>
      </c>
      <c r="CO22" s="1">
        <v>0</v>
      </c>
      <c r="CP22" s="1">
        <v>0</v>
      </c>
      <c r="CQ22" s="1">
        <v>1</v>
      </c>
      <c r="CR22" s="1">
        <v>0</v>
      </c>
      <c r="CS22" s="1">
        <v>0</v>
      </c>
    </row>
    <row r="23" spans="1:97" x14ac:dyDescent="0.25">
      <c r="A23" s="2">
        <v>22</v>
      </c>
      <c r="B23" s="1">
        <v>1</v>
      </c>
      <c r="C23" s="1">
        <v>2</v>
      </c>
      <c r="D23" s="1">
        <v>2</v>
      </c>
      <c r="E23" s="1">
        <v>1</v>
      </c>
      <c r="F23" s="1">
        <v>1</v>
      </c>
      <c r="G23" s="1">
        <v>2</v>
      </c>
      <c r="H23" s="1">
        <v>2</v>
      </c>
      <c r="I23" s="1">
        <v>3</v>
      </c>
      <c r="J23" s="1">
        <v>2</v>
      </c>
      <c r="K23" s="1">
        <v>7</v>
      </c>
      <c r="L23" s="1">
        <v>2</v>
      </c>
      <c r="M23" s="1">
        <v>3</v>
      </c>
      <c r="N23" s="1">
        <v>3</v>
      </c>
      <c r="O23" s="1">
        <v>1</v>
      </c>
      <c r="P23" s="1">
        <v>1</v>
      </c>
      <c r="Q23" s="1">
        <v>0</v>
      </c>
      <c r="R23" s="1">
        <v>0</v>
      </c>
      <c r="S23" s="1">
        <v>1</v>
      </c>
      <c r="T23" s="1">
        <v>0</v>
      </c>
      <c r="U23" s="1">
        <v>0</v>
      </c>
      <c r="V23" s="1">
        <v>0</v>
      </c>
      <c r="W23" s="1">
        <v>1</v>
      </c>
      <c r="X23" s="1">
        <v>1</v>
      </c>
      <c r="Y23" s="1">
        <v>1</v>
      </c>
      <c r="Z23" s="1">
        <v>1</v>
      </c>
      <c r="AA23" s="1">
        <v>1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1</v>
      </c>
      <c r="AJ23" s="1">
        <v>0</v>
      </c>
      <c r="AK23" s="1">
        <v>1</v>
      </c>
      <c r="AL23" s="1">
        <v>0</v>
      </c>
      <c r="AM23" s="1">
        <v>0</v>
      </c>
      <c r="AN23" s="1">
        <v>1</v>
      </c>
      <c r="AO23" s="1">
        <v>0</v>
      </c>
      <c r="AP23" s="1">
        <v>1</v>
      </c>
      <c r="AQ23" s="1">
        <v>1</v>
      </c>
      <c r="AR23" s="1">
        <v>0</v>
      </c>
      <c r="AS23" s="1">
        <v>0</v>
      </c>
      <c r="AT23" s="1">
        <v>1</v>
      </c>
      <c r="AU23" s="1">
        <v>0</v>
      </c>
      <c r="AV23" s="1">
        <v>1</v>
      </c>
      <c r="AW23" s="1">
        <v>1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1</v>
      </c>
      <c r="BQ23" s="1">
        <v>0</v>
      </c>
      <c r="BR23" s="1">
        <v>2</v>
      </c>
      <c r="BS23" s="1">
        <v>3</v>
      </c>
      <c r="BT23" s="1">
        <v>3</v>
      </c>
      <c r="BU23" s="1">
        <v>1</v>
      </c>
      <c r="BV23" s="1">
        <v>1</v>
      </c>
      <c r="BW23" s="1">
        <v>1</v>
      </c>
      <c r="BX23" s="1">
        <v>1</v>
      </c>
      <c r="BY23" s="1">
        <v>1</v>
      </c>
      <c r="BZ23" s="1">
        <v>0</v>
      </c>
      <c r="CA23" s="1">
        <v>0</v>
      </c>
      <c r="CB23" s="1">
        <v>0</v>
      </c>
      <c r="CC23" s="1">
        <v>0</v>
      </c>
      <c r="CD23" s="1">
        <v>1</v>
      </c>
      <c r="CE23" s="1">
        <v>1</v>
      </c>
      <c r="CF23" s="1">
        <v>1</v>
      </c>
      <c r="CG23" s="1">
        <v>1</v>
      </c>
      <c r="CH23" s="1">
        <v>1</v>
      </c>
      <c r="CI23" s="1">
        <v>1</v>
      </c>
      <c r="CJ23" s="1">
        <v>1</v>
      </c>
      <c r="CK23" s="1">
        <v>1</v>
      </c>
      <c r="CL23" s="1">
        <v>1</v>
      </c>
      <c r="CM23" s="1">
        <v>0</v>
      </c>
      <c r="CN23" s="1">
        <v>1</v>
      </c>
      <c r="CO23" s="1">
        <v>1</v>
      </c>
      <c r="CP23" s="1">
        <v>0</v>
      </c>
      <c r="CQ23" s="1">
        <v>1</v>
      </c>
      <c r="CR23" s="1">
        <v>1</v>
      </c>
      <c r="CS23" s="1">
        <v>0</v>
      </c>
    </row>
    <row r="24" spans="1:97" x14ac:dyDescent="0.25">
      <c r="A24" s="2">
        <v>23</v>
      </c>
      <c r="B24" s="1">
        <v>1</v>
      </c>
      <c r="C24" s="1">
        <v>1</v>
      </c>
      <c r="D24" s="1">
        <v>1</v>
      </c>
      <c r="E24" s="1">
        <v>1</v>
      </c>
      <c r="F24" s="1">
        <v>1</v>
      </c>
      <c r="G24" s="1">
        <v>2</v>
      </c>
      <c r="H24" s="1">
        <v>2</v>
      </c>
      <c r="I24" s="1">
        <v>3</v>
      </c>
      <c r="J24" s="1">
        <v>2</v>
      </c>
      <c r="K24" s="1">
        <v>7</v>
      </c>
      <c r="L24" s="1">
        <v>2</v>
      </c>
      <c r="M24" s="1">
        <v>3</v>
      </c>
      <c r="N24" s="1">
        <v>3</v>
      </c>
      <c r="O24" s="1">
        <v>1</v>
      </c>
      <c r="P24" s="1">
        <v>1</v>
      </c>
      <c r="Q24" s="1">
        <v>1</v>
      </c>
      <c r="R24" s="1">
        <v>1</v>
      </c>
      <c r="S24" s="1">
        <v>1</v>
      </c>
      <c r="T24" s="1">
        <v>1</v>
      </c>
      <c r="U24" s="1">
        <v>1</v>
      </c>
      <c r="V24" s="1">
        <v>1</v>
      </c>
      <c r="W24" s="1">
        <v>1</v>
      </c>
      <c r="X24" s="1">
        <v>1</v>
      </c>
      <c r="Y24" s="1">
        <v>1</v>
      </c>
      <c r="Z24" s="1">
        <v>1</v>
      </c>
      <c r="AA24" s="1">
        <v>1</v>
      </c>
      <c r="AB24" s="1">
        <v>1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1</v>
      </c>
      <c r="AJ24" s="1">
        <v>0</v>
      </c>
      <c r="AK24" s="1">
        <v>0</v>
      </c>
      <c r="AL24" s="1">
        <v>0</v>
      </c>
      <c r="AM24" s="1">
        <v>0</v>
      </c>
      <c r="AN24" s="1">
        <v>1</v>
      </c>
      <c r="AO24" s="1">
        <v>1</v>
      </c>
      <c r="AP24" s="1">
        <v>1</v>
      </c>
      <c r="AQ24" s="1">
        <v>1</v>
      </c>
      <c r="AR24" s="1">
        <v>0</v>
      </c>
      <c r="AS24" s="1">
        <v>0</v>
      </c>
      <c r="AT24" s="1">
        <v>1</v>
      </c>
      <c r="AU24" s="1">
        <v>0</v>
      </c>
      <c r="AV24" s="1">
        <v>1</v>
      </c>
      <c r="AW24" s="1">
        <v>1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1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1</v>
      </c>
      <c r="BQ24" s="1">
        <v>0</v>
      </c>
      <c r="BR24" s="1">
        <v>2</v>
      </c>
      <c r="BS24" s="1">
        <v>2</v>
      </c>
      <c r="BT24" s="1">
        <v>3</v>
      </c>
      <c r="BU24" s="1">
        <v>1</v>
      </c>
      <c r="BV24" s="1">
        <v>1</v>
      </c>
      <c r="BW24" s="1">
        <v>1</v>
      </c>
      <c r="BX24" s="1">
        <v>1</v>
      </c>
      <c r="BY24" s="1">
        <v>1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1</v>
      </c>
      <c r="CF24" s="1">
        <v>1</v>
      </c>
      <c r="CG24" s="1">
        <v>1</v>
      </c>
      <c r="CH24" s="1">
        <v>1</v>
      </c>
      <c r="CI24" s="1">
        <v>1</v>
      </c>
      <c r="CJ24" s="1">
        <v>1</v>
      </c>
      <c r="CK24" s="1">
        <v>1</v>
      </c>
      <c r="CL24" s="1">
        <v>1</v>
      </c>
      <c r="CM24" s="1">
        <v>0</v>
      </c>
      <c r="CN24" s="1">
        <v>1</v>
      </c>
      <c r="CO24" s="1">
        <v>1</v>
      </c>
      <c r="CP24" s="1">
        <v>0</v>
      </c>
      <c r="CQ24" s="1">
        <v>1</v>
      </c>
      <c r="CR24" s="1">
        <v>1</v>
      </c>
      <c r="CS24" s="1">
        <v>0</v>
      </c>
    </row>
    <row r="25" spans="1:97" x14ac:dyDescent="0.25">
      <c r="A25" s="2">
        <v>24</v>
      </c>
      <c r="B25" s="1">
        <v>1</v>
      </c>
      <c r="C25" s="1">
        <v>1</v>
      </c>
      <c r="D25" s="1">
        <v>1</v>
      </c>
      <c r="E25" s="1">
        <v>2</v>
      </c>
      <c r="F25" s="1">
        <v>1</v>
      </c>
      <c r="G25" s="1">
        <v>3</v>
      </c>
      <c r="H25" s="1">
        <v>2</v>
      </c>
      <c r="I25" s="1">
        <v>2</v>
      </c>
      <c r="J25" s="1">
        <v>2</v>
      </c>
      <c r="K25" s="1">
        <v>3</v>
      </c>
      <c r="L25" s="1">
        <v>2</v>
      </c>
      <c r="M25" s="1">
        <v>1</v>
      </c>
      <c r="N25" s="1">
        <v>3</v>
      </c>
      <c r="O25" s="1">
        <v>3</v>
      </c>
      <c r="P25" s="1">
        <v>1</v>
      </c>
      <c r="Q25" s="1">
        <v>0</v>
      </c>
      <c r="R25" s="1">
        <v>0</v>
      </c>
      <c r="S25" s="1">
        <v>0</v>
      </c>
      <c r="T25" s="1">
        <v>1</v>
      </c>
      <c r="U25" s="1">
        <v>0</v>
      </c>
      <c r="V25" s="1">
        <v>0</v>
      </c>
      <c r="W25" s="1">
        <v>1</v>
      </c>
      <c r="X25" s="1">
        <v>0</v>
      </c>
      <c r="Y25" s="1">
        <v>1</v>
      </c>
      <c r="Z25" s="1">
        <v>1</v>
      </c>
      <c r="AA25" s="1">
        <v>1</v>
      </c>
      <c r="AB25" s="1">
        <v>0</v>
      </c>
      <c r="AC25" s="1">
        <v>0</v>
      </c>
      <c r="AD25" s="1">
        <v>0</v>
      </c>
      <c r="AE25" s="1">
        <v>1</v>
      </c>
      <c r="AF25" s="1">
        <v>0</v>
      </c>
      <c r="AG25" s="1">
        <v>1</v>
      </c>
      <c r="AH25" s="1">
        <v>0</v>
      </c>
      <c r="AI25" s="1">
        <v>1</v>
      </c>
      <c r="AJ25" s="1">
        <v>1</v>
      </c>
      <c r="AK25" s="1">
        <v>1</v>
      </c>
      <c r="AL25" s="1">
        <v>0</v>
      </c>
      <c r="AM25" s="1">
        <v>0</v>
      </c>
      <c r="AN25" s="1">
        <v>1</v>
      </c>
      <c r="AO25" s="1">
        <v>1</v>
      </c>
      <c r="AP25" s="1">
        <v>1</v>
      </c>
      <c r="AQ25" s="1">
        <v>1</v>
      </c>
      <c r="AR25" s="1">
        <v>0</v>
      </c>
      <c r="AS25" s="1">
        <v>0</v>
      </c>
      <c r="AT25" s="1">
        <v>1</v>
      </c>
      <c r="AU25" s="1">
        <v>0</v>
      </c>
      <c r="AV25" s="1">
        <v>1</v>
      </c>
      <c r="AW25" s="1">
        <v>1</v>
      </c>
      <c r="AX25" s="1">
        <v>0</v>
      </c>
      <c r="AY25" s="1">
        <v>1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1</v>
      </c>
      <c r="BF25" s="1">
        <v>1</v>
      </c>
      <c r="BG25" s="1">
        <v>0</v>
      </c>
      <c r="BH25" s="1">
        <v>1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1</v>
      </c>
      <c r="BQ25" s="1">
        <v>0</v>
      </c>
      <c r="BR25" s="1">
        <v>1</v>
      </c>
      <c r="BS25" s="1">
        <v>1</v>
      </c>
      <c r="BT25" s="1">
        <v>3</v>
      </c>
      <c r="BU25" s="1">
        <v>1</v>
      </c>
      <c r="BV25" s="1">
        <v>0</v>
      </c>
      <c r="BW25" s="1">
        <v>1</v>
      </c>
      <c r="BX25" s="1">
        <v>0</v>
      </c>
      <c r="BY25" s="1">
        <v>0</v>
      </c>
      <c r="BZ25" s="1">
        <v>0</v>
      </c>
      <c r="CA25" s="1">
        <v>0</v>
      </c>
      <c r="CB25" s="1">
        <v>1</v>
      </c>
      <c r="CC25" s="1">
        <v>1</v>
      </c>
      <c r="CD25" s="1">
        <v>0</v>
      </c>
      <c r="CE25" s="1">
        <v>0</v>
      </c>
      <c r="CF25" s="1">
        <v>1</v>
      </c>
      <c r="CG25" s="1">
        <v>1</v>
      </c>
      <c r="CH25" s="1">
        <v>0</v>
      </c>
      <c r="CI25" s="1">
        <v>1</v>
      </c>
      <c r="CJ25" s="1">
        <v>1</v>
      </c>
      <c r="CK25" s="1">
        <v>1</v>
      </c>
      <c r="CL25" s="1">
        <v>1</v>
      </c>
      <c r="CM25" s="1">
        <v>0</v>
      </c>
      <c r="CN25" s="1">
        <v>1</v>
      </c>
      <c r="CO25" s="1">
        <v>1</v>
      </c>
      <c r="CP25" s="1">
        <v>0</v>
      </c>
      <c r="CQ25" s="1">
        <v>0</v>
      </c>
      <c r="CR25" s="1">
        <v>0</v>
      </c>
      <c r="CS25" s="1">
        <v>0</v>
      </c>
    </row>
    <row r="26" spans="1:97" x14ac:dyDescent="0.25">
      <c r="A26" s="2">
        <v>25</v>
      </c>
      <c r="B26" s="1">
        <v>1</v>
      </c>
      <c r="C26" s="1">
        <v>1</v>
      </c>
      <c r="D26" s="1">
        <v>2</v>
      </c>
      <c r="E26" s="1">
        <v>1</v>
      </c>
      <c r="F26" s="1">
        <v>1</v>
      </c>
      <c r="G26" s="1">
        <v>2</v>
      </c>
      <c r="H26" s="1">
        <v>3</v>
      </c>
      <c r="I26" s="1">
        <v>1</v>
      </c>
      <c r="J26" s="1">
        <v>2</v>
      </c>
      <c r="K26" s="1">
        <v>3</v>
      </c>
      <c r="L26" s="1">
        <v>2</v>
      </c>
      <c r="M26" s="1">
        <v>1</v>
      </c>
      <c r="N26" s="1">
        <v>3</v>
      </c>
      <c r="O26" s="1">
        <v>1</v>
      </c>
      <c r="P26" s="1">
        <v>1</v>
      </c>
      <c r="Q26" s="1">
        <v>0</v>
      </c>
      <c r="R26" s="1">
        <v>1</v>
      </c>
      <c r="S26" s="1">
        <v>1</v>
      </c>
      <c r="T26" s="1">
        <v>1</v>
      </c>
      <c r="U26" s="1">
        <v>1</v>
      </c>
      <c r="V26" s="1">
        <v>0</v>
      </c>
      <c r="W26" s="1">
        <v>1</v>
      </c>
      <c r="X26" s="1">
        <v>0</v>
      </c>
      <c r="Y26" s="1">
        <v>1</v>
      </c>
      <c r="Z26" s="1">
        <v>0</v>
      </c>
      <c r="AA26" s="1">
        <v>1</v>
      </c>
      <c r="AB26" s="1">
        <v>0</v>
      </c>
      <c r="AC26" s="1">
        <v>0</v>
      </c>
      <c r="AD26" s="1">
        <v>1</v>
      </c>
      <c r="AE26" s="1">
        <v>1</v>
      </c>
      <c r="AF26" s="1">
        <v>0</v>
      </c>
      <c r="AG26" s="1">
        <v>1</v>
      </c>
      <c r="AH26" s="1">
        <v>1</v>
      </c>
      <c r="AI26" s="1">
        <v>1</v>
      </c>
      <c r="AJ26" s="1">
        <v>1</v>
      </c>
      <c r="AK26" s="1">
        <v>1</v>
      </c>
      <c r="AL26" s="1">
        <v>0</v>
      </c>
      <c r="AM26" s="1">
        <v>0</v>
      </c>
      <c r="AN26" s="1">
        <v>1</v>
      </c>
      <c r="AO26" s="1">
        <v>1</v>
      </c>
      <c r="AP26" s="1">
        <v>1</v>
      </c>
      <c r="AQ26" s="1">
        <v>1</v>
      </c>
      <c r="AR26" s="1">
        <v>0</v>
      </c>
      <c r="AS26" s="1">
        <v>0</v>
      </c>
      <c r="AT26" s="1">
        <v>1</v>
      </c>
      <c r="AU26" s="1">
        <v>0</v>
      </c>
      <c r="AV26" s="1">
        <v>1</v>
      </c>
      <c r="AW26" s="1">
        <v>1</v>
      </c>
      <c r="AX26" s="1">
        <v>0</v>
      </c>
      <c r="AY26" s="1">
        <v>1</v>
      </c>
      <c r="AZ26" s="1">
        <v>1</v>
      </c>
      <c r="BA26" s="1">
        <v>0</v>
      </c>
      <c r="BB26" s="1">
        <v>0</v>
      </c>
      <c r="BC26" s="1">
        <v>0</v>
      </c>
      <c r="BD26" s="1">
        <v>0</v>
      </c>
      <c r="BE26" s="1">
        <v>1</v>
      </c>
      <c r="BF26" s="1">
        <v>1</v>
      </c>
      <c r="BG26" s="1">
        <v>0</v>
      </c>
      <c r="BH26" s="1">
        <v>0</v>
      </c>
      <c r="BI26" s="1">
        <v>1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1</v>
      </c>
      <c r="BQ26" s="1">
        <v>0</v>
      </c>
      <c r="BR26" s="1">
        <v>1</v>
      </c>
      <c r="BS26" s="1">
        <v>1</v>
      </c>
      <c r="BT26" s="1">
        <v>4</v>
      </c>
      <c r="BU26" s="1">
        <v>1</v>
      </c>
      <c r="BV26" s="1">
        <v>1</v>
      </c>
      <c r="BW26" s="1">
        <v>0</v>
      </c>
      <c r="BX26" s="1">
        <v>1</v>
      </c>
      <c r="BY26" s="1">
        <v>0</v>
      </c>
      <c r="BZ26" s="1">
        <v>1</v>
      </c>
      <c r="CA26" s="1">
        <v>1</v>
      </c>
      <c r="CB26" s="1">
        <v>0</v>
      </c>
      <c r="CC26" s="1">
        <v>0</v>
      </c>
      <c r="CD26" s="1">
        <v>0</v>
      </c>
      <c r="CE26" s="1">
        <v>0</v>
      </c>
      <c r="CF26" s="1">
        <v>1</v>
      </c>
      <c r="CG26" s="1">
        <v>0</v>
      </c>
      <c r="CH26" s="1">
        <v>0</v>
      </c>
      <c r="CI26" s="1">
        <v>1</v>
      </c>
      <c r="CJ26" s="1">
        <v>0</v>
      </c>
      <c r="CK26" s="1">
        <v>1</v>
      </c>
      <c r="CL26" s="1">
        <v>0</v>
      </c>
      <c r="CM26" s="1">
        <v>0</v>
      </c>
      <c r="CN26" s="1">
        <v>1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</row>
    <row r="27" spans="1:97" x14ac:dyDescent="0.25">
      <c r="A27" s="2">
        <v>26</v>
      </c>
      <c r="B27" s="1">
        <v>1</v>
      </c>
      <c r="C27" s="1">
        <v>1</v>
      </c>
      <c r="D27" s="1">
        <v>2</v>
      </c>
      <c r="E27" s="1">
        <v>2</v>
      </c>
      <c r="F27" s="1">
        <v>1</v>
      </c>
      <c r="G27" s="1">
        <v>3</v>
      </c>
      <c r="H27" s="1">
        <v>2</v>
      </c>
      <c r="I27" s="1">
        <v>3</v>
      </c>
      <c r="J27" s="1">
        <v>1</v>
      </c>
      <c r="K27" s="1">
        <v>3</v>
      </c>
      <c r="L27" s="1">
        <v>1</v>
      </c>
      <c r="M27" s="1">
        <v>2</v>
      </c>
      <c r="N27" s="1">
        <v>3</v>
      </c>
      <c r="O27" s="1">
        <v>3</v>
      </c>
      <c r="P27" s="1">
        <v>1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1</v>
      </c>
      <c r="X27" s="1">
        <v>0</v>
      </c>
      <c r="Y27" s="1">
        <v>1</v>
      </c>
      <c r="Z27" s="1">
        <v>1</v>
      </c>
      <c r="AA27" s="1">
        <v>1</v>
      </c>
      <c r="AB27" s="1">
        <v>0</v>
      </c>
      <c r="AC27" s="1">
        <v>0</v>
      </c>
      <c r="AD27" s="1">
        <v>1</v>
      </c>
      <c r="AE27" s="1">
        <v>0</v>
      </c>
      <c r="AF27" s="1">
        <v>0</v>
      </c>
      <c r="AG27" s="1">
        <v>1</v>
      </c>
      <c r="AH27" s="1">
        <v>1</v>
      </c>
      <c r="AI27" s="1">
        <v>1</v>
      </c>
      <c r="AJ27" s="1">
        <v>1</v>
      </c>
      <c r="AK27" s="1">
        <v>1</v>
      </c>
      <c r="AL27" s="1">
        <v>0</v>
      </c>
      <c r="AM27" s="1">
        <v>0</v>
      </c>
      <c r="AN27" s="1">
        <v>1</v>
      </c>
      <c r="AO27" s="1">
        <v>1</v>
      </c>
      <c r="AP27" s="1">
        <v>1</v>
      </c>
      <c r="AQ27" s="1">
        <v>1</v>
      </c>
      <c r="AR27" s="1">
        <v>1</v>
      </c>
      <c r="AS27" s="1">
        <v>0</v>
      </c>
      <c r="AT27" s="1">
        <v>1</v>
      </c>
      <c r="AU27" s="1">
        <v>0</v>
      </c>
      <c r="AV27" s="1">
        <v>3</v>
      </c>
      <c r="AW27" s="1">
        <v>0</v>
      </c>
      <c r="AX27" s="1">
        <v>0</v>
      </c>
      <c r="AY27" s="1">
        <v>1</v>
      </c>
      <c r="AZ27" s="1">
        <v>0</v>
      </c>
      <c r="BA27" s="1">
        <v>0</v>
      </c>
      <c r="BB27" s="1">
        <v>1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1</v>
      </c>
      <c r="BM27" s="1">
        <v>1</v>
      </c>
      <c r="BN27" s="1">
        <v>0</v>
      </c>
      <c r="BO27" s="1">
        <v>0</v>
      </c>
      <c r="BP27" s="1">
        <v>0</v>
      </c>
      <c r="BQ27" s="1">
        <v>0</v>
      </c>
      <c r="BR27" s="1">
        <v>1</v>
      </c>
      <c r="BS27" s="1">
        <v>3</v>
      </c>
      <c r="BT27" s="1">
        <v>3</v>
      </c>
      <c r="BU27" s="1">
        <v>0</v>
      </c>
      <c r="BV27" s="1">
        <v>1</v>
      </c>
      <c r="BW27" s="1">
        <v>0</v>
      </c>
      <c r="BX27" s="1">
        <v>1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1</v>
      </c>
      <c r="CF27" s="1">
        <v>1</v>
      </c>
      <c r="CG27" s="1">
        <v>0</v>
      </c>
      <c r="CH27" s="1">
        <v>0</v>
      </c>
      <c r="CI27" s="1">
        <v>1</v>
      </c>
      <c r="CJ27" s="1">
        <v>1</v>
      </c>
      <c r="CK27" s="1">
        <v>1</v>
      </c>
      <c r="CL27" s="1">
        <v>1</v>
      </c>
      <c r="CM27" s="1">
        <v>0</v>
      </c>
      <c r="CN27" s="1">
        <v>1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</row>
    <row r="28" spans="1:97" x14ac:dyDescent="0.25">
      <c r="A28" s="2">
        <v>27</v>
      </c>
      <c r="B28" s="1">
        <v>1</v>
      </c>
      <c r="C28" s="1">
        <v>1</v>
      </c>
      <c r="D28" s="1">
        <v>2</v>
      </c>
      <c r="E28" s="1">
        <v>2</v>
      </c>
      <c r="F28" s="1">
        <v>1</v>
      </c>
      <c r="G28" s="1">
        <v>2</v>
      </c>
      <c r="H28" s="1">
        <v>1</v>
      </c>
      <c r="I28" s="1">
        <v>2</v>
      </c>
      <c r="J28" s="1">
        <v>2</v>
      </c>
      <c r="K28" s="1">
        <v>3</v>
      </c>
      <c r="L28" s="1">
        <v>1</v>
      </c>
      <c r="M28" s="1">
        <v>2</v>
      </c>
      <c r="N28" s="1">
        <v>3</v>
      </c>
      <c r="O28" s="1">
        <v>1</v>
      </c>
      <c r="P28" s="1">
        <v>1</v>
      </c>
      <c r="Q28" s="1">
        <v>0</v>
      </c>
      <c r="R28" s="1">
        <v>0</v>
      </c>
      <c r="S28" s="1">
        <v>0</v>
      </c>
      <c r="T28" s="1">
        <v>1</v>
      </c>
      <c r="U28" s="1">
        <v>1</v>
      </c>
      <c r="V28" s="1">
        <v>0</v>
      </c>
      <c r="W28" s="1">
        <v>1</v>
      </c>
      <c r="X28" s="1">
        <v>0</v>
      </c>
      <c r="Y28" s="1">
        <v>1</v>
      </c>
      <c r="Z28" s="1">
        <v>1</v>
      </c>
      <c r="AA28" s="1">
        <v>1</v>
      </c>
      <c r="AB28" s="1">
        <v>0</v>
      </c>
      <c r="AC28" s="1">
        <v>0</v>
      </c>
      <c r="AD28" s="1">
        <v>1</v>
      </c>
      <c r="AE28" s="1">
        <v>0</v>
      </c>
      <c r="AF28" s="1">
        <v>1</v>
      </c>
      <c r="AG28" s="1">
        <v>0</v>
      </c>
      <c r="AH28" s="1">
        <v>1</v>
      </c>
      <c r="AI28" s="1">
        <v>1</v>
      </c>
      <c r="AJ28" s="1">
        <v>0</v>
      </c>
      <c r="AK28" s="1">
        <v>0</v>
      </c>
      <c r="AL28" s="1">
        <v>0</v>
      </c>
      <c r="AM28" s="1">
        <v>0</v>
      </c>
      <c r="AN28" s="1">
        <v>1</v>
      </c>
      <c r="AO28" s="1">
        <v>0</v>
      </c>
      <c r="AP28" s="1">
        <v>0</v>
      </c>
      <c r="AQ28" s="1">
        <v>1</v>
      </c>
      <c r="AR28" s="1">
        <v>0</v>
      </c>
      <c r="AS28" s="1">
        <v>0</v>
      </c>
      <c r="AT28" s="1">
        <v>1</v>
      </c>
      <c r="AU28" s="1">
        <v>0</v>
      </c>
      <c r="AV28" s="1">
        <v>3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1</v>
      </c>
      <c r="BF28" s="1">
        <v>0</v>
      </c>
      <c r="BG28" s="1">
        <v>0</v>
      </c>
      <c r="BH28" s="1">
        <v>0</v>
      </c>
      <c r="BI28" s="1">
        <v>1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3</v>
      </c>
      <c r="BS28" s="1">
        <v>1</v>
      </c>
      <c r="BT28" s="1">
        <v>4</v>
      </c>
      <c r="BU28" s="1">
        <v>1</v>
      </c>
      <c r="BV28" s="1">
        <v>1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1</v>
      </c>
      <c r="CC28" s="1">
        <v>0</v>
      </c>
      <c r="CD28" s="1">
        <v>0</v>
      </c>
      <c r="CE28" s="1">
        <v>0</v>
      </c>
      <c r="CF28" s="1">
        <v>3</v>
      </c>
      <c r="CG28" s="1">
        <v>0</v>
      </c>
      <c r="CH28" s="1">
        <v>0</v>
      </c>
      <c r="CI28" s="1">
        <v>1</v>
      </c>
      <c r="CJ28" s="1">
        <v>1</v>
      </c>
      <c r="CK28" s="1">
        <v>1</v>
      </c>
      <c r="CL28" s="1">
        <v>0</v>
      </c>
      <c r="CM28" s="1">
        <v>0</v>
      </c>
      <c r="CN28" s="1">
        <v>1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</row>
    <row r="29" spans="1:97" x14ac:dyDescent="0.25">
      <c r="A29" s="2">
        <v>28</v>
      </c>
      <c r="B29" s="1">
        <v>1</v>
      </c>
      <c r="C29" s="1">
        <v>2</v>
      </c>
      <c r="D29" s="1">
        <v>2</v>
      </c>
      <c r="E29" s="1">
        <v>1</v>
      </c>
      <c r="F29" s="1">
        <v>5</v>
      </c>
      <c r="G29" s="1">
        <v>2</v>
      </c>
      <c r="H29" s="1">
        <v>1</v>
      </c>
      <c r="I29" s="1">
        <v>2</v>
      </c>
      <c r="J29" s="1">
        <v>2</v>
      </c>
      <c r="K29" s="1">
        <v>1</v>
      </c>
      <c r="L29" s="1">
        <v>2</v>
      </c>
      <c r="M29" s="1">
        <v>3</v>
      </c>
      <c r="N29" s="1">
        <v>3</v>
      </c>
      <c r="O29" s="1">
        <v>1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1</v>
      </c>
      <c r="V29" s="1">
        <v>0</v>
      </c>
      <c r="W29" s="1">
        <v>2</v>
      </c>
      <c r="X29" s="1">
        <v>0</v>
      </c>
      <c r="Y29" s="1">
        <v>1</v>
      </c>
      <c r="Z29" s="1">
        <v>1</v>
      </c>
      <c r="AA29" s="1">
        <v>1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1</v>
      </c>
      <c r="AJ29" s="1">
        <v>1</v>
      </c>
      <c r="AK29" s="1">
        <v>1</v>
      </c>
      <c r="AL29" s="1">
        <v>0</v>
      </c>
      <c r="AM29" s="1">
        <v>1</v>
      </c>
      <c r="AN29" s="1">
        <v>1</v>
      </c>
      <c r="AO29" s="1">
        <v>1</v>
      </c>
      <c r="AP29" s="1">
        <v>0</v>
      </c>
      <c r="AQ29" s="1">
        <v>1</v>
      </c>
      <c r="AR29" s="1">
        <v>0</v>
      </c>
      <c r="AS29" s="1">
        <v>0</v>
      </c>
      <c r="AT29" s="1">
        <v>1</v>
      </c>
      <c r="AU29" s="1">
        <v>0</v>
      </c>
      <c r="AV29" s="1">
        <v>1</v>
      </c>
      <c r="AW29" s="1">
        <v>0</v>
      </c>
      <c r="AX29" s="1">
        <v>0</v>
      </c>
      <c r="AY29" s="1">
        <v>0</v>
      </c>
      <c r="AZ29" s="1">
        <v>1</v>
      </c>
      <c r="BA29" s="1">
        <v>0</v>
      </c>
      <c r="BB29" s="1">
        <v>1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1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2</v>
      </c>
      <c r="BS29" s="1">
        <v>1</v>
      </c>
      <c r="BT29" s="1">
        <v>4</v>
      </c>
      <c r="BU29" s="1">
        <v>1</v>
      </c>
      <c r="BV29" s="1">
        <v>1</v>
      </c>
      <c r="BW29" s="1">
        <v>0</v>
      </c>
      <c r="BX29" s="1">
        <v>1</v>
      </c>
      <c r="BY29" s="1">
        <v>0</v>
      </c>
      <c r="BZ29" s="1">
        <v>0</v>
      </c>
      <c r="CA29" s="1">
        <v>0</v>
      </c>
      <c r="CB29" s="1">
        <v>1</v>
      </c>
      <c r="CC29" s="1">
        <v>0</v>
      </c>
      <c r="CD29" s="1">
        <v>0</v>
      </c>
      <c r="CE29" s="1">
        <v>0</v>
      </c>
      <c r="CF29" s="1">
        <v>1</v>
      </c>
      <c r="CG29" s="1">
        <v>0</v>
      </c>
      <c r="CH29" s="1">
        <v>0</v>
      </c>
      <c r="CI29" s="1">
        <v>0</v>
      </c>
      <c r="CJ29" s="1">
        <v>0</v>
      </c>
      <c r="CK29" s="1">
        <v>1</v>
      </c>
      <c r="CL29" s="1">
        <v>1</v>
      </c>
      <c r="CM29" s="1">
        <v>0</v>
      </c>
      <c r="CN29" s="1">
        <v>1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</row>
    <row r="30" spans="1:97" x14ac:dyDescent="0.25">
      <c r="A30" s="2">
        <v>29</v>
      </c>
      <c r="B30" s="1">
        <v>1</v>
      </c>
      <c r="C30" s="1">
        <v>1</v>
      </c>
      <c r="D30" s="1">
        <v>2</v>
      </c>
      <c r="E30" s="1">
        <v>2</v>
      </c>
      <c r="F30" s="1">
        <v>1</v>
      </c>
      <c r="G30" s="1">
        <v>6</v>
      </c>
      <c r="H30" s="1">
        <v>2</v>
      </c>
      <c r="I30" s="1">
        <v>4</v>
      </c>
      <c r="J30" s="1">
        <v>2</v>
      </c>
      <c r="K30" s="1">
        <v>7</v>
      </c>
      <c r="L30" s="1">
        <v>2</v>
      </c>
      <c r="M30" s="1">
        <v>1</v>
      </c>
      <c r="N30" s="1">
        <v>3</v>
      </c>
      <c r="O30" s="1">
        <v>1</v>
      </c>
      <c r="P30" s="1">
        <v>1</v>
      </c>
      <c r="Q30" s="1">
        <v>1</v>
      </c>
      <c r="R30" s="1">
        <v>0</v>
      </c>
      <c r="S30" s="1">
        <v>0</v>
      </c>
      <c r="T30" s="1">
        <v>1</v>
      </c>
      <c r="U30" s="1">
        <v>1</v>
      </c>
      <c r="V30" s="1">
        <v>0</v>
      </c>
      <c r="W30" s="1">
        <v>1</v>
      </c>
      <c r="X30" s="1">
        <v>0</v>
      </c>
      <c r="Y30" s="1">
        <v>1</v>
      </c>
      <c r="Z30" s="1">
        <v>0</v>
      </c>
      <c r="AA30" s="1">
        <v>0</v>
      </c>
      <c r="AB30" s="1">
        <v>1</v>
      </c>
      <c r="AC30" s="1">
        <v>0</v>
      </c>
      <c r="AD30" s="1">
        <v>0</v>
      </c>
      <c r="AE30" s="1">
        <v>0</v>
      </c>
      <c r="AF30" s="1">
        <v>0</v>
      </c>
      <c r="AG30" s="1">
        <v>1</v>
      </c>
      <c r="AH30" s="1">
        <v>0</v>
      </c>
      <c r="AI30" s="1">
        <v>0</v>
      </c>
      <c r="AJ30" s="1">
        <v>0</v>
      </c>
      <c r="AK30" s="1">
        <v>1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1</v>
      </c>
      <c r="AR30" s="1">
        <v>0</v>
      </c>
      <c r="AS30" s="1">
        <v>0</v>
      </c>
      <c r="AT30" s="1">
        <v>0</v>
      </c>
      <c r="AU30" s="1">
        <v>0</v>
      </c>
      <c r="AV30" s="1">
        <v>3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1</v>
      </c>
      <c r="BN30" s="1">
        <v>1</v>
      </c>
      <c r="BO30" s="1">
        <v>0</v>
      </c>
      <c r="BP30" s="1">
        <v>0</v>
      </c>
      <c r="BQ30" s="1">
        <v>0</v>
      </c>
      <c r="BR30" s="1">
        <v>3</v>
      </c>
      <c r="BS30" s="1">
        <v>3</v>
      </c>
      <c r="BT30" s="1">
        <v>3</v>
      </c>
      <c r="BU30" s="1">
        <v>0</v>
      </c>
      <c r="BV30" s="1">
        <v>0</v>
      </c>
      <c r="BW30" s="1">
        <v>0</v>
      </c>
      <c r="BX30" s="1">
        <v>1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3</v>
      </c>
      <c r="CG30" s="1">
        <v>0</v>
      </c>
      <c r="CH30" s="1">
        <v>1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1</v>
      </c>
    </row>
    <row r="31" spans="1:97" x14ac:dyDescent="0.25">
      <c r="A31" s="2">
        <v>30</v>
      </c>
      <c r="B31" s="1">
        <v>1</v>
      </c>
      <c r="C31" s="1">
        <v>1</v>
      </c>
      <c r="D31" s="1">
        <v>2</v>
      </c>
      <c r="E31" s="1">
        <v>2</v>
      </c>
      <c r="F31" s="1">
        <v>1</v>
      </c>
      <c r="G31" s="1">
        <v>2</v>
      </c>
      <c r="H31" s="1">
        <v>2</v>
      </c>
      <c r="I31" s="1">
        <v>1</v>
      </c>
      <c r="J31" s="1">
        <v>1</v>
      </c>
      <c r="K31" s="1">
        <v>2</v>
      </c>
      <c r="L31" s="1">
        <v>3</v>
      </c>
      <c r="M31" s="1">
        <v>2</v>
      </c>
      <c r="N31" s="1">
        <v>3</v>
      </c>
      <c r="O31" s="1">
        <v>1</v>
      </c>
      <c r="P31" s="1">
        <v>1</v>
      </c>
      <c r="Q31" s="1">
        <v>0</v>
      </c>
      <c r="R31" s="1">
        <v>0</v>
      </c>
      <c r="S31" s="1">
        <v>1</v>
      </c>
      <c r="T31" s="1">
        <v>1</v>
      </c>
      <c r="U31" s="1">
        <v>1</v>
      </c>
      <c r="V31" s="1">
        <v>0</v>
      </c>
      <c r="W31" s="1">
        <v>1</v>
      </c>
      <c r="X31" s="1">
        <v>1</v>
      </c>
      <c r="Y31" s="1">
        <v>1</v>
      </c>
      <c r="Z31" s="1">
        <v>0</v>
      </c>
      <c r="AA31" s="1">
        <v>0</v>
      </c>
      <c r="AB31" s="1">
        <v>1</v>
      </c>
      <c r="AC31" s="1">
        <v>0</v>
      </c>
      <c r="AD31" s="1">
        <v>0</v>
      </c>
      <c r="AE31" s="1">
        <v>0</v>
      </c>
      <c r="AF31" s="1">
        <v>0</v>
      </c>
      <c r="AG31" s="1">
        <v>1</v>
      </c>
      <c r="AH31" s="1">
        <v>0</v>
      </c>
      <c r="AI31" s="1">
        <v>1</v>
      </c>
      <c r="AJ31" s="1">
        <v>0</v>
      </c>
      <c r="AK31" s="1">
        <v>0</v>
      </c>
      <c r="AL31" s="1">
        <v>0</v>
      </c>
      <c r="AM31" s="1">
        <v>0</v>
      </c>
      <c r="AN31" s="1">
        <v>1</v>
      </c>
      <c r="AO31" s="1">
        <v>0</v>
      </c>
      <c r="AP31" s="1">
        <v>0</v>
      </c>
      <c r="AQ31" s="1">
        <v>1</v>
      </c>
      <c r="AR31" s="1">
        <v>0</v>
      </c>
      <c r="AS31" s="1">
        <v>0</v>
      </c>
      <c r="AT31" s="1">
        <v>0</v>
      </c>
      <c r="AU31" s="1">
        <v>0</v>
      </c>
      <c r="AV31" s="1">
        <v>1</v>
      </c>
      <c r="AW31" s="1">
        <v>0</v>
      </c>
      <c r="AX31" s="1">
        <v>1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1</v>
      </c>
      <c r="BJ31" s="1">
        <v>0</v>
      </c>
      <c r="BK31" s="1">
        <v>0</v>
      </c>
      <c r="BL31" s="1">
        <v>0</v>
      </c>
      <c r="BM31" s="1">
        <v>1</v>
      </c>
      <c r="BN31" s="1">
        <v>1</v>
      </c>
      <c r="BO31" s="1">
        <v>0</v>
      </c>
      <c r="BP31" s="1">
        <v>0</v>
      </c>
      <c r="BQ31" s="1">
        <v>0</v>
      </c>
      <c r="BR31" s="1">
        <v>3</v>
      </c>
      <c r="BS31" s="1">
        <v>2</v>
      </c>
      <c r="BT31" s="1">
        <v>3</v>
      </c>
      <c r="BU31" s="1">
        <v>0</v>
      </c>
      <c r="BV31" s="1">
        <v>1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1</v>
      </c>
      <c r="CF31" s="1">
        <v>3</v>
      </c>
      <c r="CG31" s="1">
        <v>1</v>
      </c>
      <c r="CH31" s="1">
        <v>0</v>
      </c>
      <c r="CI31" s="1">
        <v>0</v>
      </c>
      <c r="CJ31" s="1">
        <v>0</v>
      </c>
      <c r="CK31" s="1">
        <v>0</v>
      </c>
      <c r="CL31" s="1">
        <v>1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1</v>
      </c>
    </row>
    <row r="32" spans="1:97" x14ac:dyDescent="0.25">
      <c r="A32" s="2">
        <v>31</v>
      </c>
      <c r="B32" s="1">
        <v>1</v>
      </c>
      <c r="C32" s="1">
        <v>1</v>
      </c>
      <c r="D32" s="1">
        <v>2</v>
      </c>
      <c r="E32" s="1">
        <v>2</v>
      </c>
      <c r="F32" s="1">
        <v>1</v>
      </c>
      <c r="G32" s="1">
        <v>3</v>
      </c>
      <c r="H32" s="1">
        <v>2</v>
      </c>
      <c r="I32" s="1">
        <v>3</v>
      </c>
      <c r="J32" s="1">
        <v>2</v>
      </c>
      <c r="K32" s="1">
        <v>2</v>
      </c>
      <c r="L32" s="1">
        <v>3</v>
      </c>
      <c r="M32" s="1">
        <v>3</v>
      </c>
      <c r="N32" s="1">
        <v>3</v>
      </c>
      <c r="O32" s="1">
        <v>3</v>
      </c>
      <c r="P32" s="1">
        <v>1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1</v>
      </c>
      <c r="X32" s="1">
        <v>1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1</v>
      </c>
      <c r="AE32" s="1">
        <v>0</v>
      </c>
      <c r="AF32" s="1">
        <v>1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1</v>
      </c>
      <c r="AO32" s="1">
        <v>0</v>
      </c>
      <c r="AP32" s="1">
        <v>0</v>
      </c>
      <c r="AQ32" s="1">
        <v>1</v>
      </c>
      <c r="AR32" s="1">
        <v>0</v>
      </c>
      <c r="AS32" s="1">
        <v>0</v>
      </c>
      <c r="AT32" s="1">
        <v>0</v>
      </c>
      <c r="AU32" s="1">
        <v>0</v>
      </c>
      <c r="AV32" s="1">
        <v>3</v>
      </c>
      <c r="AW32" s="1">
        <v>0</v>
      </c>
      <c r="AX32" s="1">
        <v>0</v>
      </c>
      <c r="AY32" s="1">
        <v>0</v>
      </c>
      <c r="AZ32" s="1">
        <v>1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1</v>
      </c>
      <c r="BN32" s="1">
        <v>0</v>
      </c>
      <c r="BO32" s="1">
        <v>0</v>
      </c>
      <c r="BP32" s="1">
        <v>0</v>
      </c>
      <c r="BQ32" s="1">
        <v>0</v>
      </c>
      <c r="BR32" s="1">
        <v>3</v>
      </c>
      <c r="BS32" s="1">
        <v>1</v>
      </c>
      <c r="BT32" s="1">
        <v>4</v>
      </c>
      <c r="BU32" s="1">
        <v>1</v>
      </c>
      <c r="BV32" s="1">
        <v>1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3</v>
      </c>
      <c r="CG32" s="1">
        <v>0</v>
      </c>
      <c r="CH32" s="1">
        <v>0</v>
      </c>
      <c r="CI32" s="1">
        <v>0</v>
      </c>
      <c r="CJ32" s="1">
        <v>1</v>
      </c>
      <c r="CK32" s="1">
        <v>0</v>
      </c>
      <c r="CL32" s="1">
        <v>1</v>
      </c>
      <c r="CM32" s="1">
        <v>0</v>
      </c>
      <c r="CN32" s="1">
        <v>1</v>
      </c>
      <c r="CO32" s="1">
        <v>1</v>
      </c>
      <c r="CP32" s="1">
        <v>0</v>
      </c>
      <c r="CQ32" s="1">
        <v>0</v>
      </c>
      <c r="CR32" s="1">
        <v>0</v>
      </c>
      <c r="CS32" s="1">
        <v>0</v>
      </c>
    </row>
    <row r="33" spans="1:97" x14ac:dyDescent="0.25">
      <c r="A33" s="2">
        <v>32</v>
      </c>
      <c r="B33" s="1">
        <v>1</v>
      </c>
      <c r="C33" s="1">
        <v>1</v>
      </c>
      <c r="D33" s="1">
        <v>1</v>
      </c>
      <c r="E33" s="1">
        <v>2</v>
      </c>
      <c r="F33" s="1">
        <v>1</v>
      </c>
      <c r="G33" s="1">
        <v>3</v>
      </c>
      <c r="H33" s="1">
        <v>2</v>
      </c>
      <c r="I33" s="1">
        <v>3</v>
      </c>
      <c r="J33" s="1">
        <v>2</v>
      </c>
      <c r="K33" s="1">
        <v>4</v>
      </c>
      <c r="L33" s="1">
        <v>1</v>
      </c>
      <c r="M33" s="1">
        <v>2</v>
      </c>
      <c r="N33" s="1">
        <v>3</v>
      </c>
      <c r="O33" s="1">
        <v>1</v>
      </c>
      <c r="P33" s="1">
        <v>1</v>
      </c>
      <c r="Q33" s="1">
        <v>0</v>
      </c>
      <c r="R33" s="1">
        <v>0</v>
      </c>
      <c r="S33" s="1">
        <v>0</v>
      </c>
      <c r="T33" s="1">
        <v>1</v>
      </c>
      <c r="U33" s="1">
        <v>1</v>
      </c>
      <c r="V33" s="1">
        <v>0</v>
      </c>
      <c r="W33" s="1">
        <v>1</v>
      </c>
      <c r="X33" s="1">
        <v>0</v>
      </c>
      <c r="Y33" s="1">
        <v>1</v>
      </c>
      <c r="Z33" s="1">
        <v>0</v>
      </c>
      <c r="AA33" s="1">
        <v>0</v>
      </c>
      <c r="AB33" s="1">
        <v>0</v>
      </c>
      <c r="AC33" s="1">
        <v>0</v>
      </c>
      <c r="AD33" s="1">
        <v>1</v>
      </c>
      <c r="AE33" s="1">
        <v>0</v>
      </c>
      <c r="AF33" s="1">
        <v>0</v>
      </c>
      <c r="AG33" s="1">
        <v>1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1</v>
      </c>
      <c r="AO33" s="1">
        <v>1</v>
      </c>
      <c r="AP33" s="1">
        <v>1</v>
      </c>
      <c r="AQ33" s="1">
        <v>1</v>
      </c>
      <c r="AR33" s="1">
        <v>0</v>
      </c>
      <c r="AS33" s="1">
        <v>0</v>
      </c>
      <c r="AT33" s="1">
        <v>0</v>
      </c>
      <c r="AU33" s="1">
        <v>0</v>
      </c>
      <c r="AV33" s="1">
        <v>3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1</v>
      </c>
      <c r="BJ33" s="1">
        <v>0</v>
      </c>
      <c r="BK33" s="1">
        <v>0</v>
      </c>
      <c r="BL33" s="1">
        <v>0</v>
      </c>
      <c r="BM33" s="1">
        <v>1</v>
      </c>
      <c r="BN33" s="1">
        <v>0</v>
      </c>
      <c r="BO33" s="1">
        <v>0</v>
      </c>
      <c r="BP33" s="1">
        <v>1</v>
      </c>
      <c r="BQ33" s="1">
        <v>0</v>
      </c>
      <c r="BR33" s="1">
        <v>1</v>
      </c>
      <c r="BS33" s="1">
        <v>1</v>
      </c>
      <c r="BT33" s="1">
        <v>3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1</v>
      </c>
      <c r="CE33" s="1">
        <v>0</v>
      </c>
      <c r="CF33" s="1">
        <v>1</v>
      </c>
      <c r="CG33" s="1">
        <v>0</v>
      </c>
      <c r="CH33" s="1">
        <v>0</v>
      </c>
      <c r="CI33" s="1">
        <v>0</v>
      </c>
      <c r="CJ33" s="1">
        <v>1</v>
      </c>
      <c r="CK33" s="1">
        <v>1</v>
      </c>
      <c r="CL33" s="1">
        <v>0</v>
      </c>
      <c r="CM33" s="1">
        <v>0</v>
      </c>
      <c r="CN33" s="1">
        <v>1</v>
      </c>
      <c r="CO33" s="1">
        <v>0</v>
      </c>
      <c r="CP33" s="1">
        <v>0</v>
      </c>
      <c r="CQ33" s="1">
        <v>1</v>
      </c>
      <c r="CR33" s="1">
        <v>0</v>
      </c>
      <c r="CS33" s="1">
        <v>0</v>
      </c>
    </row>
    <row r="34" spans="1:97" x14ac:dyDescent="0.25">
      <c r="A34" s="2">
        <v>33</v>
      </c>
      <c r="B34" s="1">
        <v>1</v>
      </c>
      <c r="C34" s="1">
        <v>2</v>
      </c>
      <c r="D34" s="1">
        <v>2</v>
      </c>
      <c r="E34" s="1">
        <v>1</v>
      </c>
      <c r="F34" s="1">
        <v>1</v>
      </c>
      <c r="G34" s="1">
        <v>2</v>
      </c>
      <c r="H34" s="1">
        <v>2</v>
      </c>
      <c r="I34" s="1">
        <v>2</v>
      </c>
      <c r="J34" s="1">
        <v>1</v>
      </c>
      <c r="K34" s="1">
        <v>7</v>
      </c>
      <c r="L34" s="1">
        <v>2</v>
      </c>
      <c r="M34" s="1">
        <v>2</v>
      </c>
      <c r="N34" s="1">
        <v>3</v>
      </c>
      <c r="O34" s="1">
        <v>1</v>
      </c>
      <c r="P34" s="1">
        <v>1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1</v>
      </c>
      <c r="X34" s="1">
        <v>0</v>
      </c>
      <c r="Y34" s="1">
        <v>1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1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1</v>
      </c>
      <c r="AO34" s="1">
        <v>0</v>
      </c>
      <c r="AP34" s="1">
        <v>0</v>
      </c>
      <c r="AQ34" s="1">
        <v>1</v>
      </c>
      <c r="AR34" s="1">
        <v>0</v>
      </c>
      <c r="AS34" s="1">
        <v>0</v>
      </c>
      <c r="AT34" s="1">
        <v>0</v>
      </c>
      <c r="AU34" s="1">
        <v>0</v>
      </c>
      <c r="AV34" s="1">
        <v>3</v>
      </c>
      <c r="AW34" s="1">
        <v>1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1</v>
      </c>
      <c r="BN34" s="1">
        <v>0</v>
      </c>
      <c r="BO34" s="1">
        <v>0</v>
      </c>
      <c r="BP34" s="1">
        <v>0</v>
      </c>
      <c r="BQ34" s="1">
        <v>0</v>
      </c>
      <c r="BR34" s="1">
        <v>1</v>
      </c>
      <c r="BS34" s="1">
        <v>2</v>
      </c>
      <c r="BT34" s="1">
        <v>6</v>
      </c>
      <c r="BU34" s="1">
        <v>0</v>
      </c>
      <c r="BV34" s="1">
        <v>1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1</v>
      </c>
      <c r="CC34" s="1">
        <v>0</v>
      </c>
      <c r="CD34" s="1">
        <v>0</v>
      </c>
      <c r="CE34" s="1">
        <v>0</v>
      </c>
      <c r="CF34" s="1">
        <v>1</v>
      </c>
      <c r="CG34" s="1">
        <v>1</v>
      </c>
      <c r="CH34" s="1">
        <v>0</v>
      </c>
      <c r="CI34" s="1">
        <v>1</v>
      </c>
      <c r="CJ34" s="1">
        <v>1</v>
      </c>
      <c r="CK34" s="1">
        <v>0</v>
      </c>
      <c r="CL34" s="1">
        <v>0</v>
      </c>
      <c r="CM34" s="1">
        <v>0</v>
      </c>
      <c r="CN34" s="1">
        <v>1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</row>
    <row r="35" spans="1:97" x14ac:dyDescent="0.25">
      <c r="A35" s="2">
        <v>34</v>
      </c>
      <c r="B35" s="1">
        <v>1</v>
      </c>
      <c r="C35" s="1">
        <v>1</v>
      </c>
      <c r="D35" s="1">
        <v>2</v>
      </c>
      <c r="E35" s="1">
        <v>1</v>
      </c>
      <c r="F35" s="1">
        <v>1</v>
      </c>
      <c r="G35" s="1">
        <v>2</v>
      </c>
      <c r="H35" s="1">
        <v>1</v>
      </c>
      <c r="I35" s="1">
        <v>2</v>
      </c>
      <c r="J35" s="1">
        <v>1</v>
      </c>
      <c r="K35" s="1">
        <v>1</v>
      </c>
      <c r="L35" s="1">
        <v>1</v>
      </c>
      <c r="M35" s="1">
        <v>2</v>
      </c>
      <c r="N35" s="1">
        <v>3</v>
      </c>
      <c r="O35" s="1">
        <v>3</v>
      </c>
      <c r="P35" s="1">
        <v>1</v>
      </c>
      <c r="Q35" s="1">
        <v>0</v>
      </c>
      <c r="R35" s="1">
        <v>0</v>
      </c>
      <c r="S35" s="1">
        <v>0</v>
      </c>
      <c r="T35" s="1">
        <v>0</v>
      </c>
      <c r="U35" s="1">
        <v>1</v>
      </c>
      <c r="V35" s="1">
        <v>0</v>
      </c>
      <c r="W35" s="1">
        <v>1</v>
      </c>
      <c r="X35" s="1">
        <v>0</v>
      </c>
      <c r="Y35" s="1">
        <v>0</v>
      </c>
      <c r="Z35" s="1">
        <v>1</v>
      </c>
      <c r="AA35" s="1">
        <v>1</v>
      </c>
      <c r="AB35" s="1">
        <v>1</v>
      </c>
      <c r="AC35" s="1">
        <v>0</v>
      </c>
      <c r="AD35" s="1">
        <v>0</v>
      </c>
      <c r="AE35" s="1">
        <v>1</v>
      </c>
      <c r="AF35" s="1">
        <v>0</v>
      </c>
      <c r="AG35" s="1">
        <v>1</v>
      </c>
      <c r="AH35" s="1">
        <v>1</v>
      </c>
      <c r="AI35" s="1">
        <v>1</v>
      </c>
      <c r="AJ35" s="1">
        <v>1</v>
      </c>
      <c r="AK35" s="1">
        <v>0</v>
      </c>
      <c r="AL35" s="1">
        <v>0</v>
      </c>
      <c r="AM35" s="1">
        <v>0</v>
      </c>
      <c r="AN35" s="1">
        <v>1</v>
      </c>
      <c r="AO35" s="1">
        <v>1</v>
      </c>
      <c r="AP35" s="1">
        <v>1</v>
      </c>
      <c r="AQ35" s="1">
        <v>1</v>
      </c>
      <c r="AR35" s="1">
        <v>0</v>
      </c>
      <c r="AS35" s="1">
        <v>0</v>
      </c>
      <c r="AT35" s="1">
        <v>1</v>
      </c>
      <c r="AU35" s="1">
        <v>0</v>
      </c>
      <c r="AV35" s="1">
        <v>3</v>
      </c>
      <c r="AW35" s="1">
        <v>1</v>
      </c>
      <c r="AX35" s="1">
        <v>0</v>
      </c>
      <c r="AY35" s="1">
        <v>1</v>
      </c>
      <c r="AZ35" s="1">
        <v>1</v>
      </c>
      <c r="BA35" s="1">
        <v>0</v>
      </c>
      <c r="BB35" s="1">
        <v>1</v>
      </c>
      <c r="BC35" s="1">
        <v>0</v>
      </c>
      <c r="BD35" s="1">
        <v>0</v>
      </c>
      <c r="BE35" s="1">
        <v>1</v>
      </c>
      <c r="BF35" s="1">
        <v>0</v>
      </c>
      <c r="BG35" s="1">
        <v>0</v>
      </c>
      <c r="BH35" s="1">
        <v>0</v>
      </c>
      <c r="BI35" s="1">
        <v>1</v>
      </c>
      <c r="BJ35" s="1">
        <v>0</v>
      </c>
      <c r="BK35" s="1">
        <v>0</v>
      </c>
      <c r="BL35" s="1">
        <v>0</v>
      </c>
      <c r="BM35" s="1">
        <v>1</v>
      </c>
      <c r="BN35" s="1">
        <v>0</v>
      </c>
      <c r="BO35" s="1">
        <v>0</v>
      </c>
      <c r="BP35" s="1">
        <v>1</v>
      </c>
      <c r="BQ35" s="1">
        <v>0</v>
      </c>
      <c r="BR35" s="1">
        <v>3</v>
      </c>
      <c r="BS35" s="1">
        <v>1</v>
      </c>
      <c r="BT35" s="1">
        <v>3</v>
      </c>
      <c r="BU35" s="1">
        <v>1</v>
      </c>
      <c r="BV35" s="1">
        <v>1</v>
      </c>
      <c r="BW35" s="1">
        <v>1</v>
      </c>
      <c r="BX35" s="1">
        <v>1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1</v>
      </c>
      <c r="CG35" s="1">
        <v>1</v>
      </c>
      <c r="CH35" s="1">
        <v>0</v>
      </c>
      <c r="CI35" s="1">
        <v>0</v>
      </c>
      <c r="CJ35" s="1">
        <v>1</v>
      </c>
      <c r="CK35" s="1">
        <v>0</v>
      </c>
      <c r="CL35" s="1">
        <v>0</v>
      </c>
      <c r="CM35" s="1">
        <v>0</v>
      </c>
      <c r="CN35" s="1">
        <v>1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</row>
    <row r="36" spans="1:97" x14ac:dyDescent="0.25">
      <c r="A36" s="2">
        <v>35</v>
      </c>
      <c r="B36" s="1">
        <v>1</v>
      </c>
      <c r="C36" s="1">
        <v>1</v>
      </c>
      <c r="D36" s="1">
        <v>2</v>
      </c>
      <c r="E36" s="1">
        <v>3</v>
      </c>
      <c r="F36" s="1">
        <v>1</v>
      </c>
      <c r="G36" s="1">
        <v>3</v>
      </c>
      <c r="H36" s="1">
        <v>1</v>
      </c>
      <c r="I36" s="1">
        <v>1</v>
      </c>
      <c r="J36" s="1">
        <v>2</v>
      </c>
      <c r="K36" s="1">
        <v>4</v>
      </c>
      <c r="L36" s="1">
        <v>2</v>
      </c>
      <c r="M36" s="1">
        <v>2</v>
      </c>
      <c r="N36" s="1">
        <v>3</v>
      </c>
      <c r="O36" s="1">
        <v>3</v>
      </c>
      <c r="P36" s="1">
        <v>1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3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1</v>
      </c>
      <c r="AD36" s="1">
        <v>0</v>
      </c>
      <c r="AE36" s="1">
        <v>0</v>
      </c>
      <c r="AF36" s="1">
        <v>0</v>
      </c>
      <c r="AG36" s="1">
        <v>0</v>
      </c>
      <c r="AH36" s="1">
        <v>1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1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3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/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1</v>
      </c>
      <c r="BQ36" s="1">
        <v>0</v>
      </c>
      <c r="BR36" s="1">
        <v>2</v>
      </c>
      <c r="BS36" s="1">
        <v>2</v>
      </c>
      <c r="BT36" s="1">
        <v>2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1</v>
      </c>
      <c r="CF36" s="1">
        <v>3</v>
      </c>
      <c r="CG36" s="1">
        <v>0</v>
      </c>
      <c r="CH36" s="1">
        <v>0</v>
      </c>
      <c r="CI36" s="1">
        <v>1</v>
      </c>
      <c r="CJ36" s="1">
        <v>0</v>
      </c>
      <c r="CK36" s="1">
        <v>0</v>
      </c>
      <c r="CL36" s="1">
        <v>0</v>
      </c>
      <c r="CM36" s="1">
        <v>0</v>
      </c>
      <c r="CN36" s="1">
        <v>1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</row>
    <row r="37" spans="1:97" x14ac:dyDescent="0.25">
      <c r="A37" s="2">
        <v>36</v>
      </c>
      <c r="B37" s="1">
        <v>1</v>
      </c>
      <c r="C37" s="1">
        <v>1</v>
      </c>
      <c r="D37" s="1">
        <v>1</v>
      </c>
      <c r="E37" s="1">
        <v>2</v>
      </c>
      <c r="F37" s="1">
        <v>1</v>
      </c>
      <c r="G37" s="1">
        <v>3</v>
      </c>
      <c r="H37" s="1">
        <v>1</v>
      </c>
      <c r="I37" s="1">
        <v>3</v>
      </c>
      <c r="J37" s="1">
        <v>1</v>
      </c>
      <c r="K37" s="1">
        <v>3</v>
      </c>
      <c r="L37" s="1">
        <v>2</v>
      </c>
      <c r="M37" s="1">
        <v>2</v>
      </c>
      <c r="N37" s="1">
        <v>3</v>
      </c>
      <c r="O37" s="1">
        <v>1</v>
      </c>
      <c r="P37" s="1">
        <v>1</v>
      </c>
      <c r="Q37" s="1">
        <v>1</v>
      </c>
      <c r="R37" s="1">
        <v>1</v>
      </c>
      <c r="S37" s="1">
        <v>0</v>
      </c>
      <c r="T37" s="1">
        <v>0</v>
      </c>
      <c r="U37" s="1">
        <v>0</v>
      </c>
      <c r="V37" s="1">
        <v>0</v>
      </c>
      <c r="W37" s="1">
        <v>1</v>
      </c>
      <c r="X37" s="1">
        <v>0</v>
      </c>
      <c r="Y37" s="1">
        <v>1</v>
      </c>
      <c r="Z37" s="1">
        <v>1</v>
      </c>
      <c r="AA37" s="1">
        <v>1</v>
      </c>
      <c r="AB37" s="1">
        <v>0</v>
      </c>
      <c r="AC37" s="1">
        <v>0</v>
      </c>
      <c r="AD37" s="1">
        <v>1</v>
      </c>
      <c r="AE37" s="1">
        <v>1</v>
      </c>
      <c r="AF37" s="1">
        <v>1</v>
      </c>
      <c r="AG37" s="1">
        <v>1</v>
      </c>
      <c r="AH37" s="1">
        <v>0</v>
      </c>
      <c r="AI37" s="1">
        <v>1</v>
      </c>
      <c r="AJ37" s="1">
        <v>0</v>
      </c>
      <c r="AK37" s="1">
        <v>1</v>
      </c>
      <c r="AL37" s="1">
        <v>0</v>
      </c>
      <c r="AM37" s="1">
        <v>0</v>
      </c>
      <c r="AN37" s="1">
        <v>1</v>
      </c>
      <c r="AO37" s="1">
        <v>0</v>
      </c>
      <c r="AP37" s="1">
        <v>1</v>
      </c>
      <c r="AQ37" s="1">
        <v>1</v>
      </c>
      <c r="AR37" s="1">
        <v>0</v>
      </c>
      <c r="AS37" s="1">
        <v>0</v>
      </c>
      <c r="AT37" s="1">
        <v>1</v>
      </c>
      <c r="AU37" s="1">
        <v>0</v>
      </c>
      <c r="AV37" s="1">
        <v>1</v>
      </c>
      <c r="AW37" s="1">
        <v>1</v>
      </c>
      <c r="AX37" s="1">
        <v>0</v>
      </c>
      <c r="AY37" s="1">
        <v>1</v>
      </c>
      <c r="AZ37" s="1">
        <v>1</v>
      </c>
      <c r="BA37" s="1">
        <v>0</v>
      </c>
      <c r="BB37" s="1">
        <v>0</v>
      </c>
      <c r="BC37" s="1">
        <v>0</v>
      </c>
      <c r="BD37" s="1">
        <v>0</v>
      </c>
      <c r="BE37" s="1">
        <v>1</v>
      </c>
      <c r="BF37" s="1">
        <v>0</v>
      </c>
      <c r="BG37" s="1">
        <v>0</v>
      </c>
      <c r="BH37" s="1">
        <v>1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1</v>
      </c>
      <c r="BQ37" s="1">
        <v>0</v>
      </c>
      <c r="BR37" s="1">
        <v>3</v>
      </c>
      <c r="BS37" s="1">
        <v>2</v>
      </c>
      <c r="BT37" s="1">
        <v>6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1</v>
      </c>
      <c r="CB37" s="1">
        <v>0</v>
      </c>
      <c r="CC37" s="1">
        <v>0</v>
      </c>
      <c r="CD37" s="1">
        <v>0</v>
      </c>
      <c r="CE37" s="1">
        <v>1</v>
      </c>
      <c r="CF37" s="1">
        <v>1</v>
      </c>
      <c r="CG37" s="1">
        <v>0</v>
      </c>
      <c r="CH37" s="1">
        <v>0</v>
      </c>
      <c r="CI37" s="1">
        <v>0</v>
      </c>
      <c r="CJ37" s="1">
        <v>1</v>
      </c>
      <c r="CK37" s="1">
        <v>1</v>
      </c>
      <c r="CL37" s="1">
        <v>0</v>
      </c>
      <c r="CM37" s="1">
        <v>0</v>
      </c>
      <c r="CN37" s="1">
        <v>1</v>
      </c>
      <c r="CO37" s="1">
        <v>1</v>
      </c>
      <c r="CP37" s="1">
        <v>0</v>
      </c>
      <c r="CQ37" s="1">
        <v>0</v>
      </c>
      <c r="CR37" s="1">
        <v>0</v>
      </c>
      <c r="CS37" s="1">
        <v>0</v>
      </c>
    </row>
    <row r="38" spans="1:97" x14ac:dyDescent="0.25">
      <c r="A38" s="2">
        <v>37</v>
      </c>
      <c r="B38" s="1">
        <v>1</v>
      </c>
      <c r="C38" s="1">
        <v>1</v>
      </c>
      <c r="D38" s="1">
        <v>2</v>
      </c>
      <c r="E38" s="1">
        <v>1</v>
      </c>
      <c r="F38" s="1">
        <v>1</v>
      </c>
      <c r="G38" s="1">
        <v>2</v>
      </c>
      <c r="H38" s="1">
        <v>2</v>
      </c>
      <c r="I38" s="1">
        <v>3</v>
      </c>
      <c r="J38" s="1">
        <v>2</v>
      </c>
      <c r="K38" s="1">
        <v>2</v>
      </c>
      <c r="L38" s="1">
        <v>2</v>
      </c>
      <c r="M38" s="1">
        <v>2</v>
      </c>
      <c r="N38" s="1">
        <v>3</v>
      </c>
      <c r="O38" s="1">
        <v>3</v>
      </c>
      <c r="P38" s="1">
        <v>1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1</v>
      </c>
      <c r="X38" s="1">
        <v>0</v>
      </c>
      <c r="Y38" s="1">
        <v>1</v>
      </c>
      <c r="Z38" s="1">
        <v>0</v>
      </c>
      <c r="AA38" s="1">
        <v>1</v>
      </c>
      <c r="AB38" s="1">
        <v>0</v>
      </c>
      <c r="AC38" s="1">
        <v>0</v>
      </c>
      <c r="AD38" s="1">
        <v>0</v>
      </c>
      <c r="AE38" s="1">
        <v>1</v>
      </c>
      <c r="AF38" s="1">
        <v>0</v>
      </c>
      <c r="AG38" s="1">
        <v>0</v>
      </c>
      <c r="AH38" s="1">
        <v>0</v>
      </c>
      <c r="AI38" s="1">
        <v>0</v>
      </c>
      <c r="AJ38" s="1">
        <v>1</v>
      </c>
      <c r="AK38" s="1">
        <v>1</v>
      </c>
      <c r="AL38" s="1">
        <v>0</v>
      </c>
      <c r="AM38" s="1">
        <v>0</v>
      </c>
      <c r="AN38" s="1">
        <v>1</v>
      </c>
      <c r="AO38" s="1">
        <v>0</v>
      </c>
      <c r="AP38" s="1">
        <v>0</v>
      </c>
      <c r="AQ38" s="1">
        <v>1</v>
      </c>
      <c r="AR38" s="1">
        <v>0</v>
      </c>
      <c r="AS38" s="1">
        <v>0</v>
      </c>
      <c r="AT38" s="1">
        <v>0</v>
      </c>
      <c r="AU38" s="1">
        <v>0</v>
      </c>
      <c r="AV38" s="1">
        <v>1</v>
      </c>
      <c r="AW38" s="1">
        <v>1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1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1</v>
      </c>
      <c r="BM38" s="1">
        <v>1</v>
      </c>
      <c r="BN38" s="1">
        <v>0</v>
      </c>
      <c r="BO38" s="1">
        <v>0</v>
      </c>
      <c r="BP38" s="1">
        <v>1</v>
      </c>
      <c r="BQ38" s="1">
        <v>0</v>
      </c>
      <c r="BR38" s="1">
        <v>2</v>
      </c>
      <c r="BS38" s="1">
        <v>3</v>
      </c>
      <c r="BT38" s="1">
        <v>3</v>
      </c>
      <c r="BU38" s="1">
        <v>1</v>
      </c>
      <c r="BV38" s="1">
        <v>1</v>
      </c>
      <c r="BW38" s="1">
        <v>0</v>
      </c>
      <c r="BX38" s="1">
        <v>1</v>
      </c>
      <c r="BY38" s="1">
        <v>0</v>
      </c>
      <c r="BZ38" s="1">
        <v>1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1</v>
      </c>
      <c r="CG38" s="1">
        <v>1</v>
      </c>
      <c r="CH38" s="1">
        <v>0</v>
      </c>
      <c r="CI38" s="1">
        <v>0</v>
      </c>
      <c r="CJ38" s="1">
        <v>1</v>
      </c>
      <c r="CK38" s="1">
        <v>1</v>
      </c>
      <c r="CL38" s="1">
        <v>0</v>
      </c>
      <c r="CM38" s="1">
        <v>0</v>
      </c>
      <c r="CN38" s="1">
        <v>1</v>
      </c>
      <c r="CO38" s="1">
        <v>1</v>
      </c>
      <c r="CP38" s="1">
        <v>0</v>
      </c>
      <c r="CQ38" s="1">
        <v>0</v>
      </c>
      <c r="CR38" s="1">
        <v>0</v>
      </c>
      <c r="CS38" s="1">
        <v>0</v>
      </c>
    </row>
    <row r="39" spans="1:97" x14ac:dyDescent="0.25">
      <c r="A39" s="2">
        <v>38</v>
      </c>
      <c r="B39" s="1">
        <v>1</v>
      </c>
      <c r="C39" s="1">
        <v>2</v>
      </c>
      <c r="D39" s="1">
        <v>2</v>
      </c>
      <c r="E39" s="1">
        <v>1</v>
      </c>
      <c r="F39" s="1">
        <v>1</v>
      </c>
      <c r="G39" s="1">
        <v>2</v>
      </c>
      <c r="H39" s="1">
        <v>2</v>
      </c>
      <c r="I39" s="1">
        <v>2</v>
      </c>
      <c r="J39" s="1">
        <v>1</v>
      </c>
      <c r="K39" s="1">
        <v>8</v>
      </c>
      <c r="L39" s="1">
        <v>2</v>
      </c>
      <c r="M39" s="1">
        <v>1</v>
      </c>
      <c r="N39" s="1">
        <v>2</v>
      </c>
      <c r="O39" s="1">
        <v>3</v>
      </c>
      <c r="P39" s="1">
        <v>0</v>
      </c>
      <c r="Q39" s="1">
        <v>1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1</v>
      </c>
      <c r="X39" s="1">
        <v>0</v>
      </c>
      <c r="Y39" s="1">
        <v>1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1</v>
      </c>
      <c r="AU39" s="1">
        <v>0</v>
      </c>
      <c r="AV39" s="1">
        <v>3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1</v>
      </c>
      <c r="BR39" s="1">
        <v>2</v>
      </c>
      <c r="BS39" s="1">
        <v>2</v>
      </c>
      <c r="BT39" s="1">
        <v>5</v>
      </c>
      <c r="BU39" s="1">
        <v>1</v>
      </c>
      <c r="BV39" s="1">
        <v>0</v>
      </c>
      <c r="BW39" s="1">
        <v>0</v>
      </c>
      <c r="BX39" s="1">
        <v>1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1</v>
      </c>
      <c r="CF39" s="1">
        <v>3</v>
      </c>
      <c r="CG39" s="1">
        <v>1</v>
      </c>
      <c r="CH39" s="1">
        <v>0</v>
      </c>
      <c r="CI39" s="1">
        <v>0</v>
      </c>
      <c r="CJ39" s="1">
        <v>1</v>
      </c>
      <c r="CK39" s="1">
        <v>1</v>
      </c>
      <c r="CL39" s="1">
        <v>0</v>
      </c>
      <c r="CM39" s="1">
        <v>0</v>
      </c>
      <c r="CN39" s="1">
        <v>1</v>
      </c>
      <c r="CO39" s="1">
        <v>1</v>
      </c>
      <c r="CP39" s="1">
        <v>0</v>
      </c>
      <c r="CQ39" s="1">
        <v>0</v>
      </c>
      <c r="CR39" s="1">
        <v>0</v>
      </c>
      <c r="CS39" s="1">
        <v>0</v>
      </c>
    </row>
    <row r="40" spans="1:97" x14ac:dyDescent="0.25">
      <c r="A40" s="2">
        <v>39</v>
      </c>
      <c r="B40" s="1">
        <v>1</v>
      </c>
      <c r="C40" s="1">
        <v>1</v>
      </c>
      <c r="D40" s="1">
        <v>2</v>
      </c>
      <c r="E40" s="1">
        <v>2</v>
      </c>
      <c r="F40" s="1">
        <v>1</v>
      </c>
      <c r="G40" s="1">
        <v>3</v>
      </c>
      <c r="H40" s="1">
        <v>3</v>
      </c>
      <c r="I40" s="1">
        <v>2</v>
      </c>
      <c r="J40" s="1">
        <v>2</v>
      </c>
      <c r="K40" s="1">
        <v>4</v>
      </c>
      <c r="L40" s="1">
        <v>1</v>
      </c>
      <c r="M40" s="1">
        <v>3</v>
      </c>
      <c r="N40" s="1">
        <v>3</v>
      </c>
      <c r="O40" s="1">
        <v>3</v>
      </c>
      <c r="P40" s="1">
        <v>1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2</v>
      </c>
      <c r="X40" s="1">
        <v>0</v>
      </c>
      <c r="Y40" s="1">
        <v>1</v>
      </c>
      <c r="Z40" s="1">
        <v>1</v>
      </c>
      <c r="AA40" s="1">
        <v>0</v>
      </c>
      <c r="AB40" s="1">
        <v>1</v>
      </c>
      <c r="AC40" s="1">
        <v>0</v>
      </c>
      <c r="AD40" s="1">
        <v>0</v>
      </c>
      <c r="AE40" s="1">
        <v>1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1</v>
      </c>
      <c r="AO40" s="1">
        <v>1</v>
      </c>
      <c r="AP40" s="1">
        <v>1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3</v>
      </c>
      <c r="AW40" s="1">
        <v>1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3</v>
      </c>
      <c r="BS40" s="1">
        <v>3</v>
      </c>
      <c r="BT40" s="1">
        <v>3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1</v>
      </c>
      <c r="CF40" s="1">
        <v>3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1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1</v>
      </c>
    </row>
    <row r="41" spans="1:97" x14ac:dyDescent="0.25">
      <c r="A41" s="2">
        <v>40</v>
      </c>
      <c r="B41" s="1">
        <v>1</v>
      </c>
      <c r="C41" s="1">
        <v>1</v>
      </c>
      <c r="D41" s="1">
        <v>2</v>
      </c>
      <c r="E41" s="1">
        <v>1</v>
      </c>
      <c r="F41" s="1">
        <v>1</v>
      </c>
      <c r="G41" s="1">
        <v>2</v>
      </c>
      <c r="H41" s="1">
        <v>1</v>
      </c>
      <c r="I41" s="1">
        <v>2</v>
      </c>
      <c r="J41" s="1">
        <v>2</v>
      </c>
      <c r="K41" s="1">
        <v>3</v>
      </c>
      <c r="L41" s="1">
        <v>1</v>
      </c>
      <c r="M41" s="1">
        <v>3</v>
      </c>
      <c r="N41" s="1">
        <v>3</v>
      </c>
      <c r="O41" s="1">
        <v>1</v>
      </c>
      <c r="P41" s="1">
        <v>1</v>
      </c>
      <c r="Q41" s="1">
        <v>0</v>
      </c>
      <c r="R41" s="1">
        <v>0</v>
      </c>
      <c r="S41" s="1">
        <v>1</v>
      </c>
      <c r="T41" s="1">
        <v>0</v>
      </c>
      <c r="U41" s="1">
        <v>0</v>
      </c>
      <c r="V41" s="1">
        <v>0</v>
      </c>
      <c r="W41" s="1">
        <v>1</v>
      </c>
      <c r="X41" s="1">
        <v>0</v>
      </c>
      <c r="Y41" s="1">
        <v>1</v>
      </c>
      <c r="Z41" s="1">
        <v>1</v>
      </c>
      <c r="AA41" s="1">
        <v>1</v>
      </c>
      <c r="AB41" s="1">
        <v>0</v>
      </c>
      <c r="AC41" s="1">
        <v>1</v>
      </c>
      <c r="AD41" s="1">
        <v>0</v>
      </c>
      <c r="AE41" s="1">
        <v>1</v>
      </c>
      <c r="AF41" s="1">
        <v>0</v>
      </c>
      <c r="AG41" s="1">
        <v>0</v>
      </c>
      <c r="AH41" s="1">
        <v>1</v>
      </c>
      <c r="AI41" s="1">
        <v>1</v>
      </c>
      <c r="AJ41" s="1">
        <v>1</v>
      </c>
      <c r="AK41" s="1">
        <v>0</v>
      </c>
      <c r="AL41" s="1">
        <v>0</v>
      </c>
      <c r="AM41" s="1">
        <v>0</v>
      </c>
      <c r="AN41" s="1">
        <v>1</v>
      </c>
      <c r="AO41" s="1">
        <v>0</v>
      </c>
      <c r="AP41" s="1">
        <v>1</v>
      </c>
      <c r="AQ41" s="1">
        <v>1</v>
      </c>
      <c r="AR41" s="1">
        <v>1</v>
      </c>
      <c r="AS41" s="1">
        <v>0</v>
      </c>
      <c r="AT41" s="1">
        <v>1</v>
      </c>
      <c r="AU41" s="1">
        <v>0</v>
      </c>
      <c r="AV41" s="1">
        <v>1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1</v>
      </c>
      <c r="BG41" s="1">
        <v>0</v>
      </c>
      <c r="BH41" s="1">
        <v>0</v>
      </c>
      <c r="BI41" s="1">
        <v>1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1</v>
      </c>
      <c r="BQ41" s="1">
        <v>0</v>
      </c>
      <c r="BR41" s="1">
        <v>1</v>
      </c>
      <c r="BS41" s="1">
        <v>1</v>
      </c>
      <c r="BT41" s="1">
        <v>6</v>
      </c>
      <c r="BU41" s="1">
        <v>0</v>
      </c>
      <c r="BV41" s="1">
        <v>0</v>
      </c>
      <c r="BW41" s="1">
        <v>0</v>
      </c>
      <c r="BX41" s="1">
        <v>1</v>
      </c>
      <c r="BY41" s="1">
        <v>1</v>
      </c>
      <c r="BZ41" s="1">
        <v>0</v>
      </c>
      <c r="CA41" s="1">
        <v>0</v>
      </c>
      <c r="CB41" s="1">
        <v>1</v>
      </c>
      <c r="CC41" s="1">
        <v>0</v>
      </c>
      <c r="CD41" s="1">
        <v>0</v>
      </c>
      <c r="CE41" s="1">
        <v>0</v>
      </c>
      <c r="CF41" s="1">
        <v>1</v>
      </c>
      <c r="CG41" s="1">
        <v>0</v>
      </c>
      <c r="CH41" s="1">
        <v>0</v>
      </c>
      <c r="CI41" s="1">
        <v>0</v>
      </c>
      <c r="CJ41" s="1">
        <v>1</v>
      </c>
      <c r="CK41" s="1">
        <v>1</v>
      </c>
      <c r="CL41" s="1">
        <v>1</v>
      </c>
      <c r="CM41" s="1">
        <v>0</v>
      </c>
      <c r="CN41" s="1">
        <v>1</v>
      </c>
      <c r="CO41" s="1">
        <v>1</v>
      </c>
      <c r="CP41" s="1">
        <v>0</v>
      </c>
      <c r="CQ41" s="1">
        <v>1</v>
      </c>
      <c r="CR41" s="1">
        <v>0</v>
      </c>
      <c r="CS41" s="1">
        <v>0</v>
      </c>
    </row>
    <row r="42" spans="1:97" x14ac:dyDescent="0.25">
      <c r="A42" s="2">
        <v>41</v>
      </c>
      <c r="B42" s="1">
        <v>1</v>
      </c>
      <c r="C42" s="1">
        <v>1</v>
      </c>
      <c r="D42" s="1">
        <v>1</v>
      </c>
      <c r="E42" s="1">
        <v>4</v>
      </c>
      <c r="F42" s="1">
        <v>1</v>
      </c>
      <c r="G42" s="1">
        <v>2</v>
      </c>
      <c r="H42" s="1">
        <v>1</v>
      </c>
      <c r="I42" s="1">
        <v>2</v>
      </c>
      <c r="J42" s="1">
        <v>2</v>
      </c>
      <c r="K42" s="1">
        <v>5</v>
      </c>
      <c r="L42" s="1">
        <v>1</v>
      </c>
      <c r="M42" s="1">
        <v>3</v>
      </c>
      <c r="N42" s="1">
        <v>3</v>
      </c>
      <c r="O42" s="1">
        <v>3</v>
      </c>
      <c r="P42" s="1">
        <v>1</v>
      </c>
      <c r="Q42" s="1">
        <v>0</v>
      </c>
      <c r="R42" s="1">
        <v>0</v>
      </c>
      <c r="S42" s="1">
        <v>0</v>
      </c>
      <c r="T42" s="1">
        <v>1</v>
      </c>
      <c r="U42" s="1">
        <v>1</v>
      </c>
      <c r="V42" s="1">
        <v>0</v>
      </c>
      <c r="W42" s="1">
        <v>1</v>
      </c>
      <c r="X42" s="1">
        <v>1</v>
      </c>
      <c r="Y42" s="1">
        <v>1</v>
      </c>
      <c r="Z42" s="1">
        <v>1</v>
      </c>
      <c r="AA42" s="1">
        <v>1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1</v>
      </c>
      <c r="AI42" s="1">
        <v>1</v>
      </c>
      <c r="AJ42" s="1">
        <v>0</v>
      </c>
      <c r="AK42" s="1">
        <v>1</v>
      </c>
      <c r="AL42" s="1">
        <v>0</v>
      </c>
      <c r="AM42" s="1">
        <v>0</v>
      </c>
      <c r="AN42" s="1">
        <v>1</v>
      </c>
      <c r="AO42" s="1">
        <v>0</v>
      </c>
      <c r="AP42" s="1">
        <v>1</v>
      </c>
      <c r="AQ42" s="1">
        <v>1</v>
      </c>
      <c r="AR42" s="1">
        <v>0</v>
      </c>
      <c r="AS42" s="1">
        <v>0</v>
      </c>
      <c r="AT42" s="1">
        <v>1</v>
      </c>
      <c r="AU42" s="1">
        <v>0</v>
      </c>
      <c r="AV42" s="1">
        <v>1</v>
      </c>
      <c r="AW42" s="1">
        <v>1</v>
      </c>
      <c r="AX42" s="1">
        <v>0</v>
      </c>
      <c r="AY42" s="1">
        <v>1</v>
      </c>
      <c r="AZ42" s="1">
        <v>0</v>
      </c>
      <c r="BA42" s="1">
        <v>0</v>
      </c>
      <c r="BB42" s="1">
        <v>1</v>
      </c>
      <c r="BC42" s="1">
        <v>0</v>
      </c>
      <c r="BD42" s="1">
        <v>0</v>
      </c>
      <c r="BE42" s="1">
        <v>0</v>
      </c>
      <c r="BF42" s="1">
        <v>1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1</v>
      </c>
      <c r="BQ42" s="1">
        <v>0</v>
      </c>
      <c r="BR42" s="1">
        <v>1</v>
      </c>
      <c r="BS42" s="1">
        <v>1</v>
      </c>
      <c r="BT42" s="1">
        <v>3</v>
      </c>
      <c r="BU42" s="1">
        <v>1</v>
      </c>
      <c r="BV42" s="1">
        <v>1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1</v>
      </c>
      <c r="CC42" s="1">
        <v>0</v>
      </c>
      <c r="CD42" s="1">
        <v>0</v>
      </c>
      <c r="CE42" s="1">
        <v>1</v>
      </c>
      <c r="CF42" s="1">
        <v>1</v>
      </c>
      <c r="CG42" s="1">
        <v>0</v>
      </c>
      <c r="CH42" s="1">
        <v>0</v>
      </c>
      <c r="CI42" s="1">
        <v>0</v>
      </c>
      <c r="CJ42" s="1">
        <v>0</v>
      </c>
      <c r="CK42" s="1">
        <v>1</v>
      </c>
      <c r="CL42" s="1">
        <v>1</v>
      </c>
      <c r="CM42" s="1">
        <v>0</v>
      </c>
      <c r="CN42" s="1">
        <v>1</v>
      </c>
      <c r="CO42" s="1">
        <v>1</v>
      </c>
      <c r="CP42" s="1">
        <v>0</v>
      </c>
      <c r="CQ42" s="1">
        <v>1</v>
      </c>
      <c r="CR42" s="1">
        <v>0</v>
      </c>
      <c r="CS42" s="1">
        <v>0</v>
      </c>
    </row>
    <row r="43" spans="1:97" x14ac:dyDescent="0.25">
      <c r="A43" s="2">
        <v>42</v>
      </c>
      <c r="B43" s="1">
        <v>1</v>
      </c>
      <c r="C43" s="1">
        <v>1</v>
      </c>
      <c r="D43" s="1">
        <v>1</v>
      </c>
      <c r="E43" s="1">
        <v>1</v>
      </c>
      <c r="F43" s="1">
        <v>1</v>
      </c>
      <c r="G43" s="1">
        <v>2</v>
      </c>
      <c r="H43" s="1">
        <v>2</v>
      </c>
      <c r="I43" s="1">
        <v>3</v>
      </c>
      <c r="J43" s="1">
        <v>2</v>
      </c>
      <c r="K43" s="1">
        <v>3</v>
      </c>
      <c r="L43" s="1">
        <v>2</v>
      </c>
      <c r="M43" s="1">
        <v>2</v>
      </c>
      <c r="N43" s="1">
        <v>3</v>
      </c>
      <c r="O43" s="1">
        <v>1</v>
      </c>
      <c r="P43" s="1">
        <v>1</v>
      </c>
      <c r="Q43" s="1">
        <v>0</v>
      </c>
      <c r="R43" s="1">
        <v>1</v>
      </c>
      <c r="S43" s="1">
        <v>0</v>
      </c>
      <c r="T43" s="1">
        <v>0</v>
      </c>
      <c r="U43" s="1">
        <v>1</v>
      </c>
      <c r="V43" s="1">
        <v>0</v>
      </c>
      <c r="W43" s="1">
        <v>1</v>
      </c>
      <c r="X43" s="1">
        <v>0</v>
      </c>
      <c r="Y43" s="1">
        <v>1</v>
      </c>
      <c r="Z43" s="1">
        <v>1</v>
      </c>
      <c r="AA43" s="1">
        <v>1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1</v>
      </c>
      <c r="AI43" s="1">
        <v>1</v>
      </c>
      <c r="AJ43" s="1">
        <v>1</v>
      </c>
      <c r="AK43" s="1">
        <v>0</v>
      </c>
      <c r="AL43" s="1">
        <v>0</v>
      </c>
      <c r="AM43" s="1">
        <v>0</v>
      </c>
      <c r="AN43" s="1">
        <v>1</v>
      </c>
      <c r="AO43" s="1">
        <v>0</v>
      </c>
      <c r="AP43" s="1">
        <v>1</v>
      </c>
      <c r="AQ43" s="1">
        <v>1</v>
      </c>
      <c r="AR43" s="1">
        <v>0</v>
      </c>
      <c r="AS43" s="1">
        <v>0</v>
      </c>
      <c r="AT43" s="1">
        <v>1</v>
      </c>
      <c r="AU43" s="1">
        <v>0</v>
      </c>
      <c r="AV43" s="1">
        <v>3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1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1</v>
      </c>
      <c r="BQ43" s="1">
        <v>0</v>
      </c>
      <c r="BR43" s="1">
        <v>3</v>
      </c>
      <c r="BS43" s="1">
        <v>3</v>
      </c>
      <c r="BT43" s="1">
        <v>3</v>
      </c>
      <c r="BU43" s="1">
        <v>0</v>
      </c>
      <c r="BV43" s="1">
        <v>1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1</v>
      </c>
      <c r="CF43" s="1">
        <v>1</v>
      </c>
      <c r="CG43" s="1">
        <v>0</v>
      </c>
      <c r="CH43" s="1">
        <v>0</v>
      </c>
      <c r="CI43" s="1">
        <v>0</v>
      </c>
      <c r="CJ43" s="1">
        <v>1</v>
      </c>
      <c r="CK43" s="1">
        <v>1</v>
      </c>
      <c r="CL43" s="1">
        <v>1</v>
      </c>
      <c r="CM43" s="1">
        <v>0</v>
      </c>
      <c r="CN43" s="1">
        <v>1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</row>
    <row r="44" spans="1:97" x14ac:dyDescent="0.25">
      <c r="A44" s="2">
        <v>43</v>
      </c>
      <c r="B44" s="1">
        <v>1</v>
      </c>
      <c r="C44" s="1">
        <v>1</v>
      </c>
      <c r="D44" s="1">
        <v>1</v>
      </c>
      <c r="E44" s="1">
        <v>1</v>
      </c>
      <c r="F44" s="1">
        <v>1</v>
      </c>
      <c r="G44" s="1">
        <v>2</v>
      </c>
      <c r="H44" s="1">
        <v>2</v>
      </c>
      <c r="I44" s="1">
        <v>3</v>
      </c>
      <c r="J44" s="1">
        <v>2</v>
      </c>
      <c r="K44" s="1">
        <v>3</v>
      </c>
      <c r="L44" s="1">
        <v>2</v>
      </c>
      <c r="M44" s="1">
        <v>1</v>
      </c>
      <c r="N44" s="1">
        <v>3</v>
      </c>
      <c r="O44" s="1">
        <v>1</v>
      </c>
      <c r="P44" s="1">
        <v>1</v>
      </c>
      <c r="Q44" s="1">
        <v>1</v>
      </c>
      <c r="R44" s="1">
        <v>1</v>
      </c>
      <c r="S44" s="1">
        <v>0</v>
      </c>
      <c r="T44" s="1">
        <v>0</v>
      </c>
      <c r="U44" s="1">
        <v>1</v>
      </c>
      <c r="V44" s="1">
        <v>1</v>
      </c>
      <c r="W44" s="1">
        <v>1</v>
      </c>
      <c r="X44" s="1">
        <v>0</v>
      </c>
      <c r="Y44" s="1">
        <v>1</v>
      </c>
      <c r="Z44" s="1">
        <v>1</v>
      </c>
      <c r="AA44" s="1">
        <v>1</v>
      </c>
      <c r="AB44" s="1">
        <v>0</v>
      </c>
      <c r="AC44" s="1">
        <v>1</v>
      </c>
      <c r="AD44" s="1">
        <v>0</v>
      </c>
      <c r="AE44" s="1">
        <v>1</v>
      </c>
      <c r="AF44" s="1">
        <v>0</v>
      </c>
      <c r="AG44" s="1">
        <v>0</v>
      </c>
      <c r="AH44" s="1">
        <v>1</v>
      </c>
      <c r="AI44" s="1">
        <v>1</v>
      </c>
      <c r="AJ44" s="1">
        <v>1</v>
      </c>
      <c r="AK44" s="1">
        <v>0</v>
      </c>
      <c r="AL44" s="1">
        <v>0</v>
      </c>
      <c r="AM44" s="1">
        <v>1</v>
      </c>
      <c r="AN44" s="1">
        <v>1</v>
      </c>
      <c r="AO44" s="1">
        <v>1</v>
      </c>
      <c r="AP44" s="1">
        <v>1</v>
      </c>
      <c r="AQ44" s="1">
        <v>1</v>
      </c>
      <c r="AR44" s="1">
        <v>0</v>
      </c>
      <c r="AS44" s="1">
        <v>1</v>
      </c>
      <c r="AT44" s="1">
        <v>1</v>
      </c>
      <c r="AU44" s="1">
        <v>0</v>
      </c>
      <c r="AV44" s="1">
        <v>1</v>
      </c>
      <c r="AW44" s="1">
        <v>0</v>
      </c>
      <c r="AX44" s="1">
        <v>0</v>
      </c>
      <c r="AY44" s="1">
        <v>0</v>
      </c>
      <c r="AZ44" s="1">
        <v>1</v>
      </c>
      <c r="BA44" s="1">
        <v>0</v>
      </c>
      <c r="BB44" s="1">
        <v>0</v>
      </c>
      <c r="BC44" s="1">
        <v>0</v>
      </c>
      <c r="BD44" s="1">
        <v>0</v>
      </c>
      <c r="BE44" s="1">
        <v>1</v>
      </c>
      <c r="BF44" s="1">
        <v>0</v>
      </c>
      <c r="BG44" s="1">
        <v>0</v>
      </c>
      <c r="BH44" s="1">
        <v>0</v>
      </c>
      <c r="BI44" s="1">
        <v>1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1</v>
      </c>
      <c r="BQ44" s="1">
        <v>0</v>
      </c>
      <c r="BR44" s="1">
        <v>2</v>
      </c>
      <c r="BS44" s="1">
        <v>3</v>
      </c>
      <c r="BT44" s="1">
        <v>3</v>
      </c>
      <c r="BU44" s="1">
        <v>0</v>
      </c>
      <c r="BV44" s="1">
        <v>0</v>
      </c>
      <c r="BW44" s="1">
        <v>0</v>
      </c>
      <c r="BX44" s="1">
        <v>1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1</v>
      </c>
      <c r="CG44" s="1">
        <v>0</v>
      </c>
      <c r="CH44" s="1">
        <v>0</v>
      </c>
      <c r="CI44" s="1">
        <v>0</v>
      </c>
      <c r="CJ44" s="1">
        <v>1</v>
      </c>
      <c r="CK44" s="1">
        <v>1</v>
      </c>
      <c r="CL44" s="1">
        <v>1</v>
      </c>
      <c r="CM44" s="1">
        <v>0</v>
      </c>
      <c r="CN44" s="1">
        <v>1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</row>
    <row r="45" spans="1:97" x14ac:dyDescent="0.25">
      <c r="A45" s="2">
        <v>44</v>
      </c>
      <c r="B45" s="1">
        <v>1</v>
      </c>
      <c r="C45" s="1">
        <v>1</v>
      </c>
      <c r="D45" s="1">
        <v>1</v>
      </c>
      <c r="E45" s="1">
        <v>4</v>
      </c>
      <c r="F45" s="1">
        <v>1</v>
      </c>
      <c r="G45" s="1">
        <v>3</v>
      </c>
      <c r="H45" s="1">
        <v>2</v>
      </c>
      <c r="I45" s="1">
        <v>1</v>
      </c>
      <c r="J45" s="1">
        <v>2</v>
      </c>
      <c r="K45" s="1">
        <v>2</v>
      </c>
      <c r="L45" s="1">
        <v>2</v>
      </c>
      <c r="M45" s="1">
        <v>2</v>
      </c>
      <c r="N45" s="1">
        <v>3</v>
      </c>
      <c r="O45" s="1">
        <v>1</v>
      </c>
      <c r="P45" s="1">
        <v>1</v>
      </c>
      <c r="Q45" s="1">
        <v>1</v>
      </c>
      <c r="R45" s="1">
        <v>0</v>
      </c>
      <c r="S45" s="1">
        <v>0</v>
      </c>
      <c r="T45" s="1">
        <v>1</v>
      </c>
      <c r="U45" s="1">
        <v>0</v>
      </c>
      <c r="V45" s="1">
        <v>0</v>
      </c>
      <c r="W45" s="1">
        <v>1</v>
      </c>
      <c r="X45" s="1">
        <v>0</v>
      </c>
      <c r="Y45" s="1">
        <v>0</v>
      </c>
      <c r="Z45" s="1">
        <v>0</v>
      </c>
      <c r="AA45" s="1">
        <v>1</v>
      </c>
      <c r="AB45" s="1">
        <v>0</v>
      </c>
      <c r="AC45" s="1">
        <v>0</v>
      </c>
      <c r="AD45" s="1">
        <v>1</v>
      </c>
      <c r="AE45" s="1">
        <v>0</v>
      </c>
      <c r="AF45" s="1">
        <v>0</v>
      </c>
      <c r="AG45" s="1">
        <v>0</v>
      </c>
      <c r="AH45" s="1">
        <v>1</v>
      </c>
      <c r="AI45" s="1">
        <v>1</v>
      </c>
      <c r="AJ45" s="1">
        <v>1</v>
      </c>
      <c r="AK45" s="1">
        <v>0</v>
      </c>
      <c r="AL45" s="1">
        <v>0</v>
      </c>
      <c r="AM45" s="1">
        <v>0</v>
      </c>
      <c r="AN45" s="1">
        <v>1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3</v>
      </c>
      <c r="AW45" s="1">
        <v>1</v>
      </c>
      <c r="AX45" s="1">
        <v>0</v>
      </c>
      <c r="AY45" s="1">
        <v>1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1</v>
      </c>
      <c r="BQ45" s="1">
        <v>0</v>
      </c>
      <c r="BR45" s="1">
        <v>3</v>
      </c>
      <c r="BS45" s="1">
        <v>1</v>
      </c>
      <c r="BT45" s="1">
        <v>4</v>
      </c>
      <c r="BU45" s="1">
        <v>1</v>
      </c>
      <c r="BV45" s="1">
        <v>0</v>
      </c>
      <c r="BW45" s="1">
        <v>1</v>
      </c>
      <c r="BX45" s="1">
        <v>0</v>
      </c>
      <c r="BY45" s="1">
        <v>1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1</v>
      </c>
      <c r="CF45" s="1">
        <v>1</v>
      </c>
      <c r="CG45" s="1">
        <v>1</v>
      </c>
      <c r="CH45" s="1">
        <v>0</v>
      </c>
      <c r="CI45" s="1">
        <v>0</v>
      </c>
      <c r="CJ45" s="1">
        <v>1</v>
      </c>
      <c r="CK45" s="1">
        <v>1</v>
      </c>
      <c r="CL45" s="1">
        <v>0</v>
      </c>
      <c r="CM45" s="1">
        <v>0</v>
      </c>
      <c r="CN45" s="1">
        <v>0</v>
      </c>
      <c r="CO45" s="1">
        <v>0</v>
      </c>
      <c r="CP45" s="1">
        <v>1</v>
      </c>
      <c r="CQ45" s="1">
        <v>1</v>
      </c>
      <c r="CR45" s="1">
        <v>0</v>
      </c>
      <c r="CS45" s="1">
        <v>0</v>
      </c>
    </row>
    <row r="46" spans="1:97" x14ac:dyDescent="0.25">
      <c r="A46" s="2">
        <v>45</v>
      </c>
      <c r="B46" s="1">
        <v>1</v>
      </c>
      <c r="C46" s="1">
        <v>2</v>
      </c>
      <c r="D46" s="1">
        <v>1</v>
      </c>
      <c r="E46" s="1">
        <v>1</v>
      </c>
      <c r="F46" s="1">
        <v>1</v>
      </c>
      <c r="G46" s="1">
        <v>2</v>
      </c>
      <c r="H46" s="1">
        <v>1</v>
      </c>
      <c r="I46" s="1">
        <v>2</v>
      </c>
      <c r="J46" s="1">
        <v>1</v>
      </c>
      <c r="K46" s="1">
        <v>2</v>
      </c>
      <c r="L46" s="1">
        <v>2</v>
      </c>
      <c r="M46" s="1">
        <v>3</v>
      </c>
      <c r="N46" s="1">
        <v>3</v>
      </c>
      <c r="O46" s="1">
        <v>1</v>
      </c>
      <c r="P46" s="1">
        <v>1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1</v>
      </c>
      <c r="X46" s="1">
        <v>0</v>
      </c>
      <c r="Y46" s="1">
        <v>0</v>
      </c>
      <c r="Z46" s="1">
        <v>0</v>
      </c>
      <c r="AA46" s="1">
        <v>0</v>
      </c>
      <c r="AB46" s="1">
        <v>1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1</v>
      </c>
      <c r="AL46" s="1">
        <v>0</v>
      </c>
      <c r="AM46" s="1">
        <v>1</v>
      </c>
      <c r="AN46" s="1">
        <v>0</v>
      </c>
      <c r="AO46" s="1">
        <v>0</v>
      </c>
      <c r="AP46" s="1">
        <v>1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3</v>
      </c>
      <c r="AW46" s="1">
        <v>0</v>
      </c>
      <c r="AX46" s="1">
        <v>0</v>
      </c>
      <c r="AY46" s="1">
        <v>1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1</v>
      </c>
      <c r="BJ46" s="1">
        <v>0</v>
      </c>
      <c r="BK46" s="1">
        <v>0</v>
      </c>
      <c r="BL46" s="1">
        <v>0</v>
      </c>
      <c r="BM46" s="1">
        <v>1</v>
      </c>
      <c r="BN46" s="1">
        <v>0</v>
      </c>
      <c r="BO46" s="1">
        <v>1</v>
      </c>
      <c r="BP46" s="1">
        <v>0</v>
      </c>
      <c r="BQ46" s="1">
        <v>0</v>
      </c>
      <c r="BR46" s="1">
        <v>1</v>
      </c>
      <c r="BS46" s="1">
        <v>1</v>
      </c>
      <c r="BT46" s="1">
        <v>3</v>
      </c>
      <c r="BU46" s="1">
        <v>1</v>
      </c>
      <c r="BV46" s="1">
        <v>1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1</v>
      </c>
      <c r="CG46" s="1">
        <v>1</v>
      </c>
      <c r="CH46" s="1">
        <v>1</v>
      </c>
      <c r="CI46" s="1">
        <v>0</v>
      </c>
      <c r="CJ46" s="1">
        <v>0</v>
      </c>
      <c r="CK46" s="1">
        <v>1</v>
      </c>
      <c r="CL46" s="1">
        <v>0</v>
      </c>
      <c r="CM46" s="1">
        <v>0</v>
      </c>
      <c r="CN46" s="1">
        <v>1</v>
      </c>
      <c r="CO46" s="1">
        <v>1</v>
      </c>
      <c r="CP46" s="1">
        <v>0</v>
      </c>
      <c r="CQ46" s="1">
        <v>0</v>
      </c>
      <c r="CR46" s="1">
        <v>0</v>
      </c>
      <c r="CS46" s="1">
        <v>0</v>
      </c>
    </row>
    <row r="47" spans="1:97" x14ac:dyDescent="0.25">
      <c r="A47" s="2">
        <v>46</v>
      </c>
      <c r="B47" s="1">
        <v>1</v>
      </c>
      <c r="C47" s="1">
        <v>2</v>
      </c>
      <c r="D47" s="1">
        <v>2</v>
      </c>
      <c r="E47" s="1">
        <v>2</v>
      </c>
      <c r="F47" s="1">
        <v>1</v>
      </c>
      <c r="G47" s="1">
        <v>2</v>
      </c>
      <c r="H47" s="1">
        <v>1</v>
      </c>
      <c r="I47" s="1">
        <v>3</v>
      </c>
      <c r="J47" s="1">
        <v>2</v>
      </c>
      <c r="K47" s="1">
        <v>1</v>
      </c>
      <c r="L47" s="1">
        <v>2</v>
      </c>
      <c r="M47" s="1">
        <v>1</v>
      </c>
      <c r="N47" s="1">
        <v>1</v>
      </c>
      <c r="O47" s="1">
        <v>1</v>
      </c>
      <c r="P47" s="1">
        <v>1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1</v>
      </c>
      <c r="X47" s="1">
        <v>0</v>
      </c>
      <c r="Y47" s="1">
        <v>0</v>
      </c>
      <c r="Z47" s="1">
        <v>0</v>
      </c>
      <c r="AA47" s="1">
        <v>1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1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1</v>
      </c>
      <c r="AQ47" s="1">
        <v>1</v>
      </c>
      <c r="AR47" s="1">
        <v>0</v>
      </c>
      <c r="AS47" s="1">
        <v>0</v>
      </c>
      <c r="AT47" s="1">
        <v>0</v>
      </c>
      <c r="AU47" s="1">
        <v>0</v>
      </c>
      <c r="AV47" s="1">
        <v>1</v>
      </c>
      <c r="AW47" s="1">
        <v>1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1</v>
      </c>
      <c r="BS47" s="1">
        <v>1</v>
      </c>
      <c r="BT47" s="1">
        <v>2</v>
      </c>
      <c r="BU47" s="1">
        <v>1</v>
      </c>
      <c r="BV47" s="1">
        <v>0</v>
      </c>
      <c r="BW47" s="1">
        <v>1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1</v>
      </c>
      <c r="CG47" s="1">
        <v>1</v>
      </c>
      <c r="CH47" s="1">
        <v>0</v>
      </c>
      <c r="CI47" s="1">
        <v>0</v>
      </c>
      <c r="CJ47" s="1">
        <v>0</v>
      </c>
      <c r="CK47" s="1">
        <v>1</v>
      </c>
      <c r="CL47" s="1">
        <v>0</v>
      </c>
      <c r="CM47" s="1">
        <v>0</v>
      </c>
      <c r="CN47" s="1">
        <v>1</v>
      </c>
      <c r="CO47" s="1">
        <v>1</v>
      </c>
      <c r="CP47" s="1">
        <v>0</v>
      </c>
      <c r="CQ47" s="1">
        <v>0</v>
      </c>
      <c r="CR47" s="1">
        <v>0</v>
      </c>
      <c r="CS47" s="1">
        <v>0</v>
      </c>
    </row>
    <row r="48" spans="1:97" x14ac:dyDescent="0.25">
      <c r="A48" s="2">
        <v>47</v>
      </c>
      <c r="B48" s="1">
        <v>1</v>
      </c>
      <c r="C48" s="1">
        <v>1</v>
      </c>
      <c r="D48" s="1">
        <v>2</v>
      </c>
      <c r="E48" s="1">
        <v>1</v>
      </c>
      <c r="F48" s="1">
        <v>1</v>
      </c>
      <c r="G48" s="1">
        <v>3</v>
      </c>
      <c r="H48" s="1">
        <v>1</v>
      </c>
      <c r="I48" s="1">
        <v>2</v>
      </c>
      <c r="J48" s="1">
        <v>2</v>
      </c>
      <c r="K48" s="1">
        <v>2</v>
      </c>
      <c r="L48" s="1">
        <v>2</v>
      </c>
      <c r="M48" s="1">
        <v>3</v>
      </c>
      <c r="N48" s="1">
        <v>3</v>
      </c>
      <c r="O48" s="1">
        <v>1</v>
      </c>
      <c r="P48" s="1">
        <v>1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1</v>
      </c>
      <c r="X48" s="1">
        <v>0</v>
      </c>
      <c r="Y48" s="1">
        <v>0</v>
      </c>
      <c r="Z48" s="1">
        <v>1</v>
      </c>
      <c r="AA48" s="1">
        <v>1</v>
      </c>
      <c r="AB48" s="1">
        <v>1</v>
      </c>
      <c r="AC48" s="1">
        <v>0</v>
      </c>
      <c r="AD48" s="1">
        <v>0</v>
      </c>
      <c r="AE48" s="1">
        <v>0</v>
      </c>
      <c r="AF48" s="1">
        <v>1</v>
      </c>
      <c r="AG48" s="1">
        <v>0</v>
      </c>
      <c r="AH48" s="1">
        <v>0</v>
      </c>
      <c r="AI48" s="1">
        <v>0</v>
      </c>
      <c r="AJ48" s="1">
        <v>1</v>
      </c>
      <c r="AK48" s="1">
        <v>0</v>
      </c>
      <c r="AL48" s="1">
        <v>0</v>
      </c>
      <c r="AM48" s="1">
        <v>0</v>
      </c>
      <c r="AN48" s="1">
        <v>1</v>
      </c>
      <c r="AO48" s="1">
        <v>0</v>
      </c>
      <c r="AP48" s="1">
        <v>0</v>
      </c>
      <c r="AQ48" s="1">
        <v>1</v>
      </c>
      <c r="AR48" s="1">
        <v>0</v>
      </c>
      <c r="AS48" s="1">
        <v>0</v>
      </c>
      <c r="AT48" s="1">
        <v>1</v>
      </c>
      <c r="AU48" s="1">
        <v>0</v>
      </c>
      <c r="AV48" s="1">
        <v>1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1</v>
      </c>
      <c r="BM48" s="1">
        <v>1</v>
      </c>
      <c r="BN48" s="1">
        <v>0</v>
      </c>
      <c r="BO48" s="1">
        <v>0</v>
      </c>
      <c r="BP48" s="1">
        <v>1</v>
      </c>
      <c r="BQ48" s="1">
        <v>0</v>
      </c>
      <c r="BR48" s="1">
        <v>2</v>
      </c>
      <c r="BS48" s="1">
        <v>2</v>
      </c>
      <c r="BT48" s="1">
        <v>3</v>
      </c>
      <c r="BU48" s="1">
        <v>1</v>
      </c>
      <c r="BV48" s="1">
        <v>1</v>
      </c>
      <c r="BW48" s="1">
        <v>0</v>
      </c>
      <c r="BX48" s="1">
        <v>1</v>
      </c>
      <c r="BY48" s="1">
        <v>0</v>
      </c>
      <c r="BZ48" s="1">
        <v>0</v>
      </c>
      <c r="CA48" s="1">
        <v>1</v>
      </c>
      <c r="CB48" s="1">
        <v>0</v>
      </c>
      <c r="CC48" s="1">
        <v>0</v>
      </c>
      <c r="CD48" s="1">
        <v>0</v>
      </c>
      <c r="CE48" s="1">
        <v>1</v>
      </c>
      <c r="CF48" s="1">
        <v>1</v>
      </c>
      <c r="CG48" s="1">
        <v>0</v>
      </c>
      <c r="CH48" s="1">
        <v>0</v>
      </c>
      <c r="CI48" s="1">
        <v>1</v>
      </c>
      <c r="CJ48" s="1">
        <v>1</v>
      </c>
      <c r="CK48" s="1">
        <v>1</v>
      </c>
      <c r="CL48" s="1">
        <v>1</v>
      </c>
      <c r="CM48" s="1">
        <v>0</v>
      </c>
      <c r="CN48" s="1">
        <v>1</v>
      </c>
      <c r="CO48" s="1">
        <v>0</v>
      </c>
      <c r="CP48" s="1">
        <v>0</v>
      </c>
      <c r="CQ48" s="1">
        <v>1</v>
      </c>
      <c r="CR48" s="1">
        <v>0</v>
      </c>
      <c r="CS48" s="1">
        <v>0</v>
      </c>
    </row>
    <row r="49" spans="1:97" x14ac:dyDescent="0.25">
      <c r="A49" s="2">
        <v>48</v>
      </c>
      <c r="B49" s="1">
        <v>1</v>
      </c>
      <c r="C49" s="1">
        <v>1</v>
      </c>
      <c r="D49" s="1">
        <v>1</v>
      </c>
      <c r="E49" s="1">
        <v>2</v>
      </c>
      <c r="F49" s="1">
        <v>1</v>
      </c>
      <c r="G49" s="1">
        <v>2</v>
      </c>
      <c r="H49" s="1">
        <v>2</v>
      </c>
      <c r="I49" s="1">
        <v>2</v>
      </c>
      <c r="J49" s="1">
        <v>2</v>
      </c>
      <c r="K49" s="1">
        <v>7</v>
      </c>
      <c r="L49" s="1">
        <v>2</v>
      </c>
      <c r="M49" s="1">
        <v>3</v>
      </c>
      <c r="N49" s="1">
        <v>3</v>
      </c>
      <c r="O49" s="1">
        <v>4</v>
      </c>
      <c r="P49" s="1">
        <v>1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3</v>
      </c>
      <c r="X49" s="1">
        <v>0</v>
      </c>
      <c r="Y49" s="1">
        <v>0</v>
      </c>
      <c r="Z49" s="1">
        <v>0</v>
      </c>
      <c r="AA49" s="1">
        <v>1</v>
      </c>
      <c r="AB49" s="1">
        <v>0</v>
      </c>
      <c r="AC49" s="1">
        <v>0</v>
      </c>
      <c r="AD49" s="1">
        <v>1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1</v>
      </c>
      <c r="AK49" s="1">
        <v>0</v>
      </c>
      <c r="AL49" s="1">
        <v>0</v>
      </c>
      <c r="AM49" s="1">
        <v>0</v>
      </c>
      <c r="AN49" s="1">
        <v>1</v>
      </c>
      <c r="AO49" s="1">
        <v>1</v>
      </c>
      <c r="AP49" s="1">
        <v>0</v>
      </c>
      <c r="AQ49" s="1">
        <v>1</v>
      </c>
      <c r="AR49" s="1">
        <v>0</v>
      </c>
      <c r="AS49" s="1">
        <v>0</v>
      </c>
      <c r="AT49" s="1">
        <v>0</v>
      </c>
      <c r="AU49" s="1">
        <v>0</v>
      </c>
      <c r="AV49" s="1">
        <v>3</v>
      </c>
      <c r="AW49" s="1">
        <v>0</v>
      </c>
      <c r="AX49" s="1">
        <v>0</v>
      </c>
      <c r="AY49" s="1">
        <v>1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1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3</v>
      </c>
      <c r="BS49" s="1">
        <v>3</v>
      </c>
      <c r="BT49" s="1">
        <v>6</v>
      </c>
      <c r="BU49" s="1">
        <v>1</v>
      </c>
      <c r="BV49" s="1">
        <v>0</v>
      </c>
      <c r="BW49" s="1">
        <v>0</v>
      </c>
      <c r="BX49" s="1">
        <v>1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1</v>
      </c>
      <c r="CG49" s="1">
        <v>0</v>
      </c>
      <c r="CH49" s="1">
        <v>0</v>
      </c>
      <c r="CI49" s="1">
        <v>1</v>
      </c>
      <c r="CJ49" s="1">
        <v>1</v>
      </c>
      <c r="CK49" s="1">
        <v>1</v>
      </c>
      <c r="CL49" s="1">
        <v>0</v>
      </c>
      <c r="CM49" s="1">
        <v>0</v>
      </c>
      <c r="CN49" s="1">
        <v>1</v>
      </c>
      <c r="CO49" s="1">
        <v>1</v>
      </c>
      <c r="CP49" s="1">
        <v>0</v>
      </c>
      <c r="CQ49" s="1">
        <v>0</v>
      </c>
      <c r="CR49" s="1">
        <v>0</v>
      </c>
      <c r="CS49" s="1">
        <v>0</v>
      </c>
    </row>
    <row r="50" spans="1:97" x14ac:dyDescent="0.25">
      <c r="A50" s="2">
        <v>49</v>
      </c>
      <c r="B50" s="1">
        <v>1</v>
      </c>
      <c r="C50" s="1">
        <v>2</v>
      </c>
      <c r="D50" s="1">
        <v>2</v>
      </c>
      <c r="E50" s="1">
        <v>2</v>
      </c>
      <c r="F50" s="1">
        <v>1</v>
      </c>
      <c r="G50" s="1">
        <v>2</v>
      </c>
      <c r="H50" s="1">
        <v>4</v>
      </c>
      <c r="I50" s="1">
        <v>1</v>
      </c>
      <c r="J50" s="1">
        <v>2</v>
      </c>
      <c r="K50" s="1">
        <v>7</v>
      </c>
      <c r="L50" s="1">
        <v>2</v>
      </c>
      <c r="M50" s="1">
        <v>1</v>
      </c>
      <c r="N50" s="1">
        <v>3</v>
      </c>
      <c r="O50" s="1">
        <v>3</v>
      </c>
      <c r="P50" s="1">
        <v>1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1</v>
      </c>
      <c r="X50" s="1">
        <v>1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1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1</v>
      </c>
      <c r="AW50" s="1">
        <v>1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1</v>
      </c>
      <c r="BS50" s="1">
        <v>1</v>
      </c>
      <c r="BT50" s="1">
        <v>1</v>
      </c>
      <c r="BU50" s="1">
        <v>1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1</v>
      </c>
      <c r="CF50" s="1">
        <v>1</v>
      </c>
      <c r="CG50" s="1">
        <v>1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1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</row>
    <row r="51" spans="1:97" x14ac:dyDescent="0.25">
      <c r="A51" s="2">
        <v>50</v>
      </c>
      <c r="B51" s="1">
        <v>1</v>
      </c>
      <c r="C51" s="1">
        <v>1</v>
      </c>
      <c r="D51" s="1">
        <v>1</v>
      </c>
      <c r="E51" s="1">
        <v>1</v>
      </c>
      <c r="F51" s="1">
        <v>1</v>
      </c>
      <c r="G51" s="1">
        <v>3</v>
      </c>
      <c r="H51" s="1">
        <v>2</v>
      </c>
      <c r="I51" s="1">
        <v>2</v>
      </c>
      <c r="J51" s="1">
        <v>2</v>
      </c>
      <c r="K51" s="1">
        <v>2</v>
      </c>
      <c r="L51" s="1">
        <v>2</v>
      </c>
      <c r="M51" s="1">
        <v>2</v>
      </c>
      <c r="N51" s="1">
        <v>3</v>
      </c>
      <c r="O51" s="1">
        <v>1</v>
      </c>
      <c r="P51" s="1">
        <v>1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1</v>
      </c>
      <c r="X51" s="1">
        <v>0</v>
      </c>
      <c r="Y51" s="1">
        <v>1</v>
      </c>
      <c r="Z51" s="1">
        <v>1</v>
      </c>
      <c r="AA51" s="1">
        <v>1</v>
      </c>
      <c r="AB51" s="1">
        <v>1</v>
      </c>
      <c r="AC51" s="1">
        <v>0</v>
      </c>
      <c r="AD51" s="1">
        <v>1</v>
      </c>
      <c r="AE51" s="1">
        <v>1</v>
      </c>
      <c r="AF51" s="1">
        <v>1</v>
      </c>
      <c r="AG51" s="1">
        <v>1</v>
      </c>
      <c r="AH51" s="1">
        <v>1</v>
      </c>
      <c r="AI51" s="1">
        <v>1</v>
      </c>
      <c r="AJ51" s="1">
        <v>1</v>
      </c>
      <c r="AK51" s="1">
        <v>1</v>
      </c>
      <c r="AL51" s="1">
        <v>1</v>
      </c>
      <c r="AM51" s="1">
        <v>1</v>
      </c>
      <c r="AN51" s="1">
        <v>1</v>
      </c>
      <c r="AO51" s="1">
        <v>1</v>
      </c>
      <c r="AP51" s="1">
        <v>1</v>
      </c>
      <c r="AQ51" s="1">
        <v>1</v>
      </c>
      <c r="AR51" s="1">
        <v>1</v>
      </c>
      <c r="AS51" s="1">
        <v>1</v>
      </c>
      <c r="AT51" s="1">
        <v>1</v>
      </c>
      <c r="AU51" s="1">
        <v>0</v>
      </c>
      <c r="AV51" s="1">
        <v>1</v>
      </c>
      <c r="AW51" s="1">
        <v>0</v>
      </c>
      <c r="AX51" s="1">
        <v>1</v>
      </c>
      <c r="AY51" s="1">
        <v>0</v>
      </c>
      <c r="AZ51" s="1">
        <v>1</v>
      </c>
      <c r="BA51" s="1">
        <v>0</v>
      </c>
      <c r="BB51" s="1">
        <v>1</v>
      </c>
      <c r="BC51" s="1">
        <v>0</v>
      </c>
      <c r="BD51" s="1">
        <v>0</v>
      </c>
      <c r="BE51" s="1">
        <v>0</v>
      </c>
      <c r="BF51" s="1">
        <v>0</v>
      </c>
      <c r="BG51" s="1">
        <v>1</v>
      </c>
      <c r="BH51" s="1">
        <v>0</v>
      </c>
      <c r="BI51" s="1">
        <v>1</v>
      </c>
      <c r="BJ51" s="1">
        <v>1</v>
      </c>
      <c r="BK51" s="1">
        <v>1</v>
      </c>
      <c r="BL51" s="1">
        <v>0</v>
      </c>
      <c r="BM51" s="1">
        <v>1</v>
      </c>
      <c r="BN51" s="1">
        <v>0</v>
      </c>
      <c r="BO51" s="1">
        <v>0</v>
      </c>
      <c r="BP51" s="1">
        <v>0</v>
      </c>
      <c r="BQ51" s="1">
        <v>0</v>
      </c>
      <c r="BR51" s="1">
        <v>1</v>
      </c>
      <c r="BS51" s="1">
        <v>1</v>
      </c>
      <c r="BT51" s="1">
        <v>3</v>
      </c>
      <c r="BU51" s="1">
        <v>0</v>
      </c>
      <c r="BV51" s="1">
        <v>1</v>
      </c>
      <c r="BW51" s="1">
        <v>1</v>
      </c>
      <c r="BX51" s="1">
        <v>0</v>
      </c>
      <c r="BY51" s="1">
        <v>0</v>
      </c>
      <c r="BZ51" s="1">
        <v>0</v>
      </c>
      <c r="CA51" s="1">
        <v>0</v>
      </c>
      <c r="CB51" s="1">
        <v>1</v>
      </c>
      <c r="CC51" s="1">
        <v>0</v>
      </c>
      <c r="CD51" s="1">
        <v>1</v>
      </c>
      <c r="CE51" s="1">
        <v>0</v>
      </c>
      <c r="CF51" s="1">
        <v>1</v>
      </c>
      <c r="CG51" s="1">
        <v>0</v>
      </c>
      <c r="CH51" s="1">
        <v>0</v>
      </c>
      <c r="CI51" s="1">
        <v>0</v>
      </c>
      <c r="CJ51" s="1">
        <v>1</v>
      </c>
      <c r="CK51" s="1">
        <v>1</v>
      </c>
      <c r="CL51" s="1">
        <v>1</v>
      </c>
      <c r="CM51" s="1">
        <v>0</v>
      </c>
      <c r="CN51" s="1">
        <v>1</v>
      </c>
      <c r="CO51" s="1">
        <v>1</v>
      </c>
      <c r="CP51" s="1">
        <v>1</v>
      </c>
      <c r="CQ51" s="1">
        <v>1</v>
      </c>
      <c r="CR51" s="1">
        <v>0</v>
      </c>
      <c r="CS51" s="1">
        <v>0</v>
      </c>
    </row>
    <row r="52" spans="1:97" x14ac:dyDescent="0.25">
      <c r="A52" s="2">
        <v>51</v>
      </c>
      <c r="B52" s="1">
        <v>1</v>
      </c>
      <c r="C52" s="1">
        <v>1</v>
      </c>
      <c r="D52" s="1">
        <v>2</v>
      </c>
      <c r="E52" s="1">
        <v>2</v>
      </c>
      <c r="F52" s="1">
        <v>1</v>
      </c>
      <c r="G52" s="1">
        <v>2</v>
      </c>
      <c r="H52" s="1">
        <v>1</v>
      </c>
      <c r="I52" s="1">
        <v>1</v>
      </c>
      <c r="J52" s="1">
        <v>2</v>
      </c>
      <c r="K52" s="1">
        <v>3</v>
      </c>
      <c r="L52" s="1">
        <v>1</v>
      </c>
      <c r="M52" s="1">
        <v>2</v>
      </c>
      <c r="N52" s="1">
        <v>3</v>
      </c>
      <c r="O52" s="1">
        <v>1</v>
      </c>
      <c r="P52" s="1">
        <v>1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1</v>
      </c>
      <c r="X52" s="1">
        <v>0</v>
      </c>
      <c r="Y52" s="1">
        <v>0</v>
      </c>
      <c r="Z52" s="1">
        <v>1</v>
      </c>
      <c r="AA52" s="1">
        <v>0</v>
      </c>
      <c r="AB52" s="1">
        <v>0</v>
      </c>
      <c r="AC52" s="1">
        <v>0</v>
      </c>
      <c r="AD52" s="1">
        <v>1</v>
      </c>
      <c r="AE52" s="1">
        <v>0</v>
      </c>
      <c r="AF52" s="1">
        <v>0</v>
      </c>
      <c r="AG52" s="1">
        <v>1</v>
      </c>
      <c r="AH52" s="1">
        <v>0</v>
      </c>
      <c r="AI52" s="1">
        <v>1</v>
      </c>
      <c r="AJ52" s="1">
        <v>1</v>
      </c>
      <c r="AK52" s="1">
        <v>1</v>
      </c>
      <c r="AL52" s="1">
        <v>0</v>
      </c>
      <c r="AM52" s="1">
        <v>0</v>
      </c>
      <c r="AN52" s="1">
        <v>0</v>
      </c>
      <c r="AO52" s="1">
        <v>0</v>
      </c>
      <c r="AP52" s="1">
        <v>1</v>
      </c>
      <c r="AQ52" s="1">
        <v>1</v>
      </c>
      <c r="AR52" s="1">
        <v>0</v>
      </c>
      <c r="AS52" s="1">
        <v>0</v>
      </c>
      <c r="AT52" s="1">
        <v>1</v>
      </c>
      <c r="AU52" s="1">
        <v>0</v>
      </c>
      <c r="AV52" s="1">
        <v>2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1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1</v>
      </c>
      <c r="BQ52" s="1">
        <v>0</v>
      </c>
      <c r="BR52" s="1">
        <v>2</v>
      </c>
      <c r="BS52" s="1">
        <v>2</v>
      </c>
      <c r="BT52" s="1">
        <v>4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1</v>
      </c>
      <c r="CC52" s="1">
        <v>1</v>
      </c>
      <c r="CD52" s="1">
        <v>1</v>
      </c>
      <c r="CE52" s="1">
        <v>1</v>
      </c>
      <c r="CF52" s="1">
        <v>1</v>
      </c>
      <c r="CG52" s="1">
        <v>0</v>
      </c>
      <c r="CH52" s="1">
        <v>0</v>
      </c>
      <c r="CI52" s="1">
        <v>1</v>
      </c>
      <c r="CJ52" s="1">
        <v>1</v>
      </c>
      <c r="CK52" s="1">
        <v>1</v>
      </c>
      <c r="CL52" s="1">
        <v>0</v>
      </c>
      <c r="CM52" s="1">
        <v>0</v>
      </c>
      <c r="CN52" s="1">
        <v>1</v>
      </c>
      <c r="CO52" s="1">
        <v>1</v>
      </c>
      <c r="CP52" s="1">
        <v>0</v>
      </c>
      <c r="CQ52" s="1">
        <v>0</v>
      </c>
      <c r="CR52" s="1">
        <v>0</v>
      </c>
      <c r="CS52" s="1">
        <v>0</v>
      </c>
    </row>
    <row r="53" spans="1:97" x14ac:dyDescent="0.25">
      <c r="A53" s="2">
        <v>52</v>
      </c>
      <c r="B53" s="1">
        <v>1</v>
      </c>
      <c r="C53" s="1">
        <v>1</v>
      </c>
      <c r="D53" s="1">
        <v>1</v>
      </c>
      <c r="E53" s="1">
        <v>2</v>
      </c>
      <c r="F53" s="1">
        <v>1</v>
      </c>
      <c r="G53" s="1">
        <v>2</v>
      </c>
      <c r="H53" s="1">
        <v>1</v>
      </c>
      <c r="I53" s="1">
        <v>2</v>
      </c>
      <c r="J53" s="1">
        <v>2</v>
      </c>
      <c r="K53" s="1">
        <v>3</v>
      </c>
      <c r="L53" s="1">
        <v>2</v>
      </c>
      <c r="M53" s="1">
        <v>2</v>
      </c>
      <c r="N53" s="1">
        <v>3</v>
      </c>
      <c r="O53" s="1">
        <v>1</v>
      </c>
      <c r="P53" s="1">
        <v>1</v>
      </c>
      <c r="Q53" s="1">
        <v>0</v>
      </c>
      <c r="R53" s="1">
        <v>0</v>
      </c>
      <c r="S53" s="1">
        <v>1</v>
      </c>
      <c r="T53" s="1">
        <v>0</v>
      </c>
      <c r="U53" s="1">
        <v>0</v>
      </c>
      <c r="V53" s="1">
        <v>0</v>
      </c>
      <c r="W53" s="1">
        <v>1</v>
      </c>
      <c r="X53" s="1">
        <v>0</v>
      </c>
      <c r="Y53" s="1">
        <v>1</v>
      </c>
      <c r="Z53" s="1">
        <v>0</v>
      </c>
      <c r="AA53" s="1">
        <v>0</v>
      </c>
      <c r="AB53" s="1">
        <v>0</v>
      </c>
      <c r="AC53" s="1">
        <v>0</v>
      </c>
      <c r="AD53" s="1">
        <v>1</v>
      </c>
      <c r="AE53" s="1">
        <v>0</v>
      </c>
      <c r="AF53" s="1">
        <v>0</v>
      </c>
      <c r="AG53" s="1">
        <v>1</v>
      </c>
      <c r="AH53" s="1">
        <v>1</v>
      </c>
      <c r="AI53" s="1">
        <v>1</v>
      </c>
      <c r="AJ53" s="1">
        <v>1</v>
      </c>
      <c r="AK53" s="1">
        <v>0</v>
      </c>
      <c r="AL53" s="1">
        <v>0</v>
      </c>
      <c r="AM53" s="1">
        <v>0</v>
      </c>
      <c r="AN53" s="1">
        <v>1</v>
      </c>
      <c r="AO53" s="1">
        <v>1</v>
      </c>
      <c r="AP53" s="1">
        <v>0</v>
      </c>
      <c r="AQ53" s="1">
        <v>1</v>
      </c>
      <c r="AR53" s="1">
        <v>0</v>
      </c>
      <c r="AS53" s="1">
        <v>0</v>
      </c>
      <c r="AT53" s="1">
        <v>1</v>
      </c>
      <c r="AU53" s="1">
        <v>0</v>
      </c>
      <c r="AV53" s="1">
        <v>1</v>
      </c>
      <c r="AW53" s="1">
        <v>1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1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1</v>
      </c>
      <c r="BO53" s="1">
        <v>0</v>
      </c>
      <c r="BP53" s="1">
        <v>1</v>
      </c>
      <c r="BQ53" s="1">
        <v>0</v>
      </c>
      <c r="BR53" s="1">
        <v>2</v>
      </c>
      <c r="BS53" s="1">
        <v>2</v>
      </c>
      <c r="BT53" s="1">
        <v>3</v>
      </c>
      <c r="BU53" s="1">
        <v>1</v>
      </c>
      <c r="BV53" s="1">
        <v>1</v>
      </c>
      <c r="BW53" s="1">
        <v>1</v>
      </c>
      <c r="BX53" s="1">
        <v>1</v>
      </c>
      <c r="BY53" s="1">
        <v>1</v>
      </c>
      <c r="BZ53" s="1">
        <v>0</v>
      </c>
      <c r="CA53" s="1">
        <v>1</v>
      </c>
      <c r="CB53" s="1">
        <v>1</v>
      </c>
      <c r="CC53" s="1">
        <v>0</v>
      </c>
      <c r="CD53" s="1">
        <v>0</v>
      </c>
      <c r="CE53" s="1">
        <v>0</v>
      </c>
      <c r="CF53" s="1">
        <v>1</v>
      </c>
      <c r="CG53" s="1">
        <v>1</v>
      </c>
      <c r="CH53" s="1">
        <v>0</v>
      </c>
      <c r="CI53" s="1">
        <v>0</v>
      </c>
      <c r="CJ53" s="1">
        <v>1</v>
      </c>
      <c r="CK53" s="1">
        <v>1</v>
      </c>
      <c r="CL53" s="1">
        <v>0</v>
      </c>
      <c r="CM53" s="1">
        <v>0</v>
      </c>
      <c r="CN53" s="1">
        <v>1</v>
      </c>
      <c r="CO53" s="1">
        <v>1</v>
      </c>
      <c r="CP53" s="1">
        <v>0</v>
      </c>
      <c r="CQ53" s="1">
        <v>0</v>
      </c>
      <c r="CR53" s="1">
        <v>0</v>
      </c>
      <c r="CS53" s="1">
        <v>0</v>
      </c>
    </row>
    <row r="54" spans="1:97" x14ac:dyDescent="0.25">
      <c r="A54" s="2">
        <v>53</v>
      </c>
      <c r="B54" s="1">
        <v>1</v>
      </c>
      <c r="C54" s="1">
        <v>1</v>
      </c>
      <c r="D54" s="1">
        <v>2</v>
      </c>
      <c r="E54" s="1">
        <v>2</v>
      </c>
      <c r="F54" s="1">
        <v>1</v>
      </c>
      <c r="G54" s="1">
        <v>2</v>
      </c>
      <c r="H54" s="1">
        <v>1</v>
      </c>
      <c r="I54" s="1">
        <v>1</v>
      </c>
      <c r="J54" s="1">
        <v>2</v>
      </c>
      <c r="K54" s="1">
        <v>3</v>
      </c>
      <c r="L54" s="1">
        <v>2</v>
      </c>
      <c r="M54" s="1">
        <v>3</v>
      </c>
      <c r="N54" s="1">
        <v>3</v>
      </c>
      <c r="O54" s="1">
        <v>1</v>
      </c>
      <c r="P54" s="1">
        <v>1</v>
      </c>
      <c r="Q54" s="1">
        <v>0</v>
      </c>
      <c r="R54" s="1">
        <v>1</v>
      </c>
      <c r="S54" s="1">
        <v>1</v>
      </c>
      <c r="T54" s="1">
        <v>0</v>
      </c>
      <c r="U54" s="1">
        <v>0</v>
      </c>
      <c r="V54" s="1">
        <v>1</v>
      </c>
      <c r="W54" s="1">
        <v>1</v>
      </c>
      <c r="X54" s="1">
        <v>0</v>
      </c>
      <c r="Y54" s="1">
        <v>1</v>
      </c>
      <c r="Z54" s="1">
        <v>1</v>
      </c>
      <c r="AA54" s="1">
        <v>1</v>
      </c>
      <c r="AB54" s="1">
        <v>0</v>
      </c>
      <c r="AC54" s="1">
        <v>0</v>
      </c>
      <c r="AD54" s="1">
        <v>1</v>
      </c>
      <c r="AE54" s="1">
        <v>0</v>
      </c>
      <c r="AF54" s="1">
        <v>0</v>
      </c>
      <c r="AG54" s="1">
        <v>0</v>
      </c>
      <c r="AH54" s="1">
        <v>1</v>
      </c>
      <c r="AI54" s="1">
        <v>0</v>
      </c>
      <c r="AJ54" s="1">
        <v>1</v>
      </c>
      <c r="AK54" s="1">
        <v>0</v>
      </c>
      <c r="AL54" s="1">
        <v>0</v>
      </c>
      <c r="AM54" s="1">
        <v>0</v>
      </c>
      <c r="AN54" s="1">
        <v>1</v>
      </c>
      <c r="AO54" s="1">
        <v>1</v>
      </c>
      <c r="AP54" s="1">
        <v>1</v>
      </c>
      <c r="AQ54" s="1">
        <v>1</v>
      </c>
      <c r="AR54" s="1">
        <v>0</v>
      </c>
      <c r="AS54" s="1">
        <v>0</v>
      </c>
      <c r="AT54" s="1">
        <v>1</v>
      </c>
      <c r="AU54" s="1">
        <v>0</v>
      </c>
      <c r="AV54" s="1">
        <v>1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1</v>
      </c>
      <c r="BR54" s="1">
        <v>1</v>
      </c>
      <c r="BS54" s="1">
        <v>1</v>
      </c>
      <c r="BT54" s="1">
        <v>3</v>
      </c>
      <c r="BU54" s="1">
        <v>0</v>
      </c>
      <c r="BV54" s="1">
        <v>1</v>
      </c>
      <c r="BW54" s="1">
        <v>0</v>
      </c>
      <c r="BX54" s="1">
        <v>1</v>
      </c>
      <c r="BY54" s="1">
        <v>0</v>
      </c>
      <c r="BZ54" s="1">
        <v>0</v>
      </c>
      <c r="CA54" s="1">
        <v>0</v>
      </c>
      <c r="CB54" s="1">
        <v>1</v>
      </c>
      <c r="CC54" s="1">
        <v>0</v>
      </c>
      <c r="CD54" s="1">
        <v>0</v>
      </c>
      <c r="CE54" s="1">
        <v>1</v>
      </c>
      <c r="CF54" s="1">
        <v>3</v>
      </c>
      <c r="CG54" s="1">
        <v>0</v>
      </c>
      <c r="CH54" s="1">
        <v>0</v>
      </c>
      <c r="CI54" s="1">
        <v>1</v>
      </c>
      <c r="CJ54" s="1">
        <v>0</v>
      </c>
      <c r="CK54" s="1">
        <v>0</v>
      </c>
      <c r="CL54" s="1">
        <v>0</v>
      </c>
      <c r="CM54" s="1">
        <v>0</v>
      </c>
      <c r="CN54" s="1">
        <v>1</v>
      </c>
      <c r="CO54" s="1">
        <v>1</v>
      </c>
      <c r="CP54" s="1">
        <v>0</v>
      </c>
      <c r="CQ54" s="1">
        <v>0</v>
      </c>
      <c r="CR54" s="1">
        <v>0</v>
      </c>
      <c r="CS54" s="1">
        <v>0</v>
      </c>
    </row>
    <row r="55" spans="1:97" x14ac:dyDescent="0.25">
      <c r="A55" s="2">
        <v>54</v>
      </c>
      <c r="B55" s="1">
        <v>1</v>
      </c>
      <c r="C55" s="1">
        <v>1</v>
      </c>
      <c r="D55" s="1">
        <v>2</v>
      </c>
      <c r="E55" s="1">
        <v>1</v>
      </c>
      <c r="F55" s="1">
        <v>1</v>
      </c>
      <c r="G55" s="1">
        <v>2</v>
      </c>
      <c r="H55" s="1">
        <v>2</v>
      </c>
      <c r="I55" s="1">
        <v>3</v>
      </c>
      <c r="J55" s="1">
        <v>2</v>
      </c>
      <c r="K55" s="1">
        <v>3</v>
      </c>
      <c r="L55" s="1">
        <v>2</v>
      </c>
      <c r="M55" s="1">
        <v>2</v>
      </c>
      <c r="N55" s="1">
        <v>3</v>
      </c>
      <c r="O55" s="1">
        <v>1</v>
      </c>
      <c r="P55" s="1">
        <v>1</v>
      </c>
      <c r="Q55" s="1">
        <v>0</v>
      </c>
      <c r="R55" s="1">
        <v>0</v>
      </c>
      <c r="S55" s="1">
        <v>0</v>
      </c>
      <c r="T55" s="1">
        <v>1</v>
      </c>
      <c r="U55" s="1">
        <v>0</v>
      </c>
      <c r="V55" s="1">
        <v>0</v>
      </c>
      <c r="W55" s="1">
        <v>1</v>
      </c>
      <c r="X55" s="1">
        <v>0</v>
      </c>
      <c r="Y55" s="1">
        <v>1</v>
      </c>
      <c r="Z55" s="1">
        <v>0</v>
      </c>
      <c r="AA55" s="1">
        <v>0</v>
      </c>
      <c r="AB55" s="1">
        <v>0</v>
      </c>
      <c r="AC55" s="1">
        <v>0</v>
      </c>
      <c r="AD55" s="1">
        <v>1</v>
      </c>
      <c r="AE55" s="1">
        <v>0</v>
      </c>
      <c r="AF55" s="1">
        <v>0</v>
      </c>
      <c r="AG55" s="1">
        <v>1</v>
      </c>
      <c r="AH55" s="1">
        <v>1</v>
      </c>
      <c r="AI55" s="1">
        <v>1</v>
      </c>
      <c r="AJ55" s="1">
        <v>1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1</v>
      </c>
      <c r="AQ55" s="1">
        <v>1</v>
      </c>
      <c r="AR55" s="1">
        <v>0</v>
      </c>
      <c r="AS55" s="1">
        <v>0</v>
      </c>
      <c r="AT55" s="1">
        <v>1</v>
      </c>
      <c r="AU55" s="1">
        <v>0</v>
      </c>
      <c r="AV55" s="1">
        <v>1</v>
      </c>
      <c r="AW55" s="1">
        <v>1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1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1</v>
      </c>
      <c r="BQ55" s="1">
        <v>0</v>
      </c>
      <c r="BR55" s="1">
        <v>2</v>
      </c>
      <c r="BS55" s="1">
        <v>1</v>
      </c>
      <c r="BT55" s="1">
        <v>3</v>
      </c>
      <c r="BU55" s="1">
        <v>1</v>
      </c>
      <c r="BV55" s="1">
        <v>1</v>
      </c>
      <c r="BW55" s="1">
        <v>1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1</v>
      </c>
      <c r="CG55" s="1">
        <v>0</v>
      </c>
      <c r="CH55" s="1">
        <v>0</v>
      </c>
      <c r="CI55" s="1">
        <v>0</v>
      </c>
      <c r="CJ55" s="1">
        <v>1</v>
      </c>
      <c r="CK55" s="1">
        <v>1</v>
      </c>
      <c r="CL55" s="1">
        <v>0</v>
      </c>
      <c r="CM55" s="1">
        <v>0</v>
      </c>
      <c r="CN55" s="1">
        <v>1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</row>
    <row r="56" spans="1:97" x14ac:dyDescent="0.25">
      <c r="A56" s="2">
        <v>55</v>
      </c>
      <c r="B56" s="1">
        <v>1</v>
      </c>
      <c r="C56" s="1">
        <v>2</v>
      </c>
      <c r="D56" s="1">
        <v>2</v>
      </c>
      <c r="E56" s="1">
        <v>1</v>
      </c>
      <c r="F56" s="1">
        <v>1</v>
      </c>
      <c r="G56" s="1">
        <v>1</v>
      </c>
      <c r="H56" s="1">
        <v>1</v>
      </c>
      <c r="I56" s="1">
        <v>3</v>
      </c>
      <c r="J56" s="1">
        <v>2</v>
      </c>
      <c r="K56" s="1">
        <v>2</v>
      </c>
      <c r="L56" s="1">
        <v>1</v>
      </c>
      <c r="M56" s="1">
        <v>2</v>
      </c>
      <c r="N56" s="1">
        <v>3</v>
      </c>
      <c r="O56" s="1">
        <v>1</v>
      </c>
      <c r="P56" s="1">
        <v>1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3</v>
      </c>
      <c r="X56" s="1">
        <v>0</v>
      </c>
      <c r="Y56" s="1">
        <v>0</v>
      </c>
      <c r="Z56" s="1">
        <v>1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1</v>
      </c>
      <c r="AJ56" s="1">
        <v>0</v>
      </c>
      <c r="AK56" s="1">
        <v>0</v>
      </c>
      <c r="AL56" s="1">
        <v>0</v>
      </c>
      <c r="AM56" s="1">
        <v>0</v>
      </c>
      <c r="AN56" s="1">
        <v>1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1</v>
      </c>
      <c r="AU56" s="1">
        <v>0</v>
      </c>
      <c r="AV56" s="1">
        <v>3</v>
      </c>
      <c r="AW56" s="1">
        <v>1</v>
      </c>
      <c r="AX56" s="1">
        <v>0</v>
      </c>
      <c r="AY56" s="1">
        <v>1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1</v>
      </c>
      <c r="BN56" s="1">
        <v>0</v>
      </c>
      <c r="BO56" s="1">
        <v>0</v>
      </c>
      <c r="BP56" s="1">
        <v>1</v>
      </c>
      <c r="BQ56" s="1">
        <v>0</v>
      </c>
      <c r="BR56" s="1">
        <v>1</v>
      </c>
      <c r="BS56" s="1">
        <v>1</v>
      </c>
      <c r="BT56" s="1">
        <v>3</v>
      </c>
      <c r="BU56" s="1">
        <v>1</v>
      </c>
      <c r="BV56" s="1">
        <v>1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1</v>
      </c>
      <c r="CE56" s="1">
        <v>1</v>
      </c>
      <c r="CF56" s="1">
        <v>1</v>
      </c>
      <c r="CG56" s="1">
        <v>1</v>
      </c>
      <c r="CH56" s="1">
        <v>0</v>
      </c>
      <c r="CI56" s="1">
        <v>0</v>
      </c>
      <c r="CJ56" s="1">
        <v>0</v>
      </c>
      <c r="CK56" s="1">
        <v>1</v>
      </c>
      <c r="CL56" s="1">
        <v>0</v>
      </c>
      <c r="CM56" s="1">
        <v>0</v>
      </c>
      <c r="CN56" s="1">
        <v>1</v>
      </c>
      <c r="CO56" s="1">
        <v>1</v>
      </c>
      <c r="CP56" s="1">
        <v>0</v>
      </c>
      <c r="CQ56" s="1">
        <v>0</v>
      </c>
      <c r="CR56" s="1">
        <v>0</v>
      </c>
      <c r="CS56" s="1">
        <v>0</v>
      </c>
    </row>
    <row r="57" spans="1:97" x14ac:dyDescent="0.25">
      <c r="A57" s="2">
        <v>56</v>
      </c>
      <c r="B57" s="1">
        <v>1</v>
      </c>
      <c r="C57" s="1">
        <v>1</v>
      </c>
      <c r="D57" s="1">
        <v>2</v>
      </c>
      <c r="E57" s="1">
        <v>1</v>
      </c>
      <c r="F57" s="1">
        <v>1</v>
      </c>
      <c r="G57" s="1">
        <v>3</v>
      </c>
      <c r="H57" s="1">
        <v>2</v>
      </c>
      <c r="I57" s="1">
        <v>2</v>
      </c>
      <c r="J57" s="1">
        <v>2</v>
      </c>
      <c r="K57" s="1">
        <v>2</v>
      </c>
      <c r="L57" s="1">
        <v>2</v>
      </c>
      <c r="M57" s="1">
        <v>2</v>
      </c>
      <c r="N57" s="1">
        <v>3</v>
      </c>
      <c r="O57" s="1">
        <v>1</v>
      </c>
      <c r="P57" s="1">
        <v>1</v>
      </c>
      <c r="Q57" s="1">
        <v>1</v>
      </c>
      <c r="R57" s="1">
        <v>1</v>
      </c>
      <c r="S57" s="1">
        <v>1</v>
      </c>
      <c r="T57" s="1">
        <v>1</v>
      </c>
      <c r="U57" s="1">
        <v>0</v>
      </c>
      <c r="V57" s="1">
        <v>0</v>
      </c>
      <c r="W57" s="1">
        <v>1</v>
      </c>
      <c r="X57" s="1">
        <v>0</v>
      </c>
      <c r="Y57" s="1">
        <v>1</v>
      </c>
      <c r="Z57" s="1">
        <v>1</v>
      </c>
      <c r="AA57" s="1">
        <v>1</v>
      </c>
      <c r="AB57" s="1">
        <v>0</v>
      </c>
      <c r="AC57" s="1">
        <v>0</v>
      </c>
      <c r="AD57" s="1">
        <v>1</v>
      </c>
      <c r="AE57" s="1">
        <v>1</v>
      </c>
      <c r="AF57" s="1">
        <v>0</v>
      </c>
      <c r="AG57" s="1">
        <v>1</v>
      </c>
      <c r="AH57" s="1">
        <v>0</v>
      </c>
      <c r="AI57" s="1">
        <v>1</v>
      </c>
      <c r="AJ57" s="1">
        <v>0</v>
      </c>
      <c r="AK57" s="1">
        <v>0</v>
      </c>
      <c r="AL57" s="1">
        <v>0</v>
      </c>
      <c r="AM57" s="1">
        <v>0</v>
      </c>
      <c r="AN57" s="1">
        <v>1</v>
      </c>
      <c r="AO57" s="1">
        <v>1</v>
      </c>
      <c r="AP57" s="1">
        <v>0</v>
      </c>
      <c r="AQ57" s="1">
        <v>1</v>
      </c>
      <c r="AR57" s="1">
        <v>0</v>
      </c>
      <c r="AS57" s="1">
        <v>0</v>
      </c>
      <c r="AT57" s="1">
        <v>1</v>
      </c>
      <c r="AU57" s="1">
        <v>0</v>
      </c>
      <c r="AV57" s="1">
        <v>1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1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1</v>
      </c>
      <c r="BS57" s="1">
        <v>1</v>
      </c>
      <c r="BT57" s="1">
        <v>3</v>
      </c>
      <c r="BU57" s="1">
        <v>1</v>
      </c>
      <c r="BV57" s="1">
        <v>1</v>
      </c>
      <c r="BW57" s="1">
        <v>0</v>
      </c>
      <c r="BX57" s="1">
        <v>1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1</v>
      </c>
      <c r="CG57" s="1">
        <v>0</v>
      </c>
      <c r="CH57" s="1">
        <v>0</v>
      </c>
      <c r="CI57" s="1">
        <v>0</v>
      </c>
      <c r="CJ57" s="1">
        <v>1</v>
      </c>
      <c r="CK57" s="1">
        <v>1</v>
      </c>
      <c r="CL57" s="1">
        <v>0</v>
      </c>
      <c r="CM57" s="1">
        <v>0</v>
      </c>
      <c r="CN57" s="1">
        <v>1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</row>
    <row r="58" spans="1:97" x14ac:dyDescent="0.25">
      <c r="A58" s="2">
        <v>57</v>
      </c>
      <c r="B58" s="1">
        <v>1</v>
      </c>
      <c r="C58" s="1">
        <v>1</v>
      </c>
      <c r="D58" s="1">
        <v>2</v>
      </c>
      <c r="E58" s="1">
        <v>1</v>
      </c>
      <c r="F58" s="1">
        <v>1</v>
      </c>
      <c r="G58" s="1">
        <v>2</v>
      </c>
      <c r="H58" s="1">
        <v>1</v>
      </c>
      <c r="I58" s="1">
        <v>2</v>
      </c>
      <c r="J58" s="1">
        <v>1</v>
      </c>
      <c r="K58" s="1">
        <v>3</v>
      </c>
      <c r="L58" s="1">
        <v>1</v>
      </c>
      <c r="M58" s="1">
        <v>1</v>
      </c>
      <c r="N58" s="1">
        <v>3</v>
      </c>
      <c r="O58" s="1">
        <v>1</v>
      </c>
      <c r="P58" s="1">
        <v>0</v>
      </c>
      <c r="Q58" s="1">
        <v>0</v>
      </c>
      <c r="R58" s="1">
        <v>0</v>
      </c>
      <c r="S58" s="1">
        <v>1</v>
      </c>
      <c r="T58" s="1">
        <v>1</v>
      </c>
      <c r="U58" s="1">
        <v>0</v>
      </c>
      <c r="V58" s="1">
        <v>0</v>
      </c>
      <c r="W58" s="1">
        <v>1</v>
      </c>
      <c r="X58" s="1">
        <v>0</v>
      </c>
      <c r="Y58" s="1">
        <v>0</v>
      </c>
      <c r="Z58" s="1">
        <v>1</v>
      </c>
      <c r="AA58" s="1">
        <v>0</v>
      </c>
      <c r="AB58" s="1">
        <v>0</v>
      </c>
      <c r="AC58" s="1">
        <v>0</v>
      </c>
      <c r="AD58" s="1">
        <v>0</v>
      </c>
      <c r="AE58" s="1">
        <v>1</v>
      </c>
      <c r="AF58" s="1">
        <v>0</v>
      </c>
      <c r="AG58" s="1">
        <v>0</v>
      </c>
      <c r="AH58" s="1">
        <v>1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1</v>
      </c>
      <c r="AO58" s="1">
        <v>1</v>
      </c>
      <c r="AP58" s="1">
        <v>1</v>
      </c>
      <c r="AQ58" s="1">
        <v>1</v>
      </c>
      <c r="AR58" s="1">
        <v>0</v>
      </c>
      <c r="AS58" s="1">
        <v>0</v>
      </c>
      <c r="AT58" s="1">
        <v>1</v>
      </c>
      <c r="AU58" s="1">
        <v>0</v>
      </c>
      <c r="AV58" s="1">
        <v>1</v>
      </c>
      <c r="AW58" s="1">
        <v>1</v>
      </c>
      <c r="AX58" s="1">
        <v>0</v>
      </c>
      <c r="AY58" s="1">
        <v>1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1</v>
      </c>
      <c r="BF58" s="1">
        <v>0</v>
      </c>
      <c r="BG58" s="1">
        <v>1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3</v>
      </c>
      <c r="BS58" s="1">
        <v>2</v>
      </c>
      <c r="BT58" s="1">
        <v>3</v>
      </c>
      <c r="BU58" s="1">
        <v>1</v>
      </c>
      <c r="BV58" s="1">
        <v>1</v>
      </c>
      <c r="BW58" s="1">
        <v>0</v>
      </c>
      <c r="BX58" s="1">
        <v>1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1</v>
      </c>
      <c r="CF58" s="1">
        <v>1</v>
      </c>
      <c r="CG58" s="1">
        <v>0</v>
      </c>
      <c r="CH58" s="1">
        <v>0</v>
      </c>
      <c r="CI58" s="1">
        <v>1</v>
      </c>
      <c r="CJ58" s="1">
        <v>1</v>
      </c>
      <c r="CK58" s="1">
        <v>0</v>
      </c>
      <c r="CL58" s="1">
        <v>0</v>
      </c>
      <c r="CM58" s="1">
        <v>0</v>
      </c>
      <c r="CN58" s="1">
        <v>1</v>
      </c>
      <c r="CO58" s="1">
        <v>1</v>
      </c>
      <c r="CP58" s="1">
        <v>0</v>
      </c>
      <c r="CQ58" s="1">
        <v>0</v>
      </c>
      <c r="CR58" s="1">
        <v>0</v>
      </c>
      <c r="CS58" s="1">
        <v>0</v>
      </c>
    </row>
    <row r="59" spans="1:97" x14ac:dyDescent="0.25">
      <c r="A59" s="2">
        <v>58</v>
      </c>
      <c r="B59" s="1">
        <v>1</v>
      </c>
      <c r="C59" s="1">
        <v>1</v>
      </c>
      <c r="D59" s="1">
        <v>2</v>
      </c>
      <c r="E59" s="1">
        <v>2</v>
      </c>
      <c r="F59" s="1">
        <v>1</v>
      </c>
      <c r="G59" s="1">
        <v>2</v>
      </c>
      <c r="H59" s="1">
        <v>2</v>
      </c>
      <c r="I59" s="1">
        <v>1</v>
      </c>
      <c r="J59" s="1">
        <v>2</v>
      </c>
      <c r="K59" s="1">
        <v>7</v>
      </c>
      <c r="L59" s="1">
        <v>2</v>
      </c>
      <c r="M59" s="1">
        <v>3</v>
      </c>
      <c r="N59" s="1">
        <v>3</v>
      </c>
      <c r="O59" s="1">
        <v>1</v>
      </c>
      <c r="P59" s="1">
        <v>1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1</v>
      </c>
      <c r="X59" s="1">
        <v>0</v>
      </c>
      <c r="Y59" s="1">
        <v>1</v>
      </c>
      <c r="Z59" s="1">
        <v>0</v>
      </c>
      <c r="AA59" s="1">
        <v>1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1</v>
      </c>
      <c r="AV59" s="1">
        <v>1</v>
      </c>
      <c r="AW59" s="1">
        <v>1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1</v>
      </c>
      <c r="BS59" s="1">
        <v>3</v>
      </c>
      <c r="BT59" s="1">
        <v>3</v>
      </c>
      <c r="BU59" s="1">
        <v>0</v>
      </c>
      <c r="BV59" s="1">
        <v>1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2</v>
      </c>
      <c r="CG59" s="1">
        <v>1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1</v>
      </c>
      <c r="CP59" s="1">
        <f>-CP1592</f>
        <v>0</v>
      </c>
      <c r="CQ59" s="1">
        <v>0</v>
      </c>
      <c r="CR59" s="1">
        <v>0</v>
      </c>
      <c r="CS59" s="1">
        <v>0</v>
      </c>
    </row>
    <row r="60" spans="1:97" x14ac:dyDescent="0.25">
      <c r="A60" s="2">
        <v>59</v>
      </c>
      <c r="B60" s="1">
        <v>1</v>
      </c>
      <c r="C60" s="1">
        <v>1</v>
      </c>
      <c r="D60" s="1">
        <v>1</v>
      </c>
      <c r="E60" s="1">
        <v>4</v>
      </c>
      <c r="F60" s="1">
        <v>1</v>
      </c>
      <c r="G60" s="1">
        <v>2</v>
      </c>
      <c r="H60" s="1">
        <v>1</v>
      </c>
      <c r="I60" s="1">
        <v>3</v>
      </c>
      <c r="J60" s="1">
        <v>2</v>
      </c>
      <c r="K60" s="1">
        <v>5</v>
      </c>
      <c r="L60" s="1">
        <v>2</v>
      </c>
      <c r="M60" s="1">
        <v>2</v>
      </c>
      <c r="N60" s="1">
        <v>3</v>
      </c>
      <c r="O60" s="1">
        <v>1</v>
      </c>
      <c r="P60" s="1">
        <v>1</v>
      </c>
      <c r="Q60" s="1">
        <v>0</v>
      </c>
      <c r="R60" s="1">
        <v>0</v>
      </c>
      <c r="S60" s="1">
        <v>0</v>
      </c>
      <c r="T60" s="1">
        <v>1</v>
      </c>
      <c r="U60" s="1">
        <v>0</v>
      </c>
      <c r="V60" s="1">
        <v>0</v>
      </c>
      <c r="W60" s="1">
        <v>1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1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1</v>
      </c>
      <c r="AU60" s="1">
        <v>0</v>
      </c>
      <c r="AV60" s="1">
        <v>3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1</v>
      </c>
      <c r="BR60" s="1">
        <v>2</v>
      </c>
      <c r="BS60" s="1">
        <v>2</v>
      </c>
      <c r="BT60" s="1">
        <v>3</v>
      </c>
      <c r="BU60" s="1">
        <v>0</v>
      </c>
      <c r="BV60" s="1">
        <v>0</v>
      </c>
      <c r="BW60" s="1">
        <v>0</v>
      </c>
      <c r="BX60" s="1">
        <v>1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1</v>
      </c>
      <c r="CG60" s="1">
        <v>0</v>
      </c>
      <c r="CH60" s="1">
        <v>0</v>
      </c>
      <c r="CI60" s="1">
        <v>0</v>
      </c>
      <c r="CJ60" s="1">
        <v>0</v>
      </c>
      <c r="CK60" s="1">
        <v>1</v>
      </c>
      <c r="CL60" s="1">
        <v>0</v>
      </c>
      <c r="CM60" s="1">
        <v>0</v>
      </c>
      <c r="CN60" s="1">
        <v>1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</row>
    <row r="61" spans="1:97" x14ac:dyDescent="0.25">
      <c r="A61" s="2">
        <v>60</v>
      </c>
      <c r="B61" s="1">
        <v>1</v>
      </c>
      <c r="C61" s="1">
        <v>1</v>
      </c>
      <c r="D61" s="1">
        <v>2</v>
      </c>
      <c r="E61" s="1">
        <v>3</v>
      </c>
      <c r="F61" s="1">
        <v>1</v>
      </c>
      <c r="G61" s="1">
        <v>3</v>
      </c>
      <c r="H61" s="1">
        <v>2</v>
      </c>
      <c r="I61" s="1">
        <v>1</v>
      </c>
      <c r="J61" s="1">
        <v>2</v>
      </c>
      <c r="K61" s="1">
        <v>3</v>
      </c>
      <c r="L61" s="1">
        <v>2</v>
      </c>
      <c r="M61" s="1">
        <v>2</v>
      </c>
      <c r="N61" s="1">
        <v>3</v>
      </c>
      <c r="O61" s="1">
        <v>1</v>
      </c>
      <c r="P61" s="1">
        <v>1</v>
      </c>
      <c r="Q61" s="1">
        <v>0</v>
      </c>
      <c r="R61" s="1">
        <v>0</v>
      </c>
      <c r="S61" s="1">
        <v>0</v>
      </c>
      <c r="T61" s="1">
        <v>1</v>
      </c>
      <c r="U61" s="1">
        <v>0</v>
      </c>
      <c r="V61" s="1">
        <v>0</v>
      </c>
      <c r="W61" s="1">
        <v>1</v>
      </c>
      <c r="X61" s="1">
        <v>0</v>
      </c>
      <c r="Y61" s="1">
        <v>1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1</v>
      </c>
      <c r="AF61" s="1">
        <v>0</v>
      </c>
      <c r="AG61" s="1">
        <v>1</v>
      </c>
      <c r="AH61" s="1">
        <v>0</v>
      </c>
      <c r="AI61" s="1">
        <v>1</v>
      </c>
      <c r="AJ61" s="1">
        <v>0</v>
      </c>
      <c r="AK61" s="1">
        <v>0</v>
      </c>
      <c r="AL61" s="1">
        <v>0</v>
      </c>
      <c r="AM61" s="1">
        <v>0</v>
      </c>
      <c r="AN61" s="1">
        <v>1</v>
      </c>
      <c r="AO61" s="1">
        <v>0</v>
      </c>
      <c r="AP61" s="1">
        <v>1</v>
      </c>
      <c r="AQ61" s="1">
        <v>1</v>
      </c>
      <c r="AR61" s="1">
        <v>0</v>
      </c>
      <c r="AS61" s="1">
        <v>0</v>
      </c>
      <c r="AT61" s="1">
        <v>1</v>
      </c>
      <c r="AU61" s="1">
        <v>0</v>
      </c>
      <c r="AV61" s="1">
        <v>3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1</v>
      </c>
      <c r="BR61" s="1">
        <v>3</v>
      </c>
      <c r="BS61" s="1">
        <v>3</v>
      </c>
      <c r="BT61" s="1">
        <v>5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1</v>
      </c>
      <c r="CB61" s="1">
        <v>0</v>
      </c>
      <c r="CC61" s="1">
        <v>0</v>
      </c>
      <c r="CD61" s="1">
        <v>0</v>
      </c>
      <c r="CE61" s="1">
        <v>0</v>
      </c>
      <c r="CF61" s="1">
        <v>1</v>
      </c>
      <c r="CG61" s="1">
        <v>0</v>
      </c>
      <c r="CH61" s="1">
        <v>0</v>
      </c>
      <c r="CI61" s="1">
        <v>0</v>
      </c>
      <c r="CJ61" s="1">
        <v>0</v>
      </c>
      <c r="CK61" s="1">
        <v>1</v>
      </c>
      <c r="CL61" s="1">
        <v>1</v>
      </c>
      <c r="CM61" s="1">
        <v>0</v>
      </c>
      <c r="CN61" s="1">
        <v>1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</row>
    <row r="62" spans="1:97" x14ac:dyDescent="0.25">
      <c r="A62" s="2">
        <v>61</v>
      </c>
      <c r="B62" s="1">
        <v>1</v>
      </c>
      <c r="C62" s="1">
        <v>1</v>
      </c>
      <c r="D62" s="1">
        <v>2</v>
      </c>
      <c r="E62" s="1">
        <v>2</v>
      </c>
      <c r="F62" s="1">
        <v>1</v>
      </c>
      <c r="G62" s="1">
        <v>2</v>
      </c>
      <c r="H62" s="1">
        <v>1</v>
      </c>
      <c r="I62" s="1">
        <v>2</v>
      </c>
      <c r="J62" s="1">
        <v>2</v>
      </c>
      <c r="K62" s="1">
        <v>3</v>
      </c>
      <c r="L62" s="1">
        <v>2</v>
      </c>
      <c r="M62" s="1">
        <v>2</v>
      </c>
      <c r="N62" s="1">
        <v>3</v>
      </c>
      <c r="O62" s="1">
        <v>3</v>
      </c>
      <c r="P62" s="1">
        <v>1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3</v>
      </c>
      <c r="X62" s="1">
        <v>0</v>
      </c>
      <c r="Y62" s="1">
        <v>1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1</v>
      </c>
      <c r="AF62" s="1">
        <v>0</v>
      </c>
      <c r="AG62" s="1">
        <v>1</v>
      </c>
      <c r="AH62" s="1">
        <v>0</v>
      </c>
      <c r="AI62" s="1">
        <v>0</v>
      </c>
      <c r="AJ62" s="1">
        <v>1</v>
      </c>
      <c r="AK62" s="1">
        <v>0</v>
      </c>
      <c r="AL62" s="1">
        <v>0</v>
      </c>
      <c r="AM62" s="1">
        <v>0</v>
      </c>
      <c r="AN62" s="1">
        <v>0</v>
      </c>
      <c r="AO62" s="1">
        <v>1</v>
      </c>
      <c r="AP62" s="1">
        <v>0</v>
      </c>
      <c r="AQ62" s="1">
        <v>1</v>
      </c>
      <c r="AR62" s="1">
        <v>0</v>
      </c>
      <c r="AS62" s="1">
        <v>0</v>
      </c>
      <c r="AT62" s="1">
        <v>1</v>
      </c>
      <c r="AU62" s="1">
        <v>0</v>
      </c>
      <c r="AV62" s="1">
        <v>3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1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3</v>
      </c>
      <c r="BS62" s="1">
        <v>2</v>
      </c>
      <c r="BT62" s="1">
        <v>4</v>
      </c>
      <c r="BU62" s="1">
        <v>0</v>
      </c>
      <c r="BV62" s="1">
        <v>1</v>
      </c>
      <c r="BW62" s="1">
        <v>0</v>
      </c>
      <c r="BX62" s="1">
        <v>0</v>
      </c>
      <c r="BY62" s="1">
        <v>0</v>
      </c>
      <c r="BZ62" s="1">
        <v>0</v>
      </c>
      <c r="CA62" s="1">
        <v>1</v>
      </c>
      <c r="CB62" s="1">
        <v>0</v>
      </c>
      <c r="CC62" s="1">
        <v>0</v>
      </c>
      <c r="CD62" s="1">
        <v>0</v>
      </c>
      <c r="CE62" s="1">
        <v>0</v>
      </c>
      <c r="CF62" s="1">
        <v>1</v>
      </c>
      <c r="CG62" s="1">
        <v>0</v>
      </c>
      <c r="CH62" s="1">
        <v>0</v>
      </c>
      <c r="CI62" s="1">
        <v>0</v>
      </c>
      <c r="CJ62" s="1">
        <v>1</v>
      </c>
      <c r="CK62" s="1">
        <v>1</v>
      </c>
      <c r="CL62" s="1">
        <v>0</v>
      </c>
      <c r="CM62" s="1">
        <v>0</v>
      </c>
      <c r="CN62" s="1">
        <v>1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</row>
    <row r="63" spans="1:97" x14ac:dyDescent="0.25">
      <c r="A63" s="2">
        <v>62</v>
      </c>
      <c r="B63" s="1">
        <v>1</v>
      </c>
      <c r="C63" s="1">
        <v>1</v>
      </c>
      <c r="D63" s="1">
        <v>1</v>
      </c>
      <c r="E63" s="1">
        <v>2</v>
      </c>
      <c r="F63" s="1">
        <v>5</v>
      </c>
      <c r="G63" s="1">
        <v>3</v>
      </c>
      <c r="H63" s="1">
        <v>1</v>
      </c>
      <c r="I63" s="1">
        <v>1</v>
      </c>
      <c r="J63" s="1">
        <v>2</v>
      </c>
      <c r="K63" s="1">
        <v>2</v>
      </c>
      <c r="L63" s="1">
        <v>1</v>
      </c>
      <c r="M63" s="1">
        <v>2</v>
      </c>
      <c r="N63" s="1">
        <v>2</v>
      </c>
      <c r="O63" s="1">
        <v>1</v>
      </c>
      <c r="P63" s="1">
        <v>1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1</v>
      </c>
      <c r="X63" s="1">
        <v>0</v>
      </c>
      <c r="Y63" s="1">
        <v>1</v>
      </c>
      <c r="Z63" s="1">
        <v>0</v>
      </c>
      <c r="AA63" s="1">
        <v>0</v>
      </c>
      <c r="AB63" s="1">
        <v>1</v>
      </c>
      <c r="AC63" s="1">
        <v>0</v>
      </c>
      <c r="AD63" s="1">
        <v>0</v>
      </c>
      <c r="AE63" s="1">
        <v>1</v>
      </c>
      <c r="AF63" s="1">
        <v>0</v>
      </c>
      <c r="AG63" s="1">
        <v>0</v>
      </c>
      <c r="AH63" s="1">
        <v>0</v>
      </c>
      <c r="AI63" s="1">
        <v>1</v>
      </c>
      <c r="AJ63" s="1">
        <v>1</v>
      </c>
      <c r="AK63" s="1">
        <v>0</v>
      </c>
      <c r="AL63" s="1">
        <v>0</v>
      </c>
      <c r="AM63" s="1">
        <v>1</v>
      </c>
      <c r="AN63" s="1">
        <v>0</v>
      </c>
      <c r="AO63" s="1">
        <v>0</v>
      </c>
      <c r="AP63" s="1">
        <v>0</v>
      </c>
      <c r="AQ63" s="1">
        <v>1</v>
      </c>
      <c r="AR63" s="1">
        <v>0</v>
      </c>
      <c r="AS63" s="1">
        <v>0</v>
      </c>
      <c r="AT63" s="1">
        <v>1</v>
      </c>
      <c r="AU63" s="1">
        <v>0</v>
      </c>
      <c r="AV63" s="1">
        <v>1</v>
      </c>
      <c r="AW63" s="1">
        <v>1</v>
      </c>
      <c r="AX63" s="1">
        <v>0</v>
      </c>
      <c r="AY63" s="1">
        <v>1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1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1</v>
      </c>
      <c r="BS63" s="1">
        <v>1</v>
      </c>
      <c r="BT63" s="1">
        <v>2</v>
      </c>
      <c r="BU63" s="1">
        <v>0</v>
      </c>
      <c r="BV63" s="1">
        <v>1</v>
      </c>
      <c r="BW63" s="1">
        <v>0</v>
      </c>
      <c r="BX63" s="1">
        <v>1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3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1</v>
      </c>
      <c r="CM63" s="1">
        <v>0</v>
      </c>
      <c r="CN63" s="1">
        <v>0</v>
      </c>
      <c r="CO63" s="1">
        <v>0</v>
      </c>
      <c r="CP63" s="1">
        <v>0</v>
      </c>
      <c r="CQ63" s="1">
        <v>1</v>
      </c>
      <c r="CR63" s="1">
        <v>0</v>
      </c>
      <c r="CS63" s="1">
        <v>0</v>
      </c>
    </row>
    <row r="64" spans="1:97" x14ac:dyDescent="0.25">
      <c r="A64" s="2">
        <v>63</v>
      </c>
      <c r="B64" s="1">
        <v>1</v>
      </c>
      <c r="C64" s="1">
        <v>2</v>
      </c>
      <c r="D64" s="1">
        <v>2</v>
      </c>
      <c r="E64" s="1">
        <v>1</v>
      </c>
      <c r="F64" s="1">
        <v>1</v>
      </c>
      <c r="G64" s="1">
        <v>2</v>
      </c>
      <c r="H64" s="1">
        <v>2</v>
      </c>
      <c r="I64" s="1">
        <v>1</v>
      </c>
      <c r="J64" s="1">
        <v>1</v>
      </c>
      <c r="K64" s="1">
        <v>4</v>
      </c>
      <c r="L64" s="1">
        <v>2</v>
      </c>
      <c r="M64" s="1">
        <v>1</v>
      </c>
      <c r="N64" s="1">
        <v>3</v>
      </c>
      <c r="O64" s="1">
        <v>1</v>
      </c>
      <c r="P64" s="1">
        <v>1</v>
      </c>
      <c r="Q64" s="1">
        <v>0</v>
      </c>
      <c r="R64" s="1">
        <v>0</v>
      </c>
      <c r="S64" s="1">
        <v>0</v>
      </c>
      <c r="T64" s="1">
        <v>1</v>
      </c>
      <c r="U64" s="1">
        <v>0</v>
      </c>
      <c r="V64" s="1">
        <v>0</v>
      </c>
      <c r="W64" s="1">
        <v>1</v>
      </c>
      <c r="X64" s="1">
        <v>0</v>
      </c>
      <c r="Y64" s="1">
        <v>1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1</v>
      </c>
      <c r="AO64" s="1">
        <v>0</v>
      </c>
      <c r="AP64" s="1">
        <v>1</v>
      </c>
      <c r="AQ64" s="1">
        <v>0</v>
      </c>
      <c r="AR64" s="1">
        <v>0</v>
      </c>
      <c r="AS64" s="1">
        <v>0</v>
      </c>
      <c r="AT64" s="1">
        <v>1</v>
      </c>
      <c r="AU64" s="1">
        <v>0</v>
      </c>
      <c r="AV64" s="1">
        <v>2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1</v>
      </c>
      <c r="BC64" s="1">
        <v>0</v>
      </c>
      <c r="BD64" s="1">
        <v>0</v>
      </c>
      <c r="BE64" s="1">
        <v>0</v>
      </c>
      <c r="BF64" s="1">
        <v>1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1</v>
      </c>
      <c r="BN64" s="1">
        <v>0</v>
      </c>
      <c r="BO64" s="1">
        <v>0</v>
      </c>
      <c r="BP64" s="1">
        <v>0</v>
      </c>
      <c r="BQ64" s="1">
        <v>0</v>
      </c>
      <c r="BR64" s="1">
        <v>1</v>
      </c>
      <c r="BS64" s="1">
        <v>2</v>
      </c>
      <c r="BT64" s="1">
        <v>2</v>
      </c>
      <c r="BU64" s="1">
        <v>1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1</v>
      </c>
      <c r="CC64" s="1">
        <v>0</v>
      </c>
      <c r="CD64" s="1">
        <v>1</v>
      </c>
      <c r="CE64" s="1">
        <v>1</v>
      </c>
      <c r="CF64" s="1">
        <v>1</v>
      </c>
      <c r="CG64" s="1">
        <v>0</v>
      </c>
      <c r="CH64" s="1">
        <v>0</v>
      </c>
      <c r="CI64" s="1">
        <v>0</v>
      </c>
      <c r="CJ64" s="1">
        <v>0</v>
      </c>
      <c r="CK64" s="1">
        <v>1</v>
      </c>
      <c r="CL64" s="1">
        <v>0</v>
      </c>
      <c r="CM64" s="1">
        <v>0</v>
      </c>
      <c r="CN64" s="1">
        <v>1</v>
      </c>
      <c r="CO64" s="1">
        <v>0</v>
      </c>
      <c r="CP64" s="1">
        <v>0</v>
      </c>
      <c r="CQ64" s="1">
        <v>1</v>
      </c>
      <c r="CR64" s="1">
        <v>1</v>
      </c>
      <c r="CS64" s="1">
        <v>0</v>
      </c>
    </row>
    <row r="65" spans="1:97" x14ac:dyDescent="0.25">
      <c r="A65" s="2">
        <v>64</v>
      </c>
      <c r="B65" s="1">
        <v>1</v>
      </c>
      <c r="C65" s="1">
        <v>2</v>
      </c>
      <c r="D65" s="1">
        <v>2</v>
      </c>
      <c r="E65" s="1">
        <v>1</v>
      </c>
      <c r="F65" s="1">
        <v>5</v>
      </c>
      <c r="G65" s="1">
        <v>3</v>
      </c>
      <c r="H65" s="1">
        <v>1</v>
      </c>
      <c r="I65" s="1">
        <v>1</v>
      </c>
      <c r="J65" s="1">
        <v>2</v>
      </c>
      <c r="K65" s="1">
        <v>8</v>
      </c>
      <c r="L65" s="1">
        <v>2</v>
      </c>
      <c r="M65" s="1">
        <v>1</v>
      </c>
      <c r="N65" s="1">
        <v>3</v>
      </c>
      <c r="O65" s="1">
        <v>3</v>
      </c>
      <c r="P65" s="1">
        <v>1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3</v>
      </c>
      <c r="X65" s="1">
        <v>0</v>
      </c>
      <c r="Y65" s="1">
        <v>1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1</v>
      </c>
      <c r="AF65" s="1">
        <v>1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1</v>
      </c>
      <c r="AQ65" s="1">
        <v>1</v>
      </c>
      <c r="AR65" s="1">
        <v>0</v>
      </c>
      <c r="AS65" s="1">
        <v>0</v>
      </c>
      <c r="AT65" s="1">
        <v>1</v>
      </c>
      <c r="AU65" s="1">
        <v>0</v>
      </c>
      <c r="AV65" s="1">
        <v>3</v>
      </c>
      <c r="AW65" s="1">
        <v>1</v>
      </c>
      <c r="AX65" s="1">
        <v>0</v>
      </c>
      <c r="AY65" s="1">
        <v>1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1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3</v>
      </c>
      <c r="BS65" s="1">
        <v>3</v>
      </c>
      <c r="BT65" s="1">
        <v>4</v>
      </c>
      <c r="BU65" s="1">
        <v>1</v>
      </c>
      <c r="BV65" s="1">
        <v>1</v>
      </c>
      <c r="BW65" s="1">
        <v>1</v>
      </c>
      <c r="BX65" s="1">
        <v>1</v>
      </c>
      <c r="BY65" s="1">
        <v>1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1</v>
      </c>
      <c r="CF65" s="1">
        <v>3</v>
      </c>
      <c r="CG65" s="1">
        <v>0</v>
      </c>
      <c r="CH65" s="1">
        <v>1</v>
      </c>
      <c r="CI65" s="1">
        <v>0</v>
      </c>
      <c r="CJ65" s="1">
        <v>1</v>
      </c>
      <c r="CK65" s="1">
        <v>1</v>
      </c>
      <c r="CL65" s="1">
        <v>1</v>
      </c>
      <c r="CM65" s="1">
        <v>0</v>
      </c>
      <c r="CN65" s="1">
        <v>1</v>
      </c>
      <c r="CO65" s="1">
        <v>0</v>
      </c>
      <c r="CP65" s="1">
        <v>0</v>
      </c>
      <c r="CQ65" s="1">
        <v>1</v>
      </c>
      <c r="CR65" s="1">
        <v>0</v>
      </c>
      <c r="CS65" s="1">
        <v>0</v>
      </c>
    </row>
    <row r="66" spans="1:97" x14ac:dyDescent="0.25">
      <c r="A66" s="2">
        <v>65</v>
      </c>
      <c r="B66" s="1">
        <v>1</v>
      </c>
      <c r="C66" s="1">
        <v>1</v>
      </c>
      <c r="D66" s="1">
        <v>2</v>
      </c>
      <c r="E66" s="1">
        <v>2</v>
      </c>
      <c r="F66" s="1">
        <v>1</v>
      </c>
      <c r="G66" s="1">
        <v>2</v>
      </c>
      <c r="H66" s="1">
        <v>2</v>
      </c>
      <c r="I66" s="1">
        <v>3</v>
      </c>
      <c r="J66" s="1">
        <v>2</v>
      </c>
      <c r="K66" s="1">
        <v>3</v>
      </c>
      <c r="L66" s="1">
        <v>2</v>
      </c>
      <c r="M66" s="1">
        <v>2</v>
      </c>
      <c r="N66" s="1">
        <v>2</v>
      </c>
      <c r="O66" s="1">
        <v>3</v>
      </c>
      <c r="P66" s="1">
        <v>1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1</v>
      </c>
      <c r="X66" s="1">
        <v>1</v>
      </c>
      <c r="Y66" s="1">
        <v>0</v>
      </c>
      <c r="Z66" s="1">
        <v>1</v>
      </c>
      <c r="AA66" s="1">
        <v>1</v>
      </c>
      <c r="AB66" s="1">
        <v>0</v>
      </c>
      <c r="AC66" s="1">
        <v>0</v>
      </c>
      <c r="AD66" s="1">
        <v>1</v>
      </c>
      <c r="AE66" s="1">
        <v>0</v>
      </c>
      <c r="AF66" s="1">
        <v>0</v>
      </c>
      <c r="AG66" s="1">
        <v>1</v>
      </c>
      <c r="AH66" s="1">
        <v>0</v>
      </c>
      <c r="AI66" s="1">
        <v>0</v>
      </c>
      <c r="AJ66" s="1">
        <v>0</v>
      </c>
      <c r="AK66" s="1">
        <v>1</v>
      </c>
      <c r="AL66" s="1">
        <v>1</v>
      </c>
      <c r="AM66" s="1">
        <v>0</v>
      </c>
      <c r="AN66" s="1">
        <v>1</v>
      </c>
      <c r="AO66" s="1">
        <v>0</v>
      </c>
      <c r="AP66" s="1">
        <v>1</v>
      </c>
      <c r="AQ66" s="1">
        <v>1</v>
      </c>
      <c r="AR66" s="1">
        <v>0</v>
      </c>
      <c r="AS66" s="1">
        <v>0</v>
      </c>
      <c r="AT66" s="1">
        <v>0</v>
      </c>
      <c r="AU66" s="1">
        <v>0</v>
      </c>
      <c r="AV66" s="1">
        <v>1</v>
      </c>
      <c r="AW66" s="1">
        <v>1</v>
      </c>
      <c r="AX66" s="1">
        <v>0</v>
      </c>
      <c r="AY66" s="1">
        <v>1</v>
      </c>
      <c r="AZ66" s="1">
        <v>0</v>
      </c>
      <c r="BA66" s="1">
        <v>0</v>
      </c>
      <c r="BB66" s="1">
        <v>1</v>
      </c>
      <c r="BC66" s="1">
        <v>0</v>
      </c>
      <c r="BD66" s="1">
        <v>0</v>
      </c>
      <c r="BE66" s="1">
        <v>1</v>
      </c>
      <c r="BF66" s="1">
        <v>1</v>
      </c>
      <c r="BG66" s="1">
        <v>0</v>
      </c>
      <c r="BH66" s="1">
        <v>0</v>
      </c>
      <c r="BI66" s="1">
        <v>1</v>
      </c>
      <c r="BJ66" s="1">
        <v>0</v>
      </c>
      <c r="BK66" s="1">
        <v>0</v>
      </c>
      <c r="BL66" s="1">
        <v>1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1</v>
      </c>
      <c r="BS66" s="1">
        <v>1</v>
      </c>
      <c r="BT66" s="1">
        <v>2</v>
      </c>
      <c r="BU66" s="1">
        <v>0</v>
      </c>
      <c r="BV66" s="1">
        <v>1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1</v>
      </c>
      <c r="CC66" s="1">
        <v>0</v>
      </c>
      <c r="CD66" s="1">
        <v>0</v>
      </c>
      <c r="CE66" s="1">
        <v>0</v>
      </c>
      <c r="CF66" s="1">
        <v>2</v>
      </c>
      <c r="CG66" s="1">
        <v>0</v>
      </c>
      <c r="CH66" s="1">
        <v>0</v>
      </c>
      <c r="CI66" s="1">
        <v>1</v>
      </c>
      <c r="CJ66" s="1">
        <v>0</v>
      </c>
      <c r="CK66" s="1">
        <v>1</v>
      </c>
      <c r="CL66" s="1">
        <v>0</v>
      </c>
      <c r="CM66" s="1">
        <v>0</v>
      </c>
      <c r="CN66" s="1">
        <v>1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</row>
    <row r="67" spans="1:97" x14ac:dyDescent="0.25">
      <c r="A67" s="2">
        <v>66</v>
      </c>
      <c r="B67" s="1">
        <v>1</v>
      </c>
      <c r="C67" s="1">
        <v>1</v>
      </c>
      <c r="D67" s="1">
        <v>2</v>
      </c>
      <c r="E67" s="1">
        <v>2</v>
      </c>
      <c r="F67" s="1">
        <v>1</v>
      </c>
      <c r="G67" s="1">
        <v>3</v>
      </c>
      <c r="H67" s="1">
        <v>1</v>
      </c>
      <c r="I67" s="1">
        <v>1</v>
      </c>
      <c r="J67" s="1">
        <v>2</v>
      </c>
      <c r="K67" s="1">
        <v>4</v>
      </c>
      <c r="L67" s="1">
        <v>2</v>
      </c>
      <c r="M67" s="1">
        <v>3</v>
      </c>
      <c r="N67" s="1">
        <v>3</v>
      </c>
      <c r="O67" s="1">
        <v>1</v>
      </c>
      <c r="P67" s="1">
        <v>1</v>
      </c>
      <c r="Q67" s="1">
        <v>0</v>
      </c>
      <c r="R67" s="1">
        <v>1</v>
      </c>
      <c r="S67" s="1">
        <v>0</v>
      </c>
      <c r="T67" s="1">
        <v>0</v>
      </c>
      <c r="U67" s="1">
        <v>0</v>
      </c>
      <c r="V67" s="1">
        <v>0</v>
      </c>
      <c r="W67" s="1">
        <v>1</v>
      </c>
      <c r="X67" s="1">
        <v>0</v>
      </c>
      <c r="Y67" s="1">
        <v>0</v>
      </c>
      <c r="Z67" s="1">
        <v>1</v>
      </c>
      <c r="AA67" s="1">
        <v>1</v>
      </c>
      <c r="AB67" s="1">
        <v>0</v>
      </c>
      <c r="AC67" s="1">
        <v>0</v>
      </c>
      <c r="AD67" s="1">
        <v>1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1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1</v>
      </c>
      <c r="AR67" s="1">
        <v>0</v>
      </c>
      <c r="AS67" s="1">
        <v>0</v>
      </c>
      <c r="AT67" s="1">
        <v>1</v>
      </c>
      <c r="AU67" s="1">
        <v>0</v>
      </c>
      <c r="AV67" s="1">
        <v>3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1</v>
      </c>
      <c r="BC67" s="1">
        <v>1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1</v>
      </c>
      <c r="BN67" s="1">
        <v>0</v>
      </c>
      <c r="BO67" s="1">
        <v>0</v>
      </c>
      <c r="BP67" s="1">
        <v>1</v>
      </c>
      <c r="BQ67" s="1">
        <v>0</v>
      </c>
      <c r="BR67" s="1">
        <v>3</v>
      </c>
      <c r="BS67" s="1">
        <v>1</v>
      </c>
      <c r="BT67" s="1">
        <v>4</v>
      </c>
      <c r="BU67" s="1">
        <v>0</v>
      </c>
      <c r="BV67" s="1">
        <v>1</v>
      </c>
      <c r="BW67" s="1">
        <v>0</v>
      </c>
      <c r="BX67" s="1">
        <v>0</v>
      </c>
      <c r="BY67" s="1">
        <v>0</v>
      </c>
      <c r="BZ67" s="1">
        <v>0</v>
      </c>
      <c r="CA67" s="1">
        <v>1</v>
      </c>
      <c r="CB67" s="1">
        <v>0</v>
      </c>
      <c r="CC67" s="1">
        <v>0</v>
      </c>
      <c r="CD67" s="1">
        <v>0</v>
      </c>
      <c r="CE67" s="1">
        <v>1</v>
      </c>
      <c r="CF67" s="1">
        <v>1</v>
      </c>
      <c r="CG67" s="1">
        <v>0</v>
      </c>
      <c r="CH67" s="1">
        <v>0</v>
      </c>
      <c r="CI67" s="1">
        <v>0</v>
      </c>
      <c r="CJ67" s="1">
        <v>1</v>
      </c>
      <c r="CK67" s="1">
        <v>1</v>
      </c>
      <c r="CL67" s="1">
        <v>0</v>
      </c>
      <c r="CM67" s="1">
        <v>0</v>
      </c>
      <c r="CN67" s="1">
        <v>1</v>
      </c>
      <c r="CO67" s="1">
        <v>0</v>
      </c>
      <c r="CP67" s="1">
        <v>0</v>
      </c>
      <c r="CQ67" s="1">
        <v>1</v>
      </c>
      <c r="CR67" s="1">
        <v>0</v>
      </c>
      <c r="CS67" s="1">
        <v>0</v>
      </c>
    </row>
    <row r="68" spans="1:97" x14ac:dyDescent="0.25">
      <c r="A68" s="2">
        <v>67</v>
      </c>
      <c r="B68" s="1">
        <v>1</v>
      </c>
      <c r="C68" s="1">
        <v>1</v>
      </c>
      <c r="D68" s="1">
        <v>1</v>
      </c>
      <c r="E68" s="1">
        <v>2</v>
      </c>
      <c r="F68" s="1">
        <v>1</v>
      </c>
      <c r="G68" s="1">
        <v>2</v>
      </c>
      <c r="H68" s="1">
        <v>1</v>
      </c>
      <c r="I68" s="1">
        <v>1</v>
      </c>
      <c r="J68" s="1">
        <v>2</v>
      </c>
      <c r="K68" s="1">
        <v>7</v>
      </c>
      <c r="L68" s="1">
        <v>2</v>
      </c>
      <c r="M68" s="1">
        <v>1</v>
      </c>
      <c r="N68" s="1">
        <v>3</v>
      </c>
      <c r="O68" s="1">
        <v>1</v>
      </c>
      <c r="P68" s="1">
        <v>1</v>
      </c>
      <c r="Q68" s="1">
        <v>1</v>
      </c>
      <c r="R68" s="1">
        <v>0</v>
      </c>
      <c r="S68" s="1">
        <v>0</v>
      </c>
      <c r="T68" s="1">
        <v>1</v>
      </c>
      <c r="U68" s="1">
        <v>0</v>
      </c>
      <c r="V68" s="1">
        <v>0</v>
      </c>
      <c r="W68" s="1">
        <v>1</v>
      </c>
      <c r="X68" s="1">
        <v>0</v>
      </c>
      <c r="Y68" s="1">
        <v>1</v>
      </c>
      <c r="Z68" s="1">
        <v>1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1</v>
      </c>
      <c r="AK68" s="1">
        <v>1</v>
      </c>
      <c r="AL68" s="1">
        <v>0</v>
      </c>
      <c r="AM68" s="1">
        <v>0</v>
      </c>
      <c r="AN68" s="1">
        <v>0</v>
      </c>
      <c r="AO68" s="1">
        <v>0</v>
      </c>
      <c r="AP68" s="1">
        <v>1</v>
      </c>
      <c r="AQ68" s="1">
        <v>1</v>
      </c>
      <c r="AR68" s="1">
        <v>0</v>
      </c>
      <c r="AS68" s="1">
        <v>0</v>
      </c>
      <c r="AT68" s="1">
        <v>0</v>
      </c>
      <c r="AU68" s="1">
        <v>0</v>
      </c>
      <c r="AV68" s="1">
        <v>3</v>
      </c>
      <c r="AW68" s="1">
        <v>0</v>
      </c>
      <c r="AX68" s="1">
        <v>0</v>
      </c>
      <c r="AY68" s="1">
        <v>0</v>
      </c>
      <c r="AZ68" s="1">
        <v>1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2</v>
      </c>
      <c r="BS68" s="1">
        <v>2</v>
      </c>
      <c r="BT68" s="1">
        <v>2</v>
      </c>
      <c r="BU68" s="1">
        <v>0</v>
      </c>
      <c r="BV68" s="1">
        <v>0</v>
      </c>
      <c r="BW68" s="1">
        <v>0</v>
      </c>
      <c r="BX68" s="1">
        <v>1</v>
      </c>
      <c r="BY68" s="1">
        <v>0</v>
      </c>
      <c r="BZ68" s="1">
        <v>0</v>
      </c>
      <c r="CA68" s="1">
        <v>0</v>
      </c>
      <c r="CB68" s="1">
        <v>1</v>
      </c>
      <c r="CC68" s="1">
        <v>0</v>
      </c>
      <c r="CD68" s="1">
        <v>1</v>
      </c>
      <c r="CE68" s="1">
        <v>0</v>
      </c>
      <c r="CF68" s="1">
        <v>1</v>
      </c>
      <c r="CG68" s="1">
        <v>0</v>
      </c>
      <c r="CH68" s="1">
        <v>0</v>
      </c>
      <c r="CI68" s="1">
        <v>0</v>
      </c>
      <c r="CJ68" s="1">
        <v>1</v>
      </c>
      <c r="CK68" s="1">
        <v>1</v>
      </c>
      <c r="CL68" s="1">
        <v>0</v>
      </c>
      <c r="CM68" s="1">
        <v>0</v>
      </c>
      <c r="CN68" s="1">
        <v>0</v>
      </c>
      <c r="CO68" s="1">
        <v>0</v>
      </c>
      <c r="CP68" s="1">
        <v>1</v>
      </c>
      <c r="CQ68" s="1">
        <v>0</v>
      </c>
      <c r="CR68" s="1">
        <v>0</v>
      </c>
      <c r="CS68" s="1">
        <v>0</v>
      </c>
    </row>
    <row r="69" spans="1:97" x14ac:dyDescent="0.25">
      <c r="A69" s="2">
        <v>68</v>
      </c>
      <c r="B69" s="1">
        <v>1</v>
      </c>
      <c r="C69" s="1">
        <v>1</v>
      </c>
      <c r="D69" s="1">
        <v>2</v>
      </c>
      <c r="E69" s="1">
        <v>2</v>
      </c>
      <c r="F69" s="1">
        <v>1</v>
      </c>
      <c r="G69" s="1">
        <v>2</v>
      </c>
      <c r="H69" s="1">
        <v>2</v>
      </c>
      <c r="I69" s="1">
        <v>2</v>
      </c>
      <c r="J69" s="1">
        <v>2</v>
      </c>
      <c r="K69" s="1">
        <v>2</v>
      </c>
      <c r="L69" s="1">
        <v>2</v>
      </c>
      <c r="M69" s="1">
        <v>3</v>
      </c>
      <c r="N69" s="1">
        <v>3</v>
      </c>
      <c r="O69" s="1">
        <v>3</v>
      </c>
      <c r="P69" s="1">
        <v>0</v>
      </c>
      <c r="Q69" s="1">
        <v>1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2</v>
      </c>
      <c r="X69" s="1">
        <v>0</v>
      </c>
      <c r="Y69" s="1">
        <v>0</v>
      </c>
      <c r="Z69" s="1">
        <v>0</v>
      </c>
      <c r="AA69" s="1">
        <v>1</v>
      </c>
      <c r="AB69" s="1">
        <v>0</v>
      </c>
      <c r="AC69" s="1">
        <v>0</v>
      </c>
      <c r="AD69" s="1">
        <v>1</v>
      </c>
      <c r="AE69" s="1">
        <v>1</v>
      </c>
      <c r="AF69" s="1">
        <v>0</v>
      </c>
      <c r="AG69" s="1">
        <v>1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3</v>
      </c>
      <c r="AW69" s="1">
        <v>1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3</v>
      </c>
      <c r="BS69" s="1">
        <v>3</v>
      </c>
      <c r="BT69" s="1">
        <v>2</v>
      </c>
      <c r="BU69" s="1">
        <v>1</v>
      </c>
      <c r="BV69" s="1">
        <v>1</v>
      </c>
      <c r="BW69" s="1">
        <v>0</v>
      </c>
      <c r="BX69" s="1">
        <v>1</v>
      </c>
      <c r="BY69" s="1">
        <v>0</v>
      </c>
      <c r="BZ69" s="1">
        <v>0</v>
      </c>
      <c r="CA69" s="1">
        <v>0</v>
      </c>
      <c r="CB69" s="1">
        <v>1</v>
      </c>
      <c r="CC69" s="1">
        <v>0</v>
      </c>
      <c r="CD69" s="1">
        <v>0</v>
      </c>
      <c r="CE69" s="1">
        <v>0</v>
      </c>
      <c r="CF69" s="1">
        <v>3</v>
      </c>
      <c r="CG69" s="1">
        <v>0</v>
      </c>
      <c r="CH69" s="1">
        <v>0</v>
      </c>
      <c r="CI69" s="1">
        <v>0</v>
      </c>
      <c r="CJ69" s="1">
        <v>0</v>
      </c>
      <c r="CK69" s="1">
        <v>1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1</v>
      </c>
    </row>
    <row r="70" spans="1:97" x14ac:dyDescent="0.25">
      <c r="A70" s="2">
        <v>69</v>
      </c>
      <c r="B70" s="1">
        <v>1</v>
      </c>
      <c r="C70" s="1">
        <v>1</v>
      </c>
      <c r="D70" s="1">
        <v>1</v>
      </c>
      <c r="E70" s="1">
        <v>2</v>
      </c>
      <c r="F70" s="1">
        <v>1</v>
      </c>
      <c r="G70" s="1">
        <v>3</v>
      </c>
      <c r="H70" s="1">
        <v>2</v>
      </c>
      <c r="I70" s="1">
        <v>1</v>
      </c>
      <c r="J70" s="1">
        <v>2</v>
      </c>
      <c r="K70" s="1">
        <v>2</v>
      </c>
      <c r="L70" s="1">
        <v>2</v>
      </c>
      <c r="M70" s="1">
        <v>3</v>
      </c>
      <c r="N70" s="1">
        <v>3</v>
      </c>
      <c r="O70" s="1">
        <v>3</v>
      </c>
      <c r="P70" s="1">
        <v>1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2</v>
      </c>
      <c r="X70" s="1">
        <v>0</v>
      </c>
      <c r="Y70" s="1">
        <v>1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1</v>
      </c>
      <c r="AV70" s="1">
        <v>3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1</v>
      </c>
      <c r="BR70" s="1">
        <v>3</v>
      </c>
      <c r="BS70" s="1">
        <v>1</v>
      </c>
      <c r="BT70" s="1">
        <v>6</v>
      </c>
      <c r="BU70" s="1">
        <v>1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1</v>
      </c>
      <c r="CG70" s="1">
        <v>0</v>
      </c>
      <c r="CH70" s="1">
        <v>1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1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</row>
    <row r="71" spans="1:97" x14ac:dyDescent="0.25">
      <c r="A71" s="2">
        <v>70</v>
      </c>
      <c r="B71" s="1">
        <v>1</v>
      </c>
      <c r="C71" s="1">
        <v>1</v>
      </c>
      <c r="D71" s="1">
        <v>2</v>
      </c>
      <c r="E71" s="1">
        <v>2</v>
      </c>
      <c r="F71" s="1">
        <v>1</v>
      </c>
      <c r="G71" s="1">
        <v>2</v>
      </c>
      <c r="H71" s="1">
        <v>1</v>
      </c>
      <c r="I71" s="1">
        <v>1</v>
      </c>
      <c r="J71" s="1">
        <v>2</v>
      </c>
      <c r="K71" s="1">
        <v>2</v>
      </c>
      <c r="L71" s="1">
        <v>2</v>
      </c>
      <c r="M71" s="1">
        <v>2</v>
      </c>
      <c r="N71" s="1">
        <v>3</v>
      </c>
      <c r="O71" s="1">
        <v>3</v>
      </c>
      <c r="P71" s="1">
        <v>1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2</v>
      </c>
      <c r="X71" s="1">
        <v>0</v>
      </c>
      <c r="Y71" s="1">
        <v>0</v>
      </c>
      <c r="Z71" s="1">
        <v>1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1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1</v>
      </c>
      <c r="AR71" s="1">
        <v>0</v>
      </c>
      <c r="AS71" s="1">
        <v>0</v>
      </c>
      <c r="AT71" s="1">
        <v>0</v>
      </c>
      <c r="AU71" s="1">
        <v>0</v>
      </c>
      <c r="AV71" s="1">
        <v>3</v>
      </c>
      <c r="AW71" s="1">
        <v>1</v>
      </c>
      <c r="AX71" s="1">
        <v>0</v>
      </c>
      <c r="AY71" s="1">
        <v>1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1</v>
      </c>
      <c r="BG71" s="1">
        <v>0</v>
      </c>
      <c r="BH71" s="1">
        <v>0</v>
      </c>
      <c r="BI71" s="1">
        <v>1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1</v>
      </c>
      <c r="BQ71" s="1">
        <v>0</v>
      </c>
      <c r="BR71" s="1">
        <v>3</v>
      </c>
      <c r="BS71" s="1">
        <v>3</v>
      </c>
      <c r="BT71" s="1">
        <v>6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1</v>
      </c>
      <c r="CC71" s="1">
        <v>1</v>
      </c>
      <c r="CD71" s="1">
        <v>1</v>
      </c>
      <c r="CE71" s="1">
        <v>0</v>
      </c>
      <c r="CF71" s="1">
        <v>1</v>
      </c>
      <c r="CG71" s="1">
        <v>0</v>
      </c>
      <c r="CH71" s="1">
        <v>0</v>
      </c>
      <c r="CI71" s="1">
        <v>0</v>
      </c>
      <c r="CJ71" s="1">
        <v>1</v>
      </c>
      <c r="CK71" s="1">
        <v>1</v>
      </c>
      <c r="CL71" s="1">
        <v>0</v>
      </c>
      <c r="CM71" s="1">
        <v>0</v>
      </c>
      <c r="CN71" s="1">
        <v>1</v>
      </c>
      <c r="CO71" s="1">
        <v>1</v>
      </c>
      <c r="CP71" s="1">
        <v>0</v>
      </c>
      <c r="CQ71" s="1">
        <v>1</v>
      </c>
      <c r="CR71" s="1">
        <v>0</v>
      </c>
      <c r="CS71" s="1">
        <v>0</v>
      </c>
    </row>
    <row r="72" spans="1:97" x14ac:dyDescent="0.25">
      <c r="A72" s="2">
        <v>71</v>
      </c>
      <c r="B72" s="1">
        <v>1</v>
      </c>
      <c r="C72" s="1">
        <v>1</v>
      </c>
      <c r="D72" s="1">
        <v>2</v>
      </c>
      <c r="E72" s="1">
        <v>2</v>
      </c>
      <c r="F72" s="1">
        <v>1</v>
      </c>
      <c r="G72" s="1">
        <v>2</v>
      </c>
      <c r="H72" s="1">
        <v>1</v>
      </c>
      <c r="I72" s="1">
        <v>2</v>
      </c>
      <c r="J72" s="1">
        <v>2</v>
      </c>
      <c r="K72" s="1">
        <v>4</v>
      </c>
      <c r="L72" s="1">
        <v>2</v>
      </c>
      <c r="M72" s="1">
        <v>2</v>
      </c>
      <c r="N72" s="1">
        <v>3</v>
      </c>
      <c r="O72" s="1">
        <v>1</v>
      </c>
      <c r="P72" s="1">
        <v>1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1</v>
      </c>
      <c r="X72" s="1">
        <v>0</v>
      </c>
      <c r="Y72" s="1">
        <v>1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1</v>
      </c>
      <c r="AR72" s="1">
        <v>0</v>
      </c>
      <c r="AS72" s="1">
        <v>0</v>
      </c>
      <c r="AT72" s="1">
        <v>0</v>
      </c>
      <c r="AU72" s="1">
        <v>0</v>
      </c>
      <c r="AV72" s="1">
        <v>3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1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2</v>
      </c>
      <c r="BS72" s="1">
        <v>2</v>
      </c>
      <c r="BT72" s="1">
        <v>2</v>
      </c>
      <c r="BU72" s="1">
        <v>0</v>
      </c>
      <c r="BV72" s="1">
        <v>1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1</v>
      </c>
      <c r="CG72" s="1">
        <v>0</v>
      </c>
      <c r="CH72" s="1">
        <v>0</v>
      </c>
      <c r="CI72" s="1">
        <v>0</v>
      </c>
      <c r="CJ72" s="1">
        <v>0</v>
      </c>
      <c r="CK72" s="1">
        <v>1</v>
      </c>
      <c r="CL72" s="1">
        <v>0</v>
      </c>
      <c r="CM72" s="1">
        <v>0</v>
      </c>
      <c r="CN72" s="1">
        <v>1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</row>
    <row r="73" spans="1:97" x14ac:dyDescent="0.25">
      <c r="A73" s="2">
        <v>72</v>
      </c>
      <c r="B73" s="1">
        <v>1</v>
      </c>
      <c r="C73" s="1">
        <v>1</v>
      </c>
      <c r="D73" s="1">
        <v>1</v>
      </c>
      <c r="E73" s="1">
        <v>2</v>
      </c>
      <c r="F73" s="1">
        <v>1</v>
      </c>
      <c r="G73" s="1">
        <v>2</v>
      </c>
      <c r="H73" s="1">
        <v>2</v>
      </c>
      <c r="I73" s="1">
        <v>2</v>
      </c>
      <c r="J73" s="1">
        <v>2</v>
      </c>
      <c r="K73" s="1">
        <v>7</v>
      </c>
      <c r="L73" s="1">
        <v>2</v>
      </c>
      <c r="M73" s="1">
        <v>3</v>
      </c>
      <c r="N73" s="1">
        <v>3</v>
      </c>
      <c r="O73" s="1">
        <v>1</v>
      </c>
      <c r="P73" s="1">
        <v>1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1</v>
      </c>
      <c r="X73" s="1">
        <v>0</v>
      </c>
      <c r="Y73" s="1">
        <v>1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1</v>
      </c>
      <c r="AU73" s="1">
        <v>0</v>
      </c>
      <c r="AV73" s="1">
        <v>3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1</v>
      </c>
      <c r="BR73" s="1">
        <v>3</v>
      </c>
      <c r="BS73" s="1">
        <v>2</v>
      </c>
      <c r="BT73" s="1">
        <v>6</v>
      </c>
      <c r="BU73" s="1">
        <v>0</v>
      </c>
      <c r="BV73" s="1">
        <v>0</v>
      </c>
      <c r="BW73" s="1">
        <v>0</v>
      </c>
      <c r="BX73" s="1">
        <v>1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3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1</v>
      </c>
      <c r="CN73" s="1">
        <v>0</v>
      </c>
      <c r="CO73" s="1">
        <v>0</v>
      </c>
      <c r="CP73" s="1">
        <v>0</v>
      </c>
      <c r="CQ73" s="1">
        <v>0</v>
      </c>
      <c r="CR73" s="1">
        <v>0</v>
      </c>
      <c r="CS73" s="1">
        <v>1</v>
      </c>
    </row>
    <row r="74" spans="1:97" x14ac:dyDescent="0.25">
      <c r="A74" s="2">
        <v>73</v>
      </c>
      <c r="B74" s="1">
        <v>1</v>
      </c>
      <c r="C74" s="1">
        <v>1</v>
      </c>
      <c r="D74" s="1">
        <v>2</v>
      </c>
      <c r="E74" s="1">
        <v>1</v>
      </c>
      <c r="F74" s="1">
        <v>1</v>
      </c>
      <c r="G74" s="1">
        <v>3</v>
      </c>
      <c r="H74" s="1">
        <v>2</v>
      </c>
      <c r="I74" s="1">
        <v>1</v>
      </c>
      <c r="J74" s="1">
        <v>2</v>
      </c>
      <c r="K74" s="1">
        <v>3</v>
      </c>
      <c r="L74" s="1">
        <v>2</v>
      </c>
      <c r="M74" s="1">
        <v>2</v>
      </c>
      <c r="N74" s="1">
        <v>3</v>
      </c>
      <c r="O74" s="1">
        <v>1</v>
      </c>
      <c r="P74" s="1">
        <v>1</v>
      </c>
      <c r="Q74" s="1">
        <v>1</v>
      </c>
      <c r="R74" s="1">
        <v>1</v>
      </c>
      <c r="S74" s="1">
        <v>0</v>
      </c>
      <c r="T74" s="1">
        <v>0</v>
      </c>
      <c r="U74" s="1">
        <v>0</v>
      </c>
      <c r="V74" s="1">
        <v>0</v>
      </c>
      <c r="W74" s="1">
        <v>1</v>
      </c>
      <c r="X74" s="1">
        <v>0</v>
      </c>
      <c r="Y74" s="1">
        <v>0</v>
      </c>
      <c r="Z74" s="1">
        <v>1</v>
      </c>
      <c r="AA74" s="1">
        <v>1</v>
      </c>
      <c r="AB74" s="1">
        <v>0</v>
      </c>
      <c r="AC74" s="1">
        <v>1</v>
      </c>
      <c r="AD74" s="1">
        <v>1</v>
      </c>
      <c r="AE74" s="1">
        <v>0</v>
      </c>
      <c r="AF74" s="1">
        <v>0</v>
      </c>
      <c r="AG74" s="1">
        <v>1</v>
      </c>
      <c r="AH74" s="1">
        <v>1</v>
      </c>
      <c r="AI74" s="1">
        <v>0</v>
      </c>
      <c r="AJ74" s="1">
        <v>1</v>
      </c>
      <c r="AK74" s="1">
        <v>0</v>
      </c>
      <c r="AL74" s="1">
        <v>0</v>
      </c>
      <c r="AM74" s="1">
        <v>0</v>
      </c>
      <c r="AN74" s="1">
        <v>1</v>
      </c>
      <c r="AO74" s="1">
        <v>0</v>
      </c>
      <c r="AP74" s="1">
        <v>1</v>
      </c>
      <c r="AQ74" s="1">
        <v>1</v>
      </c>
      <c r="AR74" s="1">
        <v>0</v>
      </c>
      <c r="AS74" s="1">
        <v>0</v>
      </c>
      <c r="AT74" s="1">
        <v>0</v>
      </c>
      <c r="AU74" s="1">
        <v>0</v>
      </c>
      <c r="AV74" s="1">
        <v>1</v>
      </c>
      <c r="AW74" s="1">
        <v>1</v>
      </c>
      <c r="AX74" s="1">
        <v>0</v>
      </c>
      <c r="AY74" s="1">
        <v>1</v>
      </c>
      <c r="AZ74" s="1">
        <v>0</v>
      </c>
      <c r="BA74" s="1">
        <v>0</v>
      </c>
      <c r="BB74" s="1">
        <v>1</v>
      </c>
      <c r="BC74" s="1">
        <v>1</v>
      </c>
      <c r="BD74" s="1">
        <v>0</v>
      </c>
      <c r="BE74" s="1">
        <v>1</v>
      </c>
      <c r="BF74" s="1">
        <v>0</v>
      </c>
      <c r="BG74" s="1">
        <v>0</v>
      </c>
      <c r="BH74" s="1">
        <v>0</v>
      </c>
      <c r="BI74" s="1">
        <v>1</v>
      </c>
      <c r="BJ74" s="1">
        <v>0</v>
      </c>
      <c r="BK74" s="1">
        <v>0</v>
      </c>
      <c r="BL74" s="1">
        <v>0</v>
      </c>
      <c r="BM74" s="1">
        <v>1</v>
      </c>
      <c r="BN74" s="1">
        <v>0</v>
      </c>
      <c r="BO74" s="1">
        <v>0</v>
      </c>
      <c r="BP74" s="1">
        <v>0</v>
      </c>
      <c r="BQ74" s="1">
        <v>0</v>
      </c>
      <c r="BR74" s="1">
        <v>2</v>
      </c>
      <c r="BS74" s="1">
        <v>1</v>
      </c>
      <c r="BT74" s="1">
        <v>3</v>
      </c>
      <c r="BU74" s="1">
        <v>1</v>
      </c>
      <c r="BV74" s="1">
        <v>1</v>
      </c>
      <c r="BW74" s="1">
        <v>0</v>
      </c>
      <c r="BX74" s="1">
        <v>1</v>
      </c>
      <c r="BY74" s="1">
        <v>0</v>
      </c>
      <c r="BZ74" s="1">
        <v>0</v>
      </c>
      <c r="CA74" s="1">
        <v>0</v>
      </c>
      <c r="CB74" s="1">
        <v>1</v>
      </c>
      <c r="CC74" s="1">
        <v>0</v>
      </c>
      <c r="CD74" s="1">
        <v>1</v>
      </c>
      <c r="CE74" s="1">
        <v>0</v>
      </c>
      <c r="CF74" s="1">
        <v>1</v>
      </c>
      <c r="CG74" s="1">
        <v>0</v>
      </c>
      <c r="CH74" s="1">
        <v>0</v>
      </c>
      <c r="CI74" s="1">
        <v>0</v>
      </c>
      <c r="CJ74" s="1">
        <v>0</v>
      </c>
      <c r="CK74" s="1">
        <v>1</v>
      </c>
      <c r="CL74" s="1">
        <v>0</v>
      </c>
      <c r="CM74" s="1">
        <v>0</v>
      </c>
      <c r="CN74" s="1">
        <v>1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</row>
    <row r="75" spans="1:97" x14ac:dyDescent="0.25">
      <c r="A75" s="2">
        <v>74</v>
      </c>
      <c r="B75" s="1">
        <v>1</v>
      </c>
      <c r="C75" s="1">
        <v>1</v>
      </c>
      <c r="D75" s="1">
        <v>2</v>
      </c>
      <c r="E75" s="1">
        <v>1</v>
      </c>
      <c r="F75" s="1">
        <v>1</v>
      </c>
      <c r="G75" s="1">
        <v>3</v>
      </c>
      <c r="H75" s="1">
        <v>1</v>
      </c>
      <c r="I75" s="1">
        <v>2</v>
      </c>
      <c r="J75" s="1">
        <v>2</v>
      </c>
      <c r="K75" s="1">
        <v>1</v>
      </c>
      <c r="L75" s="1">
        <v>2</v>
      </c>
      <c r="M75" s="1">
        <v>1</v>
      </c>
      <c r="N75" s="1">
        <v>3</v>
      </c>
      <c r="O75" s="1">
        <v>4</v>
      </c>
      <c r="P75" s="1">
        <v>1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3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1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1</v>
      </c>
      <c r="AV75" s="1">
        <v>3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1</v>
      </c>
      <c r="BR75" s="1">
        <v>3</v>
      </c>
      <c r="BS75" s="1">
        <v>3</v>
      </c>
      <c r="BT75" s="1">
        <v>6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1</v>
      </c>
      <c r="CF75" s="1">
        <v>1</v>
      </c>
      <c r="CG75" s="1">
        <v>0</v>
      </c>
      <c r="CH75" s="1">
        <v>0</v>
      </c>
      <c r="CI75" s="1">
        <v>0</v>
      </c>
      <c r="CJ75" s="1">
        <v>0</v>
      </c>
      <c r="CK75" s="1">
        <v>1</v>
      </c>
      <c r="CL75" s="1">
        <v>0</v>
      </c>
      <c r="CM75" s="1">
        <v>0</v>
      </c>
      <c r="CN75" s="1">
        <v>1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</row>
    <row r="76" spans="1:97" x14ac:dyDescent="0.25">
      <c r="A76" s="2">
        <v>75</v>
      </c>
      <c r="B76" s="1">
        <v>1</v>
      </c>
      <c r="C76" s="1">
        <v>1</v>
      </c>
      <c r="D76" s="1">
        <v>2</v>
      </c>
      <c r="E76" s="1">
        <v>2</v>
      </c>
      <c r="F76" s="1">
        <v>1</v>
      </c>
      <c r="G76" s="1">
        <v>3</v>
      </c>
      <c r="H76" s="1">
        <v>1</v>
      </c>
      <c r="I76" s="1">
        <v>1</v>
      </c>
      <c r="J76" s="1">
        <v>1</v>
      </c>
      <c r="K76" s="1">
        <v>4</v>
      </c>
      <c r="L76" s="1">
        <v>1</v>
      </c>
      <c r="M76" s="1">
        <v>1</v>
      </c>
      <c r="N76" s="1">
        <v>3</v>
      </c>
      <c r="O76" s="1">
        <v>1</v>
      </c>
      <c r="P76" s="1">
        <v>1</v>
      </c>
      <c r="Q76" s="1">
        <v>0</v>
      </c>
      <c r="R76" s="1">
        <v>0</v>
      </c>
      <c r="S76" s="1">
        <v>1</v>
      </c>
      <c r="T76" s="1">
        <v>0</v>
      </c>
      <c r="U76" s="1">
        <v>0</v>
      </c>
      <c r="V76" s="1">
        <v>0</v>
      </c>
      <c r="W76" s="1">
        <v>1</v>
      </c>
      <c r="X76" s="1">
        <v>0</v>
      </c>
      <c r="Y76" s="1">
        <v>1</v>
      </c>
      <c r="Z76" s="1">
        <v>0</v>
      </c>
      <c r="AA76" s="1">
        <v>0</v>
      </c>
      <c r="AB76" s="1">
        <v>0</v>
      </c>
      <c r="AC76" s="1">
        <v>0</v>
      </c>
      <c r="AD76" s="1">
        <v>1</v>
      </c>
      <c r="AE76" s="1">
        <v>1</v>
      </c>
      <c r="AF76" s="1">
        <v>0</v>
      </c>
      <c r="AG76" s="1">
        <v>1</v>
      </c>
      <c r="AH76" s="1">
        <v>1</v>
      </c>
      <c r="AI76" s="1">
        <v>0</v>
      </c>
      <c r="AJ76" s="1">
        <v>0</v>
      </c>
      <c r="AK76" s="1">
        <v>1</v>
      </c>
      <c r="AL76" s="1">
        <v>0</v>
      </c>
      <c r="AM76" s="1">
        <v>0</v>
      </c>
      <c r="AN76" s="1">
        <v>1</v>
      </c>
      <c r="AO76" s="1">
        <v>0</v>
      </c>
      <c r="AP76" s="1">
        <v>0</v>
      </c>
      <c r="AQ76" s="1">
        <v>1</v>
      </c>
      <c r="AR76" s="1">
        <v>0</v>
      </c>
      <c r="AS76" s="1">
        <v>0</v>
      </c>
      <c r="AT76" s="1">
        <v>1</v>
      </c>
      <c r="AU76" s="1">
        <v>0</v>
      </c>
      <c r="AV76" s="1">
        <v>3</v>
      </c>
      <c r="AW76" s="1">
        <v>0</v>
      </c>
      <c r="AX76" s="1">
        <v>0</v>
      </c>
      <c r="AY76" s="1">
        <v>1</v>
      </c>
      <c r="AZ76" s="1">
        <v>0</v>
      </c>
      <c r="BA76" s="1">
        <v>0</v>
      </c>
      <c r="BB76" s="1">
        <v>0</v>
      </c>
      <c r="BC76" s="1">
        <v>1</v>
      </c>
      <c r="BD76" s="1">
        <v>0</v>
      </c>
      <c r="BE76" s="1">
        <v>0</v>
      </c>
      <c r="BF76" s="1">
        <v>0</v>
      </c>
      <c r="BG76" s="1">
        <v>1</v>
      </c>
      <c r="BH76" s="1">
        <v>0</v>
      </c>
      <c r="BI76" s="1">
        <v>1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1</v>
      </c>
      <c r="BQ76" s="1">
        <v>0</v>
      </c>
      <c r="BR76" s="1">
        <v>1</v>
      </c>
      <c r="BS76" s="1">
        <v>3</v>
      </c>
      <c r="BT76" s="1">
        <v>2</v>
      </c>
      <c r="BU76" s="1">
        <v>1</v>
      </c>
      <c r="BV76" s="1">
        <v>0</v>
      </c>
      <c r="BW76" s="1">
        <v>0</v>
      </c>
      <c r="BX76" s="1">
        <v>1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1</v>
      </c>
      <c r="CG76" s="1">
        <v>0</v>
      </c>
      <c r="CH76" s="1">
        <v>0</v>
      </c>
      <c r="CI76" s="1">
        <v>0</v>
      </c>
      <c r="CJ76" s="1">
        <v>0</v>
      </c>
      <c r="CK76" s="1">
        <v>1</v>
      </c>
      <c r="CL76" s="1">
        <v>0</v>
      </c>
      <c r="CM76" s="1">
        <v>0</v>
      </c>
      <c r="CN76" s="1">
        <v>1</v>
      </c>
      <c r="CO76" s="1">
        <v>0</v>
      </c>
      <c r="CP76" s="1">
        <v>0</v>
      </c>
      <c r="CQ76" s="1">
        <v>1</v>
      </c>
      <c r="CR76" s="1">
        <v>0</v>
      </c>
      <c r="CS76" s="1">
        <v>0</v>
      </c>
    </row>
    <row r="77" spans="1:97" x14ac:dyDescent="0.25">
      <c r="A77" s="2">
        <v>76</v>
      </c>
      <c r="B77" s="1">
        <v>1</v>
      </c>
      <c r="C77" s="1">
        <v>1</v>
      </c>
      <c r="D77" s="1">
        <v>2</v>
      </c>
      <c r="E77" s="1">
        <v>2</v>
      </c>
      <c r="F77" s="1">
        <v>1</v>
      </c>
      <c r="G77" s="1">
        <v>2</v>
      </c>
      <c r="H77" s="1">
        <v>1</v>
      </c>
      <c r="I77" s="1">
        <v>1</v>
      </c>
      <c r="J77" s="1">
        <v>2</v>
      </c>
      <c r="K77" s="1">
        <v>7</v>
      </c>
      <c r="L77" s="1">
        <v>2</v>
      </c>
      <c r="M77" s="1">
        <v>2</v>
      </c>
      <c r="N77" s="1">
        <v>3</v>
      </c>
      <c r="O77" s="1">
        <v>3</v>
      </c>
      <c r="P77" s="1">
        <v>1</v>
      </c>
      <c r="Q77" s="1">
        <v>1</v>
      </c>
      <c r="R77" s="1">
        <v>0</v>
      </c>
      <c r="S77" s="1">
        <v>0</v>
      </c>
      <c r="T77" s="1">
        <v>0</v>
      </c>
      <c r="U77" s="1">
        <v>1</v>
      </c>
      <c r="V77" s="1">
        <v>0</v>
      </c>
      <c r="W77" s="1">
        <v>1</v>
      </c>
      <c r="X77" s="1">
        <v>0</v>
      </c>
      <c r="Y77" s="1">
        <v>1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1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1</v>
      </c>
      <c r="AQ77" s="1">
        <v>1</v>
      </c>
      <c r="AR77" s="1">
        <v>0</v>
      </c>
      <c r="AS77" s="1">
        <v>0</v>
      </c>
      <c r="AT77" s="1">
        <v>1</v>
      </c>
      <c r="AU77" s="1">
        <v>0</v>
      </c>
      <c r="AV77" s="1">
        <v>1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1</v>
      </c>
      <c r="BR77" s="1">
        <v>3</v>
      </c>
      <c r="BS77" s="1">
        <v>3</v>
      </c>
      <c r="BT77" s="1">
        <v>3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1</v>
      </c>
      <c r="CF77" s="1">
        <v>2</v>
      </c>
      <c r="CG77" s="1">
        <v>0</v>
      </c>
      <c r="CH77" s="1">
        <v>0</v>
      </c>
      <c r="CI77" s="1">
        <v>0</v>
      </c>
      <c r="CJ77" s="1">
        <v>1</v>
      </c>
      <c r="CK77" s="1">
        <v>1</v>
      </c>
      <c r="CL77" s="1">
        <v>0</v>
      </c>
      <c r="CM77" s="1">
        <v>0</v>
      </c>
      <c r="CN77" s="1">
        <v>1</v>
      </c>
      <c r="CO77" s="1">
        <v>1</v>
      </c>
      <c r="CP77" s="1">
        <v>0</v>
      </c>
      <c r="CQ77" s="1">
        <v>0</v>
      </c>
      <c r="CR77" s="1">
        <v>0</v>
      </c>
      <c r="CS77" s="1">
        <v>0</v>
      </c>
    </row>
    <row r="78" spans="1:97" x14ac:dyDescent="0.25">
      <c r="A78" s="2">
        <v>77</v>
      </c>
      <c r="B78" s="1">
        <v>1</v>
      </c>
      <c r="C78" s="1">
        <v>1</v>
      </c>
      <c r="D78" s="1">
        <v>2</v>
      </c>
      <c r="E78" s="1">
        <v>2</v>
      </c>
      <c r="F78" s="1">
        <v>1</v>
      </c>
      <c r="G78" s="1">
        <v>3</v>
      </c>
      <c r="H78" s="1">
        <v>2</v>
      </c>
      <c r="I78" s="1">
        <v>1</v>
      </c>
      <c r="J78" s="1">
        <v>1</v>
      </c>
      <c r="K78" s="1">
        <v>2</v>
      </c>
      <c r="L78" s="1">
        <v>1</v>
      </c>
      <c r="M78" s="1">
        <v>1</v>
      </c>
      <c r="N78" s="1">
        <v>2</v>
      </c>
      <c r="O78" s="1">
        <v>3</v>
      </c>
      <c r="P78" s="1">
        <v>1</v>
      </c>
      <c r="Q78" s="1">
        <v>0</v>
      </c>
      <c r="R78" s="1">
        <v>0</v>
      </c>
      <c r="S78" s="1">
        <v>0</v>
      </c>
      <c r="T78" s="1">
        <v>1</v>
      </c>
      <c r="U78" s="1">
        <v>1</v>
      </c>
      <c r="V78" s="1">
        <v>0</v>
      </c>
      <c r="W78" s="1">
        <v>2</v>
      </c>
      <c r="X78" s="1">
        <v>0</v>
      </c>
      <c r="Y78" s="1">
        <v>1</v>
      </c>
      <c r="Z78" s="1">
        <v>0</v>
      </c>
      <c r="AA78" s="1">
        <v>1</v>
      </c>
      <c r="AB78" s="1">
        <v>1</v>
      </c>
      <c r="AC78" s="1">
        <v>0</v>
      </c>
      <c r="AD78" s="1">
        <v>1</v>
      </c>
      <c r="AE78" s="1">
        <v>1</v>
      </c>
      <c r="AF78" s="1">
        <v>1</v>
      </c>
      <c r="AG78" s="1">
        <v>1</v>
      </c>
      <c r="AH78" s="1">
        <v>0</v>
      </c>
      <c r="AI78" s="1">
        <v>1</v>
      </c>
      <c r="AJ78" s="1">
        <v>1</v>
      </c>
      <c r="AK78" s="1">
        <v>1</v>
      </c>
      <c r="AL78" s="1">
        <v>0</v>
      </c>
      <c r="AM78" s="1">
        <v>0</v>
      </c>
      <c r="AN78" s="1">
        <v>1</v>
      </c>
      <c r="AO78" s="1">
        <v>0</v>
      </c>
      <c r="AP78" s="1">
        <v>1</v>
      </c>
      <c r="AQ78" s="1">
        <v>1</v>
      </c>
      <c r="AR78" s="1">
        <v>1</v>
      </c>
      <c r="AS78" s="1">
        <v>0</v>
      </c>
      <c r="AT78" s="1">
        <v>1</v>
      </c>
      <c r="AU78" s="1">
        <v>0</v>
      </c>
      <c r="AV78" s="1">
        <v>2</v>
      </c>
      <c r="AW78" s="1">
        <v>0</v>
      </c>
      <c r="AX78" s="1">
        <v>1</v>
      </c>
      <c r="AY78" s="1">
        <v>0</v>
      </c>
      <c r="AZ78" s="1">
        <v>0</v>
      </c>
      <c r="BA78" s="1">
        <v>0</v>
      </c>
      <c r="BB78" s="1">
        <v>0</v>
      </c>
      <c r="BC78" s="1">
        <v>1</v>
      </c>
      <c r="BD78" s="1">
        <v>1</v>
      </c>
      <c r="BE78" s="1">
        <v>1</v>
      </c>
      <c r="BF78" s="1">
        <v>0</v>
      </c>
      <c r="BG78" s="1">
        <v>1</v>
      </c>
      <c r="BH78" s="1">
        <v>1</v>
      </c>
      <c r="BI78" s="1">
        <v>1</v>
      </c>
      <c r="BJ78" s="1">
        <v>0</v>
      </c>
      <c r="BK78" s="1">
        <v>0</v>
      </c>
      <c r="BL78" s="1">
        <v>1</v>
      </c>
      <c r="BM78" s="1">
        <v>1</v>
      </c>
      <c r="BN78" s="1">
        <v>0</v>
      </c>
      <c r="BO78" s="1">
        <v>0</v>
      </c>
      <c r="BP78" s="1">
        <v>0</v>
      </c>
      <c r="BQ78" s="1">
        <v>0</v>
      </c>
      <c r="BR78" s="1">
        <v>1</v>
      </c>
      <c r="BS78" s="1">
        <v>1</v>
      </c>
      <c r="BT78" s="1">
        <v>2</v>
      </c>
      <c r="BU78" s="1">
        <v>1</v>
      </c>
      <c r="BV78" s="1">
        <v>1</v>
      </c>
      <c r="BW78" s="1">
        <v>1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1</v>
      </c>
      <c r="CG78" s="1">
        <v>0</v>
      </c>
      <c r="CH78" s="1">
        <v>0</v>
      </c>
      <c r="CI78" s="1">
        <v>0</v>
      </c>
      <c r="CJ78" s="1">
        <v>0</v>
      </c>
      <c r="CK78" s="1">
        <v>1</v>
      </c>
      <c r="CL78" s="1">
        <v>0</v>
      </c>
      <c r="CM78" s="1">
        <v>0</v>
      </c>
      <c r="CN78" s="1">
        <v>1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</row>
    <row r="79" spans="1:97" x14ac:dyDescent="0.25">
      <c r="A79" s="2">
        <v>78</v>
      </c>
      <c r="B79" s="1">
        <v>1</v>
      </c>
      <c r="C79" s="1">
        <v>1</v>
      </c>
      <c r="D79" s="1">
        <v>1</v>
      </c>
      <c r="E79" s="1">
        <v>1</v>
      </c>
      <c r="F79" s="1">
        <v>1</v>
      </c>
      <c r="G79" s="1">
        <v>2</v>
      </c>
      <c r="H79" s="1">
        <v>2</v>
      </c>
      <c r="I79" s="1">
        <v>3</v>
      </c>
      <c r="J79" s="1">
        <v>2</v>
      </c>
      <c r="K79" s="1">
        <v>3</v>
      </c>
      <c r="L79" s="1">
        <v>2</v>
      </c>
      <c r="M79" s="1">
        <v>1</v>
      </c>
      <c r="N79" s="1">
        <v>3</v>
      </c>
      <c r="O79" s="1">
        <v>3</v>
      </c>
      <c r="P79" s="1">
        <v>1</v>
      </c>
      <c r="Q79" s="1">
        <v>0</v>
      </c>
      <c r="R79" s="1">
        <v>0</v>
      </c>
      <c r="S79" s="1">
        <v>0</v>
      </c>
      <c r="T79" s="1">
        <v>1</v>
      </c>
      <c r="U79" s="1">
        <v>0</v>
      </c>
      <c r="V79" s="1">
        <v>0</v>
      </c>
      <c r="W79" s="1">
        <v>3</v>
      </c>
      <c r="X79" s="1">
        <v>0</v>
      </c>
      <c r="Y79" s="1">
        <v>0</v>
      </c>
      <c r="Z79" s="1">
        <v>0</v>
      </c>
      <c r="AA79" s="1">
        <v>1</v>
      </c>
      <c r="AB79" s="1">
        <v>0</v>
      </c>
      <c r="AC79" s="1">
        <v>0</v>
      </c>
      <c r="AD79" s="1">
        <v>1</v>
      </c>
      <c r="AE79" s="1">
        <v>1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1</v>
      </c>
      <c r="AV79" s="1">
        <v>1</v>
      </c>
      <c r="AW79" s="1">
        <v>1</v>
      </c>
      <c r="AX79" s="1">
        <v>0</v>
      </c>
      <c r="AY79" s="1">
        <v>1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1</v>
      </c>
      <c r="BF79" s="1">
        <v>1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1</v>
      </c>
      <c r="BS79" s="1">
        <v>1</v>
      </c>
      <c r="BT79" s="1">
        <v>3</v>
      </c>
      <c r="BU79" s="1">
        <v>1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1</v>
      </c>
      <c r="CC79" s="1">
        <v>0</v>
      </c>
      <c r="CD79" s="1">
        <v>0</v>
      </c>
      <c r="CE79" s="1">
        <v>0</v>
      </c>
      <c r="CF79" s="1">
        <v>1</v>
      </c>
      <c r="CG79" s="1">
        <v>1</v>
      </c>
      <c r="CH79" s="1">
        <v>0</v>
      </c>
      <c r="CI79" s="1">
        <v>0</v>
      </c>
      <c r="CJ79" s="1">
        <v>1</v>
      </c>
      <c r="CK79" s="1">
        <v>0</v>
      </c>
      <c r="CL79" s="1">
        <v>0</v>
      </c>
      <c r="CM79" s="1">
        <v>0</v>
      </c>
      <c r="CN79" s="1">
        <v>1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</row>
    <row r="80" spans="1:97" x14ac:dyDescent="0.25">
      <c r="A80" s="2">
        <v>79</v>
      </c>
      <c r="B80" s="1">
        <v>1</v>
      </c>
      <c r="C80" s="1">
        <v>1</v>
      </c>
      <c r="D80" s="1">
        <v>1</v>
      </c>
      <c r="E80" s="1">
        <v>2</v>
      </c>
      <c r="F80" s="1">
        <v>1</v>
      </c>
      <c r="G80" s="1">
        <v>2</v>
      </c>
      <c r="H80" s="1">
        <v>2</v>
      </c>
      <c r="I80" s="1">
        <v>4</v>
      </c>
      <c r="J80" s="1">
        <v>2</v>
      </c>
      <c r="K80" s="1">
        <v>3</v>
      </c>
      <c r="L80" s="1">
        <v>2</v>
      </c>
      <c r="M80" s="1">
        <v>3</v>
      </c>
      <c r="N80" s="1">
        <v>3</v>
      </c>
      <c r="O80" s="1">
        <v>1</v>
      </c>
      <c r="P80" s="1">
        <v>1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1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1</v>
      </c>
      <c r="AE80" s="1">
        <v>1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1</v>
      </c>
      <c r="AQ80" s="1">
        <v>1</v>
      </c>
      <c r="AR80" s="1">
        <v>0</v>
      </c>
      <c r="AS80" s="1">
        <v>0</v>
      </c>
      <c r="AT80" s="1">
        <v>1</v>
      </c>
      <c r="AU80" s="1">
        <v>0</v>
      </c>
      <c r="AV80" s="1">
        <v>3</v>
      </c>
      <c r="AW80" s="1">
        <v>1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1</v>
      </c>
      <c r="BO80" s="1">
        <v>0</v>
      </c>
      <c r="BP80" s="1">
        <v>1</v>
      </c>
      <c r="BQ80" s="1">
        <v>0</v>
      </c>
      <c r="BR80" s="1">
        <v>1</v>
      </c>
      <c r="BS80" s="1">
        <v>3</v>
      </c>
      <c r="BT80" s="1">
        <v>3</v>
      </c>
      <c r="BU80" s="1">
        <v>1</v>
      </c>
      <c r="BV80" s="1">
        <v>1</v>
      </c>
      <c r="BW80" s="1">
        <v>0</v>
      </c>
      <c r="BX80" s="1">
        <v>1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1</v>
      </c>
      <c r="CG80" s="1">
        <v>0</v>
      </c>
      <c r="CH80" s="1">
        <v>0</v>
      </c>
      <c r="CI80" s="1">
        <v>0</v>
      </c>
      <c r="CJ80" s="1">
        <v>1</v>
      </c>
      <c r="CK80" s="1">
        <v>1</v>
      </c>
      <c r="CL80" s="1">
        <v>0</v>
      </c>
      <c r="CM80" s="1">
        <v>0</v>
      </c>
      <c r="CN80" s="1">
        <v>1</v>
      </c>
      <c r="CO80" s="1">
        <v>0</v>
      </c>
      <c r="CP80" s="1">
        <v>0</v>
      </c>
      <c r="CQ80" s="1">
        <v>1</v>
      </c>
      <c r="CR80" s="1">
        <v>0</v>
      </c>
      <c r="CS80" s="1">
        <v>0</v>
      </c>
    </row>
    <row r="81" spans="1:97" x14ac:dyDescent="0.25">
      <c r="A81" s="2">
        <v>80</v>
      </c>
      <c r="B81" s="1">
        <v>1</v>
      </c>
      <c r="C81" s="1">
        <v>1</v>
      </c>
      <c r="D81" s="1">
        <v>2</v>
      </c>
      <c r="E81" s="1">
        <v>2</v>
      </c>
      <c r="F81" s="1">
        <v>1</v>
      </c>
      <c r="G81" s="1">
        <v>3</v>
      </c>
      <c r="H81" s="1">
        <v>2</v>
      </c>
      <c r="I81" s="1">
        <v>1</v>
      </c>
      <c r="J81" s="1">
        <v>2</v>
      </c>
      <c r="K81" s="1">
        <v>5</v>
      </c>
      <c r="L81" s="1">
        <v>2</v>
      </c>
      <c r="M81" s="1">
        <v>3</v>
      </c>
      <c r="N81" s="1">
        <v>3</v>
      </c>
      <c r="O81" s="1">
        <v>1</v>
      </c>
      <c r="P81" s="1">
        <v>1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1</v>
      </c>
      <c r="X81" s="1">
        <v>0</v>
      </c>
      <c r="Y81" s="1">
        <v>0</v>
      </c>
      <c r="Z81" s="1">
        <v>0</v>
      </c>
      <c r="AA81" s="1">
        <v>0</v>
      </c>
      <c r="AB81" s="1">
        <v>1</v>
      </c>
      <c r="AC81" s="1">
        <v>0</v>
      </c>
      <c r="AD81" s="1">
        <v>0</v>
      </c>
      <c r="AE81" s="1">
        <v>0</v>
      </c>
      <c r="AF81" s="1">
        <v>0</v>
      </c>
      <c r="AG81" s="1">
        <v>1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1</v>
      </c>
      <c r="AN81" s="1">
        <v>0</v>
      </c>
      <c r="AO81" s="1">
        <v>0</v>
      </c>
      <c r="AP81" s="1">
        <v>0</v>
      </c>
      <c r="AQ81" s="1">
        <v>1</v>
      </c>
      <c r="AR81" s="1">
        <v>0</v>
      </c>
      <c r="AS81" s="1">
        <v>0</v>
      </c>
      <c r="AT81" s="1">
        <v>0</v>
      </c>
      <c r="AU81" s="1">
        <v>0</v>
      </c>
      <c r="AV81" s="1">
        <v>3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1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2</v>
      </c>
      <c r="BS81" s="1">
        <v>2</v>
      </c>
      <c r="BT81" s="1">
        <v>3</v>
      </c>
      <c r="BU81" s="1">
        <v>0</v>
      </c>
      <c r="BV81" s="1">
        <v>1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1</v>
      </c>
      <c r="CC81" s="1">
        <v>0</v>
      </c>
      <c r="CD81" s="1">
        <v>1</v>
      </c>
      <c r="CE81" s="1">
        <v>1</v>
      </c>
      <c r="CF81" s="1">
        <v>3</v>
      </c>
      <c r="CG81" s="1">
        <v>1</v>
      </c>
      <c r="CH81" s="1">
        <v>0</v>
      </c>
      <c r="CI81" s="1">
        <v>0</v>
      </c>
      <c r="CJ81" s="1">
        <v>1</v>
      </c>
      <c r="CK81" s="1">
        <v>1</v>
      </c>
      <c r="CL81" s="1">
        <v>0</v>
      </c>
      <c r="CM81" s="1">
        <v>0</v>
      </c>
      <c r="CN81" s="1">
        <v>1</v>
      </c>
      <c r="CO81" s="1">
        <v>0</v>
      </c>
      <c r="CP81" s="1">
        <v>0</v>
      </c>
      <c r="CQ81" s="1">
        <v>0</v>
      </c>
      <c r="CR81" s="1">
        <v>0</v>
      </c>
      <c r="CS81" s="1">
        <v>0</v>
      </c>
    </row>
    <row r="82" spans="1:97" x14ac:dyDescent="0.25">
      <c r="A82" s="2">
        <v>81</v>
      </c>
      <c r="B82" s="1">
        <v>1</v>
      </c>
      <c r="C82" s="1">
        <v>1</v>
      </c>
      <c r="D82" s="1">
        <v>2</v>
      </c>
      <c r="E82" s="1">
        <v>1</v>
      </c>
      <c r="F82" s="1">
        <v>1</v>
      </c>
      <c r="G82" s="1">
        <v>2</v>
      </c>
      <c r="H82" s="1">
        <v>2</v>
      </c>
      <c r="I82" s="1">
        <v>4</v>
      </c>
      <c r="J82" s="1">
        <v>1</v>
      </c>
      <c r="K82" s="1">
        <v>2</v>
      </c>
      <c r="L82" s="1">
        <v>2</v>
      </c>
      <c r="M82" s="1">
        <v>1</v>
      </c>
      <c r="N82" s="1">
        <v>3</v>
      </c>
      <c r="O82" s="1">
        <v>3</v>
      </c>
      <c r="P82" s="1">
        <v>1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1</v>
      </c>
      <c r="X82" s="1">
        <v>0</v>
      </c>
      <c r="Y82" s="1">
        <v>0</v>
      </c>
      <c r="Z82" s="1">
        <v>1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1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1</v>
      </c>
      <c r="AW82" s="1">
        <v>0</v>
      </c>
      <c r="AX82" s="1">
        <v>0</v>
      </c>
      <c r="AY82" s="1">
        <v>1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3</v>
      </c>
      <c r="BS82" s="1">
        <v>3</v>
      </c>
      <c r="BT82" s="1">
        <v>6</v>
      </c>
      <c r="BU82" s="1">
        <v>1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1</v>
      </c>
      <c r="CG82" s="1">
        <v>0</v>
      </c>
      <c r="CH82" s="1">
        <v>0</v>
      </c>
      <c r="CI82" s="1">
        <v>0</v>
      </c>
      <c r="CJ82" s="1">
        <v>1</v>
      </c>
      <c r="CK82" s="1">
        <v>0</v>
      </c>
      <c r="CL82" s="1">
        <v>0</v>
      </c>
      <c r="CM82" s="1">
        <v>0</v>
      </c>
      <c r="CN82" s="1">
        <v>1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</row>
    <row r="83" spans="1:97" x14ac:dyDescent="0.25">
      <c r="A83" s="2">
        <v>82</v>
      </c>
      <c r="B83" s="1">
        <v>1</v>
      </c>
      <c r="C83" s="1">
        <v>1</v>
      </c>
      <c r="D83" s="1">
        <v>2</v>
      </c>
      <c r="E83" s="1">
        <v>4</v>
      </c>
      <c r="F83" s="1">
        <v>1</v>
      </c>
      <c r="G83" s="1">
        <v>3</v>
      </c>
      <c r="H83" s="1">
        <v>1</v>
      </c>
      <c r="I83" s="1">
        <v>1</v>
      </c>
      <c r="J83" s="1">
        <v>2</v>
      </c>
      <c r="K83" s="1">
        <v>3</v>
      </c>
      <c r="L83" s="1">
        <v>3</v>
      </c>
      <c r="M83" s="1">
        <v>1</v>
      </c>
      <c r="N83" s="1">
        <v>1</v>
      </c>
      <c r="O83" s="1">
        <v>3</v>
      </c>
      <c r="P83" s="1">
        <v>0</v>
      </c>
      <c r="Q83" s="1">
        <v>0</v>
      </c>
      <c r="R83" s="1">
        <v>0</v>
      </c>
      <c r="S83" s="1">
        <v>1</v>
      </c>
      <c r="T83" s="1">
        <v>0</v>
      </c>
      <c r="U83" s="1">
        <v>0</v>
      </c>
      <c r="V83" s="1">
        <v>0</v>
      </c>
      <c r="W83" s="1">
        <v>1</v>
      </c>
      <c r="X83" s="1">
        <v>0</v>
      </c>
      <c r="Y83" s="1">
        <v>1</v>
      </c>
      <c r="Z83" s="1">
        <v>0</v>
      </c>
      <c r="AA83" s="1">
        <v>0</v>
      </c>
      <c r="AB83" s="1">
        <v>0</v>
      </c>
      <c r="AC83" s="1">
        <v>1</v>
      </c>
      <c r="AD83" s="1">
        <v>0</v>
      </c>
      <c r="AE83" s="1">
        <v>1</v>
      </c>
      <c r="AF83" s="1">
        <v>1</v>
      </c>
      <c r="AG83" s="1">
        <v>1</v>
      </c>
      <c r="AH83" s="1">
        <v>1</v>
      </c>
      <c r="AI83" s="1">
        <v>1</v>
      </c>
      <c r="AJ83" s="1">
        <v>1</v>
      </c>
      <c r="AK83" s="1">
        <v>1</v>
      </c>
      <c r="AL83" s="1">
        <v>0</v>
      </c>
      <c r="AM83" s="1">
        <v>1</v>
      </c>
      <c r="AN83" s="1">
        <v>1</v>
      </c>
      <c r="AO83" s="1">
        <v>0</v>
      </c>
      <c r="AP83" s="1">
        <v>0</v>
      </c>
      <c r="AQ83" s="1">
        <v>1</v>
      </c>
      <c r="AR83" s="1">
        <v>0</v>
      </c>
      <c r="AS83" s="1">
        <v>0</v>
      </c>
      <c r="AT83" s="1">
        <v>1</v>
      </c>
      <c r="AU83" s="1">
        <v>0</v>
      </c>
      <c r="AV83" s="1">
        <v>3</v>
      </c>
      <c r="AW83" s="1">
        <v>0</v>
      </c>
      <c r="AX83" s="1">
        <v>0</v>
      </c>
      <c r="AY83" s="1">
        <v>1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1</v>
      </c>
      <c r="BG83" s="1">
        <v>0</v>
      </c>
      <c r="BH83" s="1">
        <v>0</v>
      </c>
      <c r="BI83" s="1">
        <v>1</v>
      </c>
      <c r="BJ83" s="1">
        <v>1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1</v>
      </c>
      <c r="BQ83" s="1">
        <v>0</v>
      </c>
      <c r="BR83" s="1">
        <v>3</v>
      </c>
      <c r="BS83" s="1">
        <v>3</v>
      </c>
      <c r="BT83" s="1">
        <v>6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1</v>
      </c>
      <c r="CB83" s="1">
        <v>0</v>
      </c>
      <c r="CC83" s="1">
        <v>0</v>
      </c>
      <c r="CD83" s="1">
        <v>0</v>
      </c>
      <c r="CE83" s="1">
        <v>0</v>
      </c>
      <c r="CF83" s="1">
        <v>3</v>
      </c>
      <c r="CG83" s="1">
        <v>0</v>
      </c>
      <c r="CH83" s="1">
        <v>0</v>
      </c>
      <c r="CI83" s="1">
        <v>0</v>
      </c>
      <c r="CJ83" s="1">
        <v>0</v>
      </c>
      <c r="CK83" s="1">
        <v>1</v>
      </c>
      <c r="CL83" s="1">
        <v>0</v>
      </c>
      <c r="CM83" s="1">
        <v>0</v>
      </c>
      <c r="CN83" s="1">
        <v>1</v>
      </c>
      <c r="CO83" s="1">
        <v>0</v>
      </c>
      <c r="CP83" s="1">
        <v>0</v>
      </c>
      <c r="CQ83" s="1">
        <v>1</v>
      </c>
      <c r="CR83" s="1">
        <v>0</v>
      </c>
      <c r="CS83" s="1">
        <v>0</v>
      </c>
    </row>
    <row r="84" spans="1:97" x14ac:dyDescent="0.25">
      <c r="A84" s="2">
        <v>83</v>
      </c>
      <c r="B84" s="1">
        <v>1</v>
      </c>
      <c r="C84" s="1">
        <v>1</v>
      </c>
      <c r="D84" s="1">
        <v>2</v>
      </c>
      <c r="E84" s="1">
        <v>1</v>
      </c>
      <c r="F84" s="1">
        <v>1</v>
      </c>
      <c r="G84" s="1">
        <v>2</v>
      </c>
      <c r="H84" s="1">
        <v>2</v>
      </c>
      <c r="I84" s="1">
        <v>2</v>
      </c>
      <c r="J84" s="1">
        <v>2</v>
      </c>
      <c r="K84" s="1">
        <v>2</v>
      </c>
      <c r="L84" s="1">
        <v>2</v>
      </c>
      <c r="M84" s="1">
        <v>3</v>
      </c>
      <c r="N84" s="1">
        <v>3</v>
      </c>
      <c r="O84" s="1">
        <v>1</v>
      </c>
      <c r="P84" s="1">
        <v>1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2</v>
      </c>
      <c r="X84" s="1">
        <v>0</v>
      </c>
      <c r="Y84" s="1">
        <v>0</v>
      </c>
      <c r="Z84" s="1">
        <v>1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1</v>
      </c>
      <c r="AV84" s="1">
        <v>2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1</v>
      </c>
      <c r="BR84" s="1">
        <v>3</v>
      </c>
      <c r="BS84" s="1">
        <v>3</v>
      </c>
      <c r="BT84" s="1">
        <v>2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1</v>
      </c>
      <c r="CC84" s="1">
        <v>0</v>
      </c>
      <c r="CD84" s="1">
        <v>0</v>
      </c>
      <c r="CE84" s="1">
        <v>0</v>
      </c>
      <c r="CF84" s="1">
        <v>2</v>
      </c>
      <c r="CG84" s="1">
        <v>0</v>
      </c>
      <c r="CH84" s="1">
        <v>0</v>
      </c>
      <c r="CI84" s="1">
        <v>0</v>
      </c>
      <c r="CJ84" s="1">
        <v>1</v>
      </c>
      <c r="CK84" s="1">
        <v>0</v>
      </c>
      <c r="CL84" s="1">
        <v>0</v>
      </c>
      <c r="CM84" s="1">
        <v>0</v>
      </c>
      <c r="CN84" s="1">
        <v>1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</row>
    <row r="85" spans="1:97" x14ac:dyDescent="0.25">
      <c r="A85" s="2">
        <v>84</v>
      </c>
      <c r="B85" s="1">
        <v>1</v>
      </c>
      <c r="C85" s="1">
        <v>2</v>
      </c>
      <c r="D85" s="1">
        <v>2</v>
      </c>
      <c r="E85" s="1">
        <v>2</v>
      </c>
      <c r="F85" s="1">
        <v>1</v>
      </c>
      <c r="G85" s="1">
        <v>2</v>
      </c>
      <c r="H85" s="1">
        <v>1</v>
      </c>
      <c r="I85" s="1">
        <v>3</v>
      </c>
      <c r="J85" s="1">
        <v>1</v>
      </c>
      <c r="K85" s="1">
        <v>4</v>
      </c>
      <c r="L85" s="1">
        <v>3</v>
      </c>
      <c r="M85" s="1">
        <v>3</v>
      </c>
      <c r="N85" s="1">
        <v>3</v>
      </c>
      <c r="O85" s="1">
        <v>3</v>
      </c>
      <c r="P85" s="1">
        <v>1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1</v>
      </c>
      <c r="X85" s="1">
        <v>1</v>
      </c>
      <c r="Y85" s="1">
        <v>0</v>
      </c>
      <c r="Z85" s="1">
        <v>1</v>
      </c>
      <c r="AA85" s="1">
        <v>1</v>
      </c>
      <c r="AB85" s="1">
        <v>0</v>
      </c>
      <c r="AC85" s="1">
        <v>1</v>
      </c>
      <c r="AD85" s="1">
        <v>0</v>
      </c>
      <c r="AE85" s="1">
        <v>1</v>
      </c>
      <c r="AF85" s="1">
        <v>0</v>
      </c>
      <c r="AG85" s="1">
        <v>0</v>
      </c>
      <c r="AH85" s="1">
        <v>0</v>
      </c>
      <c r="AI85" s="1">
        <v>0</v>
      </c>
      <c r="AJ85" s="1">
        <v>1</v>
      </c>
      <c r="AK85" s="1">
        <v>0</v>
      </c>
      <c r="AL85" s="1">
        <v>0</v>
      </c>
      <c r="AM85" s="1">
        <v>1</v>
      </c>
      <c r="AN85" s="1">
        <v>1</v>
      </c>
      <c r="AO85" s="1">
        <v>0</v>
      </c>
      <c r="AP85" s="1">
        <v>0</v>
      </c>
      <c r="AQ85" s="1">
        <v>1</v>
      </c>
      <c r="AR85" s="1">
        <v>0</v>
      </c>
      <c r="AS85" s="1">
        <v>0</v>
      </c>
      <c r="AT85" s="1">
        <v>1</v>
      </c>
      <c r="AU85" s="1">
        <v>0</v>
      </c>
      <c r="AV85" s="1">
        <v>3</v>
      </c>
      <c r="AW85" s="1">
        <v>1</v>
      </c>
      <c r="AX85" s="1">
        <v>0</v>
      </c>
      <c r="AY85" s="1">
        <v>1</v>
      </c>
      <c r="AZ85" s="1">
        <v>0</v>
      </c>
      <c r="BA85" s="1">
        <v>0</v>
      </c>
      <c r="BB85" s="1">
        <v>0</v>
      </c>
      <c r="BC85" s="1">
        <v>1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1</v>
      </c>
      <c r="BJ85" s="1">
        <v>0</v>
      </c>
      <c r="BK85" s="1">
        <v>0</v>
      </c>
      <c r="BL85" s="1">
        <v>0</v>
      </c>
      <c r="BM85" s="1">
        <v>1</v>
      </c>
      <c r="BN85" s="1">
        <v>1</v>
      </c>
      <c r="BO85" s="1">
        <v>0</v>
      </c>
      <c r="BP85" s="1">
        <v>0</v>
      </c>
      <c r="BQ85" s="1">
        <v>0</v>
      </c>
      <c r="BR85" s="1">
        <v>3</v>
      </c>
      <c r="BS85" s="1">
        <v>3</v>
      </c>
      <c r="BT85" s="1">
        <v>3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1</v>
      </c>
      <c r="CC85" s="1">
        <v>0</v>
      </c>
      <c r="CD85" s="1">
        <v>0</v>
      </c>
      <c r="CE85" s="1">
        <v>1</v>
      </c>
      <c r="CF85" s="1">
        <v>1</v>
      </c>
      <c r="CG85" s="1">
        <v>1</v>
      </c>
      <c r="CH85" s="1">
        <v>0</v>
      </c>
      <c r="CI85" s="1">
        <v>0</v>
      </c>
      <c r="CJ85" s="1">
        <v>1</v>
      </c>
      <c r="CK85" s="1">
        <v>1</v>
      </c>
      <c r="CL85" s="1">
        <v>0</v>
      </c>
      <c r="CM85" s="1">
        <v>0</v>
      </c>
      <c r="CN85" s="1">
        <v>1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</row>
    <row r="86" spans="1:97" x14ac:dyDescent="0.25">
      <c r="A86" s="2">
        <v>85</v>
      </c>
      <c r="B86" s="1">
        <v>1</v>
      </c>
      <c r="C86" s="1">
        <v>1</v>
      </c>
      <c r="D86" s="1">
        <v>2</v>
      </c>
      <c r="E86" s="1">
        <v>2</v>
      </c>
      <c r="F86" s="1">
        <v>1</v>
      </c>
      <c r="G86" s="1">
        <v>3</v>
      </c>
      <c r="H86" s="1">
        <v>1</v>
      </c>
      <c r="I86" s="1">
        <v>2</v>
      </c>
      <c r="J86" s="1">
        <v>2</v>
      </c>
      <c r="K86" s="1">
        <v>4</v>
      </c>
      <c r="L86" s="1">
        <v>2</v>
      </c>
      <c r="M86" s="1">
        <v>1</v>
      </c>
      <c r="N86" s="1">
        <v>2</v>
      </c>
      <c r="O86" s="1">
        <v>1</v>
      </c>
      <c r="P86" s="1">
        <v>1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1</v>
      </c>
      <c r="X86" s="1">
        <v>0</v>
      </c>
      <c r="Y86" s="1">
        <v>0</v>
      </c>
      <c r="Z86" s="1">
        <v>1</v>
      </c>
      <c r="AA86" s="1">
        <v>1</v>
      </c>
      <c r="AB86" s="1">
        <v>0</v>
      </c>
      <c r="AC86" s="1">
        <v>0</v>
      </c>
      <c r="AD86" s="1">
        <v>0</v>
      </c>
      <c r="AE86" s="1">
        <v>1</v>
      </c>
      <c r="AF86" s="1">
        <v>0</v>
      </c>
      <c r="AG86" s="1">
        <v>1</v>
      </c>
      <c r="AH86" s="1">
        <v>0</v>
      </c>
      <c r="AI86" s="1">
        <v>1</v>
      </c>
      <c r="AJ86" s="1">
        <v>1</v>
      </c>
      <c r="AK86" s="1">
        <v>0</v>
      </c>
      <c r="AL86" s="1">
        <v>0</v>
      </c>
      <c r="AM86" s="1">
        <v>0</v>
      </c>
      <c r="AN86" s="1">
        <v>0</v>
      </c>
      <c r="AO86" s="1">
        <v>1</v>
      </c>
      <c r="AP86" s="1">
        <v>1</v>
      </c>
      <c r="AQ86" s="1">
        <v>0</v>
      </c>
      <c r="AR86" s="1">
        <v>0</v>
      </c>
      <c r="AS86" s="1">
        <v>0</v>
      </c>
      <c r="AT86" s="1">
        <v>1</v>
      </c>
      <c r="AU86" s="1">
        <v>0</v>
      </c>
      <c r="AV86" s="1">
        <v>1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1</v>
      </c>
      <c r="BM86" s="1">
        <v>0</v>
      </c>
      <c r="BN86" s="1">
        <v>1</v>
      </c>
      <c r="BO86" s="1">
        <v>0</v>
      </c>
      <c r="BP86" s="1">
        <v>1</v>
      </c>
      <c r="BQ86" s="1">
        <v>0</v>
      </c>
      <c r="BR86" s="1">
        <v>3</v>
      </c>
      <c r="BS86" s="1">
        <v>3</v>
      </c>
      <c r="BT86" s="1">
        <v>3</v>
      </c>
      <c r="BU86" s="1">
        <v>0</v>
      </c>
      <c r="BV86" s="1">
        <v>0</v>
      </c>
      <c r="BW86" s="1">
        <v>0</v>
      </c>
      <c r="BX86" s="1">
        <v>1</v>
      </c>
      <c r="BY86" s="1">
        <v>0</v>
      </c>
      <c r="BZ86" s="1">
        <v>0</v>
      </c>
      <c r="CA86" s="1">
        <v>0</v>
      </c>
      <c r="CB86" s="1">
        <v>1</v>
      </c>
      <c r="CC86" s="1">
        <v>0</v>
      </c>
      <c r="CD86" s="1">
        <v>0</v>
      </c>
      <c r="CE86" s="1">
        <v>1</v>
      </c>
      <c r="CF86" s="1">
        <v>1</v>
      </c>
      <c r="CG86" s="1">
        <v>0</v>
      </c>
      <c r="CH86" s="1">
        <v>0</v>
      </c>
      <c r="CI86" s="1">
        <v>0</v>
      </c>
      <c r="CJ86" s="1">
        <v>1</v>
      </c>
      <c r="CK86" s="1">
        <v>1</v>
      </c>
      <c r="CL86" s="1">
        <v>1</v>
      </c>
      <c r="CM86" s="1">
        <v>0</v>
      </c>
      <c r="CN86" s="1">
        <v>1</v>
      </c>
      <c r="CO86" s="1">
        <v>0</v>
      </c>
      <c r="CP86" s="1">
        <v>0</v>
      </c>
      <c r="CQ86" s="1">
        <v>1</v>
      </c>
      <c r="CR86" s="1">
        <v>0</v>
      </c>
      <c r="CS86" s="1">
        <v>0</v>
      </c>
    </row>
    <row r="87" spans="1:97" x14ac:dyDescent="0.25">
      <c r="A87" s="2">
        <v>86</v>
      </c>
      <c r="B87" s="1">
        <v>1</v>
      </c>
      <c r="C87" s="1">
        <v>2</v>
      </c>
      <c r="D87" s="1">
        <v>1</v>
      </c>
      <c r="E87" s="1">
        <v>1</v>
      </c>
      <c r="F87" s="1">
        <v>1</v>
      </c>
      <c r="G87" s="1">
        <v>1</v>
      </c>
      <c r="H87" s="1">
        <v>1</v>
      </c>
      <c r="I87" s="1">
        <v>1</v>
      </c>
      <c r="J87" s="1">
        <v>2</v>
      </c>
      <c r="K87" s="1">
        <v>4</v>
      </c>
      <c r="L87" s="1">
        <v>1</v>
      </c>
      <c r="M87" s="1">
        <v>1</v>
      </c>
      <c r="N87" s="1">
        <v>3</v>
      </c>
      <c r="O87" s="1">
        <v>1</v>
      </c>
      <c r="P87" s="1">
        <v>1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1</v>
      </c>
      <c r="X87" s="1">
        <v>0</v>
      </c>
      <c r="Y87" s="1">
        <v>1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1</v>
      </c>
      <c r="AQ87" s="1">
        <v>1</v>
      </c>
      <c r="AR87" s="1">
        <v>0</v>
      </c>
      <c r="AS87" s="1">
        <v>0</v>
      </c>
      <c r="AT87" s="1">
        <v>1</v>
      </c>
      <c r="AU87" s="1">
        <v>0</v>
      </c>
      <c r="AV87" s="1">
        <v>3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1</v>
      </c>
      <c r="BR87" s="1">
        <v>3</v>
      </c>
      <c r="BS87" s="1">
        <v>3</v>
      </c>
      <c r="BT87" s="1">
        <v>4</v>
      </c>
      <c r="BU87" s="1">
        <v>0</v>
      </c>
      <c r="BV87" s="1">
        <v>0</v>
      </c>
      <c r="BW87" s="1">
        <v>0</v>
      </c>
      <c r="BX87" s="1">
        <v>1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1</v>
      </c>
      <c r="CG87" s="1">
        <v>0</v>
      </c>
      <c r="CH87" s="1">
        <v>0</v>
      </c>
      <c r="CI87" s="1">
        <v>0</v>
      </c>
      <c r="CJ87" s="1">
        <v>1</v>
      </c>
      <c r="CK87" s="1">
        <v>0</v>
      </c>
      <c r="CL87" s="1">
        <v>0</v>
      </c>
      <c r="CM87" s="1">
        <v>0</v>
      </c>
      <c r="CN87" s="1">
        <v>1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</row>
    <row r="88" spans="1:97" x14ac:dyDescent="0.25">
      <c r="A88" s="2">
        <v>87</v>
      </c>
      <c r="B88" s="1">
        <v>1</v>
      </c>
      <c r="C88" s="1">
        <v>2</v>
      </c>
      <c r="D88" s="1">
        <v>2</v>
      </c>
      <c r="E88" s="1">
        <v>1</v>
      </c>
      <c r="F88" s="1">
        <v>1</v>
      </c>
      <c r="G88" s="1">
        <v>3</v>
      </c>
      <c r="H88" s="1">
        <v>2</v>
      </c>
      <c r="I88" s="1">
        <v>3</v>
      </c>
      <c r="J88" s="1">
        <v>1</v>
      </c>
      <c r="K88" s="1">
        <v>8</v>
      </c>
      <c r="L88" s="1">
        <v>2</v>
      </c>
      <c r="M88" s="1">
        <v>1</v>
      </c>
      <c r="N88" s="1">
        <v>3</v>
      </c>
      <c r="O88" s="1">
        <v>1</v>
      </c>
      <c r="P88" s="1">
        <v>1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1</v>
      </c>
      <c r="X88" s="1">
        <v>0</v>
      </c>
      <c r="Y88" s="1">
        <v>1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1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1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1</v>
      </c>
      <c r="AU88" s="1">
        <v>0</v>
      </c>
      <c r="AV88" s="1">
        <v>3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1</v>
      </c>
      <c r="BR88" s="1">
        <v>2</v>
      </c>
      <c r="BS88" s="1">
        <v>2</v>
      </c>
      <c r="BT88" s="1">
        <v>3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1</v>
      </c>
      <c r="CF88" s="1">
        <v>1</v>
      </c>
      <c r="CG88" s="1">
        <v>0</v>
      </c>
      <c r="CH88" s="1">
        <v>0</v>
      </c>
      <c r="CI88" s="1">
        <v>0</v>
      </c>
      <c r="CJ88" s="1">
        <v>0</v>
      </c>
      <c r="CK88" s="1">
        <v>1</v>
      </c>
      <c r="CL88" s="1">
        <v>0</v>
      </c>
      <c r="CM88" s="1">
        <v>0</v>
      </c>
      <c r="CN88" s="1">
        <v>1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</row>
    <row r="89" spans="1:97" x14ac:dyDescent="0.25">
      <c r="A89" s="2">
        <v>88</v>
      </c>
      <c r="B89" s="1">
        <v>1</v>
      </c>
      <c r="C89" s="1">
        <v>1</v>
      </c>
      <c r="D89" s="1">
        <v>2</v>
      </c>
      <c r="E89" s="1">
        <v>5</v>
      </c>
      <c r="F89" s="1">
        <v>1</v>
      </c>
      <c r="G89" s="1">
        <v>2</v>
      </c>
      <c r="H89" s="1">
        <v>2</v>
      </c>
      <c r="I89" s="1">
        <v>3</v>
      </c>
      <c r="J89" s="1">
        <v>1</v>
      </c>
      <c r="K89" s="1">
        <v>2</v>
      </c>
      <c r="L89" s="1">
        <v>2</v>
      </c>
      <c r="M89" s="1">
        <v>1</v>
      </c>
      <c r="N89" s="1">
        <v>3</v>
      </c>
      <c r="O89" s="1">
        <v>3</v>
      </c>
      <c r="P89" s="1">
        <v>1</v>
      </c>
      <c r="Q89" s="1">
        <v>0</v>
      </c>
      <c r="R89" s="1">
        <v>1</v>
      </c>
      <c r="S89" s="1">
        <v>0</v>
      </c>
      <c r="T89" s="1">
        <v>0</v>
      </c>
      <c r="U89" s="1">
        <v>0</v>
      </c>
      <c r="V89" s="1">
        <v>0</v>
      </c>
      <c r="W89" s="1">
        <v>1</v>
      </c>
      <c r="X89" s="1">
        <v>0</v>
      </c>
      <c r="Y89" s="1">
        <v>0</v>
      </c>
      <c r="Z89" s="1">
        <v>1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1</v>
      </c>
      <c r="AH89" s="1">
        <v>0</v>
      </c>
      <c r="AI89" s="1">
        <v>0</v>
      </c>
      <c r="AJ89" s="1">
        <v>1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1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3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1</v>
      </c>
      <c r="BR89" s="1">
        <v>3</v>
      </c>
      <c r="BS89" s="1">
        <v>3</v>
      </c>
      <c r="BT89" s="1">
        <v>6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1</v>
      </c>
      <c r="CB89" s="1">
        <v>0</v>
      </c>
      <c r="CC89" s="1">
        <v>1</v>
      </c>
      <c r="CD89" s="1">
        <v>0</v>
      </c>
      <c r="CE89" s="1">
        <v>0</v>
      </c>
      <c r="CF89" s="1">
        <v>3</v>
      </c>
      <c r="CG89" s="1">
        <v>0</v>
      </c>
      <c r="CH89" s="1">
        <v>0</v>
      </c>
      <c r="CI89" s="1">
        <v>0</v>
      </c>
      <c r="CJ89" s="1">
        <v>1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1</v>
      </c>
    </row>
    <row r="90" spans="1:97" x14ac:dyDescent="0.25">
      <c r="A90" s="2">
        <v>89</v>
      </c>
      <c r="B90" s="1">
        <v>1</v>
      </c>
      <c r="C90" s="1">
        <v>2</v>
      </c>
      <c r="D90" s="1">
        <v>2</v>
      </c>
      <c r="E90" s="1">
        <v>1</v>
      </c>
      <c r="F90" s="1">
        <v>1</v>
      </c>
      <c r="G90" s="1">
        <v>1</v>
      </c>
      <c r="H90" s="1">
        <v>1</v>
      </c>
      <c r="I90" s="1">
        <v>1</v>
      </c>
      <c r="J90" s="1">
        <v>2</v>
      </c>
      <c r="K90" s="1">
        <v>2</v>
      </c>
      <c r="L90" s="1">
        <v>2</v>
      </c>
      <c r="M90" s="1">
        <v>1</v>
      </c>
      <c r="N90" s="1">
        <v>2</v>
      </c>
      <c r="O90" s="1">
        <v>1</v>
      </c>
      <c r="P90" s="1">
        <v>0</v>
      </c>
      <c r="Q90" s="1">
        <v>0</v>
      </c>
      <c r="R90" s="1">
        <v>0</v>
      </c>
      <c r="S90" s="1">
        <v>0</v>
      </c>
      <c r="T90" s="1">
        <v>1</v>
      </c>
      <c r="U90" s="1">
        <v>0</v>
      </c>
      <c r="V90" s="1">
        <v>0</v>
      </c>
      <c r="W90" s="1">
        <v>2</v>
      </c>
      <c r="X90" s="1">
        <v>0</v>
      </c>
      <c r="Y90" s="1">
        <v>1</v>
      </c>
      <c r="Z90" s="1">
        <v>1</v>
      </c>
      <c r="AA90" s="1">
        <v>1</v>
      </c>
      <c r="AB90" s="1">
        <v>1</v>
      </c>
      <c r="AC90" s="1">
        <v>1</v>
      </c>
      <c r="AD90" s="1">
        <v>1</v>
      </c>
      <c r="AE90" s="1">
        <v>1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1</v>
      </c>
      <c r="AV90" s="1">
        <v>3</v>
      </c>
      <c r="AW90" s="1">
        <v>1</v>
      </c>
      <c r="AX90" s="1">
        <v>0</v>
      </c>
      <c r="AY90" s="1">
        <v>1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2</v>
      </c>
      <c r="BS90" s="1">
        <v>2</v>
      </c>
      <c r="BT90" s="1">
        <v>2</v>
      </c>
      <c r="BU90" s="1">
        <v>1</v>
      </c>
      <c r="BV90" s="1">
        <v>1</v>
      </c>
      <c r="BW90" s="1">
        <v>0</v>
      </c>
      <c r="BX90" s="1">
        <v>1</v>
      </c>
      <c r="BY90" s="1">
        <v>0</v>
      </c>
      <c r="BZ90" s="1">
        <v>0</v>
      </c>
      <c r="CA90" s="1">
        <v>0</v>
      </c>
      <c r="CB90" s="1">
        <v>1</v>
      </c>
      <c r="CC90" s="1">
        <v>0</v>
      </c>
      <c r="CD90" s="1">
        <v>0</v>
      </c>
      <c r="CE90" s="1">
        <v>0</v>
      </c>
      <c r="CF90" s="1">
        <v>1</v>
      </c>
      <c r="CG90" s="1">
        <v>0</v>
      </c>
      <c r="CH90" s="1">
        <v>0</v>
      </c>
      <c r="CI90" s="1">
        <v>0</v>
      </c>
      <c r="CJ90" s="1">
        <v>0</v>
      </c>
      <c r="CK90" s="1">
        <v>1</v>
      </c>
      <c r="CL90" s="1">
        <v>0</v>
      </c>
      <c r="CM90" s="1">
        <v>0</v>
      </c>
      <c r="CN90" s="1">
        <v>1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</row>
    <row r="91" spans="1:97" x14ac:dyDescent="0.25">
      <c r="A91" s="2">
        <v>90</v>
      </c>
      <c r="B91" s="1">
        <v>1</v>
      </c>
      <c r="C91" s="1">
        <v>1</v>
      </c>
      <c r="D91" s="1">
        <v>2</v>
      </c>
      <c r="E91" s="1">
        <v>1</v>
      </c>
      <c r="F91" s="1">
        <v>5</v>
      </c>
      <c r="G91" s="1">
        <v>2</v>
      </c>
      <c r="H91" s="1">
        <v>1</v>
      </c>
      <c r="I91" s="1">
        <v>3</v>
      </c>
      <c r="J91" s="1">
        <v>1</v>
      </c>
      <c r="K91" s="1">
        <v>8</v>
      </c>
      <c r="L91" s="1">
        <v>2</v>
      </c>
      <c r="M91" s="1">
        <v>2</v>
      </c>
      <c r="N91" s="1">
        <v>3</v>
      </c>
      <c r="O91" s="1">
        <v>1</v>
      </c>
      <c r="P91" s="1">
        <v>0</v>
      </c>
      <c r="Q91" s="1">
        <v>0</v>
      </c>
      <c r="R91" s="1">
        <v>0</v>
      </c>
      <c r="S91" s="1">
        <v>0</v>
      </c>
      <c r="T91" s="1">
        <v>1</v>
      </c>
      <c r="U91" s="1">
        <v>0</v>
      </c>
      <c r="V91" s="1">
        <v>0</v>
      </c>
      <c r="W91" s="1">
        <v>1</v>
      </c>
      <c r="X91" s="1">
        <v>0</v>
      </c>
      <c r="Y91" s="1">
        <v>1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1</v>
      </c>
      <c r="AU91" s="1">
        <v>0</v>
      </c>
      <c r="AV91" s="1">
        <v>3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1</v>
      </c>
      <c r="BR91" s="1">
        <v>3</v>
      </c>
      <c r="BS91" s="1">
        <v>3</v>
      </c>
      <c r="BT91" s="1">
        <v>6</v>
      </c>
      <c r="BU91" s="1">
        <v>0</v>
      </c>
      <c r="BV91" s="1">
        <v>1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1</v>
      </c>
      <c r="CG91" s="1">
        <v>0</v>
      </c>
      <c r="CH91" s="1">
        <v>0</v>
      </c>
      <c r="CI91" s="1">
        <v>0</v>
      </c>
      <c r="CJ91" s="1">
        <v>0</v>
      </c>
      <c r="CK91" s="1">
        <v>1</v>
      </c>
      <c r="CL91" s="1">
        <v>0</v>
      </c>
      <c r="CM91" s="1">
        <v>0</v>
      </c>
      <c r="CN91" s="1">
        <v>1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</row>
    <row r="92" spans="1:97" x14ac:dyDescent="0.25">
      <c r="A92" s="2">
        <v>91</v>
      </c>
      <c r="B92" s="1">
        <v>1</v>
      </c>
      <c r="C92" s="1">
        <v>1</v>
      </c>
      <c r="D92" s="1">
        <v>2</v>
      </c>
      <c r="E92" s="1">
        <v>1</v>
      </c>
      <c r="F92" s="1">
        <v>1</v>
      </c>
      <c r="G92" s="1">
        <v>2</v>
      </c>
      <c r="H92" s="1">
        <v>1</v>
      </c>
      <c r="I92" s="1">
        <v>3</v>
      </c>
      <c r="J92" s="1">
        <v>2</v>
      </c>
      <c r="K92" s="1">
        <v>3</v>
      </c>
      <c r="L92" s="1">
        <v>1</v>
      </c>
      <c r="M92" s="1">
        <v>3</v>
      </c>
      <c r="N92" s="1">
        <v>3</v>
      </c>
      <c r="O92" s="1">
        <v>1</v>
      </c>
      <c r="P92" s="1">
        <v>1</v>
      </c>
      <c r="Q92" s="1">
        <v>1</v>
      </c>
      <c r="R92" s="1">
        <v>0</v>
      </c>
      <c r="S92" s="1">
        <v>0</v>
      </c>
      <c r="T92" s="1">
        <v>1</v>
      </c>
      <c r="U92" s="1">
        <v>0</v>
      </c>
      <c r="V92" s="1">
        <v>0</v>
      </c>
      <c r="W92" s="1">
        <v>1</v>
      </c>
      <c r="X92" s="1">
        <v>0</v>
      </c>
      <c r="Y92" s="1">
        <v>0</v>
      </c>
      <c r="Z92" s="1">
        <v>1</v>
      </c>
      <c r="AA92" s="1">
        <v>1</v>
      </c>
      <c r="AB92" s="1">
        <v>0</v>
      </c>
      <c r="AC92" s="1">
        <v>0</v>
      </c>
      <c r="AD92" s="1">
        <v>1</v>
      </c>
      <c r="AE92" s="1">
        <v>1</v>
      </c>
      <c r="AF92" s="1">
        <v>0</v>
      </c>
      <c r="AG92" s="1">
        <v>0</v>
      </c>
      <c r="AH92" s="1">
        <v>1</v>
      </c>
      <c r="AI92" s="1">
        <v>0</v>
      </c>
      <c r="AJ92" s="1">
        <v>1</v>
      </c>
      <c r="AK92" s="1">
        <v>0</v>
      </c>
      <c r="AL92" s="1">
        <v>0</v>
      </c>
      <c r="AM92" s="1">
        <v>0</v>
      </c>
      <c r="AN92" s="1">
        <v>1</v>
      </c>
      <c r="AO92" s="1">
        <v>1</v>
      </c>
      <c r="AP92" s="1">
        <v>1</v>
      </c>
      <c r="AQ92" s="1">
        <v>1</v>
      </c>
      <c r="AR92" s="1">
        <v>0</v>
      </c>
      <c r="AS92" s="1">
        <v>0</v>
      </c>
      <c r="AT92" s="1">
        <v>0</v>
      </c>
      <c r="AU92" s="1">
        <v>0</v>
      </c>
      <c r="AV92" s="1">
        <v>1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1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1</v>
      </c>
      <c r="BN92" s="1">
        <v>0</v>
      </c>
      <c r="BO92" s="1">
        <v>0</v>
      </c>
      <c r="BP92" s="1">
        <v>1</v>
      </c>
      <c r="BQ92" s="1">
        <v>0</v>
      </c>
      <c r="BR92" s="1">
        <v>3</v>
      </c>
      <c r="BS92" s="1">
        <v>1</v>
      </c>
      <c r="BT92" s="1">
        <v>3</v>
      </c>
      <c r="BU92" s="1">
        <v>0</v>
      </c>
      <c r="BV92" s="1">
        <v>0</v>
      </c>
      <c r="BW92" s="1">
        <v>0</v>
      </c>
      <c r="BX92" s="1">
        <v>1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1</v>
      </c>
      <c r="CF92" s="1">
        <v>1</v>
      </c>
      <c r="CG92" s="1">
        <v>0</v>
      </c>
      <c r="CH92" s="1">
        <v>0</v>
      </c>
      <c r="CI92" s="1">
        <v>1</v>
      </c>
      <c r="CJ92" s="1">
        <v>0</v>
      </c>
      <c r="CK92" s="1">
        <v>1</v>
      </c>
      <c r="CL92" s="1">
        <v>0</v>
      </c>
      <c r="CM92" s="1">
        <v>0</v>
      </c>
      <c r="CN92" s="1">
        <v>1</v>
      </c>
      <c r="CO92" s="1">
        <v>1</v>
      </c>
      <c r="CP92" s="1">
        <v>0</v>
      </c>
      <c r="CQ92" s="1">
        <v>1</v>
      </c>
      <c r="CR92" s="1">
        <v>0</v>
      </c>
      <c r="CS92" s="1">
        <v>0</v>
      </c>
    </row>
    <row r="93" spans="1:97" x14ac:dyDescent="0.25">
      <c r="A93" s="2">
        <v>92</v>
      </c>
      <c r="B93" s="1">
        <v>1</v>
      </c>
      <c r="C93" s="1">
        <v>1</v>
      </c>
      <c r="D93" s="1">
        <v>2</v>
      </c>
      <c r="E93" s="1">
        <v>1</v>
      </c>
      <c r="F93" s="1">
        <v>1</v>
      </c>
      <c r="G93" s="1">
        <v>6</v>
      </c>
      <c r="H93" s="1">
        <v>2</v>
      </c>
      <c r="I93" s="1">
        <v>3</v>
      </c>
      <c r="J93" s="1">
        <v>2</v>
      </c>
      <c r="K93" s="1">
        <v>3</v>
      </c>
      <c r="L93" s="1">
        <v>2</v>
      </c>
      <c r="M93" s="1">
        <v>2</v>
      </c>
      <c r="N93" s="1">
        <v>3</v>
      </c>
      <c r="O93" s="1">
        <v>1</v>
      </c>
      <c r="P93" s="1">
        <v>1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1</v>
      </c>
      <c r="X93" s="1">
        <v>0</v>
      </c>
      <c r="Y93" s="1">
        <v>1</v>
      </c>
      <c r="Z93" s="1">
        <v>1</v>
      </c>
      <c r="AA93" s="1">
        <v>1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1</v>
      </c>
      <c r="AK93" s="1">
        <v>0</v>
      </c>
      <c r="AL93" s="1">
        <v>0</v>
      </c>
      <c r="AM93" s="1">
        <v>0</v>
      </c>
      <c r="AN93" s="1">
        <v>0</v>
      </c>
      <c r="AO93" s="1">
        <v>1</v>
      </c>
      <c r="AP93" s="1">
        <v>0</v>
      </c>
      <c r="AQ93" s="1">
        <v>1</v>
      </c>
      <c r="AR93" s="1">
        <v>0</v>
      </c>
      <c r="AS93" s="1">
        <v>0</v>
      </c>
      <c r="AT93" s="1">
        <v>1</v>
      </c>
      <c r="AU93" s="1">
        <v>0</v>
      </c>
      <c r="AV93" s="1">
        <v>3</v>
      </c>
      <c r="AW93" s="1">
        <v>1</v>
      </c>
      <c r="AX93" s="1">
        <v>0</v>
      </c>
      <c r="AY93" s="1">
        <v>1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1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3</v>
      </c>
      <c r="BS93" s="1">
        <v>3</v>
      </c>
      <c r="BT93" s="1">
        <v>3</v>
      </c>
      <c r="BU93" s="1">
        <v>1</v>
      </c>
      <c r="BV93" s="1">
        <v>1</v>
      </c>
      <c r="BW93" s="1">
        <v>0</v>
      </c>
      <c r="BX93" s="1">
        <v>0</v>
      </c>
      <c r="BY93" s="1">
        <v>1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3</v>
      </c>
      <c r="CG93" s="1">
        <v>0</v>
      </c>
      <c r="CH93" s="1">
        <v>0</v>
      </c>
      <c r="CI93" s="1">
        <v>0</v>
      </c>
      <c r="CJ93" s="1">
        <v>0</v>
      </c>
      <c r="CK93" s="1">
        <v>1</v>
      </c>
      <c r="CL93" s="1">
        <v>0</v>
      </c>
      <c r="CM93" s="1">
        <v>0</v>
      </c>
      <c r="CN93" s="1">
        <v>0</v>
      </c>
      <c r="CO93" s="1">
        <v>0</v>
      </c>
      <c r="CP93" s="1">
        <v>0</v>
      </c>
      <c r="CQ93" s="1">
        <v>0</v>
      </c>
      <c r="CR93" s="1">
        <v>0</v>
      </c>
      <c r="CS93" s="1">
        <v>1</v>
      </c>
    </row>
    <row r="94" spans="1:97" x14ac:dyDescent="0.25">
      <c r="A94" s="2">
        <v>93</v>
      </c>
      <c r="B94" s="1">
        <v>1</v>
      </c>
      <c r="C94" s="1">
        <v>1</v>
      </c>
      <c r="D94" s="1">
        <v>1</v>
      </c>
      <c r="E94" s="1">
        <v>2</v>
      </c>
      <c r="F94" s="1">
        <v>5</v>
      </c>
      <c r="G94" s="1">
        <v>3</v>
      </c>
      <c r="H94" s="1">
        <v>1</v>
      </c>
      <c r="I94" s="1">
        <v>4</v>
      </c>
      <c r="J94" s="1">
        <v>1</v>
      </c>
      <c r="K94" s="1">
        <v>5</v>
      </c>
      <c r="L94" s="1">
        <v>1</v>
      </c>
      <c r="M94" s="1">
        <v>1</v>
      </c>
      <c r="N94" s="1">
        <v>3</v>
      </c>
      <c r="O94" s="1">
        <v>1</v>
      </c>
      <c r="P94" s="1">
        <v>1</v>
      </c>
      <c r="Q94" s="1">
        <v>0</v>
      </c>
      <c r="R94" s="1">
        <v>1</v>
      </c>
      <c r="S94" s="1">
        <v>1</v>
      </c>
      <c r="T94" s="1">
        <v>1</v>
      </c>
      <c r="U94" s="1">
        <v>1</v>
      </c>
      <c r="V94" s="1">
        <v>0</v>
      </c>
      <c r="W94" s="1">
        <v>1</v>
      </c>
      <c r="X94" s="1">
        <v>0</v>
      </c>
      <c r="Y94" s="1">
        <v>1</v>
      </c>
      <c r="Z94" s="1">
        <v>0</v>
      </c>
      <c r="AA94" s="1">
        <v>0</v>
      </c>
      <c r="AB94" s="1">
        <v>0</v>
      </c>
      <c r="AC94" s="1">
        <v>0</v>
      </c>
      <c r="AD94" s="1">
        <v>1</v>
      </c>
      <c r="AE94" s="1">
        <v>0</v>
      </c>
      <c r="AF94" s="1">
        <v>0</v>
      </c>
      <c r="AG94" s="1">
        <v>1</v>
      </c>
      <c r="AH94" s="1">
        <v>0</v>
      </c>
      <c r="AI94" s="1">
        <v>1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1</v>
      </c>
      <c r="AQ94" s="1">
        <v>1</v>
      </c>
      <c r="AR94" s="1">
        <v>0</v>
      </c>
      <c r="AS94" s="1">
        <v>0</v>
      </c>
      <c r="AT94" s="1">
        <v>0</v>
      </c>
      <c r="AU94" s="1">
        <v>0</v>
      </c>
      <c r="AV94" s="1">
        <v>1</v>
      </c>
      <c r="AW94" s="1">
        <v>1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3</v>
      </c>
      <c r="BS94" s="1">
        <v>3</v>
      </c>
      <c r="BT94" s="1">
        <v>4</v>
      </c>
      <c r="BU94" s="1">
        <v>1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1</v>
      </c>
      <c r="CE94" s="1">
        <v>1</v>
      </c>
      <c r="CF94" s="1">
        <v>1</v>
      </c>
      <c r="CG94" s="1">
        <v>1</v>
      </c>
      <c r="CH94" s="1">
        <v>0</v>
      </c>
      <c r="CI94" s="1">
        <v>0</v>
      </c>
      <c r="CJ94" s="1">
        <v>1</v>
      </c>
      <c r="CK94" s="1">
        <v>1</v>
      </c>
      <c r="CL94" s="1">
        <v>1</v>
      </c>
      <c r="CM94" s="1">
        <v>0</v>
      </c>
      <c r="CN94" s="1">
        <v>1</v>
      </c>
      <c r="CO94" s="1">
        <v>0</v>
      </c>
      <c r="CP94" s="1">
        <v>0</v>
      </c>
      <c r="CQ94" s="1">
        <v>1</v>
      </c>
      <c r="CR94" s="1">
        <v>0</v>
      </c>
      <c r="CS94" s="1">
        <v>0</v>
      </c>
    </row>
    <row r="95" spans="1:97" x14ac:dyDescent="0.25">
      <c r="A95" s="2">
        <v>94</v>
      </c>
      <c r="B95" s="1">
        <v>1</v>
      </c>
      <c r="C95" s="1">
        <v>1</v>
      </c>
      <c r="D95" s="1">
        <v>2</v>
      </c>
      <c r="E95" s="1">
        <v>2</v>
      </c>
      <c r="F95" s="1">
        <v>1</v>
      </c>
      <c r="G95" s="1">
        <v>2</v>
      </c>
      <c r="H95" s="1">
        <v>2</v>
      </c>
      <c r="I95" s="1">
        <v>2</v>
      </c>
      <c r="J95" s="1">
        <v>1</v>
      </c>
      <c r="K95" s="1">
        <v>4</v>
      </c>
      <c r="L95" s="1">
        <v>3</v>
      </c>
      <c r="M95" s="1">
        <v>1</v>
      </c>
      <c r="N95" s="1">
        <v>3</v>
      </c>
      <c r="O95" s="1">
        <v>1</v>
      </c>
      <c r="P95" s="1">
        <v>1</v>
      </c>
      <c r="Q95" s="1">
        <v>0</v>
      </c>
      <c r="R95" s="1">
        <v>0</v>
      </c>
      <c r="S95" s="1">
        <v>0</v>
      </c>
      <c r="T95" s="1">
        <v>1</v>
      </c>
      <c r="U95" s="1">
        <v>0</v>
      </c>
      <c r="V95" s="1">
        <v>0</v>
      </c>
      <c r="W95" s="1">
        <v>1</v>
      </c>
      <c r="X95" s="1">
        <v>1</v>
      </c>
      <c r="Y95" s="1">
        <v>1</v>
      </c>
      <c r="Z95" s="1">
        <v>0</v>
      </c>
      <c r="AA95" s="1">
        <v>0</v>
      </c>
      <c r="AB95" s="1">
        <v>0</v>
      </c>
      <c r="AC95" s="1">
        <v>0</v>
      </c>
      <c r="AD95" s="1">
        <v>1</v>
      </c>
      <c r="AE95" s="1">
        <v>0</v>
      </c>
      <c r="AF95" s="1">
        <v>0</v>
      </c>
      <c r="AG95" s="1">
        <v>1</v>
      </c>
      <c r="AH95" s="1">
        <v>1</v>
      </c>
      <c r="AI95" s="1">
        <v>0</v>
      </c>
      <c r="AJ95" s="1">
        <v>0</v>
      </c>
      <c r="AK95" s="1">
        <v>1</v>
      </c>
      <c r="AL95" s="1">
        <v>0</v>
      </c>
      <c r="AM95" s="1">
        <v>0</v>
      </c>
      <c r="AN95" s="1">
        <v>1</v>
      </c>
      <c r="AO95" s="1">
        <v>1</v>
      </c>
      <c r="AP95" s="1">
        <v>1</v>
      </c>
      <c r="AQ95" s="1">
        <v>0</v>
      </c>
      <c r="AR95" s="1">
        <v>0</v>
      </c>
      <c r="AS95" s="1">
        <v>0</v>
      </c>
      <c r="AT95" s="1">
        <v>1</v>
      </c>
      <c r="AU95" s="1">
        <v>0</v>
      </c>
      <c r="AV95" s="1">
        <v>1</v>
      </c>
      <c r="AW95" s="1">
        <v>0</v>
      </c>
      <c r="AX95" s="1">
        <v>0</v>
      </c>
      <c r="AY95" s="1">
        <v>1</v>
      </c>
      <c r="AZ95" s="1">
        <v>0</v>
      </c>
      <c r="BA95" s="1">
        <v>0</v>
      </c>
      <c r="BB95" s="1">
        <v>0</v>
      </c>
      <c r="BC95" s="1">
        <v>0</v>
      </c>
      <c r="BD95" s="1">
        <v>1</v>
      </c>
      <c r="BE95" s="1">
        <v>0</v>
      </c>
      <c r="BF95" s="1">
        <v>0</v>
      </c>
      <c r="BG95" s="1">
        <v>0</v>
      </c>
      <c r="BH95" s="1">
        <v>1</v>
      </c>
      <c r="BI95" s="1">
        <v>1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1</v>
      </c>
      <c r="BP95" s="1">
        <v>0</v>
      </c>
      <c r="BQ95" s="1">
        <v>1</v>
      </c>
      <c r="BR95" s="1">
        <v>3</v>
      </c>
      <c r="BS95" s="1">
        <v>3</v>
      </c>
      <c r="BT95" s="1">
        <v>3</v>
      </c>
      <c r="BU95" s="1">
        <v>0</v>
      </c>
      <c r="BV95" s="1">
        <v>0</v>
      </c>
      <c r="BW95" s="1">
        <v>1</v>
      </c>
      <c r="BX95" s="1">
        <v>1</v>
      </c>
      <c r="BY95" s="1">
        <v>0</v>
      </c>
      <c r="BZ95" s="1">
        <v>0</v>
      </c>
      <c r="CA95" s="1">
        <v>0</v>
      </c>
      <c r="CB95" s="1">
        <v>1</v>
      </c>
      <c r="CC95" s="1">
        <v>0</v>
      </c>
      <c r="CD95" s="1">
        <v>0</v>
      </c>
      <c r="CE95" s="1">
        <v>1</v>
      </c>
      <c r="CF95" s="1">
        <v>1</v>
      </c>
      <c r="CG95" s="1">
        <v>0</v>
      </c>
      <c r="CH95" s="1">
        <v>0</v>
      </c>
      <c r="CI95" s="1">
        <v>0</v>
      </c>
      <c r="CJ95" s="1">
        <v>1</v>
      </c>
      <c r="CK95" s="1">
        <v>1</v>
      </c>
      <c r="CL95" s="1">
        <v>1</v>
      </c>
      <c r="CM95" s="1">
        <v>0</v>
      </c>
      <c r="CN95" s="1">
        <v>1</v>
      </c>
      <c r="CO95" s="1">
        <v>1</v>
      </c>
      <c r="CP95" s="1">
        <v>0</v>
      </c>
      <c r="CQ95" s="1">
        <v>1</v>
      </c>
      <c r="CR95" s="1">
        <v>0</v>
      </c>
      <c r="CS95" s="1">
        <v>0</v>
      </c>
    </row>
    <row r="96" spans="1:97" x14ac:dyDescent="0.25">
      <c r="A96" s="2">
        <v>95</v>
      </c>
      <c r="B96" s="1">
        <v>1</v>
      </c>
      <c r="C96" s="1">
        <v>1</v>
      </c>
      <c r="D96" s="1">
        <v>2</v>
      </c>
      <c r="E96" s="1">
        <v>2</v>
      </c>
      <c r="F96" s="1">
        <v>1</v>
      </c>
      <c r="G96" s="1">
        <v>2</v>
      </c>
      <c r="H96" s="1">
        <v>1</v>
      </c>
      <c r="I96" s="1">
        <v>1</v>
      </c>
      <c r="J96" s="1">
        <v>2</v>
      </c>
      <c r="K96" s="1">
        <v>8</v>
      </c>
      <c r="L96" s="1">
        <v>2</v>
      </c>
      <c r="M96" s="1">
        <v>2</v>
      </c>
      <c r="N96" s="1">
        <v>3</v>
      </c>
      <c r="O96" s="1">
        <v>3</v>
      </c>
      <c r="P96" s="1">
        <v>0</v>
      </c>
      <c r="Q96" s="1">
        <v>0</v>
      </c>
      <c r="R96" s="1">
        <v>0</v>
      </c>
      <c r="S96" s="1">
        <v>1</v>
      </c>
      <c r="T96" s="1">
        <v>0</v>
      </c>
      <c r="U96" s="1">
        <v>0</v>
      </c>
      <c r="V96" s="1">
        <v>0</v>
      </c>
      <c r="W96" s="1">
        <v>1</v>
      </c>
      <c r="X96" s="1">
        <v>0</v>
      </c>
      <c r="Y96" s="1">
        <v>1</v>
      </c>
      <c r="Z96" s="1">
        <v>1</v>
      </c>
      <c r="AA96" s="1">
        <v>1</v>
      </c>
      <c r="AB96" s="1">
        <v>1</v>
      </c>
      <c r="AC96" s="1">
        <v>1</v>
      </c>
      <c r="AD96" s="1">
        <v>0</v>
      </c>
      <c r="AE96" s="1">
        <v>1</v>
      </c>
      <c r="AF96" s="1">
        <v>0</v>
      </c>
      <c r="AG96" s="1">
        <v>1</v>
      </c>
      <c r="AH96" s="1">
        <v>1</v>
      </c>
      <c r="AI96" s="1">
        <v>0</v>
      </c>
      <c r="AJ96" s="1">
        <v>1</v>
      </c>
      <c r="AK96" s="1">
        <v>1</v>
      </c>
      <c r="AL96" s="1">
        <v>0</v>
      </c>
      <c r="AM96" s="1">
        <v>0</v>
      </c>
      <c r="AN96" s="1">
        <v>1</v>
      </c>
      <c r="AO96" s="1">
        <v>0</v>
      </c>
      <c r="AP96" s="1">
        <v>1</v>
      </c>
      <c r="AQ96" s="1">
        <v>1</v>
      </c>
      <c r="AR96" s="1">
        <v>0</v>
      </c>
      <c r="AS96" s="1">
        <v>1</v>
      </c>
      <c r="AT96" s="1">
        <v>1</v>
      </c>
      <c r="AU96" s="1">
        <v>0</v>
      </c>
      <c r="AV96" s="1">
        <v>1</v>
      </c>
      <c r="AW96" s="1">
        <v>1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1</v>
      </c>
      <c r="BD96" s="1">
        <v>0</v>
      </c>
      <c r="BE96" s="1">
        <v>1</v>
      </c>
      <c r="BF96" s="1">
        <v>1</v>
      </c>
      <c r="BG96" s="1">
        <v>1</v>
      </c>
      <c r="BH96" s="1">
        <v>0</v>
      </c>
      <c r="BI96" s="1">
        <v>1</v>
      </c>
      <c r="BJ96" s="1">
        <v>0</v>
      </c>
      <c r="BK96" s="1">
        <v>0</v>
      </c>
      <c r="BL96" s="1">
        <v>0</v>
      </c>
      <c r="BM96" s="1">
        <v>1</v>
      </c>
      <c r="BN96" s="1">
        <v>1</v>
      </c>
      <c r="BO96" s="1">
        <v>1</v>
      </c>
      <c r="BP96" s="1">
        <v>0</v>
      </c>
      <c r="BQ96" s="1">
        <v>0</v>
      </c>
      <c r="BR96" s="1">
        <v>1</v>
      </c>
      <c r="BS96" s="1">
        <v>1</v>
      </c>
      <c r="BT96" s="1">
        <v>3</v>
      </c>
      <c r="BU96" s="1">
        <v>1</v>
      </c>
      <c r="BV96" s="1">
        <v>1</v>
      </c>
      <c r="BW96" s="1">
        <v>1</v>
      </c>
      <c r="BX96" s="1">
        <v>1</v>
      </c>
      <c r="BY96" s="1">
        <v>0</v>
      </c>
      <c r="BZ96" s="1">
        <v>0</v>
      </c>
      <c r="CA96" s="1">
        <v>0</v>
      </c>
      <c r="CB96" s="1">
        <v>1</v>
      </c>
      <c r="CC96" s="1">
        <v>1</v>
      </c>
      <c r="CD96" s="1">
        <v>1</v>
      </c>
      <c r="CE96" s="1">
        <v>1</v>
      </c>
      <c r="CF96" s="1">
        <v>1</v>
      </c>
      <c r="CG96" s="1">
        <v>0</v>
      </c>
      <c r="CH96" s="1">
        <v>0</v>
      </c>
      <c r="CI96" s="1">
        <v>1</v>
      </c>
      <c r="CJ96" s="1">
        <v>1</v>
      </c>
      <c r="CK96" s="1">
        <v>1</v>
      </c>
      <c r="CL96" s="1">
        <v>1</v>
      </c>
      <c r="CM96" s="1">
        <v>0</v>
      </c>
      <c r="CN96" s="1">
        <v>1</v>
      </c>
      <c r="CO96" s="1">
        <v>1</v>
      </c>
      <c r="CP96" s="1">
        <v>0</v>
      </c>
      <c r="CQ96" s="1">
        <v>1</v>
      </c>
      <c r="CR96" s="1">
        <v>0</v>
      </c>
      <c r="CS96" s="1">
        <v>0</v>
      </c>
    </row>
    <row r="97" spans="1:97" x14ac:dyDescent="0.25">
      <c r="A97" s="2">
        <v>96</v>
      </c>
      <c r="B97" s="1">
        <v>1</v>
      </c>
      <c r="C97" s="1">
        <v>1</v>
      </c>
      <c r="D97" s="1">
        <v>2</v>
      </c>
      <c r="E97" s="1">
        <v>1</v>
      </c>
      <c r="F97" s="1">
        <v>1</v>
      </c>
      <c r="G97" s="1">
        <v>2</v>
      </c>
      <c r="H97" s="1">
        <v>2</v>
      </c>
      <c r="I97" s="1">
        <v>1</v>
      </c>
      <c r="J97" s="1">
        <v>1</v>
      </c>
      <c r="K97" s="1">
        <v>3</v>
      </c>
      <c r="L97" s="1">
        <v>2</v>
      </c>
      <c r="M97" s="1">
        <v>2</v>
      </c>
      <c r="N97" s="1">
        <v>3</v>
      </c>
      <c r="O97" s="1">
        <v>1</v>
      </c>
      <c r="P97" s="1">
        <v>1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1</v>
      </c>
      <c r="X97" s="1">
        <v>0</v>
      </c>
      <c r="Y97" s="1">
        <v>1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1</v>
      </c>
      <c r="AH97" s="1">
        <v>0</v>
      </c>
      <c r="AI97" s="1">
        <v>0</v>
      </c>
      <c r="AJ97" s="1">
        <v>0</v>
      </c>
      <c r="AK97" s="1">
        <v>1</v>
      </c>
      <c r="AL97" s="1">
        <v>0</v>
      </c>
      <c r="AM97" s="1">
        <v>0</v>
      </c>
      <c r="AN97" s="1">
        <v>1</v>
      </c>
      <c r="AO97" s="1">
        <v>0</v>
      </c>
      <c r="AP97" s="1">
        <v>1</v>
      </c>
      <c r="AQ97" s="1">
        <v>1</v>
      </c>
      <c r="AR97" s="1">
        <v>0</v>
      </c>
      <c r="AS97" s="1">
        <v>0</v>
      </c>
      <c r="AT97" s="1">
        <v>0</v>
      </c>
      <c r="AU97" s="1">
        <v>0</v>
      </c>
      <c r="AV97" s="1">
        <v>3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1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2</v>
      </c>
      <c r="BS97" s="1">
        <v>2</v>
      </c>
      <c r="BT97" s="1">
        <v>4</v>
      </c>
      <c r="BU97" s="1">
        <v>1</v>
      </c>
      <c r="BV97" s="1">
        <v>0</v>
      </c>
      <c r="BW97" s="1">
        <v>0</v>
      </c>
      <c r="BX97" s="1">
        <v>1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1</v>
      </c>
      <c r="CG97" s="1">
        <v>0</v>
      </c>
      <c r="CH97" s="1">
        <v>0</v>
      </c>
      <c r="CI97" s="1">
        <v>0</v>
      </c>
      <c r="CJ97" s="1">
        <v>1</v>
      </c>
      <c r="CK97" s="1">
        <v>0</v>
      </c>
      <c r="CL97" s="1">
        <v>0</v>
      </c>
      <c r="CM97" s="1">
        <v>0</v>
      </c>
      <c r="CN97" s="1">
        <v>1</v>
      </c>
      <c r="CO97" s="1">
        <v>0</v>
      </c>
      <c r="CP97" s="1">
        <v>0</v>
      </c>
      <c r="CQ97" s="1">
        <v>0</v>
      </c>
      <c r="CR97" s="1">
        <v>0</v>
      </c>
      <c r="CS97" s="1">
        <v>0</v>
      </c>
    </row>
    <row r="98" spans="1:97" x14ac:dyDescent="0.25">
      <c r="A98" s="2">
        <v>97</v>
      </c>
      <c r="B98" s="1">
        <v>1</v>
      </c>
      <c r="C98" s="1">
        <v>1</v>
      </c>
      <c r="D98" s="1">
        <v>2</v>
      </c>
      <c r="E98" s="1">
        <v>1</v>
      </c>
      <c r="F98" s="1">
        <v>1</v>
      </c>
      <c r="G98" s="1">
        <v>3</v>
      </c>
      <c r="H98" s="1">
        <v>3</v>
      </c>
      <c r="I98" s="1">
        <v>3</v>
      </c>
      <c r="J98" s="1">
        <v>2</v>
      </c>
      <c r="K98" s="1">
        <v>2</v>
      </c>
      <c r="L98" s="1">
        <v>1</v>
      </c>
      <c r="M98" s="1">
        <v>2</v>
      </c>
      <c r="N98" s="1">
        <v>3</v>
      </c>
      <c r="O98" s="1">
        <v>1</v>
      </c>
      <c r="P98" s="1">
        <v>1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1</v>
      </c>
      <c r="X98" s="1">
        <v>0</v>
      </c>
      <c r="Y98" s="1">
        <v>0</v>
      </c>
      <c r="Z98" s="1">
        <v>1</v>
      </c>
      <c r="AA98" s="1">
        <v>1</v>
      </c>
      <c r="AB98" s="1">
        <v>0</v>
      </c>
      <c r="AC98" s="1">
        <v>0</v>
      </c>
      <c r="AD98" s="1">
        <v>1</v>
      </c>
      <c r="AE98" s="1">
        <v>0</v>
      </c>
      <c r="AF98" s="1">
        <v>0</v>
      </c>
      <c r="AG98" s="1">
        <v>0</v>
      </c>
      <c r="AH98" s="1">
        <v>1</v>
      </c>
      <c r="AI98" s="1">
        <v>1</v>
      </c>
      <c r="AJ98" s="1">
        <v>0</v>
      </c>
      <c r="AK98" s="1">
        <v>1</v>
      </c>
      <c r="AL98" s="1">
        <v>0</v>
      </c>
      <c r="AM98" s="1">
        <v>0</v>
      </c>
      <c r="AN98" s="1">
        <v>1</v>
      </c>
      <c r="AO98" s="1">
        <v>0</v>
      </c>
      <c r="AP98" s="1">
        <v>1</v>
      </c>
      <c r="AQ98" s="1">
        <v>1</v>
      </c>
      <c r="AR98" s="1">
        <v>0</v>
      </c>
      <c r="AS98" s="1">
        <v>1</v>
      </c>
      <c r="AT98" s="1">
        <v>1</v>
      </c>
      <c r="AU98" s="1">
        <v>0</v>
      </c>
      <c r="AV98" s="1">
        <v>1</v>
      </c>
      <c r="AW98" s="1">
        <v>0</v>
      </c>
      <c r="AX98" s="1">
        <v>0</v>
      </c>
      <c r="AY98" s="1">
        <v>1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1</v>
      </c>
      <c r="BJ98" s="1">
        <v>0</v>
      </c>
      <c r="BK98" s="1">
        <v>0</v>
      </c>
      <c r="BL98" s="1">
        <v>0</v>
      </c>
      <c r="BM98" s="1">
        <v>1</v>
      </c>
      <c r="BN98" s="1">
        <v>0</v>
      </c>
      <c r="BO98" s="1">
        <v>0</v>
      </c>
      <c r="BP98" s="1">
        <v>1</v>
      </c>
      <c r="BQ98" s="1">
        <v>0</v>
      </c>
      <c r="BR98" s="1">
        <v>1</v>
      </c>
      <c r="BS98" s="1">
        <v>1</v>
      </c>
      <c r="BT98" s="1">
        <v>2</v>
      </c>
      <c r="BU98" s="1">
        <v>1</v>
      </c>
      <c r="BV98" s="1">
        <v>0</v>
      </c>
      <c r="BW98" s="1">
        <v>0</v>
      </c>
      <c r="BX98" s="1">
        <v>1</v>
      </c>
      <c r="BY98" s="1">
        <v>0</v>
      </c>
      <c r="BZ98" s="1">
        <v>0</v>
      </c>
      <c r="CA98" s="1">
        <v>0</v>
      </c>
      <c r="CB98" s="1">
        <v>1</v>
      </c>
      <c r="CC98" s="1">
        <v>0</v>
      </c>
      <c r="CD98" s="1">
        <v>0</v>
      </c>
      <c r="CE98" s="1">
        <v>0</v>
      </c>
      <c r="CF98" s="1">
        <v>1</v>
      </c>
      <c r="CG98" s="1">
        <v>0</v>
      </c>
      <c r="CH98" s="1">
        <v>0</v>
      </c>
      <c r="CI98" s="1">
        <v>0</v>
      </c>
      <c r="CJ98" s="1">
        <v>0</v>
      </c>
      <c r="CK98" s="1">
        <v>1</v>
      </c>
      <c r="CL98" s="1">
        <v>0</v>
      </c>
      <c r="CM98" s="1">
        <v>0</v>
      </c>
      <c r="CN98" s="1">
        <v>1</v>
      </c>
      <c r="CO98" s="1">
        <v>1</v>
      </c>
      <c r="CP98" s="1">
        <v>0</v>
      </c>
      <c r="CQ98" s="1">
        <v>0</v>
      </c>
      <c r="CR98" s="1">
        <v>0</v>
      </c>
      <c r="CS98" s="1">
        <v>0</v>
      </c>
    </row>
    <row r="99" spans="1:97" x14ac:dyDescent="0.25">
      <c r="A99" s="2">
        <v>98</v>
      </c>
      <c r="B99" s="1">
        <v>1</v>
      </c>
      <c r="C99" s="1">
        <v>1</v>
      </c>
      <c r="D99" s="1">
        <v>2</v>
      </c>
      <c r="E99" s="1">
        <v>1</v>
      </c>
      <c r="F99" s="1">
        <v>1</v>
      </c>
      <c r="G99" s="1">
        <v>3</v>
      </c>
      <c r="H99" s="1">
        <v>2</v>
      </c>
      <c r="I99" s="1">
        <v>1</v>
      </c>
      <c r="J99" s="1">
        <v>1</v>
      </c>
      <c r="K99" s="1">
        <v>2</v>
      </c>
      <c r="L99" s="1">
        <v>2</v>
      </c>
      <c r="M99" s="1">
        <v>2</v>
      </c>
      <c r="N99" s="1">
        <v>3</v>
      </c>
      <c r="O99" s="1">
        <v>3</v>
      </c>
      <c r="P99" s="1">
        <v>1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1</v>
      </c>
      <c r="X99" s="1">
        <v>0</v>
      </c>
      <c r="Y99" s="1">
        <v>1</v>
      </c>
      <c r="Z99" s="1">
        <v>0</v>
      </c>
      <c r="AA99" s="1">
        <v>1</v>
      </c>
      <c r="AB99" s="1">
        <v>0</v>
      </c>
      <c r="AC99" s="1">
        <v>0</v>
      </c>
      <c r="AD99" s="1">
        <v>0</v>
      </c>
      <c r="AE99" s="1">
        <v>1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1</v>
      </c>
      <c r="AN99" s="1">
        <v>1</v>
      </c>
      <c r="AO99" s="1">
        <v>1</v>
      </c>
      <c r="AP99" s="1">
        <v>0</v>
      </c>
      <c r="AQ99" s="1">
        <v>1</v>
      </c>
      <c r="AR99" s="1">
        <v>0</v>
      </c>
      <c r="AS99" s="1">
        <v>0</v>
      </c>
      <c r="AT99" s="1">
        <v>1</v>
      </c>
      <c r="AU99" s="1">
        <v>0</v>
      </c>
      <c r="AV99" s="1">
        <v>1</v>
      </c>
      <c r="AW99" s="1">
        <v>0</v>
      </c>
      <c r="AX99" s="1">
        <v>0</v>
      </c>
      <c r="AY99" s="1">
        <v>1</v>
      </c>
      <c r="AZ99" s="1">
        <v>0</v>
      </c>
      <c r="BA99" s="1">
        <v>0</v>
      </c>
      <c r="BB99" s="1">
        <v>0</v>
      </c>
      <c r="BC99" s="1">
        <v>0</v>
      </c>
      <c r="BD99" s="1">
        <v>1</v>
      </c>
      <c r="BE99" s="1">
        <v>0</v>
      </c>
      <c r="BF99" s="1">
        <v>0</v>
      </c>
      <c r="BG99" s="1">
        <v>1</v>
      </c>
      <c r="BH99" s="1">
        <v>1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2</v>
      </c>
      <c r="BS99" s="1">
        <v>2</v>
      </c>
      <c r="BT99" s="1">
        <v>3</v>
      </c>
      <c r="BU99" s="1">
        <v>1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1</v>
      </c>
      <c r="CF99" s="1">
        <v>2</v>
      </c>
      <c r="CG99" s="1">
        <v>1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1</v>
      </c>
      <c r="CO99" s="1">
        <v>1</v>
      </c>
      <c r="CP99" s="1">
        <v>0</v>
      </c>
      <c r="CQ99" s="1">
        <v>1</v>
      </c>
      <c r="CR99" s="1">
        <v>0</v>
      </c>
      <c r="CS99" s="1">
        <v>0</v>
      </c>
    </row>
    <row r="100" spans="1:97" x14ac:dyDescent="0.25">
      <c r="A100" s="2">
        <v>99</v>
      </c>
      <c r="B100" s="1">
        <v>1</v>
      </c>
      <c r="C100" s="1">
        <v>1</v>
      </c>
      <c r="D100" s="1">
        <v>2</v>
      </c>
      <c r="E100" s="1">
        <v>1</v>
      </c>
      <c r="F100" s="1">
        <v>1</v>
      </c>
      <c r="G100" s="1">
        <v>2</v>
      </c>
      <c r="H100" s="1">
        <v>1</v>
      </c>
      <c r="I100" s="1">
        <v>3</v>
      </c>
      <c r="J100" s="1">
        <v>2</v>
      </c>
      <c r="K100" s="1">
        <v>7</v>
      </c>
      <c r="L100" s="1">
        <v>2</v>
      </c>
      <c r="M100" s="1">
        <v>1</v>
      </c>
      <c r="N100" s="1">
        <v>3</v>
      </c>
      <c r="O100" s="1">
        <v>3</v>
      </c>
      <c r="P100" s="1">
        <v>1</v>
      </c>
      <c r="Q100" s="1">
        <v>0</v>
      </c>
      <c r="R100" s="1">
        <v>0</v>
      </c>
      <c r="S100" s="1">
        <v>0</v>
      </c>
      <c r="T100" s="1">
        <v>1</v>
      </c>
      <c r="U100" s="1">
        <v>0</v>
      </c>
      <c r="V100" s="1">
        <v>0</v>
      </c>
      <c r="W100" s="1">
        <v>1</v>
      </c>
      <c r="X100" s="1">
        <v>0</v>
      </c>
      <c r="Y100" s="1">
        <v>1</v>
      </c>
      <c r="Z100" s="1">
        <v>0</v>
      </c>
      <c r="AA100" s="1">
        <v>1</v>
      </c>
      <c r="AB100" s="1">
        <v>0</v>
      </c>
      <c r="AC100" s="1">
        <v>0</v>
      </c>
      <c r="AD100" s="1">
        <v>0</v>
      </c>
      <c r="AE100" s="1">
        <v>1</v>
      </c>
      <c r="AF100" s="1">
        <v>0</v>
      </c>
      <c r="AG100" s="1">
        <v>0</v>
      </c>
      <c r="AH100" s="1">
        <v>0</v>
      </c>
      <c r="AI100" s="1">
        <v>1</v>
      </c>
      <c r="AJ100" s="1">
        <v>0</v>
      </c>
      <c r="AK100" s="1">
        <v>0</v>
      </c>
      <c r="AL100" s="1">
        <v>0</v>
      </c>
      <c r="AM100" s="1">
        <v>0</v>
      </c>
      <c r="AN100" s="1">
        <v>1</v>
      </c>
      <c r="AO100" s="1">
        <v>1</v>
      </c>
      <c r="AP100" s="1">
        <v>1</v>
      </c>
      <c r="AQ100" s="1">
        <v>1</v>
      </c>
      <c r="AR100" s="1">
        <v>0</v>
      </c>
      <c r="AS100" s="1">
        <v>0</v>
      </c>
      <c r="AT100" s="1">
        <v>1</v>
      </c>
      <c r="AU100" s="1">
        <v>0</v>
      </c>
      <c r="AV100" s="1">
        <v>1</v>
      </c>
      <c r="AW100" s="1">
        <v>1</v>
      </c>
      <c r="AX100" s="1">
        <v>0</v>
      </c>
      <c r="AY100" s="1">
        <v>1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2</v>
      </c>
      <c r="BS100" s="1">
        <v>3</v>
      </c>
      <c r="BT100" s="1">
        <v>4</v>
      </c>
      <c r="BU100" s="1">
        <v>0</v>
      </c>
      <c r="BV100" s="1">
        <v>1</v>
      </c>
      <c r="BW100" s="1">
        <v>0</v>
      </c>
      <c r="BX100" s="1">
        <v>0</v>
      </c>
      <c r="BY100" s="1">
        <v>0</v>
      </c>
      <c r="BZ100" s="1">
        <v>0</v>
      </c>
      <c r="CA100" s="1">
        <v>1</v>
      </c>
      <c r="CB100" s="1">
        <v>0</v>
      </c>
      <c r="CC100" s="1">
        <v>0</v>
      </c>
      <c r="CD100" s="1">
        <v>0</v>
      </c>
      <c r="CE100" s="1">
        <v>1</v>
      </c>
      <c r="CF100" s="1">
        <v>1</v>
      </c>
      <c r="CG100" s="1">
        <v>0</v>
      </c>
      <c r="CH100" s="1">
        <v>0</v>
      </c>
      <c r="CI100" s="1">
        <v>0</v>
      </c>
      <c r="CJ100" s="1">
        <v>1</v>
      </c>
      <c r="CK100" s="1">
        <v>1</v>
      </c>
      <c r="CL100" s="1">
        <v>0</v>
      </c>
      <c r="CM100" s="1">
        <v>0</v>
      </c>
      <c r="CN100" s="1">
        <v>1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</row>
    <row r="101" spans="1:97" x14ac:dyDescent="0.25">
      <c r="A101" s="2">
        <v>100</v>
      </c>
      <c r="B101" s="1">
        <v>1</v>
      </c>
      <c r="C101" s="1">
        <v>1</v>
      </c>
      <c r="D101" s="1">
        <v>2</v>
      </c>
      <c r="E101" s="1">
        <v>2</v>
      </c>
      <c r="F101" s="1">
        <v>1</v>
      </c>
      <c r="G101" s="1">
        <v>3</v>
      </c>
      <c r="H101" s="1">
        <v>3</v>
      </c>
      <c r="I101" s="1">
        <v>1</v>
      </c>
      <c r="J101" s="1">
        <v>1</v>
      </c>
      <c r="K101" s="1">
        <v>2</v>
      </c>
      <c r="L101" s="1">
        <v>1</v>
      </c>
      <c r="M101" s="1">
        <v>2</v>
      </c>
      <c r="N101" s="1">
        <v>3</v>
      </c>
      <c r="O101" s="1">
        <v>3</v>
      </c>
      <c r="P101" s="1">
        <v>1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1</v>
      </c>
      <c r="X101" s="1">
        <v>0</v>
      </c>
      <c r="Y101" s="1">
        <v>0</v>
      </c>
      <c r="Z101" s="1">
        <v>1</v>
      </c>
      <c r="AA101" s="1">
        <v>1</v>
      </c>
      <c r="AB101" s="1">
        <v>0</v>
      </c>
      <c r="AC101" s="1">
        <v>0</v>
      </c>
      <c r="AD101" s="1">
        <v>0</v>
      </c>
      <c r="AE101" s="1">
        <v>1</v>
      </c>
      <c r="AF101" s="1">
        <v>0</v>
      </c>
      <c r="AG101" s="1">
        <v>1</v>
      </c>
      <c r="AH101" s="1">
        <v>0</v>
      </c>
      <c r="AI101" s="1">
        <v>0</v>
      </c>
      <c r="AJ101" s="1">
        <v>1</v>
      </c>
      <c r="AK101" s="1">
        <v>1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1</v>
      </c>
      <c r="AR101" s="1">
        <v>0</v>
      </c>
      <c r="AS101" s="1">
        <v>0</v>
      </c>
      <c r="AT101" s="1">
        <v>1</v>
      </c>
      <c r="AU101" s="1">
        <v>0</v>
      </c>
      <c r="AV101" s="1">
        <v>1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1</v>
      </c>
      <c r="BM101" s="1">
        <v>0</v>
      </c>
      <c r="BN101" s="1">
        <v>0</v>
      </c>
      <c r="BO101" s="1">
        <v>0</v>
      </c>
      <c r="BP101" s="1">
        <v>1</v>
      </c>
      <c r="BQ101" s="1">
        <v>0</v>
      </c>
      <c r="BR101" s="1">
        <v>1</v>
      </c>
      <c r="BS101" s="1">
        <v>1</v>
      </c>
      <c r="BT101" s="1">
        <v>2</v>
      </c>
      <c r="BU101" s="1">
        <v>0</v>
      </c>
      <c r="BV101" s="1">
        <v>0</v>
      </c>
      <c r="BW101" s="1">
        <v>0</v>
      </c>
      <c r="BX101" s="1">
        <v>1</v>
      </c>
      <c r="BY101" s="1">
        <v>0</v>
      </c>
      <c r="BZ101" s="1">
        <v>0</v>
      </c>
      <c r="CA101" s="1">
        <v>0</v>
      </c>
      <c r="CB101" s="1">
        <v>1</v>
      </c>
      <c r="CC101" s="1">
        <v>0</v>
      </c>
      <c r="CD101" s="1">
        <v>0</v>
      </c>
      <c r="CE101" s="1">
        <v>0</v>
      </c>
      <c r="CF101" s="1">
        <v>1</v>
      </c>
      <c r="CG101" s="1">
        <v>0</v>
      </c>
      <c r="CH101" s="1">
        <v>0</v>
      </c>
      <c r="CI101" s="1">
        <v>0</v>
      </c>
      <c r="CJ101" s="1">
        <v>1</v>
      </c>
      <c r="CK101" s="1">
        <v>0</v>
      </c>
      <c r="CL101" s="1">
        <v>1</v>
      </c>
      <c r="CM101" s="1">
        <v>0</v>
      </c>
      <c r="CN101" s="1">
        <v>1</v>
      </c>
      <c r="CO101" s="1">
        <v>0</v>
      </c>
      <c r="CP101" s="1">
        <v>0</v>
      </c>
      <c r="CQ101" s="1">
        <v>1</v>
      </c>
      <c r="CR101" s="1">
        <v>0</v>
      </c>
      <c r="CS101" s="1">
        <v>0</v>
      </c>
    </row>
    <row r="102" spans="1:97" x14ac:dyDescent="0.25">
      <c r="A102" s="2">
        <v>101</v>
      </c>
      <c r="B102" s="1">
        <v>2</v>
      </c>
      <c r="C102" s="1">
        <v>2</v>
      </c>
      <c r="D102" s="1">
        <v>2</v>
      </c>
      <c r="E102" s="1">
        <v>1</v>
      </c>
      <c r="F102" s="1">
        <v>1</v>
      </c>
      <c r="G102" s="1">
        <v>3</v>
      </c>
      <c r="H102" s="1">
        <v>3</v>
      </c>
      <c r="I102" s="1">
        <v>1</v>
      </c>
      <c r="J102" s="1">
        <v>2</v>
      </c>
      <c r="K102" s="1">
        <v>1</v>
      </c>
      <c r="L102" s="1">
        <v>2</v>
      </c>
      <c r="M102" s="1">
        <v>2</v>
      </c>
      <c r="N102" s="1">
        <v>3</v>
      </c>
      <c r="O102" s="1">
        <v>3</v>
      </c>
      <c r="P102" s="1">
        <v>1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1</v>
      </c>
      <c r="X102" s="1">
        <v>0</v>
      </c>
      <c r="Y102" s="1">
        <v>1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1</v>
      </c>
      <c r="AJ102" s="1">
        <v>1</v>
      </c>
      <c r="AK102" s="1">
        <v>1</v>
      </c>
      <c r="AL102" s="1">
        <v>0</v>
      </c>
      <c r="AM102" s="1">
        <v>0</v>
      </c>
      <c r="AN102" s="1">
        <v>1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1</v>
      </c>
      <c r="AU102" s="1">
        <v>0</v>
      </c>
      <c r="AV102" s="1">
        <v>3</v>
      </c>
      <c r="AW102" s="1">
        <v>0</v>
      </c>
      <c r="AX102" s="1">
        <v>0</v>
      </c>
      <c r="AY102" s="1">
        <v>1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1</v>
      </c>
      <c r="BN102" s="1">
        <v>0</v>
      </c>
      <c r="BO102" s="1">
        <v>0</v>
      </c>
      <c r="BP102" s="1">
        <v>1</v>
      </c>
      <c r="BQ102" s="1">
        <v>0</v>
      </c>
      <c r="BR102" s="1">
        <v>1</v>
      </c>
      <c r="BS102" s="1">
        <v>1</v>
      </c>
      <c r="BT102" s="1">
        <v>5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1</v>
      </c>
      <c r="CF102" s="1">
        <v>3</v>
      </c>
      <c r="CG102" s="1">
        <v>0</v>
      </c>
      <c r="CH102" s="1">
        <v>0</v>
      </c>
      <c r="CI102" s="1">
        <v>0</v>
      </c>
      <c r="CJ102" s="1">
        <v>1</v>
      </c>
      <c r="CK102" s="1">
        <v>0</v>
      </c>
      <c r="CL102" s="1">
        <v>0</v>
      </c>
      <c r="CM102" s="1">
        <v>0</v>
      </c>
      <c r="CN102" s="1">
        <v>1</v>
      </c>
      <c r="CO102" s="1">
        <v>1</v>
      </c>
      <c r="CP102" s="1">
        <v>0</v>
      </c>
      <c r="CQ102" s="1">
        <v>0</v>
      </c>
      <c r="CR102" s="1">
        <v>0</v>
      </c>
      <c r="CS102" s="1">
        <v>0</v>
      </c>
    </row>
    <row r="103" spans="1:97" x14ac:dyDescent="0.25">
      <c r="A103" s="2">
        <v>102</v>
      </c>
      <c r="B103" s="1">
        <v>2</v>
      </c>
      <c r="C103" s="1">
        <v>1</v>
      </c>
      <c r="D103" s="1">
        <v>2</v>
      </c>
      <c r="E103" s="1">
        <v>1</v>
      </c>
      <c r="F103" s="1">
        <v>1</v>
      </c>
      <c r="G103" s="1">
        <v>3</v>
      </c>
      <c r="H103" s="1">
        <v>2</v>
      </c>
      <c r="I103" s="1">
        <v>2</v>
      </c>
      <c r="J103" s="1">
        <v>1</v>
      </c>
      <c r="K103" s="1">
        <v>3</v>
      </c>
      <c r="L103" s="1">
        <v>1</v>
      </c>
      <c r="M103" s="1">
        <v>2</v>
      </c>
      <c r="N103" s="1">
        <v>3</v>
      </c>
      <c r="O103" s="1">
        <v>3</v>
      </c>
      <c r="P103" s="1">
        <v>1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1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1</v>
      </c>
      <c r="AE103" s="1">
        <v>0</v>
      </c>
      <c r="AF103" s="1">
        <v>0</v>
      </c>
      <c r="AG103" s="1">
        <v>0</v>
      </c>
      <c r="AH103" s="1">
        <v>0</v>
      </c>
      <c r="AI103" s="1">
        <v>1</v>
      </c>
      <c r="AJ103" s="1">
        <v>0</v>
      </c>
      <c r="AK103" s="1">
        <v>0</v>
      </c>
      <c r="AL103" s="1">
        <v>0</v>
      </c>
      <c r="AM103" s="1">
        <v>0</v>
      </c>
      <c r="AN103" s="1">
        <v>1</v>
      </c>
      <c r="AO103" s="1">
        <v>1</v>
      </c>
      <c r="AP103" s="1">
        <v>1</v>
      </c>
      <c r="AQ103" s="1">
        <v>1</v>
      </c>
      <c r="AR103" s="1">
        <v>0</v>
      </c>
      <c r="AS103" s="1">
        <v>0</v>
      </c>
      <c r="AT103" s="1">
        <v>1</v>
      </c>
      <c r="AU103" s="1">
        <v>0</v>
      </c>
      <c r="AV103" s="1">
        <v>3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1</v>
      </c>
      <c r="BN103" s="1">
        <v>0</v>
      </c>
      <c r="BO103" s="1">
        <v>0</v>
      </c>
      <c r="BP103" s="1">
        <v>0</v>
      </c>
      <c r="BQ103" s="1">
        <v>0</v>
      </c>
      <c r="BR103" s="1">
        <v>3</v>
      </c>
      <c r="BS103" s="1">
        <v>1</v>
      </c>
      <c r="BT103" s="1">
        <v>5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1</v>
      </c>
      <c r="CC103" s="1">
        <v>0</v>
      </c>
      <c r="CD103" s="1">
        <v>0</v>
      </c>
      <c r="CE103" s="1">
        <v>0</v>
      </c>
      <c r="CF103" s="1">
        <v>2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1</v>
      </c>
      <c r="CN103" s="1">
        <v>1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</row>
    <row r="104" spans="1:97" x14ac:dyDescent="0.25">
      <c r="A104" s="2">
        <v>103</v>
      </c>
      <c r="B104" s="1">
        <v>2</v>
      </c>
      <c r="C104" s="1">
        <v>2</v>
      </c>
      <c r="D104" s="1">
        <v>2</v>
      </c>
      <c r="E104" s="1">
        <v>1</v>
      </c>
      <c r="F104" s="1">
        <v>1</v>
      </c>
      <c r="G104" s="1">
        <v>2</v>
      </c>
      <c r="H104" s="1">
        <v>1</v>
      </c>
      <c r="I104" s="1">
        <v>2</v>
      </c>
      <c r="J104" s="1">
        <v>2</v>
      </c>
      <c r="K104" s="1">
        <v>2</v>
      </c>
      <c r="L104" s="1">
        <v>2</v>
      </c>
      <c r="M104" s="1">
        <v>2</v>
      </c>
      <c r="N104" s="1">
        <v>3</v>
      </c>
      <c r="O104" s="1">
        <v>1</v>
      </c>
      <c r="P104" s="1">
        <v>1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1</v>
      </c>
      <c r="X104" s="1">
        <v>0</v>
      </c>
      <c r="Y104" s="1">
        <v>1</v>
      </c>
      <c r="Z104" s="1">
        <v>1</v>
      </c>
      <c r="AA104" s="1">
        <v>1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1</v>
      </c>
      <c r="AI104" s="1">
        <v>0</v>
      </c>
      <c r="AJ104" s="1">
        <v>1</v>
      </c>
      <c r="AK104" s="1">
        <v>0</v>
      </c>
      <c r="AL104" s="1">
        <v>0</v>
      </c>
      <c r="AM104" s="1">
        <v>0</v>
      </c>
      <c r="AN104" s="1">
        <v>1</v>
      </c>
      <c r="AO104" s="1">
        <v>0</v>
      </c>
      <c r="AP104" s="1">
        <v>0</v>
      </c>
      <c r="AQ104" s="1">
        <v>1</v>
      </c>
      <c r="AR104" s="1">
        <v>0</v>
      </c>
      <c r="AS104" s="1">
        <v>0</v>
      </c>
      <c r="AT104" s="1">
        <v>0</v>
      </c>
      <c r="AU104" s="1">
        <v>0</v>
      </c>
      <c r="AV104" s="1">
        <v>1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1</v>
      </c>
      <c r="BO104" s="1">
        <v>0</v>
      </c>
      <c r="BP104" s="1">
        <v>0</v>
      </c>
      <c r="BQ104" s="1">
        <v>0</v>
      </c>
      <c r="BR104" s="1">
        <v>2</v>
      </c>
      <c r="BS104" s="1">
        <v>2</v>
      </c>
      <c r="BT104" s="1">
        <v>3</v>
      </c>
      <c r="BU104" s="1">
        <v>1</v>
      </c>
      <c r="BV104" s="1">
        <v>1</v>
      </c>
      <c r="BW104" s="1">
        <v>0</v>
      </c>
      <c r="BX104" s="1">
        <v>0</v>
      </c>
      <c r="BY104" s="1">
        <v>1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1</v>
      </c>
      <c r="CG104" s="1">
        <v>0</v>
      </c>
      <c r="CH104" s="1">
        <v>0</v>
      </c>
      <c r="CI104" s="1">
        <v>1</v>
      </c>
      <c r="CJ104" s="1">
        <v>1</v>
      </c>
      <c r="CK104" s="1">
        <v>1</v>
      </c>
      <c r="CL104" s="1">
        <v>1</v>
      </c>
      <c r="CM104" s="1">
        <v>0</v>
      </c>
      <c r="CN104" s="1">
        <v>1</v>
      </c>
      <c r="CO104" s="1">
        <v>1</v>
      </c>
      <c r="CP104" s="1">
        <v>0</v>
      </c>
      <c r="CQ104" s="1">
        <v>1</v>
      </c>
      <c r="CR104" s="1">
        <v>0</v>
      </c>
      <c r="CS104" s="1">
        <v>0</v>
      </c>
    </row>
    <row r="105" spans="1:97" x14ac:dyDescent="0.25">
      <c r="A105" s="2">
        <v>104</v>
      </c>
      <c r="B105" s="1">
        <v>2</v>
      </c>
      <c r="C105" s="1">
        <v>1</v>
      </c>
      <c r="D105" s="1">
        <v>1</v>
      </c>
      <c r="E105" s="1">
        <v>4</v>
      </c>
      <c r="F105" s="1">
        <v>1</v>
      </c>
      <c r="G105" s="1">
        <v>2</v>
      </c>
      <c r="H105" s="1">
        <v>1</v>
      </c>
      <c r="I105" s="1">
        <v>1</v>
      </c>
      <c r="J105" s="1">
        <v>2</v>
      </c>
      <c r="K105" s="1">
        <v>2</v>
      </c>
      <c r="L105" s="1">
        <v>2</v>
      </c>
      <c r="M105" s="1">
        <v>2</v>
      </c>
      <c r="N105" s="1">
        <v>3</v>
      </c>
      <c r="O105" s="1">
        <v>1</v>
      </c>
      <c r="P105" s="1">
        <v>1</v>
      </c>
      <c r="Q105" s="1">
        <v>1</v>
      </c>
      <c r="R105" s="1">
        <v>0</v>
      </c>
      <c r="S105" s="1">
        <v>0</v>
      </c>
      <c r="T105" s="1">
        <v>1</v>
      </c>
      <c r="U105" s="1">
        <v>1</v>
      </c>
      <c r="V105" s="1">
        <v>0</v>
      </c>
      <c r="W105" s="1">
        <v>2</v>
      </c>
      <c r="X105" s="1">
        <v>0</v>
      </c>
      <c r="Y105" s="1">
        <v>1</v>
      </c>
      <c r="Z105" s="1">
        <v>1</v>
      </c>
      <c r="AA105" s="1">
        <v>1</v>
      </c>
      <c r="AB105" s="1">
        <v>0</v>
      </c>
      <c r="AC105" s="1">
        <v>0</v>
      </c>
      <c r="AD105" s="1">
        <v>1</v>
      </c>
      <c r="AE105" s="1">
        <v>0</v>
      </c>
      <c r="AF105" s="1">
        <v>0</v>
      </c>
      <c r="AG105" s="1">
        <v>0</v>
      </c>
      <c r="AH105" s="1">
        <v>0</v>
      </c>
      <c r="AI105" s="1">
        <v>1</v>
      </c>
      <c r="AJ105" s="1">
        <v>1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1</v>
      </c>
      <c r="AQ105" s="1">
        <v>0</v>
      </c>
      <c r="AR105" s="1">
        <v>0</v>
      </c>
      <c r="AS105" s="1">
        <v>0</v>
      </c>
      <c r="AT105" s="1">
        <v>1</v>
      </c>
      <c r="AU105" s="1">
        <v>0</v>
      </c>
      <c r="AV105" s="1">
        <v>1</v>
      </c>
      <c r="AW105" s="1">
        <v>0</v>
      </c>
      <c r="AX105" s="1">
        <v>0</v>
      </c>
      <c r="AY105" s="1">
        <v>1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1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2</v>
      </c>
      <c r="BS105" s="1">
        <v>2</v>
      </c>
      <c r="BT105" s="1">
        <v>3</v>
      </c>
      <c r="BU105" s="1">
        <v>1</v>
      </c>
      <c r="BV105" s="1">
        <v>1</v>
      </c>
      <c r="BW105" s="1">
        <v>0</v>
      </c>
      <c r="BX105" s="1">
        <v>1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1</v>
      </c>
      <c r="CF105" s="1">
        <v>1</v>
      </c>
      <c r="CG105" s="1">
        <v>0</v>
      </c>
      <c r="CH105" s="1">
        <v>0</v>
      </c>
      <c r="CI105" s="1">
        <v>1</v>
      </c>
      <c r="CJ105" s="1">
        <v>1</v>
      </c>
      <c r="CK105" s="1">
        <v>1</v>
      </c>
      <c r="CL105" s="1">
        <v>0</v>
      </c>
      <c r="CM105" s="1">
        <v>0</v>
      </c>
      <c r="CN105" s="1">
        <v>1</v>
      </c>
      <c r="CO105" s="1">
        <v>1</v>
      </c>
      <c r="CP105" s="1">
        <v>0</v>
      </c>
      <c r="CQ105" s="1">
        <v>1</v>
      </c>
      <c r="CR105" s="1">
        <v>0</v>
      </c>
      <c r="CS105" s="1">
        <v>0</v>
      </c>
    </row>
    <row r="106" spans="1:97" x14ac:dyDescent="0.25">
      <c r="A106" s="2">
        <v>105</v>
      </c>
      <c r="B106" s="1">
        <v>2</v>
      </c>
      <c r="C106" s="1">
        <v>1</v>
      </c>
      <c r="D106" s="1">
        <v>1</v>
      </c>
      <c r="E106" s="1">
        <v>4</v>
      </c>
      <c r="F106" s="1">
        <v>1</v>
      </c>
      <c r="G106" s="1">
        <v>2</v>
      </c>
      <c r="H106" s="1">
        <v>1</v>
      </c>
      <c r="I106" s="1">
        <v>1</v>
      </c>
      <c r="J106" s="1">
        <v>2</v>
      </c>
      <c r="K106" s="1">
        <v>2</v>
      </c>
      <c r="L106" s="1">
        <v>2</v>
      </c>
      <c r="M106" s="1">
        <v>2</v>
      </c>
      <c r="N106" s="1">
        <v>3</v>
      </c>
      <c r="O106" s="1">
        <v>1</v>
      </c>
      <c r="P106" s="1">
        <v>1</v>
      </c>
      <c r="Q106" s="1">
        <v>1</v>
      </c>
      <c r="R106" s="1">
        <v>0</v>
      </c>
      <c r="S106" s="1">
        <v>0</v>
      </c>
      <c r="T106" s="1">
        <v>1</v>
      </c>
      <c r="U106" s="1">
        <v>1</v>
      </c>
      <c r="V106" s="1">
        <v>0</v>
      </c>
      <c r="W106" s="1">
        <v>2</v>
      </c>
      <c r="X106" s="1">
        <v>0</v>
      </c>
      <c r="Y106" s="1">
        <v>1</v>
      </c>
      <c r="Z106" s="1">
        <v>1</v>
      </c>
      <c r="AA106" s="1">
        <v>1</v>
      </c>
      <c r="AB106" s="1">
        <v>0</v>
      </c>
      <c r="AC106" s="1">
        <v>0</v>
      </c>
      <c r="AD106" s="1">
        <v>1</v>
      </c>
      <c r="AE106" s="1">
        <v>0</v>
      </c>
      <c r="AF106" s="1">
        <v>0</v>
      </c>
      <c r="AG106" s="1">
        <v>0</v>
      </c>
      <c r="AH106" s="1">
        <v>0</v>
      </c>
      <c r="AI106" s="1">
        <v>1</v>
      </c>
      <c r="AJ106" s="1">
        <v>1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1</v>
      </c>
      <c r="AQ106" s="1">
        <v>1</v>
      </c>
      <c r="AR106" s="1">
        <v>0</v>
      </c>
      <c r="AS106" s="1">
        <v>0</v>
      </c>
      <c r="AT106" s="1">
        <v>1</v>
      </c>
      <c r="AU106" s="1">
        <v>0</v>
      </c>
      <c r="AV106" s="1">
        <v>2</v>
      </c>
      <c r="AW106" s="1">
        <v>0</v>
      </c>
      <c r="AX106" s="1">
        <v>0</v>
      </c>
      <c r="AY106" s="1">
        <v>1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1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1</v>
      </c>
      <c r="BQ106" s="1">
        <v>0</v>
      </c>
      <c r="BR106" s="1">
        <v>2</v>
      </c>
      <c r="BS106" s="1">
        <v>3</v>
      </c>
      <c r="BT106" s="1">
        <v>3</v>
      </c>
      <c r="BU106" s="1">
        <v>1</v>
      </c>
      <c r="BV106" s="1">
        <v>1</v>
      </c>
      <c r="BW106" s="1">
        <v>1</v>
      </c>
      <c r="BX106" s="1">
        <v>1</v>
      </c>
      <c r="BY106" s="1">
        <v>1</v>
      </c>
      <c r="BZ106" s="1">
        <v>0</v>
      </c>
      <c r="CA106" s="1">
        <v>0</v>
      </c>
      <c r="CB106" s="1">
        <v>1</v>
      </c>
      <c r="CC106" s="1">
        <v>1</v>
      </c>
      <c r="CD106" s="1">
        <v>1</v>
      </c>
      <c r="CE106" s="1">
        <v>1</v>
      </c>
      <c r="CF106" s="1">
        <v>3</v>
      </c>
      <c r="CG106" s="1">
        <v>0</v>
      </c>
      <c r="CH106" s="1">
        <v>0</v>
      </c>
      <c r="CI106" s="1">
        <v>0</v>
      </c>
      <c r="CJ106" s="1">
        <v>1</v>
      </c>
      <c r="CK106" s="1">
        <v>1</v>
      </c>
      <c r="CL106" s="1">
        <v>1</v>
      </c>
      <c r="CM106" s="1">
        <v>0</v>
      </c>
      <c r="CN106" s="1">
        <v>1</v>
      </c>
      <c r="CO106" s="1">
        <v>1</v>
      </c>
      <c r="CP106" s="1">
        <v>0</v>
      </c>
      <c r="CQ106" s="1">
        <v>1</v>
      </c>
      <c r="CR106" s="1">
        <v>0</v>
      </c>
      <c r="CS106" s="1">
        <v>0</v>
      </c>
    </row>
    <row r="107" spans="1:97" x14ac:dyDescent="0.25">
      <c r="A107" s="2">
        <v>106</v>
      </c>
      <c r="B107" s="1">
        <v>2</v>
      </c>
      <c r="C107" s="1">
        <v>1</v>
      </c>
      <c r="D107" s="1">
        <v>2</v>
      </c>
      <c r="E107" s="1">
        <v>3</v>
      </c>
      <c r="F107" s="1">
        <v>1</v>
      </c>
      <c r="G107" s="1">
        <v>2</v>
      </c>
      <c r="H107" s="1">
        <v>1</v>
      </c>
      <c r="I107" s="1">
        <v>4</v>
      </c>
      <c r="J107" s="1">
        <v>2</v>
      </c>
      <c r="K107" s="1">
        <v>7</v>
      </c>
      <c r="L107" s="1">
        <v>2</v>
      </c>
      <c r="M107" s="1">
        <v>1</v>
      </c>
      <c r="N107" s="1">
        <v>2</v>
      </c>
      <c r="O107" s="1">
        <v>1</v>
      </c>
      <c r="P107" s="1">
        <v>1</v>
      </c>
      <c r="Q107" s="1">
        <v>1</v>
      </c>
      <c r="R107" s="1">
        <v>1</v>
      </c>
      <c r="S107" s="1">
        <v>0</v>
      </c>
      <c r="T107" s="1">
        <v>1</v>
      </c>
      <c r="U107" s="1">
        <v>0</v>
      </c>
      <c r="V107" s="1">
        <v>0</v>
      </c>
      <c r="W107" s="1">
        <v>1</v>
      </c>
      <c r="X107" s="1">
        <v>0</v>
      </c>
      <c r="Y107" s="1">
        <v>1</v>
      </c>
      <c r="Z107" s="1">
        <v>0</v>
      </c>
      <c r="AA107" s="1">
        <v>1</v>
      </c>
      <c r="AB107" s="1">
        <v>0</v>
      </c>
      <c r="AC107" s="1">
        <v>0</v>
      </c>
      <c r="AD107" s="1">
        <v>0</v>
      </c>
      <c r="AE107" s="1">
        <v>1</v>
      </c>
      <c r="AF107" s="1">
        <v>0</v>
      </c>
      <c r="AG107" s="1">
        <v>0</v>
      </c>
      <c r="AH107" s="1">
        <v>0</v>
      </c>
      <c r="AI107" s="1">
        <v>0</v>
      </c>
      <c r="AJ107" s="1">
        <v>1</v>
      </c>
      <c r="AK107" s="1">
        <v>0</v>
      </c>
      <c r="AL107" s="1">
        <v>0</v>
      </c>
      <c r="AM107" s="1">
        <v>0</v>
      </c>
      <c r="AN107" s="1">
        <v>1</v>
      </c>
      <c r="AO107" s="1">
        <v>1</v>
      </c>
      <c r="AP107" s="1">
        <v>1</v>
      </c>
      <c r="AQ107" s="1">
        <v>1</v>
      </c>
      <c r="AR107" s="1">
        <v>0</v>
      </c>
      <c r="AS107" s="1">
        <v>0</v>
      </c>
      <c r="AT107" s="1">
        <v>1</v>
      </c>
      <c r="AU107" s="1">
        <v>0</v>
      </c>
      <c r="AV107" s="1">
        <v>3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1</v>
      </c>
      <c r="BR107" s="1">
        <v>3</v>
      </c>
      <c r="BS107" s="1">
        <v>3</v>
      </c>
      <c r="BT107" s="1">
        <v>6</v>
      </c>
      <c r="BU107" s="1">
        <v>1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3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1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1</v>
      </c>
    </row>
    <row r="108" spans="1:97" x14ac:dyDescent="0.25">
      <c r="A108" s="2">
        <v>107</v>
      </c>
      <c r="B108" s="1">
        <v>2</v>
      </c>
      <c r="C108" s="1">
        <v>1</v>
      </c>
      <c r="D108" s="1">
        <v>2</v>
      </c>
      <c r="E108" s="1">
        <v>1</v>
      </c>
      <c r="F108" s="1">
        <v>1</v>
      </c>
      <c r="G108" s="1">
        <v>3</v>
      </c>
      <c r="H108" s="1">
        <v>1</v>
      </c>
      <c r="I108" s="1">
        <v>1</v>
      </c>
      <c r="J108" s="1">
        <v>2</v>
      </c>
      <c r="K108" s="1">
        <v>2</v>
      </c>
      <c r="L108" s="1">
        <v>1</v>
      </c>
      <c r="M108" s="1">
        <v>1</v>
      </c>
      <c r="N108" s="1">
        <v>2</v>
      </c>
      <c r="O108" s="1">
        <v>1</v>
      </c>
      <c r="P108" s="1">
        <v>1</v>
      </c>
      <c r="Q108" s="1">
        <v>0</v>
      </c>
      <c r="R108" s="1">
        <v>1</v>
      </c>
      <c r="S108" s="1">
        <v>0</v>
      </c>
      <c r="T108" s="1">
        <v>1</v>
      </c>
      <c r="U108" s="1">
        <v>0</v>
      </c>
      <c r="V108" s="1">
        <v>0</v>
      </c>
      <c r="W108" s="1">
        <v>1</v>
      </c>
      <c r="X108" s="1">
        <v>0</v>
      </c>
      <c r="Y108" s="1">
        <v>1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1</v>
      </c>
      <c r="AJ108" s="1">
        <v>1</v>
      </c>
      <c r="AK108" s="1">
        <v>0</v>
      </c>
      <c r="AL108" s="1">
        <v>0</v>
      </c>
      <c r="AM108" s="1">
        <v>0</v>
      </c>
      <c r="AN108" s="1">
        <v>1</v>
      </c>
      <c r="AO108" s="1">
        <v>0</v>
      </c>
      <c r="AP108" s="1">
        <v>1</v>
      </c>
      <c r="AQ108" s="1">
        <v>1</v>
      </c>
      <c r="AR108" s="1">
        <v>0</v>
      </c>
      <c r="AS108" s="1">
        <v>0</v>
      </c>
      <c r="AT108" s="1">
        <v>0</v>
      </c>
      <c r="AU108" s="1">
        <v>0</v>
      </c>
      <c r="AV108" s="1">
        <v>3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1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3</v>
      </c>
      <c r="BS108" s="1">
        <v>3</v>
      </c>
      <c r="BT108" s="1">
        <v>2</v>
      </c>
      <c r="BU108" s="1">
        <v>0</v>
      </c>
      <c r="BV108" s="1">
        <v>1</v>
      </c>
      <c r="BW108" s="1">
        <v>0</v>
      </c>
      <c r="BX108" s="1">
        <v>1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2</v>
      </c>
      <c r="CG108" s="1">
        <v>0</v>
      </c>
      <c r="CH108" s="1">
        <v>0</v>
      </c>
      <c r="CI108" s="1">
        <v>1</v>
      </c>
      <c r="CJ108" s="1">
        <v>1</v>
      </c>
      <c r="CK108" s="1">
        <v>0</v>
      </c>
      <c r="CL108" s="1">
        <v>0</v>
      </c>
      <c r="CM108" s="1">
        <v>0</v>
      </c>
      <c r="CN108" s="1">
        <v>1</v>
      </c>
      <c r="CO108" s="1">
        <v>1</v>
      </c>
      <c r="CP108" s="1">
        <v>0</v>
      </c>
      <c r="CQ108" s="1">
        <v>0</v>
      </c>
      <c r="CR108" s="1">
        <v>0</v>
      </c>
      <c r="CS108" s="1">
        <v>0</v>
      </c>
    </row>
    <row r="109" spans="1:97" x14ac:dyDescent="0.25">
      <c r="A109" s="2">
        <v>108</v>
      </c>
      <c r="B109" s="1">
        <v>2</v>
      </c>
      <c r="C109" s="1">
        <v>1</v>
      </c>
      <c r="D109" s="1">
        <v>2</v>
      </c>
      <c r="E109" s="1">
        <v>2</v>
      </c>
      <c r="F109" s="1">
        <v>1</v>
      </c>
      <c r="G109" s="1">
        <v>3</v>
      </c>
      <c r="H109" s="1">
        <v>2</v>
      </c>
      <c r="I109" s="1">
        <v>3</v>
      </c>
      <c r="J109" s="1">
        <v>2</v>
      </c>
      <c r="K109" s="1">
        <v>7</v>
      </c>
      <c r="L109" s="1">
        <v>2</v>
      </c>
      <c r="M109" s="1">
        <v>1</v>
      </c>
      <c r="N109" s="1">
        <v>3</v>
      </c>
      <c r="O109" s="1">
        <v>1</v>
      </c>
      <c r="P109" s="1">
        <v>1</v>
      </c>
      <c r="Q109" s="1">
        <v>0</v>
      </c>
      <c r="R109" s="1">
        <v>0</v>
      </c>
      <c r="S109" s="1">
        <v>0</v>
      </c>
      <c r="T109" s="1">
        <v>1</v>
      </c>
      <c r="U109" s="1">
        <v>0</v>
      </c>
      <c r="V109" s="1">
        <v>0</v>
      </c>
      <c r="W109" s="1">
        <v>1</v>
      </c>
      <c r="X109" s="1">
        <v>0</v>
      </c>
      <c r="Y109" s="1">
        <v>1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1</v>
      </c>
      <c r="AJ109" s="1">
        <v>0</v>
      </c>
      <c r="AK109" s="1">
        <v>0</v>
      </c>
      <c r="AL109" s="1">
        <v>0</v>
      </c>
      <c r="AM109" s="1">
        <v>0</v>
      </c>
      <c r="AN109" s="1">
        <v>1</v>
      </c>
      <c r="AO109" s="1">
        <v>1</v>
      </c>
      <c r="AP109" s="1">
        <v>0</v>
      </c>
      <c r="AQ109" s="1">
        <v>1</v>
      </c>
      <c r="AR109" s="1">
        <v>0</v>
      </c>
      <c r="AS109" s="1">
        <v>0</v>
      </c>
      <c r="AT109" s="1">
        <v>1</v>
      </c>
      <c r="AU109" s="1">
        <v>0</v>
      </c>
      <c r="AV109" s="1">
        <v>1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1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1</v>
      </c>
      <c r="BQ109" s="1">
        <v>0</v>
      </c>
      <c r="BR109" s="1">
        <v>1</v>
      </c>
      <c r="BS109" s="1">
        <v>1</v>
      </c>
      <c r="BT109" s="1">
        <v>3</v>
      </c>
      <c r="BU109" s="1">
        <v>0</v>
      </c>
      <c r="BV109" s="1">
        <v>1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1</v>
      </c>
      <c r="CF109" s="1">
        <v>1</v>
      </c>
      <c r="CG109" s="1">
        <v>0</v>
      </c>
      <c r="CH109" s="1">
        <v>0</v>
      </c>
      <c r="CI109" s="1">
        <v>0</v>
      </c>
      <c r="CJ109" s="1">
        <v>1</v>
      </c>
      <c r="CK109" s="1">
        <v>0</v>
      </c>
      <c r="CL109" s="1">
        <v>1</v>
      </c>
      <c r="CM109" s="1">
        <v>0</v>
      </c>
      <c r="CN109" s="1">
        <v>1</v>
      </c>
      <c r="CO109" s="1">
        <v>0</v>
      </c>
      <c r="CP109" s="1">
        <v>0</v>
      </c>
      <c r="CQ109" s="1">
        <v>1</v>
      </c>
      <c r="CR109" s="1">
        <v>0</v>
      </c>
      <c r="CS109" s="1">
        <v>0</v>
      </c>
    </row>
    <row r="110" spans="1:97" x14ac:dyDescent="0.25">
      <c r="A110" s="2">
        <v>109</v>
      </c>
      <c r="B110" s="1">
        <v>2</v>
      </c>
      <c r="C110" s="1">
        <v>1</v>
      </c>
      <c r="D110" s="1">
        <v>2</v>
      </c>
      <c r="E110" s="1">
        <v>3</v>
      </c>
      <c r="F110" s="1">
        <v>1</v>
      </c>
      <c r="G110" s="1">
        <v>2</v>
      </c>
      <c r="H110" s="1">
        <v>1</v>
      </c>
      <c r="I110" s="1">
        <v>1</v>
      </c>
      <c r="J110" s="1">
        <v>2</v>
      </c>
      <c r="K110" s="1">
        <v>7</v>
      </c>
      <c r="L110" s="1">
        <v>2</v>
      </c>
      <c r="M110" s="1">
        <v>2</v>
      </c>
      <c r="N110" s="1">
        <v>3</v>
      </c>
      <c r="O110" s="1">
        <v>1</v>
      </c>
      <c r="P110" s="1">
        <v>1</v>
      </c>
      <c r="Q110" s="1">
        <v>0</v>
      </c>
      <c r="R110" s="1">
        <v>1</v>
      </c>
      <c r="S110" s="1">
        <v>1</v>
      </c>
      <c r="T110" s="1">
        <v>1</v>
      </c>
      <c r="U110" s="1">
        <v>1</v>
      </c>
      <c r="V110" s="1">
        <v>0</v>
      </c>
      <c r="W110" s="1">
        <v>1</v>
      </c>
      <c r="X110" s="1">
        <v>0</v>
      </c>
      <c r="Y110" s="1">
        <v>0</v>
      </c>
      <c r="Z110" s="1">
        <v>1</v>
      </c>
      <c r="AA110" s="1">
        <v>1</v>
      </c>
      <c r="AB110" s="1">
        <v>0</v>
      </c>
      <c r="AC110" s="1">
        <v>0</v>
      </c>
      <c r="AD110" s="1">
        <v>1</v>
      </c>
      <c r="AE110" s="1">
        <v>1</v>
      </c>
      <c r="AF110" s="1">
        <v>0</v>
      </c>
      <c r="AG110" s="1">
        <v>0</v>
      </c>
      <c r="AH110" s="1">
        <v>1</v>
      </c>
      <c r="AI110" s="1">
        <v>1</v>
      </c>
      <c r="AJ110" s="1">
        <v>1</v>
      </c>
      <c r="AK110" s="1">
        <v>0</v>
      </c>
      <c r="AL110" s="1">
        <v>0</v>
      </c>
      <c r="AM110" s="1">
        <v>0</v>
      </c>
      <c r="AN110" s="1">
        <v>1</v>
      </c>
      <c r="AO110" s="1">
        <v>1</v>
      </c>
      <c r="AP110" s="1">
        <v>1</v>
      </c>
      <c r="AQ110" s="1">
        <v>1</v>
      </c>
      <c r="AR110" s="1">
        <v>0</v>
      </c>
      <c r="AS110" s="1">
        <v>0</v>
      </c>
      <c r="AT110" s="1">
        <v>1</v>
      </c>
      <c r="AU110" s="1">
        <v>0</v>
      </c>
      <c r="AV110" s="1">
        <v>1</v>
      </c>
      <c r="AW110" s="1">
        <v>1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1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1</v>
      </c>
      <c r="BQ110" s="1">
        <v>0</v>
      </c>
      <c r="BR110" s="1">
        <v>3</v>
      </c>
      <c r="BS110" s="1">
        <v>1</v>
      </c>
      <c r="BT110" s="1">
        <v>6</v>
      </c>
      <c r="BU110" s="1">
        <v>1</v>
      </c>
      <c r="BV110" s="1">
        <v>0</v>
      </c>
      <c r="BW110" s="1">
        <v>0</v>
      </c>
      <c r="BX110" s="1">
        <v>1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3</v>
      </c>
      <c r="CG110" s="1">
        <v>1</v>
      </c>
      <c r="CH110" s="1">
        <v>0</v>
      </c>
      <c r="CI110" s="1">
        <v>0</v>
      </c>
      <c r="CJ110" s="1">
        <v>1</v>
      </c>
      <c r="CK110" s="1">
        <v>0</v>
      </c>
      <c r="CL110" s="1">
        <v>0</v>
      </c>
      <c r="CM110" s="1">
        <v>0</v>
      </c>
      <c r="CN110" s="1">
        <v>1</v>
      </c>
      <c r="CO110" s="1">
        <v>0</v>
      </c>
      <c r="CP110" s="1">
        <v>0</v>
      </c>
      <c r="CQ110" s="1">
        <v>1</v>
      </c>
      <c r="CR110" s="1">
        <v>0</v>
      </c>
      <c r="CS110" s="1">
        <v>0</v>
      </c>
    </row>
    <row r="111" spans="1:97" x14ac:dyDescent="0.25">
      <c r="A111" s="2">
        <v>110</v>
      </c>
      <c r="B111" s="1">
        <v>2</v>
      </c>
      <c r="C111" s="1">
        <v>1</v>
      </c>
      <c r="D111" s="1">
        <v>2</v>
      </c>
      <c r="E111" s="1">
        <v>1</v>
      </c>
      <c r="F111" s="1">
        <v>1</v>
      </c>
      <c r="G111" s="1">
        <v>2</v>
      </c>
      <c r="H111" s="1">
        <v>1</v>
      </c>
      <c r="I111" s="1">
        <v>1</v>
      </c>
      <c r="J111" s="1">
        <v>2</v>
      </c>
      <c r="K111" s="1">
        <v>2</v>
      </c>
      <c r="L111" s="1">
        <v>2</v>
      </c>
      <c r="M111" s="1">
        <v>2</v>
      </c>
      <c r="N111" s="1">
        <v>3</v>
      </c>
      <c r="O111" s="1">
        <v>1</v>
      </c>
      <c r="P111" s="1">
        <v>1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1</v>
      </c>
      <c r="X111" s="1">
        <v>0</v>
      </c>
      <c r="Y111" s="1">
        <v>1</v>
      </c>
      <c r="Z111" s="1">
        <v>1</v>
      </c>
      <c r="AA111" s="1">
        <v>1</v>
      </c>
      <c r="AB111" s="1">
        <v>0</v>
      </c>
      <c r="AC111" s="1">
        <v>0</v>
      </c>
      <c r="AD111" s="1">
        <v>1</v>
      </c>
      <c r="AE111" s="1">
        <v>1</v>
      </c>
      <c r="AF111" s="1">
        <v>0</v>
      </c>
      <c r="AG111" s="1">
        <v>0</v>
      </c>
      <c r="AH111" s="1">
        <v>0</v>
      </c>
      <c r="AI111" s="1">
        <v>1</v>
      </c>
      <c r="AJ111" s="1">
        <v>1</v>
      </c>
      <c r="AK111" s="1">
        <v>0</v>
      </c>
      <c r="AL111" s="1">
        <v>0</v>
      </c>
      <c r="AM111" s="1">
        <v>0</v>
      </c>
      <c r="AN111" s="1">
        <v>1</v>
      </c>
      <c r="AO111" s="1">
        <v>1</v>
      </c>
      <c r="AP111" s="1">
        <v>1</v>
      </c>
      <c r="AQ111" s="1">
        <v>1</v>
      </c>
      <c r="AR111" s="1">
        <v>1</v>
      </c>
      <c r="AS111" s="1">
        <v>0</v>
      </c>
      <c r="AT111" s="1">
        <v>1</v>
      </c>
      <c r="AU111" s="1">
        <v>0</v>
      </c>
      <c r="AV111" s="1">
        <v>1</v>
      </c>
      <c r="AW111" s="1">
        <v>0</v>
      </c>
      <c r="AX111" s="1">
        <v>0</v>
      </c>
      <c r="AY111" s="1">
        <v>1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1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3</v>
      </c>
      <c r="BS111" s="1">
        <v>3</v>
      </c>
      <c r="BT111" s="1">
        <v>6</v>
      </c>
      <c r="BU111" s="1">
        <v>0</v>
      </c>
      <c r="BV111" s="1">
        <v>1</v>
      </c>
      <c r="BW111" s="1">
        <v>0</v>
      </c>
      <c r="BX111" s="1">
        <v>1</v>
      </c>
      <c r="BY111" s="1">
        <v>0</v>
      </c>
      <c r="BZ111" s="1">
        <v>1</v>
      </c>
      <c r="CA111" s="1">
        <v>0</v>
      </c>
      <c r="CB111" s="1">
        <v>1</v>
      </c>
      <c r="CC111" s="1">
        <v>0</v>
      </c>
      <c r="CD111" s="1">
        <v>0</v>
      </c>
      <c r="CE111" s="1">
        <v>0</v>
      </c>
      <c r="CF111" s="1">
        <v>1</v>
      </c>
      <c r="CG111" s="1">
        <v>0</v>
      </c>
      <c r="CH111" s="1">
        <v>0</v>
      </c>
      <c r="CI111" s="1">
        <v>1</v>
      </c>
      <c r="CJ111" s="1">
        <v>1</v>
      </c>
      <c r="CK111" s="1">
        <v>1</v>
      </c>
      <c r="CL111" s="1">
        <v>1</v>
      </c>
      <c r="CM111" s="1">
        <v>0</v>
      </c>
      <c r="CN111" s="1">
        <v>1</v>
      </c>
      <c r="CO111" s="1">
        <v>0</v>
      </c>
      <c r="CP111" s="1">
        <v>0</v>
      </c>
      <c r="CQ111" s="1">
        <v>1</v>
      </c>
      <c r="CR111" s="1">
        <v>0</v>
      </c>
      <c r="CS111" s="1">
        <v>0</v>
      </c>
    </row>
    <row r="112" spans="1:97" x14ac:dyDescent="0.25">
      <c r="A112" s="2">
        <v>111</v>
      </c>
      <c r="B112" s="1">
        <v>2</v>
      </c>
      <c r="C112" s="1">
        <v>2</v>
      </c>
      <c r="D112" s="1">
        <v>2</v>
      </c>
      <c r="E112" s="1">
        <v>1</v>
      </c>
      <c r="F112" s="1">
        <v>1</v>
      </c>
      <c r="G112" s="1">
        <v>2</v>
      </c>
      <c r="H112" s="1">
        <v>2</v>
      </c>
      <c r="I112" s="1">
        <v>3</v>
      </c>
      <c r="J112" s="1">
        <v>1</v>
      </c>
      <c r="K112" s="1">
        <v>8</v>
      </c>
      <c r="L112" s="1">
        <v>1</v>
      </c>
      <c r="M112" s="1">
        <v>2</v>
      </c>
      <c r="N112" s="1">
        <v>3</v>
      </c>
      <c r="O112" s="1">
        <v>3</v>
      </c>
      <c r="P112" s="1">
        <v>1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1</v>
      </c>
      <c r="X112" s="1">
        <v>0</v>
      </c>
      <c r="Y112" s="1">
        <v>1</v>
      </c>
      <c r="Z112" s="1">
        <v>0</v>
      </c>
      <c r="AA112" s="1">
        <v>0</v>
      </c>
      <c r="AB112" s="1">
        <v>0</v>
      </c>
      <c r="AC112" s="1">
        <v>1</v>
      </c>
      <c r="AD112" s="1">
        <v>1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1</v>
      </c>
      <c r="AK112" s="1">
        <v>1</v>
      </c>
      <c r="AL112" s="1">
        <v>0</v>
      </c>
      <c r="AM112" s="1">
        <v>0</v>
      </c>
      <c r="AN112" s="1">
        <v>1</v>
      </c>
      <c r="AO112" s="1">
        <v>0</v>
      </c>
      <c r="AP112" s="1">
        <v>0</v>
      </c>
      <c r="AQ112" s="1">
        <v>1</v>
      </c>
      <c r="AR112" s="1">
        <v>0</v>
      </c>
      <c r="AS112" s="1">
        <v>0</v>
      </c>
      <c r="AT112" s="1">
        <v>1</v>
      </c>
      <c r="AU112" s="1">
        <v>0</v>
      </c>
      <c r="AV112" s="1">
        <v>3</v>
      </c>
      <c r="AW112" s="1">
        <v>0</v>
      </c>
      <c r="AX112" s="1">
        <v>0</v>
      </c>
      <c r="AY112" s="1">
        <v>1</v>
      </c>
      <c r="AZ112" s="1">
        <v>1</v>
      </c>
      <c r="BA112" s="1">
        <v>0</v>
      </c>
      <c r="BB112" s="1">
        <v>1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1</v>
      </c>
      <c r="BJ112" s="1">
        <v>0</v>
      </c>
      <c r="BK112" s="1">
        <v>0</v>
      </c>
      <c r="BL112" s="1">
        <v>1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3</v>
      </c>
      <c r="BS112" s="1">
        <v>3</v>
      </c>
      <c r="BT112" s="1">
        <v>4</v>
      </c>
      <c r="BU112" s="1">
        <v>0</v>
      </c>
      <c r="BV112" s="1">
        <v>0</v>
      </c>
      <c r="BW112" s="1">
        <v>0</v>
      </c>
      <c r="BX112" s="1">
        <v>1</v>
      </c>
      <c r="BY112" s="1">
        <v>0</v>
      </c>
      <c r="BZ112" s="1">
        <v>0</v>
      </c>
      <c r="CA112" s="1">
        <v>0</v>
      </c>
      <c r="CB112" s="1">
        <v>1</v>
      </c>
      <c r="CC112" s="1">
        <v>0</v>
      </c>
      <c r="CD112" s="1">
        <v>0</v>
      </c>
      <c r="CE112" s="1">
        <v>1</v>
      </c>
      <c r="CF112" s="1">
        <v>1</v>
      </c>
      <c r="CG112" s="1">
        <v>0</v>
      </c>
      <c r="CH112" s="1">
        <v>0</v>
      </c>
      <c r="CI112" s="1">
        <v>0</v>
      </c>
      <c r="CJ112" s="1">
        <v>1</v>
      </c>
      <c r="CK112" s="1">
        <v>1</v>
      </c>
      <c r="CL112" s="1">
        <v>1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1</v>
      </c>
    </row>
    <row r="113" spans="1:97" x14ac:dyDescent="0.25">
      <c r="A113" s="2">
        <v>112</v>
      </c>
      <c r="B113" s="1">
        <v>2</v>
      </c>
      <c r="C113" s="1">
        <v>2</v>
      </c>
      <c r="D113" s="1">
        <v>2</v>
      </c>
      <c r="E113" s="1">
        <v>1</v>
      </c>
      <c r="F113" s="1">
        <v>1</v>
      </c>
      <c r="G113" s="1">
        <v>2</v>
      </c>
      <c r="H113" s="1">
        <v>1</v>
      </c>
      <c r="I113" s="1">
        <v>2</v>
      </c>
      <c r="J113" s="1">
        <v>1</v>
      </c>
      <c r="K113" s="1">
        <v>2</v>
      </c>
      <c r="L113" s="1">
        <v>2</v>
      </c>
      <c r="M113" s="1">
        <v>3</v>
      </c>
      <c r="N113" s="1">
        <v>3</v>
      </c>
      <c r="O113" s="1">
        <v>1</v>
      </c>
      <c r="P113" s="1">
        <v>1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1</v>
      </c>
      <c r="X113" s="1">
        <v>0</v>
      </c>
      <c r="Y113" s="1">
        <v>0</v>
      </c>
      <c r="Z113" s="1">
        <v>0</v>
      </c>
      <c r="AA113" s="1">
        <v>0</v>
      </c>
      <c r="AB113" s="1">
        <v>1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1</v>
      </c>
      <c r="AL113" s="1">
        <v>0</v>
      </c>
      <c r="AM113" s="1">
        <v>1</v>
      </c>
      <c r="AN113" s="1">
        <v>0</v>
      </c>
      <c r="AO113" s="1">
        <v>0</v>
      </c>
      <c r="AP113" s="1">
        <v>1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3</v>
      </c>
      <c r="AW113" s="1">
        <v>0</v>
      </c>
      <c r="AX113" s="1">
        <v>0</v>
      </c>
      <c r="AY113" s="1">
        <v>1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1</v>
      </c>
      <c r="BJ113" s="1">
        <v>0</v>
      </c>
      <c r="BK113" s="1">
        <v>0</v>
      </c>
      <c r="BL113" s="1">
        <v>0</v>
      </c>
      <c r="BM113" s="1">
        <v>1</v>
      </c>
      <c r="BN113" s="1">
        <v>0</v>
      </c>
      <c r="BO113" s="1">
        <v>1</v>
      </c>
      <c r="BP113" s="1">
        <v>0</v>
      </c>
      <c r="BQ113" s="1">
        <v>0</v>
      </c>
      <c r="BR113" s="1">
        <v>1</v>
      </c>
      <c r="BS113" s="1">
        <v>1</v>
      </c>
      <c r="BT113" s="1">
        <v>3</v>
      </c>
      <c r="BU113" s="1">
        <v>1</v>
      </c>
      <c r="BV113" s="1">
        <v>1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1</v>
      </c>
      <c r="CG113" s="1">
        <v>1</v>
      </c>
      <c r="CH113" s="1">
        <v>1</v>
      </c>
      <c r="CI113" s="1">
        <v>0</v>
      </c>
      <c r="CJ113" s="1">
        <v>0</v>
      </c>
      <c r="CK113" s="1">
        <v>1</v>
      </c>
      <c r="CL113" s="1">
        <v>0</v>
      </c>
      <c r="CM113" s="1">
        <v>0</v>
      </c>
      <c r="CN113" s="1">
        <v>1</v>
      </c>
      <c r="CO113" s="1">
        <v>1</v>
      </c>
      <c r="CP113" s="1">
        <v>0</v>
      </c>
      <c r="CQ113" s="1">
        <v>0</v>
      </c>
      <c r="CR113" s="1">
        <v>0</v>
      </c>
      <c r="CS113" s="1">
        <v>0</v>
      </c>
    </row>
    <row r="114" spans="1:97" x14ac:dyDescent="0.25">
      <c r="A114" s="2">
        <v>113</v>
      </c>
      <c r="B114" s="1">
        <v>2</v>
      </c>
      <c r="C114" s="1">
        <v>2</v>
      </c>
      <c r="D114" s="1">
        <v>2</v>
      </c>
      <c r="E114" s="1">
        <v>1</v>
      </c>
      <c r="F114" s="1">
        <v>1</v>
      </c>
      <c r="G114" s="1">
        <v>3</v>
      </c>
      <c r="H114" s="1">
        <v>1</v>
      </c>
      <c r="I114" s="1">
        <v>2</v>
      </c>
      <c r="J114" s="1">
        <v>2</v>
      </c>
      <c r="K114" s="1">
        <v>2</v>
      </c>
      <c r="L114" s="1">
        <v>3</v>
      </c>
      <c r="M114" s="1">
        <v>2</v>
      </c>
      <c r="N114" s="1">
        <v>3</v>
      </c>
      <c r="O114" s="1">
        <v>3</v>
      </c>
      <c r="P114" s="1">
        <v>1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1</v>
      </c>
      <c r="X114" s="1">
        <v>0</v>
      </c>
      <c r="Y114" s="1">
        <v>1</v>
      </c>
      <c r="Z114" s="1">
        <v>0</v>
      </c>
      <c r="AA114" s="1">
        <v>0</v>
      </c>
      <c r="AB114" s="1">
        <v>0</v>
      </c>
      <c r="AC114" s="1">
        <v>0</v>
      </c>
      <c r="AD114" s="1">
        <v>1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1</v>
      </c>
      <c r="AR114" s="1">
        <v>0</v>
      </c>
      <c r="AS114" s="1">
        <v>0</v>
      </c>
      <c r="AT114" s="1">
        <v>1</v>
      </c>
      <c r="AU114" s="1">
        <v>0</v>
      </c>
      <c r="AV114" s="1">
        <v>3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1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1</v>
      </c>
      <c r="BN114" s="1">
        <v>0</v>
      </c>
      <c r="BO114" s="1">
        <v>0</v>
      </c>
      <c r="BP114" s="1">
        <v>0</v>
      </c>
      <c r="BQ114" s="1">
        <v>0</v>
      </c>
      <c r="BR114" s="1">
        <v>1</v>
      </c>
      <c r="BS114" s="1">
        <v>1</v>
      </c>
      <c r="BT114" s="1">
        <v>3</v>
      </c>
      <c r="BU114" s="1">
        <v>0</v>
      </c>
      <c r="BV114" s="1">
        <v>0</v>
      </c>
      <c r="BW114" s="1">
        <v>0</v>
      </c>
      <c r="BX114" s="1">
        <v>1</v>
      </c>
      <c r="BY114" s="1">
        <v>0</v>
      </c>
      <c r="BZ114" s="1">
        <v>0</v>
      </c>
      <c r="CA114" s="1">
        <v>0</v>
      </c>
      <c r="CB114" s="1">
        <v>1</v>
      </c>
      <c r="CC114" s="1">
        <v>0</v>
      </c>
      <c r="CD114" s="1">
        <v>0</v>
      </c>
      <c r="CE114" s="1">
        <v>1</v>
      </c>
      <c r="CF114" s="1">
        <v>1</v>
      </c>
      <c r="CG114" s="1">
        <v>1</v>
      </c>
      <c r="CH114" s="1">
        <v>0</v>
      </c>
      <c r="CI114" s="1">
        <v>0</v>
      </c>
      <c r="CJ114" s="1">
        <v>1</v>
      </c>
      <c r="CK114" s="1">
        <v>1</v>
      </c>
      <c r="CL114" s="1">
        <v>0</v>
      </c>
      <c r="CM114" s="1">
        <v>0</v>
      </c>
      <c r="CN114" s="1">
        <v>1</v>
      </c>
      <c r="CO114" s="1">
        <v>0</v>
      </c>
      <c r="CP114" s="1">
        <v>0</v>
      </c>
      <c r="CQ114" s="1">
        <v>1</v>
      </c>
      <c r="CR114" s="1">
        <v>0</v>
      </c>
      <c r="CS114" s="1">
        <v>0</v>
      </c>
    </row>
    <row r="115" spans="1:97" x14ac:dyDescent="0.25">
      <c r="A115" s="2">
        <v>114</v>
      </c>
      <c r="B115" s="1">
        <v>2</v>
      </c>
      <c r="C115" s="1">
        <v>1</v>
      </c>
      <c r="D115" s="1">
        <v>2</v>
      </c>
      <c r="E115" s="1">
        <v>1</v>
      </c>
      <c r="F115" s="1">
        <v>1</v>
      </c>
      <c r="G115" s="1">
        <v>3</v>
      </c>
      <c r="H115" s="1">
        <v>1</v>
      </c>
      <c r="I115" s="1">
        <v>1</v>
      </c>
      <c r="J115" s="1">
        <v>2</v>
      </c>
      <c r="K115" s="1">
        <v>2</v>
      </c>
      <c r="L115" s="1">
        <v>2</v>
      </c>
      <c r="M115" s="1">
        <v>1</v>
      </c>
      <c r="N115" s="1">
        <v>2</v>
      </c>
      <c r="O115" s="1">
        <v>3</v>
      </c>
      <c r="P115" s="1">
        <v>1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1</v>
      </c>
      <c r="X115" s="1">
        <v>0</v>
      </c>
      <c r="Y115" s="1">
        <v>1</v>
      </c>
      <c r="Z115" s="1">
        <v>1</v>
      </c>
      <c r="AA115" s="1">
        <v>1</v>
      </c>
      <c r="AB115" s="1">
        <v>1</v>
      </c>
      <c r="AC115" s="1">
        <v>0</v>
      </c>
      <c r="AD115" s="1">
        <v>1</v>
      </c>
      <c r="AE115" s="1">
        <v>1</v>
      </c>
      <c r="AF115" s="1">
        <v>0</v>
      </c>
      <c r="AG115" s="1">
        <v>0</v>
      </c>
      <c r="AH115" s="1">
        <v>1</v>
      </c>
      <c r="AI115" s="1">
        <v>1</v>
      </c>
      <c r="AJ115" s="1">
        <v>0</v>
      </c>
      <c r="AK115" s="1">
        <v>0</v>
      </c>
      <c r="AL115" s="1">
        <v>0</v>
      </c>
      <c r="AM115" s="1">
        <v>0</v>
      </c>
      <c r="AN115" s="1">
        <v>1</v>
      </c>
      <c r="AO115" s="1">
        <v>0</v>
      </c>
      <c r="AP115" s="1">
        <v>1</v>
      </c>
      <c r="AQ115" s="1">
        <v>1</v>
      </c>
      <c r="AR115" s="1">
        <v>0</v>
      </c>
      <c r="AS115" s="1">
        <v>0</v>
      </c>
      <c r="AT115" s="1">
        <v>0</v>
      </c>
      <c r="AU115" s="1">
        <v>0</v>
      </c>
      <c r="AV115" s="1">
        <v>1</v>
      </c>
      <c r="AW115" s="1">
        <v>0</v>
      </c>
      <c r="AX115" s="1">
        <v>0</v>
      </c>
      <c r="AY115" s="1">
        <v>1</v>
      </c>
      <c r="AZ115" s="1">
        <v>0</v>
      </c>
      <c r="BA115" s="1">
        <v>0</v>
      </c>
      <c r="BB115" s="1">
        <v>1</v>
      </c>
      <c r="BC115" s="1">
        <v>0</v>
      </c>
      <c r="BD115" s="1">
        <v>0</v>
      </c>
      <c r="BE115" s="1">
        <v>0</v>
      </c>
      <c r="BF115" s="1">
        <v>0</v>
      </c>
      <c r="BG115" s="1">
        <v>1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1</v>
      </c>
      <c r="BN115" s="1">
        <v>0</v>
      </c>
      <c r="BO115" s="1">
        <v>0</v>
      </c>
      <c r="BP115" s="1">
        <v>0</v>
      </c>
      <c r="BQ115" s="1">
        <v>0</v>
      </c>
      <c r="BR115" s="1">
        <v>3</v>
      </c>
      <c r="BS115" s="1">
        <v>3</v>
      </c>
      <c r="BT115" s="1">
        <v>4</v>
      </c>
      <c r="BU115" s="1">
        <v>0</v>
      </c>
      <c r="BV115" s="1">
        <v>0</v>
      </c>
      <c r="BW115" s="1">
        <v>0</v>
      </c>
      <c r="BX115" s="1">
        <v>1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1</v>
      </c>
      <c r="CG115" s="1">
        <v>0</v>
      </c>
      <c r="CH115" s="1">
        <v>0</v>
      </c>
      <c r="CI115" s="1">
        <v>1</v>
      </c>
      <c r="CJ115" s="1">
        <v>0</v>
      </c>
      <c r="CK115" s="1">
        <v>1</v>
      </c>
      <c r="CL115" s="1">
        <v>1</v>
      </c>
      <c r="CM115" s="1">
        <v>0</v>
      </c>
      <c r="CN115" s="1">
        <v>1</v>
      </c>
      <c r="CO115" s="1">
        <v>1</v>
      </c>
      <c r="CP115" s="1">
        <v>0</v>
      </c>
      <c r="CQ115" s="1">
        <v>0</v>
      </c>
      <c r="CR115" s="1">
        <v>0</v>
      </c>
      <c r="CS115" s="1">
        <v>0</v>
      </c>
    </row>
    <row r="116" spans="1:97" x14ac:dyDescent="0.25">
      <c r="A116" s="2">
        <v>115</v>
      </c>
      <c r="B116" s="1">
        <v>2</v>
      </c>
      <c r="C116" s="1">
        <v>2</v>
      </c>
      <c r="D116" s="1">
        <v>2</v>
      </c>
      <c r="E116" s="1">
        <v>1</v>
      </c>
      <c r="F116" s="1">
        <v>1</v>
      </c>
      <c r="G116" s="1">
        <v>2</v>
      </c>
      <c r="H116" s="1">
        <v>1</v>
      </c>
      <c r="I116" s="1">
        <v>2</v>
      </c>
      <c r="J116" s="1">
        <v>2</v>
      </c>
      <c r="K116" s="1">
        <v>8</v>
      </c>
      <c r="L116" s="1">
        <v>2</v>
      </c>
      <c r="M116" s="1">
        <v>1</v>
      </c>
      <c r="N116" s="1">
        <v>2</v>
      </c>
      <c r="O116" s="1">
        <v>1</v>
      </c>
      <c r="P116" s="1">
        <v>1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1</v>
      </c>
      <c r="X116" s="1">
        <v>0</v>
      </c>
      <c r="Y116" s="1">
        <v>1</v>
      </c>
      <c r="Z116" s="1">
        <v>0</v>
      </c>
      <c r="AA116" s="1">
        <v>1</v>
      </c>
      <c r="AB116" s="1">
        <v>0</v>
      </c>
      <c r="AC116" s="1">
        <v>0</v>
      </c>
      <c r="AD116" s="1">
        <v>1</v>
      </c>
      <c r="AE116" s="1">
        <v>1</v>
      </c>
      <c r="AF116" s="1">
        <v>1</v>
      </c>
      <c r="AG116" s="1">
        <v>0</v>
      </c>
      <c r="AH116" s="1">
        <v>1</v>
      </c>
      <c r="AI116" s="1">
        <v>1</v>
      </c>
      <c r="AJ116" s="1">
        <v>1</v>
      </c>
      <c r="AK116" s="1">
        <v>0</v>
      </c>
      <c r="AL116" s="1">
        <v>0</v>
      </c>
      <c r="AM116" s="1">
        <v>0</v>
      </c>
      <c r="AN116" s="1">
        <v>1</v>
      </c>
      <c r="AO116" s="1">
        <v>1</v>
      </c>
      <c r="AP116" s="1">
        <v>0</v>
      </c>
      <c r="AQ116" s="1">
        <v>1</v>
      </c>
      <c r="AR116" s="1">
        <v>0</v>
      </c>
      <c r="AS116" s="1">
        <v>0</v>
      </c>
      <c r="AT116" s="1">
        <v>1</v>
      </c>
      <c r="AU116" s="1">
        <v>0</v>
      </c>
      <c r="AV116" s="1">
        <v>1</v>
      </c>
      <c r="AW116" s="1">
        <v>0</v>
      </c>
      <c r="AX116" s="1">
        <v>0</v>
      </c>
      <c r="AY116" s="1">
        <v>1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1</v>
      </c>
      <c r="BF116" s="1">
        <v>0</v>
      </c>
      <c r="BG116" s="1">
        <v>0</v>
      </c>
      <c r="BH116" s="1">
        <v>0</v>
      </c>
      <c r="BI116" s="1">
        <v>1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1</v>
      </c>
      <c r="BS116" s="1">
        <v>1</v>
      </c>
      <c r="BT116" s="1">
        <v>4</v>
      </c>
      <c r="BU116" s="1">
        <v>1</v>
      </c>
      <c r="BV116" s="1">
        <v>1</v>
      </c>
      <c r="BW116" s="1">
        <v>1</v>
      </c>
      <c r="BX116" s="1">
        <v>1</v>
      </c>
      <c r="BY116" s="1">
        <v>0</v>
      </c>
      <c r="BZ116" s="1">
        <v>0</v>
      </c>
      <c r="CA116" s="1">
        <v>1</v>
      </c>
      <c r="CB116" s="1">
        <v>0</v>
      </c>
      <c r="CC116" s="1">
        <v>0</v>
      </c>
      <c r="CD116" s="1">
        <v>0</v>
      </c>
      <c r="CE116" s="1">
        <v>0</v>
      </c>
      <c r="CF116" s="1">
        <v>1</v>
      </c>
      <c r="CG116" s="1">
        <v>1</v>
      </c>
      <c r="CH116" s="1">
        <v>0</v>
      </c>
      <c r="CI116" s="1">
        <v>0</v>
      </c>
      <c r="CJ116" s="1">
        <v>1</v>
      </c>
      <c r="CK116" s="1">
        <v>0</v>
      </c>
      <c r="CL116" s="1">
        <v>1</v>
      </c>
      <c r="CM116" s="1">
        <v>0</v>
      </c>
      <c r="CN116" s="1">
        <v>1</v>
      </c>
      <c r="CO116" s="1">
        <v>1</v>
      </c>
      <c r="CP116" s="1">
        <v>0</v>
      </c>
      <c r="CQ116" s="1">
        <v>0</v>
      </c>
      <c r="CR116" s="1">
        <v>0</v>
      </c>
      <c r="CS116" s="1">
        <v>0</v>
      </c>
    </row>
    <row r="117" spans="1:97" x14ac:dyDescent="0.25">
      <c r="A117" s="2">
        <v>116</v>
      </c>
      <c r="B117" s="1">
        <v>2</v>
      </c>
      <c r="C117" s="1">
        <v>2</v>
      </c>
      <c r="D117" s="1">
        <v>2</v>
      </c>
      <c r="E117" s="1">
        <v>1</v>
      </c>
      <c r="F117" s="1">
        <v>1</v>
      </c>
      <c r="G117" s="1">
        <v>3</v>
      </c>
      <c r="H117" s="1">
        <v>1</v>
      </c>
      <c r="I117" s="1">
        <v>1</v>
      </c>
      <c r="J117" s="1">
        <v>2</v>
      </c>
      <c r="K117" s="1">
        <v>8</v>
      </c>
      <c r="L117" s="1">
        <v>2</v>
      </c>
      <c r="M117" s="1">
        <v>2</v>
      </c>
      <c r="N117" s="1">
        <v>2</v>
      </c>
      <c r="O117" s="1">
        <v>3</v>
      </c>
      <c r="P117" s="1">
        <v>1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3</v>
      </c>
      <c r="X117" s="1">
        <v>0</v>
      </c>
      <c r="Y117" s="1">
        <v>1</v>
      </c>
      <c r="Z117" s="1">
        <v>0</v>
      </c>
      <c r="AA117" s="1">
        <v>1</v>
      </c>
      <c r="AB117" s="1">
        <v>0</v>
      </c>
      <c r="AC117" s="1">
        <v>0</v>
      </c>
      <c r="AD117" s="1">
        <v>1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1</v>
      </c>
      <c r="AK117" s="1">
        <v>1</v>
      </c>
      <c r="AL117" s="1">
        <v>0</v>
      </c>
      <c r="AM117" s="1">
        <v>0</v>
      </c>
      <c r="AN117" s="1">
        <v>1</v>
      </c>
      <c r="AO117" s="1">
        <v>0</v>
      </c>
      <c r="AP117" s="1">
        <v>0</v>
      </c>
      <c r="AQ117" s="1">
        <v>1</v>
      </c>
      <c r="AR117" s="1">
        <v>0</v>
      </c>
      <c r="AS117" s="1">
        <v>0</v>
      </c>
      <c r="AT117" s="1">
        <v>1</v>
      </c>
      <c r="AU117" s="1">
        <v>0</v>
      </c>
      <c r="AV117" s="1">
        <v>3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1</v>
      </c>
      <c r="BR117" s="1">
        <v>2</v>
      </c>
      <c r="BS117" s="1">
        <v>3</v>
      </c>
      <c r="BT117" s="1">
        <v>4</v>
      </c>
      <c r="BU117" s="1">
        <v>0</v>
      </c>
      <c r="BV117" s="1">
        <v>0</v>
      </c>
      <c r="BW117" s="1">
        <v>0</v>
      </c>
      <c r="BX117" s="1">
        <v>1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1</v>
      </c>
      <c r="CG117" s="1">
        <v>1</v>
      </c>
      <c r="CH117" s="1">
        <v>0</v>
      </c>
      <c r="CI117" s="1">
        <v>1</v>
      </c>
      <c r="CJ117" s="1">
        <v>1</v>
      </c>
      <c r="CK117" s="1">
        <v>1</v>
      </c>
      <c r="CL117" s="1">
        <v>0</v>
      </c>
      <c r="CM117" s="1">
        <v>0</v>
      </c>
      <c r="CN117" s="1">
        <v>1</v>
      </c>
      <c r="CO117" s="1">
        <v>1</v>
      </c>
      <c r="CP117" s="1">
        <v>0</v>
      </c>
      <c r="CQ117" s="1">
        <v>1</v>
      </c>
      <c r="CR117" s="1">
        <v>0</v>
      </c>
      <c r="CS117" s="1">
        <v>0</v>
      </c>
    </row>
    <row r="118" spans="1:97" x14ac:dyDescent="0.25">
      <c r="A118" s="2">
        <v>117</v>
      </c>
      <c r="B118" s="1">
        <v>2</v>
      </c>
      <c r="C118" s="1">
        <v>1</v>
      </c>
      <c r="D118" s="1">
        <v>2</v>
      </c>
      <c r="E118" s="1">
        <v>1</v>
      </c>
      <c r="F118" s="1">
        <v>5</v>
      </c>
      <c r="G118" s="1">
        <v>2</v>
      </c>
      <c r="H118" s="1">
        <v>2</v>
      </c>
      <c r="I118" s="1">
        <v>2</v>
      </c>
      <c r="J118" s="1">
        <v>1</v>
      </c>
      <c r="K118" s="1">
        <v>3</v>
      </c>
      <c r="L118" s="1">
        <v>1</v>
      </c>
      <c r="M118" s="1">
        <v>3</v>
      </c>
      <c r="N118" s="1">
        <v>3</v>
      </c>
      <c r="O118" s="1">
        <v>3</v>
      </c>
      <c r="P118" s="1">
        <v>1</v>
      </c>
      <c r="Q118" s="1">
        <v>0</v>
      </c>
      <c r="R118" s="1">
        <v>0</v>
      </c>
      <c r="S118" s="1">
        <v>0</v>
      </c>
      <c r="T118" s="1">
        <v>1</v>
      </c>
      <c r="U118" s="1">
        <v>0</v>
      </c>
      <c r="V118" s="1">
        <v>0</v>
      </c>
      <c r="W118" s="1">
        <v>1</v>
      </c>
      <c r="X118" s="1">
        <v>0</v>
      </c>
      <c r="Y118" s="1">
        <v>1</v>
      </c>
      <c r="Z118" s="1">
        <v>1</v>
      </c>
      <c r="AA118" s="1">
        <v>1</v>
      </c>
      <c r="AB118" s="1">
        <v>0</v>
      </c>
      <c r="AC118" s="1">
        <v>0</v>
      </c>
      <c r="AD118" s="1">
        <v>0</v>
      </c>
      <c r="AE118" s="1">
        <v>0</v>
      </c>
      <c r="AF118" s="1">
        <v>1</v>
      </c>
      <c r="AG118" s="1">
        <v>0</v>
      </c>
      <c r="AH118" s="1">
        <v>1</v>
      </c>
      <c r="AI118" s="1">
        <v>1</v>
      </c>
      <c r="AJ118" s="1">
        <v>1</v>
      </c>
      <c r="AK118" s="1">
        <v>0</v>
      </c>
      <c r="AL118" s="1">
        <v>0</v>
      </c>
      <c r="AM118" s="1">
        <v>1</v>
      </c>
      <c r="AN118" s="1">
        <v>0</v>
      </c>
      <c r="AO118" s="1">
        <v>0</v>
      </c>
      <c r="AP118" s="1">
        <v>1</v>
      </c>
      <c r="AQ118" s="1">
        <v>1</v>
      </c>
      <c r="AR118" s="1">
        <v>1</v>
      </c>
      <c r="AS118" s="1">
        <v>0</v>
      </c>
      <c r="AT118" s="1">
        <v>1</v>
      </c>
      <c r="AU118" s="1">
        <v>0</v>
      </c>
      <c r="AV118" s="1">
        <v>1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1</v>
      </c>
      <c r="BG118" s="1">
        <v>0</v>
      </c>
      <c r="BH118" s="1">
        <v>0</v>
      </c>
      <c r="BI118" s="1">
        <v>1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2</v>
      </c>
      <c r="BS118" s="1">
        <v>2</v>
      </c>
      <c r="BT118" s="1">
        <v>3</v>
      </c>
      <c r="BU118" s="1">
        <v>1</v>
      </c>
      <c r="BV118" s="1">
        <v>1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1</v>
      </c>
      <c r="CG118" s="1">
        <v>0</v>
      </c>
      <c r="CH118" s="1">
        <v>0</v>
      </c>
      <c r="CI118" s="1">
        <v>0</v>
      </c>
      <c r="CJ118" s="1">
        <v>1</v>
      </c>
      <c r="CK118" s="1">
        <v>1</v>
      </c>
      <c r="CL118" s="1">
        <v>0</v>
      </c>
      <c r="CM118" s="1">
        <v>0</v>
      </c>
      <c r="CN118" s="1">
        <v>1</v>
      </c>
      <c r="CO118" s="1">
        <v>1</v>
      </c>
      <c r="CP118" s="1">
        <v>0</v>
      </c>
      <c r="CQ118" s="1">
        <v>1</v>
      </c>
      <c r="CR118" s="1">
        <v>0</v>
      </c>
      <c r="CS118" s="1">
        <v>0</v>
      </c>
    </row>
    <row r="119" spans="1:97" x14ac:dyDescent="0.25">
      <c r="A119" s="2">
        <v>118</v>
      </c>
      <c r="B119" s="1">
        <v>2</v>
      </c>
      <c r="C119" s="1">
        <v>2</v>
      </c>
      <c r="D119" s="1">
        <v>2</v>
      </c>
      <c r="E119" s="1">
        <v>1</v>
      </c>
      <c r="F119" s="1">
        <v>5</v>
      </c>
      <c r="G119" s="1">
        <v>3</v>
      </c>
      <c r="H119" s="1">
        <v>2</v>
      </c>
      <c r="I119" s="1">
        <v>4</v>
      </c>
      <c r="J119" s="1">
        <v>2</v>
      </c>
      <c r="K119" s="1">
        <v>2</v>
      </c>
      <c r="L119" s="1">
        <v>2</v>
      </c>
      <c r="M119" s="1">
        <v>2</v>
      </c>
      <c r="N119" s="1">
        <v>3</v>
      </c>
      <c r="O119" s="1">
        <v>3</v>
      </c>
      <c r="P119" s="1">
        <v>0</v>
      </c>
      <c r="Q119" s="1">
        <v>0</v>
      </c>
      <c r="R119" s="1">
        <v>0</v>
      </c>
      <c r="S119" s="1">
        <v>1</v>
      </c>
      <c r="T119" s="1">
        <v>0</v>
      </c>
      <c r="U119" s="1">
        <v>0</v>
      </c>
      <c r="V119" s="1">
        <v>0</v>
      </c>
      <c r="W119" s="1">
        <v>1</v>
      </c>
      <c r="X119" s="1">
        <v>0</v>
      </c>
      <c r="Y119" s="1">
        <v>1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1</v>
      </c>
      <c r="AO119" s="1">
        <v>0</v>
      </c>
      <c r="AP119" s="1">
        <v>0</v>
      </c>
      <c r="AQ119" s="1">
        <v>1</v>
      </c>
      <c r="AR119" s="1">
        <v>0</v>
      </c>
      <c r="AS119" s="1">
        <v>0</v>
      </c>
      <c r="AT119" s="1">
        <v>0</v>
      </c>
      <c r="AU119" s="1">
        <v>0</v>
      </c>
      <c r="AV119" s="1">
        <v>2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1</v>
      </c>
      <c r="BR119" s="1">
        <v>3</v>
      </c>
      <c r="BS119" s="1">
        <v>3</v>
      </c>
      <c r="BT119" s="1">
        <v>6</v>
      </c>
      <c r="BU119" s="1">
        <v>0</v>
      </c>
      <c r="BV119" s="1">
        <v>1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1</v>
      </c>
      <c r="CG119" s="1">
        <v>0</v>
      </c>
      <c r="CH119" s="1">
        <v>0</v>
      </c>
      <c r="CI119" s="1">
        <v>1</v>
      </c>
      <c r="CJ119" s="1">
        <v>0</v>
      </c>
      <c r="CK119" s="1">
        <v>0</v>
      </c>
      <c r="CL119" s="1">
        <v>0</v>
      </c>
      <c r="CM119" s="1">
        <v>0</v>
      </c>
      <c r="CN119" s="1">
        <v>1</v>
      </c>
      <c r="CO119" s="1">
        <v>1</v>
      </c>
      <c r="CP119" s="1">
        <v>0</v>
      </c>
      <c r="CQ119" s="1">
        <v>1</v>
      </c>
      <c r="CR119" s="1">
        <v>0</v>
      </c>
      <c r="CS119" s="1">
        <v>0</v>
      </c>
    </row>
    <row r="120" spans="1:97" x14ac:dyDescent="0.25">
      <c r="A120" s="2">
        <v>119</v>
      </c>
      <c r="B120" s="1">
        <v>2</v>
      </c>
      <c r="C120" s="1">
        <v>1</v>
      </c>
      <c r="D120" s="1">
        <v>2</v>
      </c>
      <c r="E120" s="1">
        <v>1</v>
      </c>
      <c r="F120" s="1">
        <v>1</v>
      </c>
      <c r="G120" s="1">
        <v>1</v>
      </c>
      <c r="H120" s="1">
        <v>1</v>
      </c>
      <c r="I120" s="1">
        <v>1</v>
      </c>
      <c r="J120" s="1">
        <v>1</v>
      </c>
      <c r="K120" s="1">
        <v>4</v>
      </c>
      <c r="L120" s="1">
        <v>1</v>
      </c>
      <c r="M120" s="1">
        <v>1</v>
      </c>
      <c r="N120" s="1">
        <v>3</v>
      </c>
      <c r="O120" s="1">
        <v>1</v>
      </c>
      <c r="P120" s="1">
        <v>1</v>
      </c>
      <c r="Q120" s="1">
        <v>1</v>
      </c>
      <c r="R120" s="1">
        <v>1</v>
      </c>
      <c r="S120" s="1">
        <v>1</v>
      </c>
      <c r="T120" s="1">
        <v>1</v>
      </c>
      <c r="U120" s="1">
        <v>1</v>
      </c>
      <c r="V120" s="1">
        <v>1</v>
      </c>
      <c r="W120" s="1">
        <v>1</v>
      </c>
      <c r="X120" s="1">
        <v>0</v>
      </c>
      <c r="Y120" s="1">
        <v>1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1</v>
      </c>
      <c r="AF120" s="1">
        <v>0</v>
      </c>
      <c r="AG120" s="1">
        <v>0</v>
      </c>
      <c r="AH120" s="1">
        <v>1</v>
      </c>
      <c r="AI120" s="1">
        <v>1</v>
      </c>
      <c r="AJ120" s="1">
        <v>0</v>
      </c>
      <c r="AK120" s="1">
        <v>0</v>
      </c>
      <c r="AL120" s="1">
        <v>0</v>
      </c>
      <c r="AM120" s="1">
        <v>0</v>
      </c>
      <c r="AN120" s="1">
        <v>1</v>
      </c>
      <c r="AO120" s="1">
        <v>0</v>
      </c>
      <c r="AP120" s="1">
        <v>1</v>
      </c>
      <c r="AQ120" s="1">
        <v>1</v>
      </c>
      <c r="AR120" s="1">
        <v>0</v>
      </c>
      <c r="AS120" s="1">
        <v>0</v>
      </c>
      <c r="AT120" s="1">
        <v>1</v>
      </c>
      <c r="AU120" s="1">
        <v>0</v>
      </c>
      <c r="AV120" s="1">
        <v>1</v>
      </c>
      <c r="AW120" s="1">
        <v>1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1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3</v>
      </c>
      <c r="BS120" s="1">
        <v>3</v>
      </c>
      <c r="BT120" s="1">
        <v>3</v>
      </c>
      <c r="BU120" s="1">
        <v>0</v>
      </c>
      <c r="BV120" s="1">
        <v>1</v>
      </c>
      <c r="BW120" s="1">
        <v>0</v>
      </c>
      <c r="BX120" s="1">
        <v>1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3</v>
      </c>
      <c r="CG120" s="1">
        <v>0</v>
      </c>
      <c r="CH120" s="1">
        <v>0</v>
      </c>
      <c r="CI120" s="1">
        <v>1</v>
      </c>
      <c r="CJ120" s="1">
        <v>0</v>
      </c>
      <c r="CK120" s="1">
        <v>0</v>
      </c>
      <c r="CL120" s="1">
        <v>0</v>
      </c>
      <c r="CM120" s="1">
        <v>0</v>
      </c>
      <c r="CN120" s="1">
        <v>1</v>
      </c>
      <c r="CO120" s="1">
        <v>0</v>
      </c>
      <c r="CP120" s="1">
        <v>0</v>
      </c>
      <c r="CQ120" s="1">
        <v>0</v>
      </c>
      <c r="CR120" s="1">
        <v>0</v>
      </c>
      <c r="CS120" s="1">
        <v>0</v>
      </c>
    </row>
    <row r="121" spans="1:97" x14ac:dyDescent="0.25">
      <c r="A121" s="2">
        <v>120</v>
      </c>
      <c r="B121" s="1">
        <v>2</v>
      </c>
      <c r="C121" s="1">
        <v>1</v>
      </c>
      <c r="D121" s="1">
        <v>2</v>
      </c>
      <c r="E121" s="1">
        <v>1</v>
      </c>
      <c r="F121" s="1">
        <v>1</v>
      </c>
      <c r="G121" s="1">
        <v>2</v>
      </c>
      <c r="H121" s="1">
        <v>2</v>
      </c>
      <c r="I121" s="1">
        <v>1</v>
      </c>
      <c r="J121" s="1">
        <v>1</v>
      </c>
      <c r="K121" s="1">
        <v>2</v>
      </c>
      <c r="L121" s="1">
        <v>2</v>
      </c>
      <c r="M121" s="1">
        <v>2</v>
      </c>
      <c r="N121" s="1">
        <v>3</v>
      </c>
      <c r="O121" s="1">
        <v>1</v>
      </c>
      <c r="P121" s="1">
        <v>1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1</v>
      </c>
      <c r="X121" s="1">
        <v>0</v>
      </c>
      <c r="Y121" s="1">
        <v>1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1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1</v>
      </c>
      <c r="AR121" s="1">
        <v>0</v>
      </c>
      <c r="AS121" s="1">
        <v>0</v>
      </c>
      <c r="AT121" s="1">
        <v>1</v>
      </c>
      <c r="AU121" s="1">
        <v>0</v>
      </c>
      <c r="AV121" s="1">
        <v>1</v>
      </c>
      <c r="AW121" s="1">
        <v>0</v>
      </c>
      <c r="AX121" s="1">
        <v>0</v>
      </c>
      <c r="AY121" s="1">
        <v>1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2</v>
      </c>
      <c r="BS121" s="1">
        <v>2</v>
      </c>
      <c r="BT121" s="1">
        <v>3</v>
      </c>
      <c r="BU121" s="1">
        <v>0</v>
      </c>
      <c r="BV121" s="1">
        <v>0</v>
      </c>
      <c r="BW121" s="1">
        <v>0</v>
      </c>
      <c r="BX121" s="1">
        <v>1</v>
      </c>
      <c r="BY121" s="1">
        <v>0</v>
      </c>
      <c r="BZ121" s="1">
        <v>0</v>
      </c>
      <c r="CA121" s="1">
        <v>0</v>
      </c>
      <c r="CB121" s="1">
        <v>1</v>
      </c>
      <c r="CC121" s="1">
        <v>0</v>
      </c>
      <c r="CD121" s="1">
        <v>0</v>
      </c>
      <c r="CE121" s="1">
        <v>0</v>
      </c>
      <c r="CF121" s="1">
        <v>1</v>
      </c>
      <c r="CG121" s="1">
        <v>0</v>
      </c>
      <c r="CH121" s="1">
        <v>0</v>
      </c>
      <c r="CI121" s="1">
        <v>0</v>
      </c>
      <c r="CJ121" s="1">
        <v>0</v>
      </c>
      <c r="CK121" s="1">
        <v>1</v>
      </c>
      <c r="CL121" s="1">
        <v>0</v>
      </c>
      <c r="CM121" s="1">
        <v>0</v>
      </c>
      <c r="CN121" s="1">
        <v>1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</row>
    <row r="122" spans="1:97" x14ac:dyDescent="0.25">
      <c r="A122" s="2">
        <v>121</v>
      </c>
      <c r="B122" s="1">
        <v>2</v>
      </c>
      <c r="C122" s="1">
        <v>1</v>
      </c>
      <c r="D122" s="1">
        <v>2</v>
      </c>
      <c r="E122" s="1">
        <v>4</v>
      </c>
      <c r="F122" s="1">
        <v>1</v>
      </c>
      <c r="G122" s="1">
        <v>2</v>
      </c>
      <c r="H122" s="1">
        <v>1</v>
      </c>
      <c r="I122" s="1">
        <v>2</v>
      </c>
      <c r="J122" s="1">
        <v>2</v>
      </c>
      <c r="K122" s="1">
        <v>3</v>
      </c>
      <c r="L122" s="1">
        <v>2</v>
      </c>
      <c r="M122" s="1">
        <v>2</v>
      </c>
      <c r="N122" s="1">
        <v>3</v>
      </c>
      <c r="O122" s="1">
        <v>1</v>
      </c>
      <c r="P122" s="1">
        <v>1</v>
      </c>
      <c r="Q122" s="1">
        <v>1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1</v>
      </c>
      <c r="X122" s="1">
        <v>0</v>
      </c>
      <c r="Y122" s="1">
        <v>1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1</v>
      </c>
      <c r="AL122" s="1">
        <v>0</v>
      </c>
      <c r="AM122" s="1">
        <v>0</v>
      </c>
      <c r="AN122" s="1">
        <v>1</v>
      </c>
      <c r="AO122" s="1">
        <v>0</v>
      </c>
      <c r="AP122" s="1">
        <v>0</v>
      </c>
      <c r="AQ122" s="1">
        <v>1</v>
      </c>
      <c r="AR122" s="1">
        <v>0</v>
      </c>
      <c r="AS122" s="1">
        <v>0</v>
      </c>
      <c r="AT122" s="1">
        <v>0</v>
      </c>
      <c r="AU122" s="1">
        <v>0</v>
      </c>
      <c r="AV122" s="1">
        <v>1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1</v>
      </c>
      <c r="BN122" s="1">
        <v>0</v>
      </c>
      <c r="BO122" s="1">
        <v>0</v>
      </c>
      <c r="BP122" s="1">
        <v>1</v>
      </c>
      <c r="BQ122" s="1">
        <v>0</v>
      </c>
      <c r="BR122" s="1">
        <v>3</v>
      </c>
      <c r="BS122" s="1">
        <v>3</v>
      </c>
      <c r="BT122" s="1">
        <v>2</v>
      </c>
      <c r="BU122" s="1">
        <v>0</v>
      </c>
      <c r="BV122" s="1">
        <v>0</v>
      </c>
      <c r="BW122" s="1">
        <v>0</v>
      </c>
      <c r="BX122" s="1">
        <v>1</v>
      </c>
      <c r="BY122" s="1">
        <v>0</v>
      </c>
      <c r="BZ122" s="1">
        <v>0</v>
      </c>
      <c r="CA122" s="1">
        <v>0</v>
      </c>
      <c r="CB122" s="1">
        <v>1</v>
      </c>
      <c r="CC122" s="1">
        <v>0</v>
      </c>
      <c r="CD122" s="1">
        <v>0</v>
      </c>
      <c r="CE122" s="1">
        <v>1</v>
      </c>
      <c r="CF122" s="1">
        <v>1</v>
      </c>
      <c r="CG122" s="1">
        <v>0</v>
      </c>
      <c r="CH122" s="1">
        <v>0</v>
      </c>
      <c r="CI122" s="1">
        <v>1</v>
      </c>
      <c r="CJ122" s="1">
        <v>0</v>
      </c>
      <c r="CK122" s="1">
        <v>1</v>
      </c>
      <c r="CL122" s="1">
        <v>0</v>
      </c>
      <c r="CM122" s="1">
        <v>0</v>
      </c>
      <c r="CN122" s="1">
        <v>1</v>
      </c>
      <c r="CO122" s="1">
        <v>0</v>
      </c>
      <c r="CP122" s="1">
        <v>0</v>
      </c>
      <c r="CQ122" s="1">
        <v>1</v>
      </c>
      <c r="CR122" s="1">
        <v>0</v>
      </c>
      <c r="CS122" s="1">
        <v>0</v>
      </c>
    </row>
    <row r="123" spans="1:97" x14ac:dyDescent="0.25">
      <c r="A123" s="2">
        <v>122</v>
      </c>
      <c r="B123" s="1">
        <v>2</v>
      </c>
      <c r="C123" s="1">
        <v>2</v>
      </c>
      <c r="D123" s="1">
        <v>2</v>
      </c>
      <c r="E123" s="1">
        <v>1</v>
      </c>
      <c r="F123" s="1">
        <v>1</v>
      </c>
      <c r="G123" s="1">
        <v>2</v>
      </c>
      <c r="H123" s="1">
        <v>2</v>
      </c>
      <c r="I123" s="1">
        <v>3</v>
      </c>
      <c r="J123" s="1">
        <v>2</v>
      </c>
      <c r="K123" s="1">
        <v>7</v>
      </c>
      <c r="L123" s="1">
        <v>2</v>
      </c>
      <c r="M123" s="1">
        <v>3</v>
      </c>
      <c r="N123" s="1">
        <v>3</v>
      </c>
      <c r="O123" s="1">
        <v>1</v>
      </c>
      <c r="P123" s="1">
        <v>1</v>
      </c>
      <c r="Q123" s="1">
        <v>0</v>
      </c>
      <c r="R123" s="1">
        <v>0</v>
      </c>
      <c r="S123" s="1">
        <v>1</v>
      </c>
      <c r="T123" s="1">
        <v>0</v>
      </c>
      <c r="U123" s="1">
        <v>0</v>
      </c>
      <c r="V123" s="1">
        <v>0</v>
      </c>
      <c r="W123" s="1">
        <v>1</v>
      </c>
      <c r="X123" s="1">
        <v>1</v>
      </c>
      <c r="Y123" s="1">
        <v>1</v>
      </c>
      <c r="Z123" s="1">
        <v>1</v>
      </c>
      <c r="AA123" s="1">
        <v>1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1</v>
      </c>
      <c r="AJ123" s="1">
        <v>0</v>
      </c>
      <c r="AK123" s="1">
        <v>1</v>
      </c>
      <c r="AL123" s="1">
        <v>0</v>
      </c>
      <c r="AM123" s="1">
        <v>0</v>
      </c>
      <c r="AN123" s="1">
        <v>1</v>
      </c>
      <c r="AO123" s="1">
        <v>0</v>
      </c>
      <c r="AP123" s="1">
        <v>1</v>
      </c>
      <c r="AQ123" s="1">
        <v>1</v>
      </c>
      <c r="AR123" s="1">
        <v>0</v>
      </c>
      <c r="AS123" s="1">
        <v>0</v>
      </c>
      <c r="AT123" s="1">
        <v>1</v>
      </c>
      <c r="AU123" s="1">
        <v>0</v>
      </c>
      <c r="AV123" s="1">
        <v>1</v>
      </c>
      <c r="AW123" s="1">
        <v>1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1</v>
      </c>
      <c r="BQ123" s="1">
        <v>0</v>
      </c>
      <c r="BR123" s="1">
        <v>2</v>
      </c>
      <c r="BS123" s="1">
        <v>3</v>
      </c>
      <c r="BT123" s="1">
        <v>3</v>
      </c>
      <c r="BU123" s="1">
        <v>1</v>
      </c>
      <c r="BV123" s="1">
        <v>1</v>
      </c>
      <c r="BW123" s="1">
        <v>1</v>
      </c>
      <c r="BX123" s="1">
        <v>1</v>
      </c>
      <c r="BY123" s="1">
        <v>1</v>
      </c>
      <c r="BZ123" s="1">
        <v>0</v>
      </c>
      <c r="CA123" s="1">
        <v>0</v>
      </c>
      <c r="CB123" s="1">
        <v>0</v>
      </c>
      <c r="CC123" s="1">
        <v>0</v>
      </c>
      <c r="CD123" s="1">
        <v>1</v>
      </c>
      <c r="CE123" s="1">
        <v>1</v>
      </c>
      <c r="CF123" s="1">
        <v>1</v>
      </c>
      <c r="CG123" s="1">
        <v>1</v>
      </c>
      <c r="CH123" s="1">
        <v>1</v>
      </c>
      <c r="CI123" s="1">
        <v>1</v>
      </c>
      <c r="CJ123" s="1">
        <v>1</v>
      </c>
      <c r="CK123" s="1">
        <v>1</v>
      </c>
      <c r="CL123" s="1">
        <v>1</v>
      </c>
      <c r="CM123" s="1">
        <v>0</v>
      </c>
      <c r="CN123" s="1">
        <v>1</v>
      </c>
      <c r="CO123" s="1">
        <v>1</v>
      </c>
      <c r="CP123" s="1">
        <v>0</v>
      </c>
      <c r="CQ123" s="1">
        <v>1</v>
      </c>
      <c r="CR123" s="1">
        <v>1</v>
      </c>
      <c r="CS123" s="1">
        <v>0</v>
      </c>
    </row>
    <row r="124" spans="1:97" x14ac:dyDescent="0.25">
      <c r="A124" s="2">
        <v>123</v>
      </c>
      <c r="B124" s="1">
        <v>2</v>
      </c>
      <c r="C124" s="1">
        <v>1</v>
      </c>
      <c r="D124" s="1">
        <v>2</v>
      </c>
      <c r="E124" s="1">
        <v>1</v>
      </c>
      <c r="F124" s="1">
        <v>1</v>
      </c>
      <c r="G124" s="1">
        <v>2</v>
      </c>
      <c r="H124" s="1">
        <v>2</v>
      </c>
      <c r="I124" s="1">
        <v>3</v>
      </c>
      <c r="J124" s="1">
        <v>2</v>
      </c>
      <c r="K124" s="1">
        <v>7</v>
      </c>
      <c r="L124" s="1">
        <v>2</v>
      </c>
      <c r="M124" s="1">
        <v>3</v>
      </c>
      <c r="N124" s="1">
        <v>3</v>
      </c>
      <c r="O124" s="1">
        <v>1</v>
      </c>
      <c r="P124" s="1">
        <v>1</v>
      </c>
      <c r="Q124" s="1">
        <v>1</v>
      </c>
      <c r="R124" s="1">
        <v>1</v>
      </c>
      <c r="S124" s="1">
        <v>1</v>
      </c>
      <c r="T124" s="1">
        <v>1</v>
      </c>
      <c r="U124" s="1">
        <v>1</v>
      </c>
      <c r="V124" s="1">
        <v>1</v>
      </c>
      <c r="W124" s="1">
        <v>1</v>
      </c>
      <c r="X124" s="1">
        <v>1</v>
      </c>
      <c r="Y124" s="1">
        <v>1</v>
      </c>
      <c r="Z124" s="1">
        <v>1</v>
      </c>
      <c r="AA124" s="1">
        <v>1</v>
      </c>
      <c r="AB124" s="1">
        <v>1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1</v>
      </c>
      <c r="AJ124" s="1">
        <v>0</v>
      </c>
      <c r="AK124" s="1">
        <v>0</v>
      </c>
      <c r="AL124" s="1">
        <v>0</v>
      </c>
      <c r="AM124" s="1">
        <v>0</v>
      </c>
      <c r="AN124" s="1">
        <v>1</v>
      </c>
      <c r="AO124" s="1">
        <v>1</v>
      </c>
      <c r="AP124" s="1">
        <v>1</v>
      </c>
      <c r="AQ124" s="1">
        <v>1</v>
      </c>
      <c r="AR124" s="1">
        <v>0</v>
      </c>
      <c r="AS124" s="1">
        <v>0</v>
      </c>
      <c r="AT124" s="1">
        <v>1</v>
      </c>
      <c r="AU124" s="1">
        <v>0</v>
      </c>
      <c r="AV124" s="1">
        <v>1</v>
      </c>
      <c r="AW124" s="1">
        <v>1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1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1</v>
      </c>
      <c r="BQ124" s="1">
        <v>0</v>
      </c>
      <c r="BR124" s="1">
        <v>2</v>
      </c>
      <c r="BS124" s="1">
        <v>2</v>
      </c>
      <c r="BT124" s="1">
        <v>3</v>
      </c>
      <c r="BU124" s="1">
        <v>1</v>
      </c>
      <c r="BV124" s="1">
        <v>1</v>
      </c>
      <c r="BW124" s="1">
        <v>1</v>
      </c>
      <c r="BX124" s="1">
        <v>1</v>
      </c>
      <c r="BY124" s="1">
        <v>1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1</v>
      </c>
      <c r="CF124" s="1">
        <v>1</v>
      </c>
      <c r="CG124" s="1">
        <v>1</v>
      </c>
      <c r="CH124" s="1">
        <v>1</v>
      </c>
      <c r="CI124" s="1">
        <v>1</v>
      </c>
      <c r="CJ124" s="1">
        <v>1</v>
      </c>
      <c r="CK124" s="1">
        <v>1</v>
      </c>
      <c r="CL124" s="1">
        <v>1</v>
      </c>
      <c r="CM124" s="1">
        <v>0</v>
      </c>
      <c r="CN124" s="1">
        <v>1</v>
      </c>
      <c r="CO124" s="1">
        <v>1</v>
      </c>
      <c r="CP124" s="1">
        <v>0</v>
      </c>
      <c r="CQ124" s="1">
        <v>1</v>
      </c>
      <c r="CR124" s="1">
        <v>1</v>
      </c>
      <c r="CS124" s="1">
        <v>0</v>
      </c>
    </row>
    <row r="125" spans="1:97" x14ac:dyDescent="0.25">
      <c r="A125" s="2">
        <v>124</v>
      </c>
      <c r="B125" s="1">
        <v>2</v>
      </c>
      <c r="C125" s="1">
        <v>1</v>
      </c>
      <c r="D125" s="1">
        <v>2</v>
      </c>
      <c r="E125" s="1">
        <v>2</v>
      </c>
      <c r="F125" s="1">
        <v>1</v>
      </c>
      <c r="G125" s="1">
        <v>3</v>
      </c>
      <c r="H125" s="1">
        <v>2</v>
      </c>
      <c r="I125" s="1">
        <v>2</v>
      </c>
      <c r="J125" s="1">
        <v>2</v>
      </c>
      <c r="K125" s="1">
        <v>3</v>
      </c>
      <c r="L125" s="1">
        <v>2</v>
      </c>
      <c r="M125" s="1">
        <v>1</v>
      </c>
      <c r="N125" s="1">
        <v>3</v>
      </c>
      <c r="O125" s="1">
        <v>3</v>
      </c>
      <c r="P125" s="1">
        <v>1</v>
      </c>
      <c r="Q125" s="1">
        <v>0</v>
      </c>
      <c r="R125" s="1">
        <v>0</v>
      </c>
      <c r="S125" s="1">
        <v>0</v>
      </c>
      <c r="T125" s="1">
        <v>1</v>
      </c>
      <c r="U125" s="1">
        <v>0</v>
      </c>
      <c r="V125" s="1">
        <v>0</v>
      </c>
      <c r="W125" s="1">
        <v>1</v>
      </c>
      <c r="X125" s="1">
        <v>0</v>
      </c>
      <c r="Y125" s="1">
        <v>1</v>
      </c>
      <c r="Z125" s="1">
        <v>1</v>
      </c>
      <c r="AA125" s="1">
        <v>1</v>
      </c>
      <c r="AB125" s="1">
        <v>0</v>
      </c>
      <c r="AC125" s="1">
        <v>0</v>
      </c>
      <c r="AD125" s="1">
        <v>0</v>
      </c>
      <c r="AE125" s="1">
        <v>1</v>
      </c>
      <c r="AF125" s="1">
        <v>0</v>
      </c>
      <c r="AG125" s="1">
        <v>1</v>
      </c>
      <c r="AH125" s="1">
        <v>0</v>
      </c>
      <c r="AI125" s="1">
        <v>1</v>
      </c>
      <c r="AJ125" s="1">
        <v>1</v>
      </c>
      <c r="AK125" s="1">
        <v>1</v>
      </c>
      <c r="AL125" s="1">
        <v>0</v>
      </c>
      <c r="AM125" s="1">
        <v>0</v>
      </c>
      <c r="AN125" s="1">
        <v>1</v>
      </c>
      <c r="AO125" s="1">
        <v>1</v>
      </c>
      <c r="AP125" s="1">
        <v>1</v>
      </c>
      <c r="AQ125" s="1">
        <v>1</v>
      </c>
      <c r="AR125" s="1">
        <v>0</v>
      </c>
      <c r="AS125" s="1">
        <v>0</v>
      </c>
      <c r="AT125" s="1">
        <v>1</v>
      </c>
      <c r="AU125" s="1">
        <v>0</v>
      </c>
      <c r="AV125" s="1">
        <v>1</v>
      </c>
      <c r="AW125" s="1">
        <v>1</v>
      </c>
      <c r="AX125" s="1">
        <v>0</v>
      </c>
      <c r="AY125" s="1">
        <v>1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1</v>
      </c>
      <c r="BF125" s="1">
        <v>1</v>
      </c>
      <c r="BG125" s="1">
        <v>0</v>
      </c>
      <c r="BH125" s="1">
        <v>1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1</v>
      </c>
      <c r="BQ125" s="1">
        <v>0</v>
      </c>
      <c r="BR125" s="1">
        <v>1</v>
      </c>
      <c r="BS125" s="1">
        <v>1</v>
      </c>
      <c r="BT125" s="1">
        <v>3</v>
      </c>
      <c r="BU125" s="1">
        <v>1</v>
      </c>
      <c r="BV125" s="1">
        <v>0</v>
      </c>
      <c r="BW125" s="1">
        <v>1</v>
      </c>
      <c r="BX125" s="1">
        <v>0</v>
      </c>
      <c r="BY125" s="1">
        <v>0</v>
      </c>
      <c r="BZ125" s="1">
        <v>0</v>
      </c>
      <c r="CA125" s="1">
        <v>0</v>
      </c>
      <c r="CB125" s="1">
        <v>1</v>
      </c>
      <c r="CC125" s="1">
        <v>1</v>
      </c>
      <c r="CD125" s="1">
        <v>0</v>
      </c>
      <c r="CE125" s="1">
        <v>0</v>
      </c>
      <c r="CF125" s="1">
        <v>1</v>
      </c>
      <c r="CG125" s="1">
        <v>1</v>
      </c>
      <c r="CH125" s="1">
        <v>0</v>
      </c>
      <c r="CI125" s="1">
        <v>1</v>
      </c>
      <c r="CJ125" s="1">
        <v>1</v>
      </c>
      <c r="CK125" s="1">
        <v>1</v>
      </c>
      <c r="CL125" s="1">
        <v>1</v>
      </c>
      <c r="CM125" s="1">
        <v>0</v>
      </c>
      <c r="CN125" s="1">
        <v>1</v>
      </c>
      <c r="CO125" s="1">
        <v>1</v>
      </c>
      <c r="CP125" s="1">
        <v>0</v>
      </c>
      <c r="CQ125" s="1">
        <v>0</v>
      </c>
      <c r="CR125" s="1">
        <v>0</v>
      </c>
      <c r="CS125" s="1">
        <v>0</v>
      </c>
    </row>
    <row r="126" spans="1:97" x14ac:dyDescent="0.25">
      <c r="A126" s="2">
        <v>125</v>
      </c>
      <c r="B126" s="1">
        <v>2</v>
      </c>
      <c r="C126" s="1">
        <v>1</v>
      </c>
      <c r="D126" s="1">
        <v>2</v>
      </c>
      <c r="E126" s="1">
        <v>1</v>
      </c>
      <c r="F126" s="1">
        <v>1</v>
      </c>
      <c r="G126" s="1">
        <v>2</v>
      </c>
      <c r="H126" s="1">
        <v>3</v>
      </c>
      <c r="I126" s="1">
        <v>1</v>
      </c>
      <c r="J126" s="1">
        <v>2</v>
      </c>
      <c r="K126" s="1">
        <v>3</v>
      </c>
      <c r="L126" s="1">
        <v>2</v>
      </c>
      <c r="M126" s="1">
        <v>1</v>
      </c>
      <c r="N126" s="1">
        <v>3</v>
      </c>
      <c r="O126" s="1">
        <v>1</v>
      </c>
      <c r="P126" s="1">
        <v>1</v>
      </c>
      <c r="Q126" s="1">
        <v>0</v>
      </c>
      <c r="R126" s="1">
        <v>1</v>
      </c>
      <c r="S126" s="1">
        <v>1</v>
      </c>
      <c r="T126" s="1">
        <v>1</v>
      </c>
      <c r="U126" s="1">
        <v>1</v>
      </c>
      <c r="V126" s="1">
        <v>0</v>
      </c>
      <c r="W126" s="1">
        <v>1</v>
      </c>
      <c r="X126" s="1">
        <v>0</v>
      </c>
      <c r="Y126" s="1">
        <v>1</v>
      </c>
      <c r="Z126" s="1">
        <v>0</v>
      </c>
      <c r="AA126" s="1">
        <v>1</v>
      </c>
      <c r="AB126" s="1">
        <v>0</v>
      </c>
      <c r="AC126" s="1">
        <v>0</v>
      </c>
      <c r="AD126" s="1">
        <v>1</v>
      </c>
      <c r="AE126" s="1">
        <v>1</v>
      </c>
      <c r="AF126" s="1">
        <v>0</v>
      </c>
      <c r="AG126" s="1">
        <v>1</v>
      </c>
      <c r="AH126" s="1">
        <v>1</v>
      </c>
      <c r="AI126" s="1">
        <v>1</v>
      </c>
      <c r="AJ126" s="1">
        <v>1</v>
      </c>
      <c r="AK126" s="1">
        <v>1</v>
      </c>
      <c r="AL126" s="1">
        <v>0</v>
      </c>
      <c r="AM126" s="1">
        <v>0</v>
      </c>
      <c r="AN126" s="1">
        <v>1</v>
      </c>
      <c r="AO126" s="1">
        <v>1</v>
      </c>
      <c r="AP126" s="1">
        <v>1</v>
      </c>
      <c r="AQ126" s="1">
        <v>1</v>
      </c>
      <c r="AR126" s="1">
        <v>0</v>
      </c>
      <c r="AS126" s="1">
        <v>0</v>
      </c>
      <c r="AT126" s="1">
        <v>1</v>
      </c>
      <c r="AU126" s="1">
        <v>0</v>
      </c>
      <c r="AV126" s="1">
        <v>1</v>
      </c>
      <c r="AW126" s="1">
        <v>1</v>
      </c>
      <c r="AX126" s="1">
        <v>0</v>
      </c>
      <c r="AY126" s="1">
        <v>1</v>
      </c>
      <c r="AZ126" s="1">
        <v>1</v>
      </c>
      <c r="BA126" s="1">
        <v>0</v>
      </c>
      <c r="BB126" s="1">
        <v>0</v>
      </c>
      <c r="BC126" s="1">
        <v>0</v>
      </c>
      <c r="BD126" s="1">
        <v>0</v>
      </c>
      <c r="BE126" s="1">
        <v>1</v>
      </c>
      <c r="BF126" s="1">
        <v>1</v>
      </c>
      <c r="BG126" s="1">
        <v>0</v>
      </c>
      <c r="BH126" s="1">
        <v>0</v>
      </c>
      <c r="BI126" s="1">
        <v>1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1</v>
      </c>
      <c r="BQ126" s="1">
        <v>0</v>
      </c>
      <c r="BR126" s="1">
        <v>1</v>
      </c>
      <c r="BS126" s="1">
        <v>1</v>
      </c>
      <c r="BT126" s="1">
        <v>4</v>
      </c>
      <c r="BU126" s="1">
        <v>1</v>
      </c>
      <c r="BV126" s="1">
        <v>1</v>
      </c>
      <c r="BW126" s="1">
        <v>0</v>
      </c>
      <c r="BX126" s="1">
        <v>1</v>
      </c>
      <c r="BY126" s="1">
        <v>0</v>
      </c>
      <c r="BZ126" s="1">
        <v>1</v>
      </c>
      <c r="CA126" s="1">
        <v>1</v>
      </c>
      <c r="CB126" s="1">
        <v>0</v>
      </c>
      <c r="CC126" s="1">
        <v>0</v>
      </c>
      <c r="CD126" s="1">
        <v>0</v>
      </c>
      <c r="CE126" s="1">
        <v>0</v>
      </c>
      <c r="CF126" s="1">
        <v>1</v>
      </c>
      <c r="CG126" s="1">
        <v>0</v>
      </c>
      <c r="CH126" s="1">
        <v>0</v>
      </c>
      <c r="CI126" s="1">
        <v>1</v>
      </c>
      <c r="CJ126" s="1">
        <v>0</v>
      </c>
      <c r="CK126" s="1">
        <v>1</v>
      </c>
      <c r="CL126" s="1">
        <v>0</v>
      </c>
      <c r="CM126" s="1">
        <v>0</v>
      </c>
      <c r="CN126" s="1">
        <v>1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</row>
    <row r="127" spans="1:97" x14ac:dyDescent="0.25">
      <c r="A127" s="2">
        <v>126</v>
      </c>
      <c r="B127" s="1">
        <v>2</v>
      </c>
      <c r="C127" s="1">
        <v>1</v>
      </c>
      <c r="D127" s="1">
        <v>2</v>
      </c>
      <c r="E127" s="1">
        <v>2</v>
      </c>
      <c r="F127" s="1">
        <v>1</v>
      </c>
      <c r="G127" s="1">
        <v>3</v>
      </c>
      <c r="H127" s="1">
        <v>2</v>
      </c>
      <c r="I127" s="1">
        <v>3</v>
      </c>
      <c r="J127" s="1">
        <v>1</v>
      </c>
      <c r="K127" s="1">
        <v>3</v>
      </c>
      <c r="L127" s="1">
        <v>1</v>
      </c>
      <c r="M127" s="1">
        <v>2</v>
      </c>
      <c r="N127" s="1">
        <v>3</v>
      </c>
      <c r="O127" s="1">
        <v>3</v>
      </c>
      <c r="P127" s="1">
        <v>1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1</v>
      </c>
      <c r="X127" s="1">
        <v>0</v>
      </c>
      <c r="Y127" s="1">
        <v>1</v>
      </c>
      <c r="Z127" s="1">
        <v>1</v>
      </c>
      <c r="AA127" s="1">
        <v>1</v>
      </c>
      <c r="AB127" s="1">
        <v>0</v>
      </c>
      <c r="AC127" s="1">
        <v>0</v>
      </c>
      <c r="AD127" s="1">
        <v>1</v>
      </c>
      <c r="AE127" s="1">
        <v>0</v>
      </c>
      <c r="AF127" s="1">
        <v>0</v>
      </c>
      <c r="AG127" s="1">
        <v>1</v>
      </c>
      <c r="AH127" s="1">
        <v>1</v>
      </c>
      <c r="AI127" s="1">
        <v>1</v>
      </c>
      <c r="AJ127" s="1">
        <v>1</v>
      </c>
      <c r="AK127" s="1">
        <v>1</v>
      </c>
      <c r="AL127" s="1">
        <v>0</v>
      </c>
      <c r="AM127" s="1">
        <v>0</v>
      </c>
      <c r="AN127" s="1">
        <v>1</v>
      </c>
      <c r="AO127" s="1">
        <v>1</v>
      </c>
      <c r="AP127" s="1">
        <v>1</v>
      </c>
      <c r="AQ127" s="1">
        <v>1</v>
      </c>
      <c r="AR127" s="1">
        <v>1</v>
      </c>
      <c r="AS127" s="1">
        <v>0</v>
      </c>
      <c r="AT127" s="1">
        <v>1</v>
      </c>
      <c r="AU127" s="1">
        <v>0</v>
      </c>
      <c r="AV127" s="1">
        <v>3</v>
      </c>
      <c r="AW127" s="1">
        <v>0</v>
      </c>
      <c r="AX127" s="1">
        <v>0</v>
      </c>
      <c r="AY127" s="1">
        <v>1</v>
      </c>
      <c r="AZ127" s="1">
        <v>0</v>
      </c>
      <c r="BA127" s="1">
        <v>0</v>
      </c>
      <c r="BB127" s="1">
        <v>1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1</v>
      </c>
      <c r="BM127" s="1">
        <v>1</v>
      </c>
      <c r="BN127" s="1">
        <v>0</v>
      </c>
      <c r="BO127" s="1">
        <v>0</v>
      </c>
      <c r="BP127" s="1">
        <v>0</v>
      </c>
      <c r="BQ127" s="1">
        <v>0</v>
      </c>
      <c r="BR127" s="1">
        <v>1</v>
      </c>
      <c r="BS127" s="1">
        <v>3</v>
      </c>
      <c r="BT127" s="1">
        <v>3</v>
      </c>
      <c r="BU127" s="1">
        <v>0</v>
      </c>
      <c r="BV127" s="1">
        <v>1</v>
      </c>
      <c r="BW127" s="1">
        <v>0</v>
      </c>
      <c r="BX127" s="1">
        <v>1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1</v>
      </c>
      <c r="CF127" s="1">
        <v>1</v>
      </c>
      <c r="CG127" s="1">
        <v>0</v>
      </c>
      <c r="CH127" s="1">
        <v>0</v>
      </c>
      <c r="CI127" s="1">
        <v>1</v>
      </c>
      <c r="CJ127" s="1">
        <v>1</v>
      </c>
      <c r="CK127" s="1">
        <v>1</v>
      </c>
      <c r="CL127" s="1">
        <v>1</v>
      </c>
      <c r="CM127" s="1">
        <v>0</v>
      </c>
      <c r="CN127" s="1">
        <v>1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</row>
    <row r="128" spans="1:97" x14ac:dyDescent="0.25">
      <c r="A128" s="2">
        <v>127</v>
      </c>
      <c r="B128" s="1">
        <v>2</v>
      </c>
      <c r="C128" s="1">
        <v>1</v>
      </c>
      <c r="D128" s="1">
        <v>2</v>
      </c>
      <c r="E128" s="1">
        <v>2</v>
      </c>
      <c r="F128" s="1">
        <v>1</v>
      </c>
      <c r="G128" s="1">
        <v>2</v>
      </c>
      <c r="H128" s="1">
        <v>1</v>
      </c>
      <c r="I128" s="1">
        <v>2</v>
      </c>
      <c r="J128" s="1">
        <v>2</v>
      </c>
      <c r="K128" s="1">
        <v>3</v>
      </c>
      <c r="L128" s="1">
        <v>1</v>
      </c>
      <c r="M128" s="1">
        <v>2</v>
      </c>
      <c r="N128" s="1">
        <v>3</v>
      </c>
      <c r="O128" s="1">
        <v>1</v>
      </c>
      <c r="P128" s="1">
        <v>1</v>
      </c>
      <c r="Q128" s="1">
        <v>0</v>
      </c>
      <c r="R128" s="1">
        <v>0</v>
      </c>
      <c r="S128" s="1">
        <v>0</v>
      </c>
      <c r="T128" s="1">
        <v>1</v>
      </c>
      <c r="U128" s="1">
        <v>1</v>
      </c>
      <c r="V128" s="1">
        <v>0</v>
      </c>
      <c r="W128" s="1">
        <v>1</v>
      </c>
      <c r="X128" s="1">
        <v>0</v>
      </c>
      <c r="Y128" s="1">
        <v>1</v>
      </c>
      <c r="Z128" s="1">
        <v>1</v>
      </c>
      <c r="AA128" s="1">
        <v>1</v>
      </c>
      <c r="AB128" s="1">
        <v>0</v>
      </c>
      <c r="AC128" s="1">
        <v>0</v>
      </c>
      <c r="AD128" s="1">
        <v>1</v>
      </c>
      <c r="AE128" s="1">
        <v>0</v>
      </c>
      <c r="AF128" s="1">
        <v>1</v>
      </c>
      <c r="AG128" s="1">
        <v>0</v>
      </c>
      <c r="AH128" s="1">
        <v>1</v>
      </c>
      <c r="AI128" s="1">
        <v>1</v>
      </c>
      <c r="AJ128" s="1">
        <v>0</v>
      </c>
      <c r="AK128" s="1">
        <v>0</v>
      </c>
      <c r="AL128" s="1">
        <v>0</v>
      </c>
      <c r="AM128" s="1">
        <v>0</v>
      </c>
      <c r="AN128" s="1">
        <v>1</v>
      </c>
      <c r="AO128" s="1">
        <v>0</v>
      </c>
      <c r="AP128" s="1">
        <v>0</v>
      </c>
      <c r="AQ128" s="1">
        <v>1</v>
      </c>
      <c r="AR128" s="1">
        <v>0</v>
      </c>
      <c r="AS128" s="1">
        <v>0</v>
      </c>
      <c r="AT128" s="1">
        <v>1</v>
      </c>
      <c r="AU128" s="1">
        <v>0</v>
      </c>
      <c r="AV128" s="1">
        <v>3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1</v>
      </c>
      <c r="BF128" s="1">
        <v>0</v>
      </c>
      <c r="BG128" s="1">
        <v>0</v>
      </c>
      <c r="BH128" s="1">
        <v>0</v>
      </c>
      <c r="BI128" s="1">
        <v>1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3</v>
      </c>
      <c r="BS128" s="1">
        <v>1</v>
      </c>
      <c r="BT128" s="1">
        <v>4</v>
      </c>
      <c r="BU128" s="1">
        <v>1</v>
      </c>
      <c r="BV128" s="1">
        <v>1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1</v>
      </c>
      <c r="CC128" s="1">
        <v>0</v>
      </c>
      <c r="CD128" s="1">
        <v>0</v>
      </c>
      <c r="CE128" s="1">
        <v>0</v>
      </c>
      <c r="CF128" s="1">
        <v>3</v>
      </c>
      <c r="CG128" s="1">
        <v>0</v>
      </c>
      <c r="CH128" s="1">
        <v>0</v>
      </c>
      <c r="CI128" s="1">
        <v>1</v>
      </c>
      <c r="CJ128" s="1">
        <v>1</v>
      </c>
      <c r="CK128" s="1">
        <v>1</v>
      </c>
      <c r="CL128" s="1">
        <v>0</v>
      </c>
      <c r="CM128" s="1">
        <v>0</v>
      </c>
      <c r="CN128" s="1">
        <v>1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</row>
    <row r="129" spans="1:98" x14ac:dyDescent="0.25">
      <c r="A129" s="2">
        <v>128</v>
      </c>
      <c r="B129" s="1">
        <v>2</v>
      </c>
      <c r="C129" s="1">
        <v>2</v>
      </c>
      <c r="D129" s="1">
        <v>2</v>
      </c>
      <c r="E129" s="1">
        <v>1</v>
      </c>
      <c r="F129" s="1">
        <v>5</v>
      </c>
      <c r="G129" s="1">
        <v>2</v>
      </c>
      <c r="H129" s="1">
        <v>1</v>
      </c>
      <c r="I129" s="1">
        <v>2</v>
      </c>
      <c r="J129" s="1">
        <v>2</v>
      </c>
      <c r="K129" s="1">
        <v>1</v>
      </c>
      <c r="L129" s="1">
        <v>2</v>
      </c>
      <c r="M129" s="1">
        <v>3</v>
      </c>
      <c r="N129" s="1">
        <v>3</v>
      </c>
      <c r="O129" s="1">
        <v>1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1</v>
      </c>
      <c r="V129" s="1">
        <v>0</v>
      </c>
      <c r="W129" s="1">
        <v>2</v>
      </c>
      <c r="X129" s="1">
        <v>0</v>
      </c>
      <c r="Y129" s="1">
        <v>1</v>
      </c>
      <c r="Z129" s="1">
        <v>1</v>
      </c>
      <c r="AA129" s="1">
        <v>1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1</v>
      </c>
      <c r="AJ129" s="1">
        <v>1</v>
      </c>
      <c r="AK129" s="1">
        <v>1</v>
      </c>
      <c r="AL129" s="1">
        <v>0</v>
      </c>
      <c r="AM129" s="1">
        <v>1</v>
      </c>
      <c r="AN129" s="1">
        <v>1</v>
      </c>
      <c r="AO129" s="1">
        <v>1</v>
      </c>
      <c r="AP129" s="1">
        <v>0</v>
      </c>
      <c r="AQ129" s="1">
        <v>1</v>
      </c>
      <c r="AR129" s="1">
        <v>0</v>
      </c>
      <c r="AS129" s="1">
        <v>0</v>
      </c>
      <c r="AT129" s="1">
        <v>1</v>
      </c>
      <c r="AU129" s="1">
        <v>0</v>
      </c>
      <c r="AV129" s="1">
        <v>1</v>
      </c>
      <c r="AW129" s="1">
        <v>0</v>
      </c>
      <c r="AX129" s="1">
        <v>0</v>
      </c>
      <c r="AY129" s="1">
        <v>0</v>
      </c>
      <c r="AZ129" s="1">
        <v>1</v>
      </c>
      <c r="BA129" s="1">
        <v>0</v>
      </c>
      <c r="BB129" s="1">
        <v>1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1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2</v>
      </c>
      <c r="BS129" s="1">
        <v>1</v>
      </c>
      <c r="BT129" s="1">
        <v>4</v>
      </c>
      <c r="BU129" s="1">
        <v>1</v>
      </c>
      <c r="BV129" s="1">
        <v>1</v>
      </c>
      <c r="BW129" s="1">
        <v>0</v>
      </c>
      <c r="BX129" s="1">
        <v>1</v>
      </c>
      <c r="BY129" s="1">
        <v>0</v>
      </c>
      <c r="BZ129" s="1">
        <v>0</v>
      </c>
      <c r="CA129" s="1">
        <v>0</v>
      </c>
      <c r="CB129" s="1">
        <v>1</v>
      </c>
      <c r="CC129" s="1">
        <v>0</v>
      </c>
      <c r="CD129" s="1">
        <v>0</v>
      </c>
      <c r="CE129" s="1">
        <v>0</v>
      </c>
      <c r="CF129" s="1">
        <v>1</v>
      </c>
      <c r="CG129" s="1">
        <v>0</v>
      </c>
      <c r="CH129" s="1">
        <v>0</v>
      </c>
      <c r="CI129" s="1">
        <v>0</v>
      </c>
      <c r="CJ129" s="1">
        <v>0</v>
      </c>
      <c r="CK129" s="1">
        <v>1</v>
      </c>
      <c r="CL129" s="1">
        <v>1</v>
      </c>
      <c r="CM129" s="1">
        <v>0</v>
      </c>
      <c r="CN129" s="1">
        <v>1</v>
      </c>
      <c r="CO129" s="1">
        <v>0</v>
      </c>
      <c r="CP129" s="1">
        <v>0</v>
      </c>
      <c r="CQ129" s="1">
        <v>0</v>
      </c>
      <c r="CR129" s="1">
        <v>0</v>
      </c>
      <c r="CS129" s="1">
        <v>0</v>
      </c>
    </row>
    <row r="130" spans="1:98" x14ac:dyDescent="0.25">
      <c r="A130" s="2">
        <v>129</v>
      </c>
      <c r="B130" s="1">
        <v>2</v>
      </c>
      <c r="C130" s="1">
        <v>1</v>
      </c>
      <c r="D130" s="1">
        <v>2</v>
      </c>
      <c r="E130" s="1">
        <v>2</v>
      </c>
      <c r="F130" s="1">
        <v>1</v>
      </c>
      <c r="G130" s="1">
        <v>6</v>
      </c>
      <c r="H130" s="1">
        <v>2</v>
      </c>
      <c r="I130" s="1">
        <v>4</v>
      </c>
      <c r="J130" s="1">
        <v>2</v>
      </c>
      <c r="K130" s="1">
        <v>7</v>
      </c>
      <c r="L130" s="1">
        <v>2</v>
      </c>
      <c r="M130" s="1">
        <v>1</v>
      </c>
      <c r="N130" s="1">
        <v>3</v>
      </c>
      <c r="O130" s="1">
        <v>1</v>
      </c>
      <c r="P130" s="1">
        <v>1</v>
      </c>
      <c r="Q130" s="1">
        <v>1</v>
      </c>
      <c r="R130" s="1">
        <v>0</v>
      </c>
      <c r="S130" s="1">
        <v>0</v>
      </c>
      <c r="T130" s="1">
        <v>1</v>
      </c>
      <c r="U130" s="1">
        <v>1</v>
      </c>
      <c r="V130" s="1">
        <v>0</v>
      </c>
      <c r="W130" s="1">
        <v>1</v>
      </c>
      <c r="X130" s="1">
        <v>0</v>
      </c>
      <c r="Y130" s="1">
        <v>1</v>
      </c>
      <c r="Z130" s="1">
        <v>0</v>
      </c>
      <c r="AA130" s="1">
        <v>0</v>
      </c>
      <c r="AB130" s="1">
        <v>1</v>
      </c>
      <c r="AC130" s="1">
        <v>0</v>
      </c>
      <c r="AD130" s="1">
        <v>0</v>
      </c>
      <c r="AE130" s="1">
        <v>0</v>
      </c>
      <c r="AF130" s="1">
        <v>0</v>
      </c>
      <c r="AG130" s="1">
        <v>1</v>
      </c>
      <c r="AH130" s="1">
        <v>0</v>
      </c>
      <c r="AI130" s="1">
        <v>0</v>
      </c>
      <c r="AJ130" s="1">
        <v>0</v>
      </c>
      <c r="AK130" s="1">
        <v>1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1</v>
      </c>
      <c r="AR130" s="1">
        <v>0</v>
      </c>
      <c r="AS130" s="1">
        <v>0</v>
      </c>
      <c r="AT130" s="1">
        <v>0</v>
      </c>
      <c r="AU130" s="1">
        <v>0</v>
      </c>
      <c r="AV130" s="1">
        <v>3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1</v>
      </c>
      <c r="BN130" s="1">
        <v>1</v>
      </c>
      <c r="BO130" s="1">
        <v>0</v>
      </c>
      <c r="BP130" s="1">
        <v>0</v>
      </c>
      <c r="BQ130" s="1">
        <v>0</v>
      </c>
      <c r="BR130" s="1">
        <v>3</v>
      </c>
      <c r="BS130" s="1">
        <v>3</v>
      </c>
      <c r="BT130" s="1">
        <v>3</v>
      </c>
      <c r="BU130" s="1">
        <v>0</v>
      </c>
      <c r="BV130" s="1">
        <v>0</v>
      </c>
      <c r="BW130" s="1">
        <v>0</v>
      </c>
      <c r="BX130" s="1">
        <v>1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3</v>
      </c>
      <c r="CG130" s="1">
        <v>0</v>
      </c>
      <c r="CH130" s="1">
        <v>1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1">
        <v>0</v>
      </c>
      <c r="CR130" s="1">
        <v>0</v>
      </c>
      <c r="CS130" s="1">
        <v>1</v>
      </c>
    </row>
    <row r="131" spans="1:98" x14ac:dyDescent="0.25">
      <c r="A131" s="2">
        <v>130</v>
      </c>
      <c r="B131" s="1">
        <v>2</v>
      </c>
      <c r="C131" s="1">
        <v>1</v>
      </c>
      <c r="D131" s="1">
        <v>2</v>
      </c>
      <c r="E131" s="1">
        <v>2</v>
      </c>
      <c r="F131" s="1">
        <v>1</v>
      </c>
      <c r="G131" s="1">
        <v>2</v>
      </c>
      <c r="H131" s="1">
        <v>2</v>
      </c>
      <c r="I131" s="1">
        <v>1</v>
      </c>
      <c r="J131" s="1">
        <v>1</v>
      </c>
      <c r="K131" s="1">
        <v>2</v>
      </c>
      <c r="L131" s="1">
        <v>3</v>
      </c>
      <c r="M131" s="1">
        <v>2</v>
      </c>
      <c r="N131" s="1">
        <v>3</v>
      </c>
      <c r="O131" s="1">
        <v>1</v>
      </c>
      <c r="P131" s="1">
        <v>1</v>
      </c>
      <c r="Q131" s="1">
        <v>0</v>
      </c>
      <c r="R131" s="1">
        <v>0</v>
      </c>
      <c r="S131" s="1">
        <v>1</v>
      </c>
      <c r="T131" s="1">
        <v>1</v>
      </c>
      <c r="U131" s="1">
        <v>1</v>
      </c>
      <c r="V131" s="1">
        <v>0</v>
      </c>
      <c r="W131" s="1">
        <v>1</v>
      </c>
      <c r="X131" s="1">
        <v>1</v>
      </c>
      <c r="Y131" s="1">
        <v>1</v>
      </c>
      <c r="Z131" s="1">
        <v>0</v>
      </c>
      <c r="AA131" s="1">
        <v>0</v>
      </c>
      <c r="AB131" s="1">
        <v>1</v>
      </c>
      <c r="AC131" s="1">
        <v>0</v>
      </c>
      <c r="AD131" s="1">
        <v>0</v>
      </c>
      <c r="AE131" s="1">
        <v>0</v>
      </c>
      <c r="AF131" s="1">
        <v>0</v>
      </c>
      <c r="AG131" s="1">
        <v>1</v>
      </c>
      <c r="AH131" s="1">
        <v>0</v>
      </c>
      <c r="AI131" s="1">
        <v>1</v>
      </c>
      <c r="AJ131" s="1">
        <v>0</v>
      </c>
      <c r="AK131" s="1">
        <v>0</v>
      </c>
      <c r="AL131" s="1">
        <v>0</v>
      </c>
      <c r="AM131" s="1">
        <v>0</v>
      </c>
      <c r="AN131" s="1">
        <v>1</v>
      </c>
      <c r="AO131" s="1">
        <v>0</v>
      </c>
      <c r="AP131" s="1">
        <v>0</v>
      </c>
      <c r="AQ131" s="1">
        <v>1</v>
      </c>
      <c r="AR131" s="1">
        <v>0</v>
      </c>
      <c r="AS131" s="1">
        <v>0</v>
      </c>
      <c r="AT131" s="1">
        <v>0</v>
      </c>
      <c r="AU131" s="1">
        <v>0</v>
      </c>
      <c r="AV131" s="1">
        <v>1</v>
      </c>
      <c r="AW131" s="1">
        <v>0</v>
      </c>
      <c r="AX131" s="1">
        <v>1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1</v>
      </c>
      <c r="BJ131" s="1">
        <v>0</v>
      </c>
      <c r="BK131" s="1">
        <v>0</v>
      </c>
      <c r="BL131" s="1">
        <v>0</v>
      </c>
      <c r="BM131" s="1">
        <v>1</v>
      </c>
      <c r="BN131" s="1">
        <v>1</v>
      </c>
      <c r="BO131" s="1">
        <v>0</v>
      </c>
      <c r="BP131" s="1">
        <v>0</v>
      </c>
      <c r="BQ131" s="1">
        <v>0</v>
      </c>
      <c r="BR131" s="1">
        <v>3</v>
      </c>
      <c r="BS131" s="1">
        <v>2</v>
      </c>
      <c r="BT131" s="1">
        <v>3</v>
      </c>
      <c r="BU131" s="1">
        <v>0</v>
      </c>
      <c r="BV131" s="1">
        <v>1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1</v>
      </c>
      <c r="CF131" s="1">
        <v>3</v>
      </c>
      <c r="CG131" s="1">
        <v>1</v>
      </c>
      <c r="CH131" s="1">
        <v>0</v>
      </c>
      <c r="CI131" s="1">
        <v>0</v>
      </c>
      <c r="CJ131" s="1">
        <v>0</v>
      </c>
      <c r="CK131" s="1">
        <v>0</v>
      </c>
      <c r="CL131" s="1">
        <v>1</v>
      </c>
      <c r="CM131" s="1">
        <v>0</v>
      </c>
      <c r="CN131" s="1">
        <v>0</v>
      </c>
      <c r="CO131" s="1">
        <v>0</v>
      </c>
      <c r="CP131" s="1">
        <v>0</v>
      </c>
      <c r="CQ131" s="1">
        <v>0</v>
      </c>
      <c r="CR131" s="1">
        <v>0</v>
      </c>
      <c r="CS131" s="1">
        <v>1</v>
      </c>
    </row>
    <row r="132" spans="1:98" x14ac:dyDescent="0.25">
      <c r="A132" s="2">
        <v>131</v>
      </c>
      <c r="B132" s="1">
        <v>2</v>
      </c>
      <c r="C132" s="1">
        <v>1</v>
      </c>
      <c r="D132" s="1">
        <v>2</v>
      </c>
      <c r="E132" s="1">
        <v>2</v>
      </c>
      <c r="F132" s="1">
        <v>1</v>
      </c>
      <c r="G132" s="1">
        <v>3</v>
      </c>
      <c r="H132" s="1">
        <v>2</v>
      </c>
      <c r="I132" s="1">
        <v>3</v>
      </c>
      <c r="J132" s="1">
        <v>2</v>
      </c>
      <c r="K132" s="1">
        <v>2</v>
      </c>
      <c r="L132" s="1">
        <v>3</v>
      </c>
      <c r="M132" s="1">
        <v>3</v>
      </c>
      <c r="N132" s="1">
        <v>3</v>
      </c>
      <c r="O132" s="1">
        <v>3</v>
      </c>
      <c r="P132" s="1">
        <v>1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1</v>
      </c>
      <c r="X132" s="1">
        <v>1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1</v>
      </c>
      <c r="AE132" s="1">
        <v>0</v>
      </c>
      <c r="AF132" s="1">
        <v>1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1</v>
      </c>
      <c r="AO132" s="1">
        <v>0</v>
      </c>
      <c r="AP132" s="1">
        <v>0</v>
      </c>
      <c r="AQ132" s="1">
        <v>1</v>
      </c>
      <c r="AR132" s="1">
        <v>0</v>
      </c>
      <c r="AS132" s="1">
        <v>0</v>
      </c>
      <c r="AT132" s="1">
        <v>0</v>
      </c>
      <c r="AU132" s="1">
        <v>0</v>
      </c>
      <c r="AV132" s="1">
        <v>3</v>
      </c>
      <c r="AW132" s="1">
        <v>0</v>
      </c>
      <c r="AX132" s="1">
        <v>0</v>
      </c>
      <c r="AY132" s="1">
        <v>0</v>
      </c>
      <c r="AZ132" s="1">
        <v>1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1</v>
      </c>
      <c r="BN132" s="1">
        <v>0</v>
      </c>
      <c r="BO132" s="1">
        <v>0</v>
      </c>
      <c r="BP132" s="1">
        <v>0</v>
      </c>
      <c r="BQ132" s="1">
        <v>0</v>
      </c>
      <c r="BR132" s="1">
        <v>3</v>
      </c>
      <c r="BS132" s="1">
        <v>1</v>
      </c>
      <c r="BT132" s="1">
        <v>4</v>
      </c>
      <c r="BU132" s="1">
        <v>1</v>
      </c>
      <c r="BV132" s="1">
        <v>1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3</v>
      </c>
      <c r="CG132" s="1">
        <v>0</v>
      </c>
      <c r="CH132" s="1">
        <v>0</v>
      </c>
      <c r="CI132" s="1">
        <v>0</v>
      </c>
      <c r="CJ132" s="1">
        <v>1</v>
      </c>
      <c r="CK132" s="1">
        <v>0</v>
      </c>
      <c r="CL132" s="1">
        <v>1</v>
      </c>
      <c r="CM132" s="1">
        <v>0</v>
      </c>
      <c r="CN132" s="1">
        <v>1</v>
      </c>
      <c r="CO132" s="1">
        <v>1</v>
      </c>
      <c r="CP132" s="1">
        <v>0</v>
      </c>
      <c r="CQ132" s="1">
        <v>0</v>
      </c>
      <c r="CR132" s="1">
        <v>0</v>
      </c>
      <c r="CS132" s="1">
        <v>0</v>
      </c>
    </row>
    <row r="133" spans="1:98" x14ac:dyDescent="0.25">
      <c r="A133" s="2">
        <v>132</v>
      </c>
      <c r="B133" s="1">
        <v>2</v>
      </c>
      <c r="C133" s="1">
        <v>1</v>
      </c>
      <c r="D133" s="1">
        <v>2</v>
      </c>
      <c r="E133" s="1">
        <v>2</v>
      </c>
      <c r="F133" s="1">
        <v>1</v>
      </c>
      <c r="G133" s="1">
        <v>3</v>
      </c>
      <c r="H133" s="1">
        <v>2</v>
      </c>
      <c r="I133" s="1">
        <v>3</v>
      </c>
      <c r="J133" s="1">
        <v>2</v>
      </c>
      <c r="K133" s="1">
        <v>4</v>
      </c>
      <c r="L133" s="1">
        <v>1</v>
      </c>
      <c r="M133" s="1">
        <v>2</v>
      </c>
      <c r="N133" s="1">
        <v>3</v>
      </c>
      <c r="O133" s="1">
        <v>1</v>
      </c>
      <c r="P133" s="1">
        <v>1</v>
      </c>
      <c r="Q133" s="1">
        <v>0</v>
      </c>
      <c r="R133" s="1">
        <v>0</v>
      </c>
      <c r="S133" s="1">
        <v>0</v>
      </c>
      <c r="T133" s="1">
        <v>1</v>
      </c>
      <c r="U133" s="1">
        <v>1</v>
      </c>
      <c r="V133" s="1">
        <v>0</v>
      </c>
      <c r="W133" s="1">
        <v>1</v>
      </c>
      <c r="X133" s="1">
        <v>0</v>
      </c>
      <c r="Y133" s="1">
        <v>1</v>
      </c>
      <c r="Z133" s="1">
        <v>0</v>
      </c>
      <c r="AA133" s="1">
        <v>0</v>
      </c>
      <c r="AB133" s="1">
        <v>0</v>
      </c>
      <c r="AC133" s="1">
        <v>0</v>
      </c>
      <c r="AD133" s="1">
        <v>1</v>
      </c>
      <c r="AE133" s="1">
        <v>0</v>
      </c>
      <c r="AF133" s="1">
        <v>0</v>
      </c>
      <c r="AG133" s="1">
        <v>1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1</v>
      </c>
      <c r="AO133" s="1">
        <v>1</v>
      </c>
      <c r="AP133" s="1">
        <v>1</v>
      </c>
      <c r="AQ133" s="1">
        <v>1</v>
      </c>
      <c r="AR133" s="1">
        <v>0</v>
      </c>
      <c r="AS133" s="1">
        <v>0</v>
      </c>
      <c r="AT133" s="1">
        <v>0</v>
      </c>
      <c r="AU133" s="1">
        <v>0</v>
      </c>
      <c r="AV133" s="1">
        <v>3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1</v>
      </c>
      <c r="BJ133" s="1">
        <v>0</v>
      </c>
      <c r="BK133" s="1">
        <v>0</v>
      </c>
      <c r="BL133" s="1">
        <v>0</v>
      </c>
      <c r="BM133" s="1">
        <v>1</v>
      </c>
      <c r="BN133" s="1">
        <v>0</v>
      </c>
      <c r="BO133" s="1">
        <v>0</v>
      </c>
      <c r="BP133" s="1">
        <v>1</v>
      </c>
      <c r="BQ133" s="1">
        <v>0</v>
      </c>
      <c r="BR133" s="1">
        <v>1</v>
      </c>
      <c r="BS133" s="1">
        <v>1</v>
      </c>
      <c r="BT133" s="1">
        <v>3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1</v>
      </c>
      <c r="CE133" s="1">
        <v>0</v>
      </c>
      <c r="CF133" s="1">
        <v>1</v>
      </c>
      <c r="CG133" s="1">
        <v>0</v>
      </c>
      <c r="CH133" s="1">
        <v>0</v>
      </c>
      <c r="CI133" s="1">
        <v>0</v>
      </c>
      <c r="CJ133" s="1">
        <v>1</v>
      </c>
      <c r="CK133" s="1">
        <v>1</v>
      </c>
      <c r="CL133" s="1">
        <v>0</v>
      </c>
      <c r="CM133" s="1">
        <v>0</v>
      </c>
      <c r="CN133" s="1">
        <v>1</v>
      </c>
      <c r="CO133" s="1">
        <v>0</v>
      </c>
      <c r="CP133" s="1">
        <v>0</v>
      </c>
      <c r="CQ133" s="1">
        <v>1</v>
      </c>
      <c r="CR133" s="1">
        <v>0</v>
      </c>
      <c r="CS133" s="1">
        <v>0</v>
      </c>
    </row>
    <row r="134" spans="1:98" x14ac:dyDescent="0.25">
      <c r="A134" s="2">
        <v>133</v>
      </c>
      <c r="B134" s="1">
        <v>2</v>
      </c>
      <c r="C134" s="1">
        <v>2</v>
      </c>
      <c r="D134" s="1">
        <v>2</v>
      </c>
      <c r="E134" s="1">
        <v>1</v>
      </c>
      <c r="F134" s="1">
        <v>1</v>
      </c>
      <c r="G134" s="1">
        <v>2</v>
      </c>
      <c r="H134" s="1">
        <v>2</v>
      </c>
      <c r="I134" s="1">
        <v>2</v>
      </c>
      <c r="J134" s="1">
        <v>1</v>
      </c>
      <c r="K134" s="1">
        <v>7</v>
      </c>
      <c r="L134" s="1">
        <v>2</v>
      </c>
      <c r="M134" s="1">
        <v>2</v>
      </c>
      <c r="N134" s="1">
        <v>3</v>
      </c>
      <c r="O134" s="1">
        <v>1</v>
      </c>
      <c r="P134" s="1">
        <v>1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1</v>
      </c>
      <c r="X134" s="1">
        <v>0</v>
      </c>
      <c r="Y134" s="1">
        <v>1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1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1</v>
      </c>
      <c r="AO134" s="1">
        <v>0</v>
      </c>
      <c r="AP134" s="1">
        <v>0</v>
      </c>
      <c r="AQ134" s="1">
        <v>1</v>
      </c>
      <c r="AR134" s="1">
        <v>0</v>
      </c>
      <c r="AS134" s="1">
        <v>0</v>
      </c>
      <c r="AT134" s="1">
        <v>0</v>
      </c>
      <c r="AU134" s="1">
        <v>0</v>
      </c>
      <c r="AV134" s="1">
        <v>3</v>
      </c>
      <c r="AW134" s="1">
        <v>1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1</v>
      </c>
      <c r="BN134" s="1">
        <v>0</v>
      </c>
      <c r="BO134" s="1">
        <v>0</v>
      </c>
      <c r="BP134" s="1">
        <v>0</v>
      </c>
      <c r="BQ134" s="1">
        <v>0</v>
      </c>
      <c r="BR134" s="1">
        <v>1</v>
      </c>
      <c r="BS134" s="1">
        <v>2</v>
      </c>
      <c r="BT134" s="1">
        <v>6</v>
      </c>
      <c r="BU134" s="1">
        <v>0</v>
      </c>
      <c r="BV134" s="1">
        <v>1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1</v>
      </c>
      <c r="CC134" s="1">
        <v>0</v>
      </c>
      <c r="CD134" s="1">
        <v>0</v>
      </c>
      <c r="CE134" s="1">
        <v>0</v>
      </c>
      <c r="CF134" s="1">
        <v>1</v>
      </c>
      <c r="CG134" s="1">
        <v>1</v>
      </c>
      <c r="CH134" s="1">
        <v>0</v>
      </c>
      <c r="CI134" s="1">
        <v>1</v>
      </c>
      <c r="CJ134" s="1">
        <v>1</v>
      </c>
      <c r="CK134" s="1">
        <v>0</v>
      </c>
      <c r="CL134" s="1">
        <v>0</v>
      </c>
      <c r="CM134" s="1">
        <v>0</v>
      </c>
      <c r="CN134" s="1">
        <v>1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</row>
    <row r="135" spans="1:98" x14ac:dyDescent="0.25">
      <c r="A135" s="2">
        <v>134</v>
      </c>
      <c r="B135" s="1">
        <v>2</v>
      </c>
      <c r="C135" s="1">
        <v>1</v>
      </c>
      <c r="D135" s="1">
        <v>2</v>
      </c>
      <c r="E135" s="1">
        <v>1</v>
      </c>
      <c r="F135" s="1">
        <v>1</v>
      </c>
      <c r="G135" s="1">
        <v>2</v>
      </c>
      <c r="H135" s="1">
        <v>1</v>
      </c>
      <c r="I135" s="1">
        <v>2</v>
      </c>
      <c r="J135" s="1">
        <v>1</v>
      </c>
      <c r="K135" s="1">
        <v>1</v>
      </c>
      <c r="L135" s="1">
        <v>1</v>
      </c>
      <c r="M135" s="1">
        <v>2</v>
      </c>
      <c r="N135" s="1">
        <v>3</v>
      </c>
      <c r="O135" s="1">
        <v>3</v>
      </c>
      <c r="P135" s="1">
        <v>1</v>
      </c>
      <c r="Q135" s="1">
        <v>0</v>
      </c>
      <c r="R135" s="1">
        <v>0</v>
      </c>
      <c r="S135" s="1">
        <v>0</v>
      </c>
      <c r="T135" s="1">
        <v>0</v>
      </c>
      <c r="U135" s="1">
        <v>1</v>
      </c>
      <c r="V135" s="1">
        <v>0</v>
      </c>
      <c r="W135" s="1">
        <v>1</v>
      </c>
      <c r="X135" s="1">
        <v>0</v>
      </c>
      <c r="Y135" s="1">
        <v>0</v>
      </c>
      <c r="Z135" s="1">
        <v>1</v>
      </c>
      <c r="AA135" s="1">
        <v>1</v>
      </c>
      <c r="AB135" s="1">
        <v>1</v>
      </c>
      <c r="AC135" s="1">
        <v>0</v>
      </c>
      <c r="AD135" s="1">
        <v>0</v>
      </c>
      <c r="AE135" s="1">
        <v>1</v>
      </c>
      <c r="AF135" s="1">
        <v>0</v>
      </c>
      <c r="AG135" s="1">
        <v>1</v>
      </c>
      <c r="AH135" s="1">
        <v>1</v>
      </c>
      <c r="AI135" s="1">
        <v>1</v>
      </c>
      <c r="AJ135" s="1">
        <v>1</v>
      </c>
      <c r="AK135" s="1">
        <v>0</v>
      </c>
      <c r="AL135" s="1">
        <v>0</v>
      </c>
      <c r="AM135" s="1">
        <v>0</v>
      </c>
      <c r="AN135" s="1">
        <v>1</v>
      </c>
      <c r="AO135" s="1">
        <v>1</v>
      </c>
      <c r="AP135" s="1">
        <v>1</v>
      </c>
      <c r="AQ135" s="1">
        <v>1</v>
      </c>
      <c r="AR135" s="1">
        <v>0</v>
      </c>
      <c r="AS135" s="1">
        <v>0</v>
      </c>
      <c r="AT135" s="1">
        <v>1</v>
      </c>
      <c r="AU135" s="1">
        <v>0</v>
      </c>
      <c r="AV135" s="1">
        <v>3</v>
      </c>
      <c r="AW135" s="1">
        <v>1</v>
      </c>
      <c r="AX135" s="1">
        <v>0</v>
      </c>
      <c r="AY135" s="1">
        <v>1</v>
      </c>
      <c r="AZ135" s="1">
        <v>1</v>
      </c>
      <c r="BA135" s="1">
        <v>0</v>
      </c>
      <c r="BB135" s="1">
        <v>1</v>
      </c>
      <c r="BC135" s="1">
        <v>0</v>
      </c>
      <c r="BD135" s="1">
        <v>0</v>
      </c>
      <c r="BE135" s="1">
        <v>1</v>
      </c>
      <c r="BF135" s="1">
        <v>0</v>
      </c>
      <c r="BG135" s="1">
        <v>0</v>
      </c>
      <c r="BH135" s="1">
        <v>0</v>
      </c>
      <c r="BI135" s="1">
        <v>1</v>
      </c>
      <c r="BJ135" s="1">
        <v>0</v>
      </c>
      <c r="BK135" s="1">
        <v>0</v>
      </c>
      <c r="BL135" s="1">
        <v>0</v>
      </c>
      <c r="BM135" s="1">
        <v>1</v>
      </c>
      <c r="BN135" s="1">
        <v>0</v>
      </c>
      <c r="BO135" s="1">
        <v>0</v>
      </c>
      <c r="BP135" s="1">
        <v>1</v>
      </c>
      <c r="BQ135" s="1">
        <v>0</v>
      </c>
      <c r="BR135" s="1">
        <v>3</v>
      </c>
      <c r="BS135" s="1">
        <v>1</v>
      </c>
      <c r="BT135" s="1">
        <v>3</v>
      </c>
      <c r="BU135" s="1">
        <v>1</v>
      </c>
      <c r="BV135" s="1">
        <v>1</v>
      </c>
      <c r="BW135" s="1">
        <v>1</v>
      </c>
      <c r="BX135" s="1">
        <v>1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1</v>
      </c>
      <c r="CG135" s="1">
        <v>1</v>
      </c>
      <c r="CH135" s="1">
        <v>0</v>
      </c>
      <c r="CI135" s="1">
        <v>0</v>
      </c>
      <c r="CJ135" s="1">
        <v>1</v>
      </c>
      <c r="CK135" s="1">
        <v>0</v>
      </c>
      <c r="CL135" s="1">
        <v>0</v>
      </c>
      <c r="CM135" s="1">
        <v>0</v>
      </c>
      <c r="CN135" s="1">
        <v>1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</row>
    <row r="136" spans="1:98" x14ac:dyDescent="0.25">
      <c r="A136" s="2">
        <v>135</v>
      </c>
      <c r="B136" s="1">
        <v>2</v>
      </c>
      <c r="C136" s="1">
        <v>1</v>
      </c>
      <c r="D136" s="1">
        <v>2</v>
      </c>
      <c r="E136" s="1">
        <v>3</v>
      </c>
      <c r="F136" s="1">
        <v>1</v>
      </c>
      <c r="G136" s="1">
        <v>3</v>
      </c>
      <c r="H136" s="1">
        <v>1</v>
      </c>
      <c r="I136" s="1">
        <v>1</v>
      </c>
      <c r="J136" s="1">
        <v>2</v>
      </c>
      <c r="K136" s="1">
        <v>4</v>
      </c>
      <c r="L136" s="1">
        <v>2</v>
      </c>
      <c r="M136" s="1">
        <v>2</v>
      </c>
      <c r="N136" s="1">
        <v>3</v>
      </c>
      <c r="O136" s="1">
        <v>3</v>
      </c>
      <c r="P136" s="1">
        <v>1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3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1</v>
      </c>
      <c r="AD136" s="1">
        <v>0</v>
      </c>
      <c r="AE136" s="1">
        <v>0</v>
      </c>
      <c r="AF136" s="1">
        <v>0</v>
      </c>
      <c r="AG136" s="1">
        <v>0</v>
      </c>
      <c r="AH136" s="1">
        <v>1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1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3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/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1</v>
      </c>
      <c r="BQ136" s="1">
        <v>0</v>
      </c>
      <c r="BR136" s="1">
        <v>2</v>
      </c>
      <c r="BS136" s="1">
        <v>2</v>
      </c>
      <c r="BT136" s="1">
        <v>2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1</v>
      </c>
      <c r="CF136" s="1">
        <v>3</v>
      </c>
      <c r="CG136" s="1">
        <v>0</v>
      </c>
      <c r="CH136" s="1">
        <v>0</v>
      </c>
      <c r="CI136" s="1">
        <v>1</v>
      </c>
      <c r="CJ136" s="1">
        <v>0</v>
      </c>
      <c r="CK136" s="1">
        <v>0</v>
      </c>
      <c r="CL136" s="1">
        <v>0</v>
      </c>
      <c r="CM136" s="1">
        <v>0</v>
      </c>
      <c r="CN136" s="1">
        <v>1</v>
      </c>
      <c r="CO136" s="1">
        <v>0</v>
      </c>
      <c r="CP136" s="1">
        <v>0</v>
      </c>
      <c r="CQ136" s="1">
        <v>0</v>
      </c>
      <c r="CR136" s="1">
        <v>0</v>
      </c>
      <c r="CS136" s="1">
        <v>0</v>
      </c>
      <c r="CT136" s="10"/>
    </row>
    <row r="137" spans="1:98" x14ac:dyDescent="0.25">
      <c r="A137" s="2">
        <v>136</v>
      </c>
      <c r="B137" s="1">
        <v>2</v>
      </c>
      <c r="C137" s="1">
        <v>1</v>
      </c>
      <c r="D137" s="1">
        <v>2</v>
      </c>
      <c r="E137" s="1">
        <v>2</v>
      </c>
      <c r="F137" s="1">
        <v>1</v>
      </c>
      <c r="G137" s="1">
        <v>3</v>
      </c>
      <c r="H137" s="1">
        <v>1</v>
      </c>
      <c r="I137" s="1">
        <v>3</v>
      </c>
      <c r="J137" s="1">
        <v>1</v>
      </c>
      <c r="K137" s="1">
        <v>3</v>
      </c>
      <c r="L137" s="1">
        <v>2</v>
      </c>
      <c r="M137" s="1">
        <v>2</v>
      </c>
      <c r="N137" s="1">
        <v>3</v>
      </c>
      <c r="O137" s="1">
        <v>1</v>
      </c>
      <c r="P137" s="1">
        <v>1</v>
      </c>
      <c r="Q137" s="1">
        <v>1</v>
      </c>
      <c r="R137" s="1">
        <v>1</v>
      </c>
      <c r="S137" s="1">
        <v>0</v>
      </c>
      <c r="T137" s="1">
        <v>0</v>
      </c>
      <c r="U137" s="1">
        <v>0</v>
      </c>
      <c r="V137" s="1">
        <v>0</v>
      </c>
      <c r="W137" s="1">
        <v>1</v>
      </c>
      <c r="X137" s="1">
        <v>0</v>
      </c>
      <c r="Y137" s="1">
        <v>1</v>
      </c>
      <c r="Z137" s="1">
        <v>1</v>
      </c>
      <c r="AA137" s="1">
        <v>1</v>
      </c>
      <c r="AB137" s="1">
        <v>0</v>
      </c>
      <c r="AC137" s="1">
        <v>0</v>
      </c>
      <c r="AD137" s="1">
        <v>1</v>
      </c>
      <c r="AE137" s="1">
        <v>1</v>
      </c>
      <c r="AF137" s="1">
        <v>1</v>
      </c>
      <c r="AG137" s="1">
        <v>1</v>
      </c>
      <c r="AH137" s="1">
        <v>0</v>
      </c>
      <c r="AI137" s="1">
        <v>1</v>
      </c>
      <c r="AJ137" s="1">
        <v>0</v>
      </c>
      <c r="AK137" s="1">
        <v>1</v>
      </c>
      <c r="AL137" s="1">
        <v>0</v>
      </c>
      <c r="AM137" s="1">
        <v>0</v>
      </c>
      <c r="AN137" s="1">
        <v>1</v>
      </c>
      <c r="AO137" s="1">
        <v>0</v>
      </c>
      <c r="AP137" s="1">
        <v>1</v>
      </c>
      <c r="AQ137" s="1">
        <v>1</v>
      </c>
      <c r="AR137" s="1">
        <v>0</v>
      </c>
      <c r="AS137" s="1">
        <v>0</v>
      </c>
      <c r="AT137" s="1">
        <v>1</v>
      </c>
      <c r="AU137" s="1">
        <v>0</v>
      </c>
      <c r="AV137" s="1">
        <v>1</v>
      </c>
      <c r="AW137" s="1">
        <v>1</v>
      </c>
      <c r="AX137" s="1">
        <v>0</v>
      </c>
      <c r="AY137" s="1">
        <v>1</v>
      </c>
      <c r="AZ137" s="1">
        <v>1</v>
      </c>
      <c r="BA137" s="1">
        <v>0</v>
      </c>
      <c r="BB137" s="1">
        <v>0</v>
      </c>
      <c r="BC137" s="1">
        <v>0</v>
      </c>
      <c r="BD137" s="1">
        <v>0</v>
      </c>
      <c r="BE137" s="1">
        <v>1</v>
      </c>
      <c r="BF137" s="1">
        <v>0</v>
      </c>
      <c r="BG137" s="1">
        <v>0</v>
      </c>
      <c r="BH137" s="1">
        <v>1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1</v>
      </c>
      <c r="BQ137" s="1">
        <v>0</v>
      </c>
      <c r="BR137" s="1">
        <v>3</v>
      </c>
      <c r="BS137" s="1">
        <v>2</v>
      </c>
      <c r="BT137" s="1">
        <v>6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1</v>
      </c>
      <c r="CB137" s="1">
        <v>0</v>
      </c>
      <c r="CC137" s="1">
        <v>0</v>
      </c>
      <c r="CD137" s="1">
        <v>0</v>
      </c>
      <c r="CE137" s="1">
        <v>1</v>
      </c>
      <c r="CF137" s="1">
        <v>1</v>
      </c>
      <c r="CG137" s="1">
        <v>0</v>
      </c>
      <c r="CH137" s="1">
        <v>0</v>
      </c>
      <c r="CI137" s="1">
        <v>0</v>
      </c>
      <c r="CJ137" s="1">
        <v>1</v>
      </c>
      <c r="CK137" s="1">
        <v>1</v>
      </c>
      <c r="CL137" s="1">
        <v>0</v>
      </c>
      <c r="CM137" s="1">
        <v>0</v>
      </c>
      <c r="CN137" s="1">
        <v>1</v>
      </c>
      <c r="CO137" s="1">
        <v>1</v>
      </c>
      <c r="CP137" s="1">
        <v>0</v>
      </c>
      <c r="CQ137" s="1">
        <v>0</v>
      </c>
      <c r="CR137" s="1">
        <v>0</v>
      </c>
      <c r="CS137" s="1">
        <v>0</v>
      </c>
    </row>
    <row r="138" spans="1:98" x14ac:dyDescent="0.25">
      <c r="A138" s="2">
        <v>137</v>
      </c>
      <c r="B138" s="1">
        <v>2</v>
      </c>
      <c r="C138" s="1">
        <v>1</v>
      </c>
      <c r="D138" s="1">
        <v>2</v>
      </c>
      <c r="E138" s="1">
        <v>1</v>
      </c>
      <c r="F138" s="1">
        <v>1</v>
      </c>
      <c r="G138" s="1">
        <v>2</v>
      </c>
      <c r="H138" s="1">
        <v>2</v>
      </c>
      <c r="I138" s="1">
        <v>3</v>
      </c>
      <c r="J138" s="1">
        <v>2</v>
      </c>
      <c r="K138" s="1">
        <v>2</v>
      </c>
      <c r="L138" s="1">
        <v>2</v>
      </c>
      <c r="M138" s="1">
        <v>2</v>
      </c>
      <c r="N138" s="1">
        <v>3</v>
      </c>
      <c r="O138" s="1">
        <v>3</v>
      </c>
      <c r="P138" s="1">
        <v>1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1</v>
      </c>
      <c r="X138" s="1">
        <v>0</v>
      </c>
      <c r="Y138" s="1">
        <v>1</v>
      </c>
      <c r="Z138" s="1">
        <v>0</v>
      </c>
      <c r="AA138" s="1">
        <v>1</v>
      </c>
      <c r="AB138" s="1">
        <v>0</v>
      </c>
      <c r="AC138" s="1">
        <v>0</v>
      </c>
      <c r="AD138" s="1">
        <v>0</v>
      </c>
      <c r="AE138" s="1">
        <v>1</v>
      </c>
      <c r="AF138" s="1">
        <v>0</v>
      </c>
      <c r="AG138" s="1">
        <v>0</v>
      </c>
      <c r="AH138" s="1">
        <v>0</v>
      </c>
      <c r="AI138" s="1">
        <v>0</v>
      </c>
      <c r="AJ138" s="1">
        <v>1</v>
      </c>
      <c r="AK138" s="1">
        <v>1</v>
      </c>
      <c r="AL138" s="1">
        <v>0</v>
      </c>
      <c r="AM138" s="1">
        <v>0</v>
      </c>
      <c r="AN138" s="1">
        <v>1</v>
      </c>
      <c r="AO138" s="1">
        <v>0</v>
      </c>
      <c r="AP138" s="1">
        <v>0</v>
      </c>
      <c r="AQ138" s="1">
        <v>1</v>
      </c>
      <c r="AR138" s="1">
        <v>0</v>
      </c>
      <c r="AS138" s="1">
        <v>0</v>
      </c>
      <c r="AT138" s="1">
        <v>0</v>
      </c>
      <c r="AU138" s="1">
        <v>0</v>
      </c>
      <c r="AV138" s="1">
        <v>1</v>
      </c>
      <c r="AW138" s="1">
        <v>1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1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1</v>
      </c>
      <c r="BM138" s="1">
        <v>1</v>
      </c>
      <c r="BN138" s="1">
        <v>0</v>
      </c>
      <c r="BO138" s="1">
        <v>0</v>
      </c>
      <c r="BP138" s="1">
        <v>1</v>
      </c>
      <c r="BQ138" s="1">
        <v>0</v>
      </c>
      <c r="BR138" s="1">
        <v>2</v>
      </c>
      <c r="BS138" s="1">
        <v>3</v>
      </c>
      <c r="BT138" s="1">
        <v>3</v>
      </c>
      <c r="BU138" s="1">
        <v>1</v>
      </c>
      <c r="BV138" s="1">
        <v>1</v>
      </c>
      <c r="BW138" s="1">
        <v>0</v>
      </c>
      <c r="BX138" s="1">
        <v>1</v>
      </c>
      <c r="BY138" s="1">
        <v>0</v>
      </c>
      <c r="BZ138" s="1">
        <v>1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1</v>
      </c>
      <c r="CG138" s="1">
        <v>1</v>
      </c>
      <c r="CH138" s="1">
        <v>0</v>
      </c>
      <c r="CI138" s="1">
        <v>0</v>
      </c>
      <c r="CJ138" s="1">
        <v>1</v>
      </c>
      <c r="CK138" s="1">
        <v>1</v>
      </c>
      <c r="CL138" s="1">
        <v>0</v>
      </c>
      <c r="CM138" s="1">
        <v>0</v>
      </c>
      <c r="CN138" s="1">
        <v>1</v>
      </c>
      <c r="CO138" s="1">
        <v>1</v>
      </c>
      <c r="CP138" s="1">
        <v>0</v>
      </c>
      <c r="CQ138" s="1">
        <v>0</v>
      </c>
      <c r="CR138" s="1">
        <v>0</v>
      </c>
      <c r="CS138" s="1">
        <v>0</v>
      </c>
    </row>
    <row r="139" spans="1:98" x14ac:dyDescent="0.25">
      <c r="A139" s="2">
        <v>138</v>
      </c>
      <c r="B139" s="1">
        <v>2</v>
      </c>
      <c r="C139" s="1">
        <v>2</v>
      </c>
      <c r="D139" s="1">
        <v>2</v>
      </c>
      <c r="E139" s="1">
        <v>1</v>
      </c>
      <c r="F139" s="1">
        <v>1</v>
      </c>
      <c r="G139" s="1">
        <v>2</v>
      </c>
      <c r="H139" s="1">
        <v>2</v>
      </c>
      <c r="I139" s="1">
        <v>2</v>
      </c>
      <c r="J139" s="1">
        <v>1</v>
      </c>
      <c r="K139" s="1">
        <v>8</v>
      </c>
      <c r="L139" s="1">
        <v>2</v>
      </c>
      <c r="M139" s="1">
        <v>1</v>
      </c>
      <c r="N139" s="1">
        <v>2</v>
      </c>
      <c r="O139" s="1">
        <v>3</v>
      </c>
      <c r="P139" s="1">
        <v>0</v>
      </c>
      <c r="Q139" s="1">
        <v>1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1</v>
      </c>
      <c r="X139" s="1">
        <v>0</v>
      </c>
      <c r="Y139" s="1">
        <v>1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1</v>
      </c>
      <c r="AU139" s="1">
        <v>0</v>
      </c>
      <c r="AV139" s="1">
        <v>3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1</v>
      </c>
      <c r="BR139" s="1">
        <v>2</v>
      </c>
      <c r="BS139" s="1">
        <v>2</v>
      </c>
      <c r="BT139" s="1">
        <v>5</v>
      </c>
      <c r="BU139" s="1">
        <v>1</v>
      </c>
      <c r="BV139" s="1">
        <v>0</v>
      </c>
      <c r="BW139" s="1">
        <v>0</v>
      </c>
      <c r="BX139" s="1">
        <v>1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1</v>
      </c>
      <c r="CF139" s="1">
        <v>3</v>
      </c>
      <c r="CG139" s="1">
        <v>1</v>
      </c>
      <c r="CH139" s="1">
        <v>0</v>
      </c>
      <c r="CI139" s="1">
        <v>0</v>
      </c>
      <c r="CJ139" s="1">
        <v>1</v>
      </c>
      <c r="CK139" s="1">
        <v>1</v>
      </c>
      <c r="CL139" s="1">
        <v>0</v>
      </c>
      <c r="CM139" s="1">
        <v>0</v>
      </c>
      <c r="CN139" s="1">
        <v>1</v>
      </c>
      <c r="CO139" s="1">
        <v>1</v>
      </c>
      <c r="CP139" s="1">
        <v>0</v>
      </c>
      <c r="CQ139" s="1">
        <v>0</v>
      </c>
      <c r="CR139" s="1">
        <v>0</v>
      </c>
      <c r="CS139" s="1">
        <v>0</v>
      </c>
    </row>
    <row r="140" spans="1:98" x14ac:dyDescent="0.25">
      <c r="A140" s="2">
        <v>139</v>
      </c>
      <c r="B140" s="1">
        <v>2</v>
      </c>
      <c r="C140" s="1">
        <v>1</v>
      </c>
      <c r="D140" s="1">
        <v>2</v>
      </c>
      <c r="E140" s="1">
        <v>2</v>
      </c>
      <c r="F140" s="1">
        <v>1</v>
      </c>
      <c r="G140" s="1">
        <v>3</v>
      </c>
      <c r="H140" s="1">
        <v>3</v>
      </c>
      <c r="I140" s="1">
        <v>2</v>
      </c>
      <c r="J140" s="1">
        <v>2</v>
      </c>
      <c r="K140" s="1">
        <v>4</v>
      </c>
      <c r="L140" s="1">
        <v>1</v>
      </c>
      <c r="M140" s="1">
        <v>3</v>
      </c>
      <c r="N140" s="1">
        <v>3</v>
      </c>
      <c r="O140" s="1">
        <v>3</v>
      </c>
      <c r="P140" s="1">
        <v>1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2</v>
      </c>
      <c r="X140" s="1">
        <v>0</v>
      </c>
      <c r="Y140" s="1">
        <v>1</v>
      </c>
      <c r="Z140" s="1">
        <v>1</v>
      </c>
      <c r="AA140" s="1">
        <v>0</v>
      </c>
      <c r="AB140" s="1">
        <v>1</v>
      </c>
      <c r="AC140" s="1">
        <v>0</v>
      </c>
      <c r="AD140" s="1">
        <v>0</v>
      </c>
      <c r="AE140" s="1">
        <v>1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1</v>
      </c>
      <c r="AO140" s="1">
        <v>1</v>
      </c>
      <c r="AP140" s="1">
        <v>1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3</v>
      </c>
      <c r="AW140" s="1">
        <v>1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3</v>
      </c>
      <c r="BS140" s="1">
        <v>3</v>
      </c>
      <c r="BT140" s="1">
        <v>3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1</v>
      </c>
      <c r="CF140" s="1">
        <v>3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1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1</v>
      </c>
    </row>
    <row r="141" spans="1:98" x14ac:dyDescent="0.25">
      <c r="A141" s="2">
        <v>140</v>
      </c>
      <c r="B141" s="1">
        <v>2</v>
      </c>
      <c r="C141" s="1">
        <v>1</v>
      </c>
      <c r="D141" s="1">
        <v>2</v>
      </c>
      <c r="E141" s="1">
        <v>1</v>
      </c>
      <c r="F141" s="1">
        <v>1</v>
      </c>
      <c r="G141" s="1">
        <v>2</v>
      </c>
      <c r="H141" s="1">
        <v>1</v>
      </c>
      <c r="I141" s="1">
        <v>2</v>
      </c>
      <c r="J141" s="1">
        <v>2</v>
      </c>
      <c r="K141" s="1">
        <v>3</v>
      </c>
      <c r="L141" s="1">
        <v>1</v>
      </c>
      <c r="M141" s="1">
        <v>3</v>
      </c>
      <c r="N141" s="1">
        <v>3</v>
      </c>
      <c r="O141" s="1">
        <v>1</v>
      </c>
      <c r="P141" s="1">
        <v>1</v>
      </c>
      <c r="Q141" s="1">
        <v>0</v>
      </c>
      <c r="R141" s="1">
        <v>0</v>
      </c>
      <c r="S141" s="1">
        <v>1</v>
      </c>
      <c r="T141" s="1">
        <v>0</v>
      </c>
      <c r="U141" s="1">
        <v>0</v>
      </c>
      <c r="V141" s="1">
        <v>0</v>
      </c>
      <c r="W141" s="1">
        <v>1</v>
      </c>
      <c r="X141" s="1">
        <v>0</v>
      </c>
      <c r="Y141" s="1">
        <v>1</v>
      </c>
      <c r="Z141" s="1">
        <v>1</v>
      </c>
      <c r="AA141" s="1">
        <v>1</v>
      </c>
      <c r="AB141" s="1">
        <v>0</v>
      </c>
      <c r="AC141" s="1">
        <v>1</v>
      </c>
      <c r="AD141" s="1">
        <v>0</v>
      </c>
      <c r="AE141" s="1">
        <v>1</v>
      </c>
      <c r="AF141" s="1">
        <v>0</v>
      </c>
      <c r="AG141" s="1">
        <v>0</v>
      </c>
      <c r="AH141" s="1">
        <v>1</v>
      </c>
      <c r="AI141" s="1">
        <v>1</v>
      </c>
      <c r="AJ141" s="1">
        <v>1</v>
      </c>
      <c r="AK141" s="1">
        <v>0</v>
      </c>
      <c r="AL141" s="1">
        <v>0</v>
      </c>
      <c r="AM141" s="1">
        <v>0</v>
      </c>
      <c r="AN141" s="1">
        <v>1</v>
      </c>
      <c r="AO141" s="1">
        <v>0</v>
      </c>
      <c r="AP141" s="1">
        <v>1</v>
      </c>
      <c r="AQ141" s="1">
        <v>1</v>
      </c>
      <c r="AR141" s="1">
        <v>1</v>
      </c>
      <c r="AS141" s="1">
        <v>0</v>
      </c>
      <c r="AT141" s="1">
        <v>1</v>
      </c>
      <c r="AU141" s="1">
        <v>0</v>
      </c>
      <c r="AV141" s="1">
        <v>1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1</v>
      </c>
      <c r="BG141" s="1">
        <v>0</v>
      </c>
      <c r="BH141" s="1">
        <v>0</v>
      </c>
      <c r="BI141" s="1">
        <v>1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1</v>
      </c>
      <c r="BQ141" s="1">
        <v>0</v>
      </c>
      <c r="BR141" s="1">
        <v>1</v>
      </c>
      <c r="BS141" s="1">
        <v>1</v>
      </c>
      <c r="BT141" s="1">
        <v>6</v>
      </c>
      <c r="BU141" s="1">
        <v>0</v>
      </c>
      <c r="BV141" s="1">
        <v>0</v>
      </c>
      <c r="BW141" s="1">
        <v>0</v>
      </c>
      <c r="BX141" s="1">
        <v>1</v>
      </c>
      <c r="BY141" s="1">
        <v>1</v>
      </c>
      <c r="BZ141" s="1">
        <v>0</v>
      </c>
      <c r="CA141" s="1">
        <v>0</v>
      </c>
      <c r="CB141" s="1">
        <v>1</v>
      </c>
      <c r="CC141" s="1">
        <v>0</v>
      </c>
      <c r="CD141" s="1">
        <v>0</v>
      </c>
      <c r="CE141" s="1">
        <v>0</v>
      </c>
      <c r="CF141" s="1">
        <v>1</v>
      </c>
      <c r="CG141" s="1">
        <v>0</v>
      </c>
      <c r="CH141" s="1">
        <v>0</v>
      </c>
      <c r="CI141" s="1">
        <v>0</v>
      </c>
      <c r="CJ141" s="1">
        <v>1</v>
      </c>
      <c r="CK141" s="1">
        <v>1</v>
      </c>
      <c r="CL141" s="1">
        <v>1</v>
      </c>
      <c r="CM141" s="1">
        <v>0</v>
      </c>
      <c r="CN141" s="1">
        <v>1</v>
      </c>
      <c r="CO141" s="1">
        <v>1</v>
      </c>
      <c r="CP141" s="1">
        <v>0</v>
      </c>
      <c r="CQ141" s="1">
        <v>1</v>
      </c>
      <c r="CR141" s="1">
        <v>0</v>
      </c>
      <c r="CS141" s="1">
        <v>0</v>
      </c>
    </row>
    <row r="142" spans="1:98" x14ac:dyDescent="0.25">
      <c r="A142" s="2">
        <v>141</v>
      </c>
      <c r="B142" s="1">
        <v>2</v>
      </c>
      <c r="C142" s="1">
        <v>1</v>
      </c>
      <c r="D142" s="1">
        <v>2</v>
      </c>
      <c r="E142" s="1">
        <v>4</v>
      </c>
      <c r="F142" s="1">
        <v>1</v>
      </c>
      <c r="G142" s="1">
        <v>2</v>
      </c>
      <c r="H142" s="1">
        <v>1</v>
      </c>
      <c r="I142" s="1">
        <v>2</v>
      </c>
      <c r="J142" s="1">
        <v>2</v>
      </c>
      <c r="K142" s="1">
        <v>5</v>
      </c>
      <c r="L142" s="1">
        <v>1</v>
      </c>
      <c r="M142" s="1">
        <v>3</v>
      </c>
      <c r="N142" s="1">
        <v>3</v>
      </c>
      <c r="O142" s="1">
        <v>3</v>
      </c>
      <c r="P142" s="1">
        <v>1</v>
      </c>
      <c r="Q142" s="1">
        <v>0</v>
      </c>
      <c r="R142" s="1">
        <v>0</v>
      </c>
      <c r="S142" s="1">
        <v>0</v>
      </c>
      <c r="T142" s="1">
        <v>1</v>
      </c>
      <c r="U142" s="1">
        <v>1</v>
      </c>
      <c r="V142" s="1">
        <v>0</v>
      </c>
      <c r="W142" s="1">
        <v>1</v>
      </c>
      <c r="X142" s="1">
        <v>1</v>
      </c>
      <c r="Y142" s="1">
        <v>1</v>
      </c>
      <c r="Z142" s="1">
        <v>1</v>
      </c>
      <c r="AA142" s="1">
        <v>1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1</v>
      </c>
      <c r="AI142" s="1">
        <v>1</v>
      </c>
      <c r="AJ142" s="1">
        <v>0</v>
      </c>
      <c r="AK142" s="1">
        <v>1</v>
      </c>
      <c r="AL142" s="1">
        <v>0</v>
      </c>
      <c r="AM142" s="1">
        <v>0</v>
      </c>
      <c r="AN142" s="1">
        <v>1</v>
      </c>
      <c r="AO142" s="1">
        <v>0</v>
      </c>
      <c r="AP142" s="1">
        <v>1</v>
      </c>
      <c r="AQ142" s="1">
        <v>1</v>
      </c>
      <c r="AR142" s="1">
        <v>0</v>
      </c>
      <c r="AS142" s="1">
        <v>0</v>
      </c>
      <c r="AT142" s="1">
        <v>1</v>
      </c>
      <c r="AU142" s="1">
        <v>0</v>
      </c>
      <c r="AV142" s="1">
        <v>1</v>
      </c>
      <c r="AW142" s="1">
        <v>1</v>
      </c>
      <c r="AX142" s="1">
        <v>0</v>
      </c>
      <c r="AY142" s="1">
        <v>1</v>
      </c>
      <c r="AZ142" s="1">
        <v>0</v>
      </c>
      <c r="BA142" s="1">
        <v>0</v>
      </c>
      <c r="BB142" s="1">
        <v>1</v>
      </c>
      <c r="BC142" s="1">
        <v>0</v>
      </c>
      <c r="BD142" s="1">
        <v>0</v>
      </c>
      <c r="BE142" s="1">
        <v>0</v>
      </c>
      <c r="BF142" s="1">
        <v>1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>
        <v>1</v>
      </c>
      <c r="BQ142" s="1">
        <v>0</v>
      </c>
      <c r="BR142" s="1">
        <v>1</v>
      </c>
      <c r="BS142" s="1">
        <v>1</v>
      </c>
      <c r="BT142" s="1">
        <v>3</v>
      </c>
      <c r="BU142" s="1">
        <v>1</v>
      </c>
      <c r="BV142" s="1">
        <v>1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1</v>
      </c>
      <c r="CC142" s="1">
        <v>0</v>
      </c>
      <c r="CD142" s="1">
        <v>0</v>
      </c>
      <c r="CE142" s="1">
        <v>1</v>
      </c>
      <c r="CF142" s="1">
        <v>1</v>
      </c>
      <c r="CG142" s="1">
        <v>0</v>
      </c>
      <c r="CH142" s="1">
        <v>0</v>
      </c>
      <c r="CI142" s="1">
        <v>0</v>
      </c>
      <c r="CJ142" s="1">
        <v>0</v>
      </c>
      <c r="CK142" s="1">
        <v>1</v>
      </c>
      <c r="CL142" s="1">
        <v>1</v>
      </c>
      <c r="CM142" s="1">
        <v>0</v>
      </c>
      <c r="CN142" s="1">
        <v>1</v>
      </c>
      <c r="CO142" s="1">
        <v>1</v>
      </c>
      <c r="CP142" s="1">
        <v>0</v>
      </c>
      <c r="CQ142" s="1">
        <v>1</v>
      </c>
      <c r="CR142" s="1">
        <v>0</v>
      </c>
      <c r="CS142" s="1">
        <v>0</v>
      </c>
    </row>
    <row r="143" spans="1:98" x14ac:dyDescent="0.25">
      <c r="A143" s="2">
        <v>142</v>
      </c>
      <c r="B143" s="1">
        <v>2</v>
      </c>
      <c r="C143" s="1">
        <v>1</v>
      </c>
      <c r="D143" s="1">
        <v>2</v>
      </c>
      <c r="E143" s="1">
        <v>1</v>
      </c>
      <c r="F143" s="1">
        <v>1</v>
      </c>
      <c r="G143" s="1">
        <v>2</v>
      </c>
      <c r="H143" s="1">
        <v>2</v>
      </c>
      <c r="I143" s="1">
        <v>3</v>
      </c>
      <c r="J143" s="1">
        <v>2</v>
      </c>
      <c r="K143" s="1">
        <v>3</v>
      </c>
      <c r="L143" s="1">
        <v>2</v>
      </c>
      <c r="M143" s="1">
        <v>2</v>
      </c>
      <c r="N143" s="1">
        <v>3</v>
      </c>
      <c r="O143" s="1">
        <v>1</v>
      </c>
      <c r="P143" s="1">
        <v>1</v>
      </c>
      <c r="Q143" s="1">
        <v>0</v>
      </c>
      <c r="R143" s="1">
        <v>1</v>
      </c>
      <c r="S143" s="1">
        <v>0</v>
      </c>
      <c r="T143" s="1">
        <v>0</v>
      </c>
      <c r="U143" s="1">
        <v>1</v>
      </c>
      <c r="V143" s="1">
        <v>0</v>
      </c>
      <c r="W143" s="1">
        <v>1</v>
      </c>
      <c r="X143" s="1">
        <v>0</v>
      </c>
      <c r="Y143" s="1">
        <v>1</v>
      </c>
      <c r="Z143" s="1">
        <v>1</v>
      </c>
      <c r="AA143" s="1">
        <v>1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1</v>
      </c>
      <c r="AI143" s="1">
        <v>1</v>
      </c>
      <c r="AJ143" s="1">
        <v>1</v>
      </c>
      <c r="AK143" s="1">
        <v>0</v>
      </c>
      <c r="AL143" s="1">
        <v>0</v>
      </c>
      <c r="AM143" s="1">
        <v>0</v>
      </c>
      <c r="AN143" s="1">
        <v>1</v>
      </c>
      <c r="AO143" s="1">
        <v>0</v>
      </c>
      <c r="AP143" s="1">
        <v>1</v>
      </c>
      <c r="AQ143" s="1">
        <v>1</v>
      </c>
      <c r="AR143" s="1">
        <v>0</v>
      </c>
      <c r="AS143" s="1">
        <v>0</v>
      </c>
      <c r="AT143" s="1">
        <v>1</v>
      </c>
      <c r="AU143" s="1">
        <v>0</v>
      </c>
      <c r="AV143" s="1">
        <v>3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1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1</v>
      </c>
      <c r="BQ143" s="1">
        <v>0</v>
      </c>
      <c r="BR143" s="1">
        <v>3</v>
      </c>
      <c r="BS143" s="1">
        <v>3</v>
      </c>
      <c r="BT143" s="1">
        <v>3</v>
      </c>
      <c r="BU143" s="1">
        <v>0</v>
      </c>
      <c r="BV143" s="1">
        <v>1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1</v>
      </c>
      <c r="CF143" s="1">
        <v>1</v>
      </c>
      <c r="CG143" s="1">
        <v>0</v>
      </c>
      <c r="CH143" s="1">
        <v>0</v>
      </c>
      <c r="CI143" s="1">
        <v>0</v>
      </c>
      <c r="CJ143" s="1">
        <v>1</v>
      </c>
      <c r="CK143" s="1">
        <v>1</v>
      </c>
      <c r="CL143" s="1">
        <v>1</v>
      </c>
      <c r="CM143" s="1">
        <v>0</v>
      </c>
      <c r="CN143" s="1">
        <v>1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</row>
    <row r="144" spans="1:98" x14ac:dyDescent="0.25">
      <c r="A144" s="2">
        <v>143</v>
      </c>
      <c r="B144" s="1">
        <v>2</v>
      </c>
      <c r="C144" s="1">
        <v>1</v>
      </c>
      <c r="D144" s="1">
        <v>2</v>
      </c>
      <c r="E144" s="1">
        <v>1</v>
      </c>
      <c r="F144" s="1">
        <v>1</v>
      </c>
      <c r="G144" s="1">
        <v>2</v>
      </c>
      <c r="H144" s="1">
        <v>2</v>
      </c>
      <c r="I144" s="1">
        <v>3</v>
      </c>
      <c r="J144" s="1">
        <v>2</v>
      </c>
      <c r="K144" s="1">
        <v>3</v>
      </c>
      <c r="L144" s="1">
        <v>2</v>
      </c>
      <c r="M144" s="1">
        <v>1</v>
      </c>
      <c r="N144" s="1">
        <v>3</v>
      </c>
      <c r="O144" s="1">
        <v>1</v>
      </c>
      <c r="P144" s="1">
        <v>1</v>
      </c>
      <c r="Q144" s="1">
        <v>1</v>
      </c>
      <c r="R144" s="1">
        <v>1</v>
      </c>
      <c r="S144" s="1">
        <v>0</v>
      </c>
      <c r="T144" s="1">
        <v>0</v>
      </c>
      <c r="U144" s="1">
        <v>1</v>
      </c>
      <c r="V144" s="1">
        <v>1</v>
      </c>
      <c r="W144" s="1">
        <v>1</v>
      </c>
      <c r="X144" s="1">
        <v>0</v>
      </c>
      <c r="Y144" s="1">
        <v>1</v>
      </c>
      <c r="Z144" s="1">
        <v>1</v>
      </c>
      <c r="AA144" s="1">
        <v>1</v>
      </c>
      <c r="AB144" s="1">
        <v>0</v>
      </c>
      <c r="AC144" s="1">
        <v>1</v>
      </c>
      <c r="AD144" s="1">
        <v>0</v>
      </c>
      <c r="AE144" s="1">
        <v>1</v>
      </c>
      <c r="AF144" s="1">
        <v>0</v>
      </c>
      <c r="AG144" s="1">
        <v>0</v>
      </c>
      <c r="AH144" s="1">
        <v>1</v>
      </c>
      <c r="AI144" s="1">
        <v>1</v>
      </c>
      <c r="AJ144" s="1">
        <v>1</v>
      </c>
      <c r="AK144" s="1">
        <v>0</v>
      </c>
      <c r="AL144" s="1">
        <v>0</v>
      </c>
      <c r="AM144" s="1">
        <v>1</v>
      </c>
      <c r="AN144" s="1">
        <v>1</v>
      </c>
      <c r="AO144" s="1">
        <v>1</v>
      </c>
      <c r="AP144" s="1">
        <v>1</v>
      </c>
      <c r="AQ144" s="1">
        <v>1</v>
      </c>
      <c r="AR144" s="1">
        <v>0</v>
      </c>
      <c r="AS144" s="1">
        <v>1</v>
      </c>
      <c r="AT144" s="1">
        <v>1</v>
      </c>
      <c r="AU144" s="1">
        <v>0</v>
      </c>
      <c r="AV144" s="1">
        <v>1</v>
      </c>
      <c r="AW144" s="1">
        <v>0</v>
      </c>
      <c r="AX144" s="1">
        <v>0</v>
      </c>
      <c r="AY144" s="1">
        <v>0</v>
      </c>
      <c r="AZ144" s="1">
        <v>1</v>
      </c>
      <c r="BA144" s="1">
        <v>0</v>
      </c>
      <c r="BB144" s="1">
        <v>0</v>
      </c>
      <c r="BC144" s="1">
        <v>0</v>
      </c>
      <c r="BD144" s="1">
        <v>0</v>
      </c>
      <c r="BE144" s="1">
        <v>1</v>
      </c>
      <c r="BF144" s="1">
        <v>0</v>
      </c>
      <c r="BG144" s="1">
        <v>0</v>
      </c>
      <c r="BH144" s="1">
        <v>0</v>
      </c>
      <c r="BI144" s="1">
        <v>1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1</v>
      </c>
      <c r="BQ144" s="1">
        <v>0</v>
      </c>
      <c r="BR144" s="1">
        <v>2</v>
      </c>
      <c r="BS144" s="1">
        <v>3</v>
      </c>
      <c r="BT144" s="1">
        <v>3</v>
      </c>
      <c r="BU144" s="1">
        <v>0</v>
      </c>
      <c r="BV144" s="1">
        <v>0</v>
      </c>
      <c r="BW144" s="1">
        <v>0</v>
      </c>
      <c r="BX144" s="1">
        <v>1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1</v>
      </c>
      <c r="CG144" s="1">
        <v>0</v>
      </c>
      <c r="CH144" s="1">
        <v>0</v>
      </c>
      <c r="CI144" s="1">
        <v>0</v>
      </c>
      <c r="CJ144" s="1">
        <v>1</v>
      </c>
      <c r="CK144" s="1">
        <v>1</v>
      </c>
      <c r="CL144" s="1">
        <v>1</v>
      </c>
      <c r="CM144" s="1">
        <v>0</v>
      </c>
      <c r="CN144" s="1">
        <v>1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</row>
    <row r="145" spans="1:97" x14ac:dyDescent="0.25">
      <c r="A145" s="2">
        <v>144</v>
      </c>
      <c r="B145" s="1">
        <v>2</v>
      </c>
      <c r="C145" s="1">
        <v>1</v>
      </c>
      <c r="D145" s="1">
        <v>2</v>
      </c>
      <c r="E145" s="1">
        <v>4</v>
      </c>
      <c r="F145" s="1">
        <v>1</v>
      </c>
      <c r="G145" s="1">
        <v>3</v>
      </c>
      <c r="H145" s="1">
        <v>2</v>
      </c>
      <c r="I145" s="1">
        <v>1</v>
      </c>
      <c r="J145" s="1">
        <v>2</v>
      </c>
      <c r="K145" s="1">
        <v>2</v>
      </c>
      <c r="L145" s="1">
        <v>2</v>
      </c>
      <c r="M145" s="1">
        <v>2</v>
      </c>
      <c r="N145" s="1">
        <v>3</v>
      </c>
      <c r="O145" s="1">
        <v>1</v>
      </c>
      <c r="P145" s="1">
        <v>1</v>
      </c>
      <c r="Q145" s="1">
        <v>1</v>
      </c>
      <c r="R145" s="1">
        <v>0</v>
      </c>
      <c r="S145" s="1">
        <v>0</v>
      </c>
      <c r="T145" s="1">
        <v>1</v>
      </c>
      <c r="U145" s="1">
        <v>0</v>
      </c>
      <c r="V145" s="1">
        <v>0</v>
      </c>
      <c r="W145" s="1">
        <v>1</v>
      </c>
      <c r="X145" s="1">
        <v>0</v>
      </c>
      <c r="Y145" s="1">
        <v>0</v>
      </c>
      <c r="Z145" s="1">
        <v>0</v>
      </c>
      <c r="AA145" s="1">
        <v>1</v>
      </c>
      <c r="AB145" s="1">
        <v>0</v>
      </c>
      <c r="AC145" s="1">
        <v>0</v>
      </c>
      <c r="AD145" s="1">
        <v>1</v>
      </c>
      <c r="AE145" s="1">
        <v>0</v>
      </c>
      <c r="AF145" s="1">
        <v>0</v>
      </c>
      <c r="AG145" s="1">
        <v>0</v>
      </c>
      <c r="AH145" s="1">
        <v>1</v>
      </c>
      <c r="AI145" s="1">
        <v>1</v>
      </c>
      <c r="AJ145" s="1">
        <v>1</v>
      </c>
      <c r="AK145" s="1">
        <v>0</v>
      </c>
      <c r="AL145" s="1">
        <v>0</v>
      </c>
      <c r="AM145" s="1">
        <v>0</v>
      </c>
      <c r="AN145" s="1">
        <v>1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3</v>
      </c>
      <c r="AW145" s="1">
        <v>1</v>
      </c>
      <c r="AX145" s="1">
        <v>0</v>
      </c>
      <c r="AY145" s="1">
        <v>1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1</v>
      </c>
      <c r="BQ145" s="1">
        <v>0</v>
      </c>
      <c r="BR145" s="1">
        <v>3</v>
      </c>
      <c r="BS145" s="1">
        <v>1</v>
      </c>
      <c r="BT145" s="1">
        <v>4</v>
      </c>
      <c r="BU145" s="1">
        <v>1</v>
      </c>
      <c r="BV145" s="1">
        <v>0</v>
      </c>
      <c r="BW145" s="1">
        <v>1</v>
      </c>
      <c r="BX145" s="1">
        <v>0</v>
      </c>
      <c r="BY145" s="1">
        <v>1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1</v>
      </c>
      <c r="CF145" s="1">
        <v>1</v>
      </c>
      <c r="CG145" s="1">
        <v>1</v>
      </c>
      <c r="CH145" s="1">
        <v>0</v>
      </c>
      <c r="CI145" s="1">
        <v>0</v>
      </c>
      <c r="CJ145" s="1">
        <v>1</v>
      </c>
      <c r="CK145" s="1">
        <v>1</v>
      </c>
      <c r="CL145" s="1">
        <v>0</v>
      </c>
      <c r="CM145" s="1">
        <v>0</v>
      </c>
      <c r="CN145" s="1">
        <v>0</v>
      </c>
      <c r="CO145" s="1">
        <v>0</v>
      </c>
      <c r="CP145" s="1">
        <v>1</v>
      </c>
      <c r="CQ145" s="1">
        <v>1</v>
      </c>
      <c r="CR145" s="1">
        <v>0</v>
      </c>
      <c r="CS145" s="1">
        <v>0</v>
      </c>
    </row>
    <row r="146" spans="1:97" x14ac:dyDescent="0.25">
      <c r="A146" s="2">
        <v>145</v>
      </c>
      <c r="B146" s="1">
        <v>2</v>
      </c>
      <c r="C146" s="1">
        <v>2</v>
      </c>
      <c r="D146" s="1">
        <v>2</v>
      </c>
      <c r="E146" s="1">
        <v>1</v>
      </c>
      <c r="F146" s="1">
        <v>1</v>
      </c>
      <c r="G146" s="1">
        <v>2</v>
      </c>
      <c r="H146" s="1">
        <v>1</v>
      </c>
      <c r="I146" s="1">
        <v>2</v>
      </c>
      <c r="J146" s="1">
        <v>1</v>
      </c>
      <c r="K146" s="1">
        <v>2</v>
      </c>
      <c r="L146" s="1">
        <v>2</v>
      </c>
      <c r="M146" s="1">
        <v>3</v>
      </c>
      <c r="N146" s="1">
        <v>3</v>
      </c>
      <c r="O146" s="1">
        <v>1</v>
      </c>
      <c r="P146" s="1">
        <v>1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1</v>
      </c>
      <c r="X146" s="1">
        <v>0</v>
      </c>
      <c r="Y146" s="1">
        <v>0</v>
      </c>
      <c r="Z146" s="1">
        <v>0</v>
      </c>
      <c r="AA146" s="1">
        <v>0</v>
      </c>
      <c r="AB146" s="1">
        <v>1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1</v>
      </c>
      <c r="AL146" s="1">
        <v>0</v>
      </c>
      <c r="AM146" s="1">
        <v>1</v>
      </c>
      <c r="AN146" s="1">
        <v>0</v>
      </c>
      <c r="AO146" s="1">
        <v>0</v>
      </c>
      <c r="AP146" s="1">
        <v>1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3</v>
      </c>
      <c r="AW146" s="1">
        <v>0</v>
      </c>
      <c r="AX146" s="1">
        <v>0</v>
      </c>
      <c r="AY146" s="1">
        <v>1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1</v>
      </c>
      <c r="BJ146" s="1">
        <v>0</v>
      </c>
      <c r="BK146" s="1">
        <v>0</v>
      </c>
      <c r="BL146" s="1">
        <v>0</v>
      </c>
      <c r="BM146" s="1">
        <v>1</v>
      </c>
      <c r="BN146" s="1">
        <v>0</v>
      </c>
      <c r="BO146" s="1">
        <v>1</v>
      </c>
      <c r="BP146" s="1">
        <v>0</v>
      </c>
      <c r="BQ146" s="1">
        <v>0</v>
      </c>
      <c r="BR146" s="1">
        <v>1</v>
      </c>
      <c r="BS146" s="1">
        <v>1</v>
      </c>
      <c r="BT146" s="1">
        <v>3</v>
      </c>
      <c r="BU146" s="1">
        <v>1</v>
      </c>
      <c r="BV146" s="1">
        <v>1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1</v>
      </c>
      <c r="CG146" s="1">
        <v>1</v>
      </c>
      <c r="CH146" s="1">
        <v>1</v>
      </c>
      <c r="CI146" s="1">
        <v>0</v>
      </c>
      <c r="CJ146" s="1">
        <v>0</v>
      </c>
      <c r="CK146" s="1">
        <v>1</v>
      </c>
      <c r="CL146" s="1">
        <v>0</v>
      </c>
      <c r="CM146" s="1">
        <v>0</v>
      </c>
      <c r="CN146" s="1">
        <v>1</v>
      </c>
      <c r="CO146" s="1">
        <v>1</v>
      </c>
      <c r="CP146" s="1">
        <v>0</v>
      </c>
      <c r="CQ146" s="1">
        <v>0</v>
      </c>
      <c r="CR146" s="1">
        <v>0</v>
      </c>
      <c r="CS146" s="1">
        <v>0</v>
      </c>
    </row>
    <row r="147" spans="1:97" x14ac:dyDescent="0.25">
      <c r="A147" s="2">
        <v>146</v>
      </c>
      <c r="B147" s="1">
        <v>2</v>
      </c>
      <c r="C147" s="1">
        <v>2</v>
      </c>
      <c r="D147" s="1">
        <v>1</v>
      </c>
      <c r="E147" s="1">
        <v>2</v>
      </c>
      <c r="F147" s="1">
        <v>1</v>
      </c>
      <c r="G147" s="1">
        <v>2</v>
      </c>
      <c r="H147" s="1">
        <v>1</v>
      </c>
      <c r="I147" s="1">
        <v>3</v>
      </c>
      <c r="J147" s="1">
        <v>2</v>
      </c>
      <c r="K147" s="1">
        <v>1</v>
      </c>
      <c r="L147" s="1">
        <v>2</v>
      </c>
      <c r="M147" s="1">
        <v>1</v>
      </c>
      <c r="N147" s="1">
        <v>1</v>
      </c>
      <c r="O147" s="1">
        <v>1</v>
      </c>
      <c r="P147" s="1">
        <v>1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1</v>
      </c>
      <c r="X147" s="1">
        <v>0</v>
      </c>
      <c r="Y147" s="1">
        <v>0</v>
      </c>
      <c r="Z147" s="1">
        <v>0</v>
      </c>
      <c r="AA147" s="1">
        <v>1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1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1</v>
      </c>
      <c r="AQ147" s="1">
        <v>1</v>
      </c>
      <c r="AR147" s="1">
        <v>0</v>
      </c>
      <c r="AS147" s="1">
        <v>0</v>
      </c>
      <c r="AT147" s="1">
        <v>0</v>
      </c>
      <c r="AU147" s="1">
        <v>0</v>
      </c>
      <c r="AV147" s="1">
        <v>1</v>
      </c>
      <c r="AW147" s="1">
        <v>1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1</v>
      </c>
      <c r="BS147" s="1">
        <v>1</v>
      </c>
      <c r="BT147" s="1">
        <v>2</v>
      </c>
      <c r="BU147" s="1">
        <v>1</v>
      </c>
      <c r="BV147" s="1">
        <v>0</v>
      </c>
      <c r="BW147" s="1">
        <v>1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1</v>
      </c>
      <c r="CG147" s="1">
        <v>1</v>
      </c>
      <c r="CH147" s="1">
        <v>0</v>
      </c>
      <c r="CI147" s="1">
        <v>0</v>
      </c>
      <c r="CJ147" s="1">
        <v>0</v>
      </c>
      <c r="CK147" s="1">
        <v>1</v>
      </c>
      <c r="CL147" s="1">
        <v>0</v>
      </c>
      <c r="CM147" s="1">
        <v>0</v>
      </c>
      <c r="CN147" s="1">
        <v>1</v>
      </c>
      <c r="CO147" s="1">
        <v>1</v>
      </c>
      <c r="CP147" s="1">
        <v>0</v>
      </c>
      <c r="CQ147" s="1">
        <v>0</v>
      </c>
      <c r="CR147" s="1">
        <v>0</v>
      </c>
      <c r="CS147" s="1">
        <v>0</v>
      </c>
    </row>
    <row r="148" spans="1:97" x14ac:dyDescent="0.25">
      <c r="A148" s="2">
        <v>147</v>
      </c>
      <c r="B148" s="1">
        <v>2</v>
      </c>
      <c r="C148" s="1">
        <v>1</v>
      </c>
      <c r="D148" s="1">
        <v>2</v>
      </c>
      <c r="E148" s="1">
        <v>1</v>
      </c>
      <c r="F148" s="1">
        <v>1</v>
      </c>
      <c r="G148" s="1">
        <v>3</v>
      </c>
      <c r="H148" s="1">
        <v>1</v>
      </c>
      <c r="I148" s="1">
        <v>2</v>
      </c>
      <c r="J148" s="1">
        <v>2</v>
      </c>
      <c r="K148" s="1">
        <v>2</v>
      </c>
      <c r="L148" s="1">
        <v>2</v>
      </c>
      <c r="M148" s="1">
        <v>3</v>
      </c>
      <c r="N148" s="1">
        <v>3</v>
      </c>
      <c r="O148" s="1">
        <v>1</v>
      </c>
      <c r="P148" s="1">
        <v>1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1</v>
      </c>
      <c r="X148" s="1">
        <v>0</v>
      </c>
      <c r="Y148" s="1">
        <v>0</v>
      </c>
      <c r="Z148" s="1">
        <v>1</v>
      </c>
      <c r="AA148" s="1">
        <v>1</v>
      </c>
      <c r="AB148" s="1">
        <v>1</v>
      </c>
      <c r="AC148" s="1">
        <v>0</v>
      </c>
      <c r="AD148" s="1">
        <v>0</v>
      </c>
      <c r="AE148" s="1">
        <v>0</v>
      </c>
      <c r="AF148" s="1">
        <v>1</v>
      </c>
      <c r="AG148" s="1">
        <v>0</v>
      </c>
      <c r="AH148" s="1">
        <v>0</v>
      </c>
      <c r="AI148" s="1">
        <v>0</v>
      </c>
      <c r="AJ148" s="1">
        <v>1</v>
      </c>
      <c r="AK148" s="1">
        <v>0</v>
      </c>
      <c r="AL148" s="1">
        <v>0</v>
      </c>
      <c r="AM148" s="1">
        <v>0</v>
      </c>
      <c r="AN148" s="1">
        <v>1</v>
      </c>
      <c r="AO148" s="1">
        <v>0</v>
      </c>
      <c r="AP148" s="1">
        <v>0</v>
      </c>
      <c r="AQ148" s="1">
        <v>1</v>
      </c>
      <c r="AR148" s="1">
        <v>0</v>
      </c>
      <c r="AS148" s="1">
        <v>0</v>
      </c>
      <c r="AT148" s="1">
        <v>1</v>
      </c>
      <c r="AU148" s="1">
        <v>0</v>
      </c>
      <c r="AV148" s="1">
        <v>1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1</v>
      </c>
      <c r="BM148" s="1">
        <v>1</v>
      </c>
      <c r="BN148" s="1">
        <v>0</v>
      </c>
      <c r="BO148" s="1">
        <v>0</v>
      </c>
      <c r="BP148" s="1">
        <v>1</v>
      </c>
      <c r="BQ148" s="1">
        <v>0</v>
      </c>
      <c r="BR148" s="1">
        <v>2</v>
      </c>
      <c r="BS148" s="1">
        <v>2</v>
      </c>
      <c r="BT148" s="1">
        <v>3</v>
      </c>
      <c r="BU148" s="1">
        <v>1</v>
      </c>
      <c r="BV148" s="1">
        <v>1</v>
      </c>
      <c r="BW148" s="1">
        <v>0</v>
      </c>
      <c r="BX148" s="1">
        <v>1</v>
      </c>
      <c r="BY148" s="1">
        <v>0</v>
      </c>
      <c r="BZ148" s="1">
        <v>0</v>
      </c>
      <c r="CA148" s="1">
        <v>1</v>
      </c>
      <c r="CB148" s="1">
        <v>0</v>
      </c>
      <c r="CC148" s="1">
        <v>0</v>
      </c>
      <c r="CD148" s="1">
        <v>0</v>
      </c>
      <c r="CE148" s="1">
        <v>1</v>
      </c>
      <c r="CF148" s="1">
        <v>1</v>
      </c>
      <c r="CG148" s="1">
        <v>0</v>
      </c>
      <c r="CH148" s="1">
        <v>0</v>
      </c>
      <c r="CI148" s="1">
        <v>1</v>
      </c>
      <c r="CJ148" s="1">
        <v>1</v>
      </c>
      <c r="CK148" s="1">
        <v>1</v>
      </c>
      <c r="CL148" s="1">
        <v>1</v>
      </c>
      <c r="CM148" s="1">
        <v>0</v>
      </c>
      <c r="CN148" s="1">
        <v>1</v>
      </c>
      <c r="CO148" s="1">
        <v>0</v>
      </c>
      <c r="CP148" s="1">
        <v>0</v>
      </c>
      <c r="CQ148" s="1">
        <v>1</v>
      </c>
      <c r="CR148" s="1">
        <v>0</v>
      </c>
      <c r="CS148" s="1">
        <v>0</v>
      </c>
    </row>
    <row r="149" spans="1:97" x14ac:dyDescent="0.25">
      <c r="A149" s="2">
        <v>148</v>
      </c>
      <c r="B149" s="1">
        <v>2</v>
      </c>
      <c r="C149" s="1">
        <v>1</v>
      </c>
      <c r="D149" s="1">
        <v>1</v>
      </c>
      <c r="E149" s="1">
        <v>2</v>
      </c>
      <c r="F149" s="1">
        <v>1</v>
      </c>
      <c r="G149" s="1">
        <v>2</v>
      </c>
      <c r="H149" s="1">
        <v>2</v>
      </c>
      <c r="I149" s="1">
        <v>2</v>
      </c>
      <c r="J149" s="1">
        <v>2</v>
      </c>
      <c r="K149" s="1">
        <v>7</v>
      </c>
      <c r="L149" s="1">
        <v>2</v>
      </c>
      <c r="M149" s="1">
        <v>3</v>
      </c>
      <c r="N149" s="1">
        <v>3</v>
      </c>
      <c r="O149" s="1">
        <v>4</v>
      </c>
      <c r="P149" s="1">
        <v>1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3</v>
      </c>
      <c r="X149" s="1">
        <v>0</v>
      </c>
      <c r="Y149" s="1">
        <v>0</v>
      </c>
      <c r="Z149" s="1">
        <v>0</v>
      </c>
      <c r="AA149" s="1">
        <v>1</v>
      </c>
      <c r="AB149" s="1">
        <v>0</v>
      </c>
      <c r="AC149" s="1">
        <v>0</v>
      </c>
      <c r="AD149" s="1">
        <v>1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1</v>
      </c>
      <c r="AK149" s="1">
        <v>0</v>
      </c>
      <c r="AL149" s="1">
        <v>0</v>
      </c>
      <c r="AM149" s="1">
        <v>0</v>
      </c>
      <c r="AN149" s="1">
        <v>1</v>
      </c>
      <c r="AO149" s="1">
        <v>1</v>
      </c>
      <c r="AP149" s="1">
        <v>0</v>
      </c>
      <c r="AQ149" s="1">
        <v>1</v>
      </c>
      <c r="AR149" s="1">
        <v>0</v>
      </c>
      <c r="AS149" s="1">
        <v>0</v>
      </c>
      <c r="AT149" s="1">
        <v>0</v>
      </c>
      <c r="AU149" s="1">
        <v>0</v>
      </c>
      <c r="AV149" s="1">
        <v>3</v>
      </c>
      <c r="AW149" s="1">
        <v>0</v>
      </c>
      <c r="AX149" s="1">
        <v>0</v>
      </c>
      <c r="AY149" s="1">
        <v>1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1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3</v>
      </c>
      <c r="BS149" s="1">
        <v>3</v>
      </c>
      <c r="BT149" s="1">
        <v>6</v>
      </c>
      <c r="BU149" s="1">
        <v>1</v>
      </c>
      <c r="BV149" s="1">
        <v>0</v>
      </c>
      <c r="BW149" s="1">
        <v>0</v>
      </c>
      <c r="BX149" s="1">
        <v>1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1</v>
      </c>
      <c r="CG149" s="1">
        <v>0</v>
      </c>
      <c r="CH149" s="1">
        <v>0</v>
      </c>
      <c r="CI149" s="1">
        <v>1</v>
      </c>
      <c r="CJ149" s="1">
        <v>1</v>
      </c>
      <c r="CK149" s="1">
        <v>1</v>
      </c>
      <c r="CL149" s="1">
        <v>0</v>
      </c>
      <c r="CM149" s="1">
        <v>0</v>
      </c>
      <c r="CN149" s="1">
        <v>1</v>
      </c>
      <c r="CO149" s="1">
        <v>1</v>
      </c>
      <c r="CP149" s="1">
        <v>0</v>
      </c>
      <c r="CQ149" s="1">
        <v>0</v>
      </c>
      <c r="CR149" s="1">
        <v>0</v>
      </c>
      <c r="CS149" s="1">
        <v>0</v>
      </c>
    </row>
    <row r="150" spans="1:97" x14ac:dyDescent="0.25">
      <c r="A150" s="2">
        <v>149</v>
      </c>
      <c r="B150" s="1">
        <v>2</v>
      </c>
      <c r="C150" s="1">
        <v>2</v>
      </c>
      <c r="D150" s="1">
        <v>2</v>
      </c>
      <c r="E150" s="1">
        <v>2</v>
      </c>
      <c r="F150" s="1">
        <v>1</v>
      </c>
      <c r="G150" s="1">
        <v>2</v>
      </c>
      <c r="H150" s="1">
        <v>4</v>
      </c>
      <c r="I150" s="1">
        <v>1</v>
      </c>
      <c r="J150" s="1">
        <v>2</v>
      </c>
      <c r="K150" s="1">
        <v>7</v>
      </c>
      <c r="L150" s="1">
        <v>2</v>
      </c>
      <c r="M150" s="1">
        <v>1</v>
      </c>
      <c r="N150" s="1">
        <v>3</v>
      </c>
      <c r="O150" s="1">
        <v>3</v>
      </c>
      <c r="P150" s="1">
        <v>1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1</v>
      </c>
      <c r="X150" s="1">
        <v>1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1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1</v>
      </c>
      <c r="AW150" s="1">
        <v>1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1</v>
      </c>
      <c r="BS150" s="1">
        <v>1</v>
      </c>
      <c r="BT150" s="1">
        <v>1</v>
      </c>
      <c r="BU150" s="1">
        <v>1</v>
      </c>
      <c r="BV150" s="1">
        <v>0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v>1</v>
      </c>
      <c r="CF150" s="1">
        <v>1</v>
      </c>
      <c r="CG150" s="1">
        <v>1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1</v>
      </c>
      <c r="CO150" s="1">
        <v>0</v>
      </c>
      <c r="CP150" s="1">
        <v>0</v>
      </c>
      <c r="CQ150" s="1">
        <v>0</v>
      </c>
      <c r="CR150" s="1">
        <v>0</v>
      </c>
      <c r="CS150" s="1">
        <v>0</v>
      </c>
    </row>
    <row r="151" spans="1:97" x14ac:dyDescent="0.25">
      <c r="A151" s="2">
        <v>150</v>
      </c>
      <c r="B151" s="1">
        <v>2</v>
      </c>
      <c r="C151" s="1">
        <v>1</v>
      </c>
      <c r="D151" s="1">
        <v>1</v>
      </c>
      <c r="E151" s="1">
        <v>1</v>
      </c>
      <c r="F151" s="1">
        <v>1</v>
      </c>
      <c r="G151" s="1">
        <v>3</v>
      </c>
      <c r="H151" s="1">
        <v>2</v>
      </c>
      <c r="I151" s="1">
        <v>2</v>
      </c>
      <c r="J151" s="1">
        <v>2</v>
      </c>
      <c r="K151" s="1">
        <v>2</v>
      </c>
      <c r="L151" s="1">
        <v>2</v>
      </c>
      <c r="M151" s="1">
        <v>2</v>
      </c>
      <c r="N151" s="1">
        <v>3</v>
      </c>
      <c r="O151" s="1">
        <v>1</v>
      </c>
      <c r="P151" s="1">
        <v>1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1</v>
      </c>
      <c r="X151" s="1">
        <v>0</v>
      </c>
      <c r="Y151" s="1">
        <v>1</v>
      </c>
      <c r="Z151" s="1">
        <v>1</v>
      </c>
      <c r="AA151" s="1">
        <v>1</v>
      </c>
      <c r="AB151" s="1">
        <v>1</v>
      </c>
      <c r="AC151" s="1">
        <v>0</v>
      </c>
      <c r="AD151" s="1">
        <v>1</v>
      </c>
      <c r="AE151" s="1">
        <v>1</v>
      </c>
      <c r="AF151" s="1">
        <v>1</v>
      </c>
      <c r="AG151" s="1">
        <v>1</v>
      </c>
      <c r="AH151" s="1">
        <v>1</v>
      </c>
      <c r="AI151" s="1">
        <v>1</v>
      </c>
      <c r="AJ151" s="1">
        <v>1</v>
      </c>
      <c r="AK151" s="1">
        <v>1</v>
      </c>
      <c r="AL151" s="1">
        <v>1</v>
      </c>
      <c r="AM151" s="1">
        <v>1</v>
      </c>
      <c r="AN151" s="1">
        <v>1</v>
      </c>
      <c r="AO151" s="1">
        <v>1</v>
      </c>
      <c r="AP151" s="1">
        <v>1</v>
      </c>
      <c r="AQ151" s="1">
        <v>1</v>
      </c>
      <c r="AR151" s="1">
        <v>1</v>
      </c>
      <c r="AS151" s="1">
        <v>1</v>
      </c>
      <c r="AT151" s="1">
        <v>1</v>
      </c>
      <c r="AU151" s="1">
        <v>0</v>
      </c>
      <c r="AV151" s="1">
        <v>1</v>
      </c>
      <c r="AW151" s="1">
        <v>0</v>
      </c>
      <c r="AX151" s="1">
        <v>1</v>
      </c>
      <c r="AY151" s="1">
        <v>0</v>
      </c>
      <c r="AZ151" s="1">
        <v>1</v>
      </c>
      <c r="BA151" s="1">
        <v>0</v>
      </c>
      <c r="BB151" s="1">
        <v>1</v>
      </c>
      <c r="BC151" s="1">
        <v>0</v>
      </c>
      <c r="BD151" s="1">
        <v>0</v>
      </c>
      <c r="BE151" s="1">
        <v>0</v>
      </c>
      <c r="BF151" s="1">
        <v>0</v>
      </c>
      <c r="BG151" s="1">
        <v>1</v>
      </c>
      <c r="BH151" s="1">
        <v>0</v>
      </c>
      <c r="BI151" s="1">
        <v>1</v>
      </c>
      <c r="BJ151" s="1">
        <v>1</v>
      </c>
      <c r="BK151" s="1">
        <v>1</v>
      </c>
      <c r="BL151" s="1">
        <v>0</v>
      </c>
      <c r="BM151" s="1">
        <v>1</v>
      </c>
      <c r="BN151" s="1">
        <v>0</v>
      </c>
      <c r="BO151" s="1">
        <v>0</v>
      </c>
      <c r="BP151" s="1">
        <v>0</v>
      </c>
      <c r="BQ151" s="1">
        <v>0</v>
      </c>
      <c r="BR151" s="1">
        <v>1</v>
      </c>
      <c r="BS151" s="1">
        <v>1</v>
      </c>
      <c r="BT151" s="1">
        <v>3</v>
      </c>
      <c r="BU151" s="1">
        <v>0</v>
      </c>
      <c r="BV151" s="1">
        <v>1</v>
      </c>
      <c r="BW151" s="1">
        <v>1</v>
      </c>
      <c r="BX151" s="1">
        <v>0</v>
      </c>
      <c r="BY151" s="1">
        <v>0</v>
      </c>
      <c r="BZ151" s="1">
        <v>0</v>
      </c>
      <c r="CA151" s="1">
        <v>0</v>
      </c>
      <c r="CB151" s="1">
        <v>1</v>
      </c>
      <c r="CC151" s="1">
        <v>0</v>
      </c>
      <c r="CD151" s="1">
        <v>1</v>
      </c>
      <c r="CE151" s="1">
        <v>0</v>
      </c>
      <c r="CF151" s="1">
        <v>1</v>
      </c>
      <c r="CG151" s="1">
        <v>0</v>
      </c>
      <c r="CH151" s="1">
        <v>0</v>
      </c>
      <c r="CI151" s="1">
        <v>0</v>
      </c>
      <c r="CJ151" s="1">
        <v>1</v>
      </c>
      <c r="CK151" s="1">
        <v>1</v>
      </c>
      <c r="CL151" s="1">
        <v>1</v>
      </c>
      <c r="CM151" s="1">
        <v>0</v>
      </c>
      <c r="CN151" s="1">
        <v>1</v>
      </c>
      <c r="CO151" s="1">
        <v>1</v>
      </c>
      <c r="CP151" s="1">
        <v>1</v>
      </c>
      <c r="CQ151" s="1">
        <v>1</v>
      </c>
      <c r="CR151" s="1">
        <v>0</v>
      </c>
      <c r="CS151" s="1">
        <v>0</v>
      </c>
    </row>
    <row r="152" spans="1:97" x14ac:dyDescent="0.25">
      <c r="A152" s="2">
        <v>151</v>
      </c>
      <c r="B152" s="1">
        <v>2</v>
      </c>
      <c r="C152" s="1">
        <v>1</v>
      </c>
      <c r="D152" s="1">
        <v>2</v>
      </c>
      <c r="E152" s="1">
        <v>2</v>
      </c>
      <c r="F152" s="1">
        <v>1</v>
      </c>
      <c r="G152" s="1">
        <v>2</v>
      </c>
      <c r="H152" s="1">
        <v>1</v>
      </c>
      <c r="I152" s="1">
        <v>1</v>
      </c>
      <c r="J152" s="1">
        <v>2</v>
      </c>
      <c r="K152" s="1">
        <v>3</v>
      </c>
      <c r="L152" s="1">
        <v>1</v>
      </c>
      <c r="M152" s="1">
        <v>2</v>
      </c>
      <c r="N152" s="1">
        <v>3</v>
      </c>
      <c r="O152" s="1">
        <v>1</v>
      </c>
      <c r="P152" s="1">
        <v>1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1</v>
      </c>
      <c r="X152" s="1">
        <v>0</v>
      </c>
      <c r="Y152" s="1">
        <v>0</v>
      </c>
      <c r="Z152" s="1">
        <v>1</v>
      </c>
      <c r="AA152" s="1">
        <v>0</v>
      </c>
      <c r="AB152" s="1">
        <v>0</v>
      </c>
      <c r="AC152" s="1">
        <v>0</v>
      </c>
      <c r="AD152" s="1">
        <v>1</v>
      </c>
      <c r="AE152" s="1">
        <v>0</v>
      </c>
      <c r="AF152" s="1">
        <v>0</v>
      </c>
      <c r="AG152" s="1">
        <v>1</v>
      </c>
      <c r="AH152" s="1">
        <v>0</v>
      </c>
      <c r="AI152" s="1">
        <v>1</v>
      </c>
      <c r="AJ152" s="1">
        <v>1</v>
      </c>
      <c r="AK152" s="1">
        <v>1</v>
      </c>
      <c r="AL152" s="1">
        <v>0</v>
      </c>
      <c r="AM152" s="1">
        <v>0</v>
      </c>
      <c r="AN152" s="1">
        <v>0</v>
      </c>
      <c r="AO152" s="1">
        <v>0</v>
      </c>
      <c r="AP152" s="1">
        <v>1</v>
      </c>
      <c r="AQ152" s="1">
        <v>1</v>
      </c>
      <c r="AR152" s="1">
        <v>0</v>
      </c>
      <c r="AS152" s="1">
        <v>0</v>
      </c>
      <c r="AT152" s="1">
        <v>1</v>
      </c>
      <c r="AU152" s="1">
        <v>0</v>
      </c>
      <c r="AV152" s="1">
        <v>2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1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1</v>
      </c>
      <c r="BQ152" s="1">
        <v>0</v>
      </c>
      <c r="BR152" s="1">
        <v>2</v>
      </c>
      <c r="BS152" s="1">
        <v>2</v>
      </c>
      <c r="BT152" s="1">
        <v>4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1</v>
      </c>
      <c r="CC152" s="1">
        <v>1</v>
      </c>
      <c r="CD152" s="1">
        <v>1</v>
      </c>
      <c r="CE152" s="1">
        <v>1</v>
      </c>
      <c r="CF152" s="1">
        <v>1</v>
      </c>
      <c r="CG152" s="1">
        <v>0</v>
      </c>
      <c r="CH152" s="1">
        <v>0</v>
      </c>
      <c r="CI152" s="1">
        <v>1</v>
      </c>
      <c r="CJ152" s="1">
        <v>1</v>
      </c>
      <c r="CK152" s="1">
        <v>1</v>
      </c>
      <c r="CL152" s="1">
        <v>0</v>
      </c>
      <c r="CM152" s="1">
        <v>0</v>
      </c>
      <c r="CN152" s="1">
        <v>1</v>
      </c>
      <c r="CO152" s="1">
        <v>1</v>
      </c>
      <c r="CP152" s="1">
        <v>0</v>
      </c>
      <c r="CQ152" s="1">
        <v>0</v>
      </c>
      <c r="CR152" s="1">
        <v>0</v>
      </c>
      <c r="CS152" s="1">
        <v>0</v>
      </c>
    </row>
    <row r="153" spans="1:97" x14ac:dyDescent="0.25">
      <c r="A153" s="2">
        <v>152</v>
      </c>
      <c r="B153" s="1">
        <v>2</v>
      </c>
      <c r="C153" s="1">
        <v>1</v>
      </c>
      <c r="D153" s="1">
        <v>2</v>
      </c>
      <c r="E153" s="1">
        <v>2</v>
      </c>
      <c r="F153" s="1">
        <v>1</v>
      </c>
      <c r="G153" s="1">
        <v>2</v>
      </c>
      <c r="H153" s="1">
        <v>1</v>
      </c>
      <c r="I153" s="1">
        <v>2</v>
      </c>
      <c r="J153" s="1">
        <v>2</v>
      </c>
      <c r="K153" s="1">
        <v>3</v>
      </c>
      <c r="L153" s="1">
        <v>2</v>
      </c>
      <c r="M153" s="1">
        <v>2</v>
      </c>
      <c r="N153" s="1">
        <v>3</v>
      </c>
      <c r="O153" s="1">
        <v>1</v>
      </c>
      <c r="P153" s="1">
        <v>1</v>
      </c>
      <c r="Q153" s="1">
        <v>0</v>
      </c>
      <c r="R153" s="1">
        <v>0</v>
      </c>
      <c r="S153" s="1">
        <v>1</v>
      </c>
      <c r="T153" s="1">
        <v>0</v>
      </c>
      <c r="U153" s="1">
        <v>0</v>
      </c>
      <c r="V153" s="1">
        <v>0</v>
      </c>
      <c r="W153" s="1">
        <v>1</v>
      </c>
      <c r="X153" s="1">
        <v>0</v>
      </c>
      <c r="Y153" s="1">
        <v>1</v>
      </c>
      <c r="Z153" s="1">
        <v>0</v>
      </c>
      <c r="AA153" s="1">
        <v>0</v>
      </c>
      <c r="AB153" s="1">
        <v>0</v>
      </c>
      <c r="AC153" s="1">
        <v>0</v>
      </c>
      <c r="AD153" s="1">
        <v>1</v>
      </c>
      <c r="AE153" s="1">
        <v>0</v>
      </c>
      <c r="AF153" s="1">
        <v>0</v>
      </c>
      <c r="AG153" s="1">
        <v>1</v>
      </c>
      <c r="AH153" s="1">
        <v>1</v>
      </c>
      <c r="AI153" s="1">
        <v>1</v>
      </c>
      <c r="AJ153" s="1">
        <v>1</v>
      </c>
      <c r="AK153" s="1">
        <v>0</v>
      </c>
      <c r="AL153" s="1">
        <v>0</v>
      </c>
      <c r="AM153" s="1">
        <v>0</v>
      </c>
      <c r="AN153" s="1">
        <v>1</v>
      </c>
      <c r="AO153" s="1">
        <v>1</v>
      </c>
      <c r="AP153" s="1">
        <v>0</v>
      </c>
      <c r="AQ153" s="1">
        <v>1</v>
      </c>
      <c r="AR153" s="1">
        <v>0</v>
      </c>
      <c r="AS153" s="1">
        <v>0</v>
      </c>
      <c r="AT153" s="1">
        <v>1</v>
      </c>
      <c r="AU153" s="1">
        <v>0</v>
      </c>
      <c r="AV153" s="1">
        <v>1</v>
      </c>
      <c r="AW153" s="1">
        <v>1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1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1</v>
      </c>
      <c r="BO153" s="1">
        <v>0</v>
      </c>
      <c r="BP153" s="1">
        <v>1</v>
      </c>
      <c r="BQ153" s="1">
        <v>0</v>
      </c>
      <c r="BR153" s="1">
        <v>2</v>
      </c>
      <c r="BS153" s="1">
        <v>2</v>
      </c>
      <c r="BT153" s="1">
        <v>3</v>
      </c>
      <c r="BU153" s="1">
        <v>1</v>
      </c>
      <c r="BV153" s="1">
        <v>1</v>
      </c>
      <c r="BW153" s="1">
        <v>1</v>
      </c>
      <c r="BX153" s="1">
        <v>1</v>
      </c>
      <c r="BY153" s="1">
        <v>1</v>
      </c>
      <c r="BZ153" s="1">
        <v>0</v>
      </c>
      <c r="CA153" s="1">
        <v>1</v>
      </c>
      <c r="CB153" s="1">
        <v>1</v>
      </c>
      <c r="CC153" s="1">
        <v>0</v>
      </c>
      <c r="CD153" s="1">
        <v>0</v>
      </c>
      <c r="CE153" s="1">
        <v>0</v>
      </c>
      <c r="CF153" s="1">
        <v>1</v>
      </c>
      <c r="CG153" s="1">
        <v>1</v>
      </c>
      <c r="CH153" s="1">
        <v>0</v>
      </c>
      <c r="CI153" s="1">
        <v>0</v>
      </c>
      <c r="CJ153" s="1">
        <v>1</v>
      </c>
      <c r="CK153" s="1">
        <v>1</v>
      </c>
      <c r="CL153" s="1">
        <v>0</v>
      </c>
      <c r="CM153" s="1">
        <v>0</v>
      </c>
      <c r="CN153" s="1">
        <v>1</v>
      </c>
      <c r="CO153" s="1">
        <v>1</v>
      </c>
      <c r="CP153" s="1">
        <v>0</v>
      </c>
      <c r="CQ153" s="1">
        <v>0</v>
      </c>
      <c r="CR153" s="1">
        <v>0</v>
      </c>
      <c r="CS153" s="1">
        <v>0</v>
      </c>
    </row>
    <row r="154" spans="1:97" x14ac:dyDescent="0.25">
      <c r="A154" s="2">
        <v>153</v>
      </c>
      <c r="B154" s="1">
        <v>2</v>
      </c>
      <c r="C154" s="1">
        <v>1</v>
      </c>
      <c r="D154" s="1">
        <v>2</v>
      </c>
      <c r="E154" s="1">
        <v>2</v>
      </c>
      <c r="F154" s="1">
        <v>1</v>
      </c>
      <c r="G154" s="1">
        <v>2</v>
      </c>
      <c r="H154" s="1">
        <v>1</v>
      </c>
      <c r="I154" s="1">
        <v>1</v>
      </c>
      <c r="J154" s="1">
        <v>2</v>
      </c>
      <c r="K154" s="1">
        <v>3</v>
      </c>
      <c r="L154" s="1">
        <v>2</v>
      </c>
      <c r="M154" s="1">
        <v>3</v>
      </c>
      <c r="N154" s="1">
        <v>3</v>
      </c>
      <c r="O154" s="1">
        <v>1</v>
      </c>
      <c r="P154" s="1">
        <v>1</v>
      </c>
      <c r="Q154" s="1">
        <v>0</v>
      </c>
      <c r="R154" s="1">
        <v>1</v>
      </c>
      <c r="S154" s="1">
        <v>1</v>
      </c>
      <c r="T154" s="1">
        <v>0</v>
      </c>
      <c r="U154" s="1">
        <v>0</v>
      </c>
      <c r="V154" s="1">
        <v>1</v>
      </c>
      <c r="W154" s="1">
        <v>1</v>
      </c>
      <c r="X154" s="1">
        <v>0</v>
      </c>
      <c r="Y154" s="1">
        <v>1</v>
      </c>
      <c r="Z154" s="1">
        <v>1</v>
      </c>
      <c r="AA154" s="1">
        <v>1</v>
      </c>
      <c r="AB154" s="1">
        <v>0</v>
      </c>
      <c r="AC154" s="1">
        <v>0</v>
      </c>
      <c r="AD154" s="1">
        <v>1</v>
      </c>
      <c r="AE154" s="1">
        <v>0</v>
      </c>
      <c r="AF154" s="1">
        <v>0</v>
      </c>
      <c r="AG154" s="1">
        <v>0</v>
      </c>
      <c r="AH154" s="1">
        <v>1</v>
      </c>
      <c r="AI154" s="1">
        <v>0</v>
      </c>
      <c r="AJ154" s="1">
        <v>1</v>
      </c>
      <c r="AK154" s="1">
        <v>0</v>
      </c>
      <c r="AL154" s="1">
        <v>0</v>
      </c>
      <c r="AM154" s="1">
        <v>0</v>
      </c>
      <c r="AN154" s="1">
        <v>1</v>
      </c>
      <c r="AO154" s="1">
        <v>1</v>
      </c>
      <c r="AP154" s="1">
        <v>1</v>
      </c>
      <c r="AQ154" s="1">
        <v>1</v>
      </c>
      <c r="AR154" s="1">
        <v>0</v>
      </c>
      <c r="AS154" s="1">
        <v>0</v>
      </c>
      <c r="AT154" s="1">
        <v>1</v>
      </c>
      <c r="AU154" s="1">
        <v>0</v>
      </c>
      <c r="AV154" s="1">
        <v>1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1</v>
      </c>
      <c r="BR154" s="1">
        <v>1</v>
      </c>
      <c r="BS154" s="1">
        <v>1</v>
      </c>
      <c r="BT154" s="1">
        <v>3</v>
      </c>
      <c r="BU154" s="1">
        <v>0</v>
      </c>
      <c r="BV154" s="1">
        <v>1</v>
      </c>
      <c r="BW154" s="1">
        <v>0</v>
      </c>
      <c r="BX154" s="1">
        <v>1</v>
      </c>
      <c r="BY154" s="1">
        <v>0</v>
      </c>
      <c r="BZ154" s="1">
        <v>0</v>
      </c>
      <c r="CA154" s="1">
        <v>0</v>
      </c>
      <c r="CB154" s="1">
        <v>1</v>
      </c>
      <c r="CC154" s="1">
        <v>0</v>
      </c>
      <c r="CD154" s="1">
        <v>0</v>
      </c>
      <c r="CE154" s="1">
        <v>1</v>
      </c>
      <c r="CF154" s="1">
        <v>3</v>
      </c>
      <c r="CG154" s="1">
        <v>0</v>
      </c>
      <c r="CH154" s="1">
        <v>0</v>
      </c>
      <c r="CI154" s="1">
        <v>1</v>
      </c>
      <c r="CJ154" s="1">
        <v>0</v>
      </c>
      <c r="CK154" s="1">
        <v>0</v>
      </c>
      <c r="CL154" s="1">
        <v>0</v>
      </c>
      <c r="CM154" s="1">
        <v>0</v>
      </c>
      <c r="CN154" s="1">
        <v>1</v>
      </c>
      <c r="CO154" s="1">
        <v>1</v>
      </c>
      <c r="CP154" s="1">
        <v>0</v>
      </c>
      <c r="CQ154" s="1">
        <v>0</v>
      </c>
      <c r="CR154" s="1">
        <v>0</v>
      </c>
      <c r="CS154" s="1">
        <v>0</v>
      </c>
    </row>
    <row r="155" spans="1:97" x14ac:dyDescent="0.25">
      <c r="A155" s="2">
        <v>154</v>
      </c>
      <c r="B155" s="1">
        <v>2</v>
      </c>
      <c r="C155" s="1">
        <v>1</v>
      </c>
      <c r="D155" s="1">
        <v>2</v>
      </c>
      <c r="E155" s="1">
        <v>1</v>
      </c>
      <c r="F155" s="1">
        <v>1</v>
      </c>
      <c r="G155" s="1">
        <v>2</v>
      </c>
      <c r="H155" s="1">
        <v>2</v>
      </c>
      <c r="I155" s="1">
        <v>3</v>
      </c>
      <c r="J155" s="1">
        <v>2</v>
      </c>
      <c r="K155" s="1">
        <v>3</v>
      </c>
      <c r="L155" s="1">
        <v>2</v>
      </c>
      <c r="M155" s="1">
        <v>2</v>
      </c>
      <c r="N155" s="1">
        <v>3</v>
      </c>
      <c r="O155" s="1">
        <v>1</v>
      </c>
      <c r="P155" s="1">
        <v>1</v>
      </c>
      <c r="Q155" s="1">
        <v>0</v>
      </c>
      <c r="R155" s="1">
        <v>0</v>
      </c>
      <c r="S155" s="1">
        <v>0</v>
      </c>
      <c r="T155" s="1">
        <v>1</v>
      </c>
      <c r="U155" s="1">
        <v>0</v>
      </c>
      <c r="V155" s="1">
        <v>0</v>
      </c>
      <c r="W155" s="1">
        <v>1</v>
      </c>
      <c r="X155" s="1">
        <v>0</v>
      </c>
      <c r="Y155" s="1">
        <v>1</v>
      </c>
      <c r="Z155" s="1">
        <v>0</v>
      </c>
      <c r="AA155" s="1">
        <v>0</v>
      </c>
      <c r="AB155" s="1">
        <v>0</v>
      </c>
      <c r="AC155" s="1">
        <v>0</v>
      </c>
      <c r="AD155" s="1">
        <v>1</v>
      </c>
      <c r="AE155" s="1">
        <v>0</v>
      </c>
      <c r="AF155" s="1">
        <v>0</v>
      </c>
      <c r="AG155" s="1">
        <v>1</v>
      </c>
      <c r="AH155" s="1">
        <v>1</v>
      </c>
      <c r="AI155" s="1">
        <v>1</v>
      </c>
      <c r="AJ155" s="1">
        <v>1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1</v>
      </c>
      <c r="AQ155" s="1">
        <v>1</v>
      </c>
      <c r="AR155" s="1">
        <v>0</v>
      </c>
      <c r="AS155" s="1">
        <v>0</v>
      </c>
      <c r="AT155" s="1">
        <v>1</v>
      </c>
      <c r="AU155" s="1">
        <v>0</v>
      </c>
      <c r="AV155" s="1">
        <v>1</v>
      </c>
      <c r="AW155" s="1">
        <v>1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1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1</v>
      </c>
      <c r="BQ155" s="1">
        <v>0</v>
      </c>
      <c r="BR155" s="1">
        <v>2</v>
      </c>
      <c r="BS155" s="1">
        <v>1</v>
      </c>
      <c r="BT155" s="1">
        <v>3</v>
      </c>
      <c r="BU155" s="1">
        <v>1</v>
      </c>
      <c r="BV155" s="1">
        <v>1</v>
      </c>
      <c r="BW155" s="1">
        <v>1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1</v>
      </c>
      <c r="CG155" s="1">
        <v>0</v>
      </c>
      <c r="CH155" s="1">
        <v>0</v>
      </c>
      <c r="CI155" s="1">
        <v>0</v>
      </c>
      <c r="CJ155" s="1">
        <v>1</v>
      </c>
      <c r="CK155" s="1">
        <v>1</v>
      </c>
      <c r="CL155" s="1">
        <v>0</v>
      </c>
      <c r="CM155" s="1">
        <v>0</v>
      </c>
      <c r="CN155" s="1">
        <v>1</v>
      </c>
      <c r="CO155" s="1">
        <v>0</v>
      </c>
      <c r="CP155" s="1">
        <v>0</v>
      </c>
      <c r="CQ155" s="1">
        <v>0</v>
      </c>
      <c r="CR155" s="1">
        <v>0</v>
      </c>
      <c r="CS155" s="1">
        <v>0</v>
      </c>
    </row>
    <row r="156" spans="1:97" x14ac:dyDescent="0.25">
      <c r="A156" s="2">
        <v>155</v>
      </c>
      <c r="B156" s="1">
        <v>2</v>
      </c>
      <c r="C156" s="1">
        <v>2</v>
      </c>
      <c r="D156" s="1">
        <v>2</v>
      </c>
      <c r="E156" s="1">
        <v>1</v>
      </c>
      <c r="F156" s="1">
        <v>1</v>
      </c>
      <c r="G156" s="1">
        <v>1</v>
      </c>
      <c r="H156" s="1">
        <v>1</v>
      </c>
      <c r="I156" s="1">
        <v>3</v>
      </c>
      <c r="J156" s="1">
        <v>2</v>
      </c>
      <c r="K156" s="1">
        <v>2</v>
      </c>
      <c r="L156" s="1">
        <v>1</v>
      </c>
      <c r="M156" s="1">
        <v>2</v>
      </c>
      <c r="N156" s="1">
        <v>3</v>
      </c>
      <c r="O156" s="1">
        <v>1</v>
      </c>
      <c r="P156" s="1">
        <v>1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3</v>
      </c>
      <c r="X156" s="1">
        <v>0</v>
      </c>
      <c r="Y156" s="1">
        <v>0</v>
      </c>
      <c r="Z156" s="1">
        <v>1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1</v>
      </c>
      <c r="AJ156" s="1">
        <v>0</v>
      </c>
      <c r="AK156" s="1">
        <v>0</v>
      </c>
      <c r="AL156" s="1">
        <v>0</v>
      </c>
      <c r="AM156" s="1">
        <v>0</v>
      </c>
      <c r="AN156" s="1">
        <v>1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1</v>
      </c>
      <c r="AU156" s="1">
        <v>0</v>
      </c>
      <c r="AV156" s="1">
        <v>3</v>
      </c>
      <c r="AW156" s="1">
        <v>1</v>
      </c>
      <c r="AX156" s="1">
        <v>0</v>
      </c>
      <c r="AY156" s="1">
        <v>1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1</v>
      </c>
      <c r="BN156" s="1">
        <v>0</v>
      </c>
      <c r="BO156" s="1">
        <v>0</v>
      </c>
      <c r="BP156" s="1">
        <v>1</v>
      </c>
      <c r="BQ156" s="1">
        <v>0</v>
      </c>
      <c r="BR156" s="1">
        <v>1</v>
      </c>
      <c r="BS156" s="1">
        <v>1</v>
      </c>
      <c r="BT156" s="1">
        <v>3</v>
      </c>
      <c r="BU156" s="1">
        <v>1</v>
      </c>
      <c r="BV156" s="1">
        <v>1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1</v>
      </c>
      <c r="CE156" s="1">
        <v>1</v>
      </c>
      <c r="CF156" s="1">
        <v>1</v>
      </c>
      <c r="CG156" s="1">
        <v>1</v>
      </c>
      <c r="CH156" s="1">
        <v>0</v>
      </c>
      <c r="CI156" s="1">
        <v>0</v>
      </c>
      <c r="CJ156" s="1">
        <v>0</v>
      </c>
      <c r="CK156" s="1">
        <v>1</v>
      </c>
      <c r="CL156" s="1">
        <v>0</v>
      </c>
      <c r="CM156" s="1">
        <v>0</v>
      </c>
      <c r="CN156" s="1">
        <v>1</v>
      </c>
      <c r="CO156" s="1">
        <v>1</v>
      </c>
      <c r="CP156" s="1">
        <v>0</v>
      </c>
      <c r="CQ156" s="1">
        <v>0</v>
      </c>
      <c r="CR156" s="1">
        <v>0</v>
      </c>
      <c r="CS156" s="1">
        <v>0</v>
      </c>
    </row>
    <row r="157" spans="1:97" x14ac:dyDescent="0.25">
      <c r="A157" s="2">
        <v>156</v>
      </c>
      <c r="B157" s="1">
        <v>2</v>
      </c>
      <c r="C157" s="1">
        <v>1</v>
      </c>
      <c r="D157" s="1">
        <v>2</v>
      </c>
      <c r="E157" s="1">
        <v>1</v>
      </c>
      <c r="F157" s="1">
        <v>1</v>
      </c>
      <c r="G157" s="1">
        <v>3</v>
      </c>
      <c r="H157" s="1">
        <v>2</v>
      </c>
      <c r="I157" s="1">
        <v>2</v>
      </c>
      <c r="J157" s="1">
        <v>2</v>
      </c>
      <c r="K157" s="1">
        <v>2</v>
      </c>
      <c r="L157" s="1">
        <v>2</v>
      </c>
      <c r="M157" s="1">
        <v>2</v>
      </c>
      <c r="N157" s="1">
        <v>3</v>
      </c>
      <c r="O157" s="1">
        <v>1</v>
      </c>
      <c r="P157" s="1">
        <v>1</v>
      </c>
      <c r="Q157" s="1">
        <v>1</v>
      </c>
      <c r="R157" s="1">
        <v>1</v>
      </c>
      <c r="S157" s="1">
        <v>1</v>
      </c>
      <c r="T157" s="1">
        <v>1</v>
      </c>
      <c r="U157" s="1">
        <v>0</v>
      </c>
      <c r="V157" s="1">
        <v>0</v>
      </c>
      <c r="W157" s="1">
        <v>1</v>
      </c>
      <c r="X157" s="1">
        <v>0</v>
      </c>
      <c r="Y157" s="1">
        <v>1</v>
      </c>
      <c r="Z157" s="1">
        <v>1</v>
      </c>
      <c r="AA157" s="1">
        <v>1</v>
      </c>
      <c r="AB157" s="1">
        <v>0</v>
      </c>
      <c r="AC157" s="1">
        <v>0</v>
      </c>
      <c r="AD157" s="1">
        <v>1</v>
      </c>
      <c r="AE157" s="1">
        <v>1</v>
      </c>
      <c r="AF157" s="1">
        <v>0</v>
      </c>
      <c r="AG157" s="1">
        <v>1</v>
      </c>
      <c r="AH157" s="1">
        <v>0</v>
      </c>
      <c r="AI157" s="1">
        <v>1</v>
      </c>
      <c r="AJ157" s="1">
        <v>0</v>
      </c>
      <c r="AK157" s="1">
        <v>0</v>
      </c>
      <c r="AL157" s="1">
        <v>0</v>
      </c>
      <c r="AM157" s="1">
        <v>0</v>
      </c>
      <c r="AN157" s="1">
        <v>1</v>
      </c>
      <c r="AO157" s="1">
        <v>1</v>
      </c>
      <c r="AP157" s="1">
        <v>0</v>
      </c>
      <c r="AQ157" s="1">
        <v>1</v>
      </c>
      <c r="AR157" s="1">
        <v>0</v>
      </c>
      <c r="AS157" s="1">
        <v>0</v>
      </c>
      <c r="AT157" s="1">
        <v>1</v>
      </c>
      <c r="AU157" s="1">
        <v>0</v>
      </c>
      <c r="AV157" s="1">
        <v>1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1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1</v>
      </c>
      <c r="BS157" s="1">
        <v>1</v>
      </c>
      <c r="BT157" s="1">
        <v>3</v>
      </c>
      <c r="BU157" s="1">
        <v>1</v>
      </c>
      <c r="BV157" s="1">
        <v>1</v>
      </c>
      <c r="BW157" s="1">
        <v>0</v>
      </c>
      <c r="BX157" s="1">
        <v>1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1</v>
      </c>
      <c r="CG157" s="1">
        <v>0</v>
      </c>
      <c r="CH157" s="1">
        <v>0</v>
      </c>
      <c r="CI157" s="1">
        <v>0</v>
      </c>
      <c r="CJ157" s="1">
        <v>1</v>
      </c>
      <c r="CK157" s="1">
        <v>1</v>
      </c>
      <c r="CL157" s="1">
        <v>0</v>
      </c>
      <c r="CM157" s="1">
        <v>0</v>
      </c>
      <c r="CN157" s="1">
        <v>1</v>
      </c>
      <c r="CO157" s="1">
        <v>0</v>
      </c>
      <c r="CP157" s="1">
        <v>0</v>
      </c>
      <c r="CQ157" s="1">
        <v>0</v>
      </c>
      <c r="CR157" s="1">
        <v>0</v>
      </c>
      <c r="CS157" s="1">
        <v>0</v>
      </c>
    </row>
    <row r="158" spans="1:97" x14ac:dyDescent="0.25">
      <c r="A158" s="2">
        <v>157</v>
      </c>
      <c r="B158" s="1">
        <v>2</v>
      </c>
      <c r="C158" s="1">
        <v>1</v>
      </c>
      <c r="D158" s="1">
        <v>2</v>
      </c>
      <c r="E158" s="1">
        <v>1</v>
      </c>
      <c r="F158" s="1">
        <v>1</v>
      </c>
      <c r="G158" s="1">
        <v>2</v>
      </c>
      <c r="H158" s="1">
        <v>1</v>
      </c>
      <c r="I158" s="1">
        <v>2</v>
      </c>
      <c r="J158" s="1">
        <v>1</v>
      </c>
      <c r="K158" s="1">
        <v>3</v>
      </c>
      <c r="L158" s="1">
        <v>1</v>
      </c>
      <c r="M158" s="1">
        <v>1</v>
      </c>
      <c r="N158" s="1">
        <v>3</v>
      </c>
      <c r="O158" s="1">
        <v>1</v>
      </c>
      <c r="P158" s="1">
        <v>0</v>
      </c>
      <c r="Q158" s="1">
        <v>0</v>
      </c>
      <c r="R158" s="1">
        <v>0</v>
      </c>
      <c r="S158" s="1">
        <v>1</v>
      </c>
      <c r="T158" s="1">
        <v>1</v>
      </c>
      <c r="U158" s="1">
        <v>0</v>
      </c>
      <c r="V158" s="1">
        <v>0</v>
      </c>
      <c r="W158" s="1">
        <v>1</v>
      </c>
      <c r="X158" s="1">
        <v>0</v>
      </c>
      <c r="Y158" s="1">
        <v>0</v>
      </c>
      <c r="Z158" s="1">
        <v>1</v>
      </c>
      <c r="AA158" s="1">
        <v>0</v>
      </c>
      <c r="AB158" s="1">
        <v>0</v>
      </c>
      <c r="AC158" s="1">
        <v>0</v>
      </c>
      <c r="AD158" s="1">
        <v>0</v>
      </c>
      <c r="AE158" s="1">
        <v>1</v>
      </c>
      <c r="AF158" s="1">
        <v>0</v>
      </c>
      <c r="AG158" s="1">
        <v>0</v>
      </c>
      <c r="AH158" s="1">
        <v>1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1</v>
      </c>
      <c r="AO158" s="1">
        <v>1</v>
      </c>
      <c r="AP158" s="1">
        <v>1</v>
      </c>
      <c r="AQ158" s="1">
        <v>1</v>
      </c>
      <c r="AR158" s="1">
        <v>0</v>
      </c>
      <c r="AS158" s="1">
        <v>0</v>
      </c>
      <c r="AT158" s="1">
        <v>1</v>
      </c>
      <c r="AU158" s="1">
        <v>0</v>
      </c>
      <c r="AV158" s="1">
        <v>1</v>
      </c>
      <c r="AW158" s="1">
        <v>1</v>
      </c>
      <c r="AX158" s="1">
        <v>0</v>
      </c>
      <c r="AY158" s="1">
        <v>1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1</v>
      </c>
      <c r="BF158" s="1">
        <v>0</v>
      </c>
      <c r="BG158" s="1">
        <v>1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3</v>
      </c>
      <c r="BS158" s="1">
        <v>2</v>
      </c>
      <c r="BT158" s="1">
        <v>3</v>
      </c>
      <c r="BU158" s="1">
        <v>1</v>
      </c>
      <c r="BV158" s="1">
        <v>1</v>
      </c>
      <c r="BW158" s="1">
        <v>0</v>
      </c>
      <c r="BX158" s="1">
        <v>1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1</v>
      </c>
      <c r="CF158" s="1">
        <v>1</v>
      </c>
      <c r="CG158" s="1">
        <v>0</v>
      </c>
      <c r="CH158" s="1">
        <v>0</v>
      </c>
      <c r="CI158" s="1">
        <v>1</v>
      </c>
      <c r="CJ158" s="1">
        <v>1</v>
      </c>
      <c r="CK158" s="1">
        <v>0</v>
      </c>
      <c r="CL158" s="1">
        <v>0</v>
      </c>
      <c r="CM158" s="1">
        <v>0</v>
      </c>
      <c r="CN158" s="1">
        <v>1</v>
      </c>
      <c r="CO158" s="1">
        <v>1</v>
      </c>
      <c r="CP158" s="1">
        <v>0</v>
      </c>
      <c r="CQ158" s="1">
        <v>0</v>
      </c>
      <c r="CR158" s="1">
        <v>0</v>
      </c>
      <c r="CS158" s="1">
        <v>0</v>
      </c>
    </row>
    <row r="159" spans="1:97" x14ac:dyDescent="0.25">
      <c r="A159" s="2">
        <v>158</v>
      </c>
      <c r="B159" s="1">
        <v>2</v>
      </c>
      <c r="C159" s="1">
        <v>1</v>
      </c>
      <c r="D159" s="1">
        <v>2</v>
      </c>
      <c r="E159" s="1">
        <v>2</v>
      </c>
      <c r="F159" s="1">
        <v>1</v>
      </c>
      <c r="G159" s="1">
        <v>2</v>
      </c>
      <c r="H159" s="1">
        <v>2</v>
      </c>
      <c r="I159" s="1">
        <v>1</v>
      </c>
      <c r="J159" s="1">
        <v>2</v>
      </c>
      <c r="K159" s="1">
        <v>7</v>
      </c>
      <c r="L159" s="1">
        <v>2</v>
      </c>
      <c r="M159" s="1">
        <v>3</v>
      </c>
      <c r="N159" s="1">
        <v>3</v>
      </c>
      <c r="O159" s="1">
        <v>1</v>
      </c>
      <c r="P159" s="1">
        <v>1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1</v>
      </c>
      <c r="X159" s="1">
        <v>0</v>
      </c>
      <c r="Y159" s="1">
        <v>1</v>
      </c>
      <c r="Z159" s="1">
        <v>0</v>
      </c>
      <c r="AA159" s="1">
        <v>1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1</v>
      </c>
      <c r="AV159" s="1">
        <v>1</v>
      </c>
      <c r="AW159" s="1">
        <v>1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1</v>
      </c>
      <c r="BS159" s="1">
        <v>3</v>
      </c>
      <c r="BT159" s="1">
        <v>3</v>
      </c>
      <c r="BU159" s="1">
        <v>0</v>
      </c>
      <c r="BV159" s="1">
        <v>1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2</v>
      </c>
      <c r="CG159" s="1">
        <v>1</v>
      </c>
      <c r="CH159" s="1">
        <v>0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v>0</v>
      </c>
      <c r="CO159" s="1">
        <v>1</v>
      </c>
      <c r="CP159" s="1">
        <f>-CP1692</f>
        <v>0</v>
      </c>
      <c r="CQ159" s="1">
        <v>0</v>
      </c>
      <c r="CR159" s="1">
        <v>0</v>
      </c>
      <c r="CS159" s="1">
        <v>0</v>
      </c>
    </row>
    <row r="160" spans="1:97" x14ac:dyDescent="0.25">
      <c r="A160" s="2">
        <v>159</v>
      </c>
      <c r="B160" s="1">
        <v>2</v>
      </c>
      <c r="C160" s="1">
        <v>1</v>
      </c>
      <c r="D160" s="1">
        <v>1</v>
      </c>
      <c r="E160" s="1">
        <v>4</v>
      </c>
      <c r="F160" s="1">
        <v>1</v>
      </c>
      <c r="G160" s="1">
        <v>2</v>
      </c>
      <c r="H160" s="1">
        <v>1</v>
      </c>
      <c r="I160" s="1">
        <v>3</v>
      </c>
      <c r="J160" s="1">
        <v>2</v>
      </c>
      <c r="K160" s="1">
        <v>5</v>
      </c>
      <c r="L160" s="1">
        <v>2</v>
      </c>
      <c r="M160" s="1">
        <v>2</v>
      </c>
      <c r="N160" s="1">
        <v>3</v>
      </c>
      <c r="O160" s="1">
        <v>1</v>
      </c>
      <c r="P160" s="1">
        <v>1</v>
      </c>
      <c r="Q160" s="1">
        <v>0</v>
      </c>
      <c r="R160" s="1">
        <v>0</v>
      </c>
      <c r="S160" s="1">
        <v>0</v>
      </c>
      <c r="T160" s="1">
        <v>1</v>
      </c>
      <c r="U160" s="1">
        <v>0</v>
      </c>
      <c r="V160" s="1">
        <v>0</v>
      </c>
      <c r="W160" s="1">
        <v>1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1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1</v>
      </c>
      <c r="AU160" s="1">
        <v>0</v>
      </c>
      <c r="AV160" s="1">
        <v>3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1</v>
      </c>
      <c r="BR160" s="1">
        <v>2</v>
      </c>
      <c r="BS160" s="1">
        <v>2</v>
      </c>
      <c r="BT160" s="1">
        <v>3</v>
      </c>
      <c r="BU160" s="1">
        <v>0</v>
      </c>
      <c r="BV160" s="1">
        <v>0</v>
      </c>
      <c r="BW160" s="1">
        <v>0</v>
      </c>
      <c r="BX160" s="1">
        <v>1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1</v>
      </c>
      <c r="CG160" s="1">
        <v>0</v>
      </c>
      <c r="CH160" s="1">
        <v>0</v>
      </c>
      <c r="CI160" s="1">
        <v>0</v>
      </c>
      <c r="CJ160" s="1">
        <v>0</v>
      </c>
      <c r="CK160" s="1">
        <v>1</v>
      </c>
      <c r="CL160" s="1">
        <v>0</v>
      </c>
      <c r="CM160" s="1">
        <v>0</v>
      </c>
      <c r="CN160" s="1">
        <v>1</v>
      </c>
      <c r="CO160" s="1">
        <v>0</v>
      </c>
      <c r="CP160" s="1">
        <v>0</v>
      </c>
      <c r="CQ160" s="1">
        <v>0</v>
      </c>
      <c r="CR160" s="1">
        <v>0</v>
      </c>
      <c r="CS160" s="1">
        <v>0</v>
      </c>
    </row>
    <row r="161" spans="1:98" x14ac:dyDescent="0.25">
      <c r="A161" s="2">
        <v>160</v>
      </c>
      <c r="B161" s="1">
        <v>2</v>
      </c>
      <c r="C161" s="1">
        <v>1</v>
      </c>
      <c r="D161" s="1">
        <v>2</v>
      </c>
      <c r="E161" s="1">
        <v>3</v>
      </c>
      <c r="F161" s="1">
        <v>1</v>
      </c>
      <c r="G161" s="1">
        <v>3</v>
      </c>
      <c r="H161" s="1">
        <v>2</v>
      </c>
      <c r="I161" s="1">
        <v>1</v>
      </c>
      <c r="J161" s="1">
        <v>2</v>
      </c>
      <c r="K161" s="1">
        <v>3</v>
      </c>
      <c r="L161" s="1">
        <v>2</v>
      </c>
      <c r="M161" s="1">
        <v>2</v>
      </c>
      <c r="N161" s="1">
        <v>3</v>
      </c>
      <c r="O161" s="1">
        <v>1</v>
      </c>
      <c r="P161" s="1">
        <v>1</v>
      </c>
      <c r="Q161" s="1">
        <v>0</v>
      </c>
      <c r="R161" s="1">
        <v>0</v>
      </c>
      <c r="S161" s="1">
        <v>0</v>
      </c>
      <c r="T161" s="1">
        <v>1</v>
      </c>
      <c r="U161" s="1">
        <v>0</v>
      </c>
      <c r="V161" s="1">
        <v>0</v>
      </c>
      <c r="W161" s="1">
        <v>1</v>
      </c>
      <c r="X161" s="1">
        <v>0</v>
      </c>
      <c r="Y161" s="1">
        <v>1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1</v>
      </c>
      <c r="AF161" s="1">
        <v>0</v>
      </c>
      <c r="AG161" s="1">
        <v>1</v>
      </c>
      <c r="AH161" s="1">
        <v>0</v>
      </c>
      <c r="AI161" s="1">
        <v>1</v>
      </c>
      <c r="AJ161" s="1">
        <v>0</v>
      </c>
      <c r="AK161" s="1">
        <v>0</v>
      </c>
      <c r="AL161" s="1">
        <v>0</v>
      </c>
      <c r="AM161" s="1">
        <v>0</v>
      </c>
      <c r="AN161" s="1">
        <v>1</v>
      </c>
      <c r="AO161" s="1">
        <v>0</v>
      </c>
      <c r="AP161" s="1">
        <v>1</v>
      </c>
      <c r="AQ161" s="1">
        <v>1</v>
      </c>
      <c r="AR161" s="1">
        <v>0</v>
      </c>
      <c r="AS161" s="1">
        <v>0</v>
      </c>
      <c r="AT161" s="1">
        <v>1</v>
      </c>
      <c r="AU161" s="1">
        <v>0</v>
      </c>
      <c r="AV161" s="1">
        <v>3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1</v>
      </c>
      <c r="BR161" s="1">
        <v>3</v>
      </c>
      <c r="BS161" s="1">
        <v>3</v>
      </c>
      <c r="BT161" s="1">
        <v>5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1</v>
      </c>
      <c r="CB161" s="1">
        <v>0</v>
      </c>
      <c r="CC161" s="1">
        <v>0</v>
      </c>
      <c r="CD161" s="1">
        <v>0</v>
      </c>
      <c r="CE161" s="1">
        <v>0</v>
      </c>
      <c r="CF161" s="1">
        <v>1</v>
      </c>
      <c r="CG161" s="1">
        <v>0</v>
      </c>
      <c r="CH161" s="1">
        <v>0</v>
      </c>
      <c r="CI161" s="1">
        <v>0</v>
      </c>
      <c r="CJ161" s="1">
        <v>0</v>
      </c>
      <c r="CK161" s="1">
        <v>1</v>
      </c>
      <c r="CL161" s="1">
        <v>1</v>
      </c>
      <c r="CM161" s="1">
        <v>0</v>
      </c>
      <c r="CN161" s="1">
        <v>1</v>
      </c>
      <c r="CO161" s="1">
        <v>0</v>
      </c>
      <c r="CP161" s="1">
        <v>0</v>
      </c>
      <c r="CQ161" s="1">
        <v>0</v>
      </c>
      <c r="CR161" s="1">
        <v>0</v>
      </c>
      <c r="CS161" s="1">
        <v>0</v>
      </c>
    </row>
    <row r="162" spans="1:98" x14ac:dyDescent="0.25">
      <c r="A162" s="2">
        <v>161</v>
      </c>
      <c r="B162" s="1">
        <v>2</v>
      </c>
      <c r="C162" s="1">
        <v>1</v>
      </c>
      <c r="D162" s="1">
        <v>2</v>
      </c>
      <c r="E162" s="1">
        <v>2</v>
      </c>
      <c r="F162" s="1">
        <v>1</v>
      </c>
      <c r="G162" s="1">
        <v>2</v>
      </c>
      <c r="H162" s="1">
        <v>1</v>
      </c>
      <c r="I162" s="1">
        <v>2</v>
      </c>
      <c r="J162" s="1">
        <v>2</v>
      </c>
      <c r="K162" s="1">
        <v>3</v>
      </c>
      <c r="L162" s="1">
        <v>2</v>
      </c>
      <c r="M162" s="1">
        <v>2</v>
      </c>
      <c r="N162" s="1">
        <v>3</v>
      </c>
      <c r="O162" s="1">
        <v>3</v>
      </c>
      <c r="P162" s="1">
        <v>1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3</v>
      </c>
      <c r="X162" s="1">
        <v>0</v>
      </c>
      <c r="Y162" s="1">
        <v>1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1</v>
      </c>
      <c r="AF162" s="1">
        <v>0</v>
      </c>
      <c r="AG162" s="1">
        <v>1</v>
      </c>
      <c r="AH162" s="1">
        <v>0</v>
      </c>
      <c r="AI162" s="1">
        <v>0</v>
      </c>
      <c r="AJ162" s="1">
        <v>1</v>
      </c>
      <c r="AK162" s="1">
        <v>0</v>
      </c>
      <c r="AL162" s="1">
        <v>0</v>
      </c>
      <c r="AM162" s="1">
        <v>0</v>
      </c>
      <c r="AN162" s="1">
        <v>0</v>
      </c>
      <c r="AO162" s="1">
        <v>1</v>
      </c>
      <c r="AP162" s="1">
        <v>0</v>
      </c>
      <c r="AQ162" s="1">
        <v>1</v>
      </c>
      <c r="AR162" s="1">
        <v>0</v>
      </c>
      <c r="AS162" s="1">
        <v>0</v>
      </c>
      <c r="AT162" s="1">
        <v>1</v>
      </c>
      <c r="AU162" s="1">
        <v>0</v>
      </c>
      <c r="AV162" s="1">
        <v>3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1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3</v>
      </c>
      <c r="BS162" s="1">
        <v>2</v>
      </c>
      <c r="BT162" s="1">
        <v>4</v>
      </c>
      <c r="BU162" s="1">
        <v>0</v>
      </c>
      <c r="BV162" s="1">
        <v>1</v>
      </c>
      <c r="BW162" s="1">
        <v>0</v>
      </c>
      <c r="BX162" s="1">
        <v>0</v>
      </c>
      <c r="BY162" s="1">
        <v>0</v>
      </c>
      <c r="BZ162" s="1">
        <v>0</v>
      </c>
      <c r="CA162" s="1">
        <v>1</v>
      </c>
      <c r="CB162" s="1">
        <v>0</v>
      </c>
      <c r="CC162" s="1">
        <v>0</v>
      </c>
      <c r="CD162" s="1">
        <v>0</v>
      </c>
      <c r="CE162" s="1">
        <v>0</v>
      </c>
      <c r="CF162" s="1">
        <v>1</v>
      </c>
      <c r="CG162" s="1">
        <v>0</v>
      </c>
      <c r="CH162" s="1">
        <v>0</v>
      </c>
      <c r="CI162" s="1">
        <v>0</v>
      </c>
      <c r="CJ162" s="1">
        <v>1</v>
      </c>
      <c r="CK162" s="1">
        <v>1</v>
      </c>
      <c r="CL162" s="1">
        <v>0</v>
      </c>
      <c r="CM162" s="1">
        <v>0</v>
      </c>
      <c r="CN162" s="1">
        <v>1</v>
      </c>
      <c r="CO162" s="1">
        <v>0</v>
      </c>
      <c r="CP162" s="1">
        <v>0</v>
      </c>
      <c r="CQ162" s="1">
        <v>0</v>
      </c>
      <c r="CR162" s="1">
        <v>0</v>
      </c>
      <c r="CS162" s="1">
        <v>0</v>
      </c>
    </row>
    <row r="163" spans="1:98" x14ac:dyDescent="0.25">
      <c r="A163" s="2">
        <v>162</v>
      </c>
      <c r="B163" s="1">
        <v>2</v>
      </c>
      <c r="C163" s="1">
        <v>1</v>
      </c>
      <c r="D163" s="1">
        <v>1</v>
      </c>
      <c r="E163" s="1">
        <v>2</v>
      </c>
      <c r="F163" s="1">
        <v>5</v>
      </c>
      <c r="G163" s="1">
        <v>3</v>
      </c>
      <c r="H163" s="1">
        <v>1</v>
      </c>
      <c r="I163" s="1">
        <v>1</v>
      </c>
      <c r="J163" s="1">
        <v>2</v>
      </c>
      <c r="K163" s="1">
        <v>2</v>
      </c>
      <c r="L163" s="1">
        <v>1</v>
      </c>
      <c r="M163" s="1">
        <v>2</v>
      </c>
      <c r="N163" s="1">
        <v>2</v>
      </c>
      <c r="O163" s="1">
        <v>1</v>
      </c>
      <c r="P163" s="1">
        <v>1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1</v>
      </c>
      <c r="X163" s="1">
        <v>0</v>
      </c>
      <c r="Y163" s="1">
        <v>1</v>
      </c>
      <c r="Z163" s="1">
        <v>0</v>
      </c>
      <c r="AA163" s="1">
        <v>0</v>
      </c>
      <c r="AB163" s="1">
        <v>1</v>
      </c>
      <c r="AC163" s="1">
        <v>0</v>
      </c>
      <c r="AD163" s="1">
        <v>0</v>
      </c>
      <c r="AE163" s="1">
        <v>1</v>
      </c>
      <c r="AF163" s="1">
        <v>0</v>
      </c>
      <c r="AG163" s="1">
        <v>0</v>
      </c>
      <c r="AH163" s="1">
        <v>0</v>
      </c>
      <c r="AI163" s="1">
        <v>1</v>
      </c>
      <c r="AJ163" s="1">
        <v>1</v>
      </c>
      <c r="AK163" s="1">
        <v>0</v>
      </c>
      <c r="AL163" s="1">
        <v>0</v>
      </c>
      <c r="AM163" s="1">
        <v>1</v>
      </c>
      <c r="AN163" s="1">
        <v>0</v>
      </c>
      <c r="AO163" s="1">
        <v>0</v>
      </c>
      <c r="AP163" s="1">
        <v>0</v>
      </c>
      <c r="AQ163" s="1">
        <v>1</v>
      </c>
      <c r="AR163" s="1">
        <v>0</v>
      </c>
      <c r="AS163" s="1">
        <v>0</v>
      </c>
      <c r="AT163" s="1">
        <v>1</v>
      </c>
      <c r="AU163" s="1">
        <v>0</v>
      </c>
      <c r="AV163" s="1">
        <v>1</v>
      </c>
      <c r="AW163" s="1">
        <v>1</v>
      </c>
      <c r="AX163" s="1">
        <v>0</v>
      </c>
      <c r="AY163" s="1">
        <v>1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1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1</v>
      </c>
      <c r="BS163" s="1">
        <v>1</v>
      </c>
      <c r="BT163" s="1">
        <v>2</v>
      </c>
      <c r="BU163" s="1">
        <v>0</v>
      </c>
      <c r="BV163" s="1">
        <v>1</v>
      </c>
      <c r="BW163" s="1">
        <v>0</v>
      </c>
      <c r="BX163" s="1">
        <v>1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3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1">
        <v>1</v>
      </c>
      <c r="CM163" s="1">
        <v>0</v>
      </c>
      <c r="CN163" s="1">
        <v>0</v>
      </c>
      <c r="CO163" s="1">
        <v>0</v>
      </c>
      <c r="CP163" s="1">
        <v>0</v>
      </c>
      <c r="CQ163" s="1">
        <v>1</v>
      </c>
      <c r="CR163" s="1">
        <v>0</v>
      </c>
      <c r="CS163" s="1">
        <v>0</v>
      </c>
    </row>
    <row r="164" spans="1:98" x14ac:dyDescent="0.25">
      <c r="A164" s="2">
        <v>163</v>
      </c>
      <c r="B164" s="1">
        <v>2</v>
      </c>
      <c r="C164" s="1">
        <v>2</v>
      </c>
      <c r="D164" s="1">
        <v>2</v>
      </c>
      <c r="E164" s="1">
        <v>1</v>
      </c>
      <c r="F164" s="1">
        <v>1</v>
      </c>
      <c r="G164" s="1">
        <v>2</v>
      </c>
      <c r="H164" s="1">
        <v>2</v>
      </c>
      <c r="I164" s="1">
        <v>1</v>
      </c>
      <c r="J164" s="1">
        <v>1</v>
      </c>
      <c r="K164" s="1">
        <v>4</v>
      </c>
      <c r="L164" s="1">
        <v>2</v>
      </c>
      <c r="M164" s="1">
        <v>1</v>
      </c>
      <c r="N164" s="1">
        <v>3</v>
      </c>
      <c r="O164" s="1">
        <v>1</v>
      </c>
      <c r="P164" s="1">
        <v>1</v>
      </c>
      <c r="Q164" s="1">
        <v>0</v>
      </c>
      <c r="R164" s="1">
        <v>0</v>
      </c>
      <c r="S164" s="1">
        <v>0</v>
      </c>
      <c r="T164" s="1">
        <v>1</v>
      </c>
      <c r="U164" s="1">
        <v>0</v>
      </c>
      <c r="V164" s="1">
        <v>0</v>
      </c>
      <c r="W164" s="1">
        <v>1</v>
      </c>
      <c r="X164" s="1">
        <v>0</v>
      </c>
      <c r="Y164" s="1">
        <v>1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1</v>
      </c>
      <c r="AO164" s="1">
        <v>0</v>
      </c>
      <c r="AP164" s="1">
        <v>1</v>
      </c>
      <c r="AQ164" s="1">
        <v>0</v>
      </c>
      <c r="AR164" s="1">
        <v>0</v>
      </c>
      <c r="AS164" s="1">
        <v>0</v>
      </c>
      <c r="AT164" s="1">
        <v>1</v>
      </c>
      <c r="AU164" s="1">
        <v>0</v>
      </c>
      <c r="AV164" s="1">
        <v>2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1</v>
      </c>
      <c r="BC164" s="1">
        <v>0</v>
      </c>
      <c r="BD164" s="1">
        <v>0</v>
      </c>
      <c r="BE164" s="1">
        <v>0</v>
      </c>
      <c r="BF164" s="1">
        <v>1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1</v>
      </c>
      <c r="BN164" s="1">
        <v>0</v>
      </c>
      <c r="BO164" s="1">
        <v>0</v>
      </c>
      <c r="BP164" s="1">
        <v>0</v>
      </c>
      <c r="BQ164" s="1">
        <v>0</v>
      </c>
      <c r="BR164" s="1">
        <v>1</v>
      </c>
      <c r="BS164" s="1">
        <v>2</v>
      </c>
      <c r="BT164" s="1">
        <v>2</v>
      </c>
      <c r="BU164" s="1">
        <v>1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1</v>
      </c>
      <c r="CC164" s="1">
        <v>0</v>
      </c>
      <c r="CD164" s="1">
        <v>1</v>
      </c>
      <c r="CE164" s="1">
        <v>1</v>
      </c>
      <c r="CF164" s="1">
        <v>1</v>
      </c>
      <c r="CG164" s="1">
        <v>0</v>
      </c>
      <c r="CH164" s="1">
        <v>0</v>
      </c>
      <c r="CI164" s="1">
        <v>0</v>
      </c>
      <c r="CJ164" s="1">
        <v>0</v>
      </c>
      <c r="CK164" s="1">
        <v>1</v>
      </c>
      <c r="CL164" s="1">
        <v>0</v>
      </c>
      <c r="CM164" s="1">
        <v>0</v>
      </c>
      <c r="CN164" s="1">
        <v>1</v>
      </c>
      <c r="CO164" s="1">
        <v>0</v>
      </c>
      <c r="CP164" s="1">
        <v>0</v>
      </c>
      <c r="CQ164" s="1">
        <v>1</v>
      </c>
      <c r="CR164" s="1">
        <v>1</v>
      </c>
      <c r="CS164" s="1">
        <v>0</v>
      </c>
    </row>
    <row r="165" spans="1:98" x14ac:dyDescent="0.25">
      <c r="A165" s="2">
        <v>164</v>
      </c>
      <c r="B165" s="1">
        <v>2</v>
      </c>
      <c r="C165" s="1">
        <v>2</v>
      </c>
      <c r="D165" s="1">
        <v>2</v>
      </c>
      <c r="E165" s="1">
        <v>1</v>
      </c>
      <c r="F165" s="1">
        <v>5</v>
      </c>
      <c r="G165" s="1">
        <v>3</v>
      </c>
      <c r="H165" s="1">
        <v>1</v>
      </c>
      <c r="I165" s="1">
        <v>1</v>
      </c>
      <c r="J165" s="1">
        <v>2</v>
      </c>
      <c r="K165" s="1">
        <v>8</v>
      </c>
      <c r="L165" s="1">
        <v>2</v>
      </c>
      <c r="M165" s="1">
        <v>1</v>
      </c>
      <c r="N165" s="1">
        <v>3</v>
      </c>
      <c r="O165" s="1">
        <v>3</v>
      </c>
      <c r="P165" s="1">
        <v>1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3</v>
      </c>
      <c r="X165" s="1">
        <v>0</v>
      </c>
      <c r="Y165" s="1">
        <v>1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1</v>
      </c>
      <c r="AF165" s="1">
        <v>1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1</v>
      </c>
      <c r="AQ165" s="1">
        <v>1</v>
      </c>
      <c r="AR165" s="1">
        <v>0</v>
      </c>
      <c r="AS165" s="1">
        <v>0</v>
      </c>
      <c r="AT165" s="1">
        <v>1</v>
      </c>
      <c r="AU165" s="1">
        <v>0</v>
      </c>
      <c r="AV165" s="1">
        <v>3</v>
      </c>
      <c r="AW165" s="1">
        <v>1</v>
      </c>
      <c r="AX165" s="1">
        <v>0</v>
      </c>
      <c r="AY165" s="1">
        <v>1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1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3</v>
      </c>
      <c r="BS165" s="1">
        <v>3</v>
      </c>
      <c r="BT165" s="1">
        <v>4</v>
      </c>
      <c r="BU165" s="1">
        <v>1</v>
      </c>
      <c r="BV165" s="1">
        <v>1</v>
      </c>
      <c r="BW165" s="1">
        <v>1</v>
      </c>
      <c r="BX165" s="1">
        <v>1</v>
      </c>
      <c r="BY165" s="1">
        <v>1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1</v>
      </c>
      <c r="CF165" s="1">
        <v>3</v>
      </c>
      <c r="CG165" s="1">
        <v>0</v>
      </c>
      <c r="CH165" s="1">
        <v>1</v>
      </c>
      <c r="CI165" s="1">
        <v>0</v>
      </c>
      <c r="CJ165" s="1">
        <v>1</v>
      </c>
      <c r="CK165" s="1">
        <v>1</v>
      </c>
      <c r="CL165" s="1">
        <v>1</v>
      </c>
      <c r="CM165" s="1">
        <v>0</v>
      </c>
      <c r="CN165" s="1">
        <v>1</v>
      </c>
      <c r="CO165" s="1">
        <v>0</v>
      </c>
      <c r="CP165" s="1">
        <v>0</v>
      </c>
      <c r="CQ165" s="1">
        <v>1</v>
      </c>
      <c r="CR165" s="1">
        <v>0</v>
      </c>
      <c r="CS165" s="1">
        <v>0</v>
      </c>
    </row>
    <row r="166" spans="1:98" x14ac:dyDescent="0.25">
      <c r="A166" s="2">
        <v>165</v>
      </c>
      <c r="B166" s="1">
        <v>2</v>
      </c>
      <c r="C166" s="1">
        <v>1</v>
      </c>
      <c r="D166" s="1">
        <v>2</v>
      </c>
      <c r="E166" s="1">
        <v>2</v>
      </c>
      <c r="F166" s="1">
        <v>1</v>
      </c>
      <c r="G166" s="1">
        <v>2</v>
      </c>
      <c r="H166" s="1">
        <v>2</v>
      </c>
      <c r="I166" s="1">
        <v>3</v>
      </c>
      <c r="J166" s="1">
        <v>2</v>
      </c>
      <c r="K166" s="1">
        <v>3</v>
      </c>
      <c r="L166" s="1">
        <v>2</v>
      </c>
      <c r="M166" s="1">
        <v>2</v>
      </c>
      <c r="N166" s="1">
        <v>2</v>
      </c>
      <c r="O166" s="1">
        <v>3</v>
      </c>
      <c r="P166" s="1">
        <v>1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1</v>
      </c>
      <c r="X166" s="1">
        <v>1</v>
      </c>
      <c r="Y166" s="1">
        <v>0</v>
      </c>
      <c r="Z166" s="1">
        <v>1</v>
      </c>
      <c r="AA166" s="1">
        <v>1</v>
      </c>
      <c r="AB166" s="1">
        <v>0</v>
      </c>
      <c r="AC166" s="1">
        <v>0</v>
      </c>
      <c r="AD166" s="1">
        <v>1</v>
      </c>
      <c r="AE166" s="1">
        <v>0</v>
      </c>
      <c r="AF166" s="1">
        <v>0</v>
      </c>
      <c r="AG166" s="1">
        <v>1</v>
      </c>
      <c r="AH166" s="1">
        <v>0</v>
      </c>
      <c r="AI166" s="1">
        <v>0</v>
      </c>
      <c r="AJ166" s="1">
        <v>0</v>
      </c>
      <c r="AK166" s="1">
        <v>1</v>
      </c>
      <c r="AL166" s="1">
        <v>1</v>
      </c>
      <c r="AM166" s="1">
        <v>0</v>
      </c>
      <c r="AN166" s="1">
        <v>1</v>
      </c>
      <c r="AO166" s="1">
        <v>0</v>
      </c>
      <c r="AP166" s="1">
        <v>1</v>
      </c>
      <c r="AQ166" s="1">
        <v>1</v>
      </c>
      <c r="AR166" s="1">
        <v>0</v>
      </c>
      <c r="AS166" s="1">
        <v>0</v>
      </c>
      <c r="AT166" s="1">
        <v>0</v>
      </c>
      <c r="AU166" s="1">
        <v>0</v>
      </c>
      <c r="AV166" s="1">
        <v>1</v>
      </c>
      <c r="AW166" s="1">
        <v>1</v>
      </c>
      <c r="AX166" s="1">
        <v>0</v>
      </c>
      <c r="AY166" s="1">
        <v>1</v>
      </c>
      <c r="AZ166" s="1">
        <v>0</v>
      </c>
      <c r="BA166" s="1">
        <v>0</v>
      </c>
      <c r="BB166" s="1">
        <v>1</v>
      </c>
      <c r="BC166" s="1">
        <v>0</v>
      </c>
      <c r="BD166" s="1">
        <v>0</v>
      </c>
      <c r="BE166" s="1">
        <v>1</v>
      </c>
      <c r="BF166" s="1">
        <v>1</v>
      </c>
      <c r="BG166" s="1">
        <v>0</v>
      </c>
      <c r="BH166" s="1">
        <v>0</v>
      </c>
      <c r="BI166" s="1">
        <v>1</v>
      </c>
      <c r="BJ166" s="1">
        <v>0</v>
      </c>
      <c r="BK166" s="1">
        <v>0</v>
      </c>
      <c r="BL166" s="1">
        <v>1</v>
      </c>
      <c r="BM166" s="1">
        <v>0</v>
      </c>
      <c r="BN166" s="1">
        <v>0</v>
      </c>
      <c r="BO166" s="1">
        <v>0</v>
      </c>
      <c r="BP166" s="1">
        <v>0</v>
      </c>
      <c r="BQ166" s="1">
        <v>0</v>
      </c>
      <c r="BR166" s="1">
        <v>1</v>
      </c>
      <c r="BS166" s="1">
        <v>1</v>
      </c>
      <c r="BT166" s="1">
        <v>2</v>
      </c>
      <c r="BU166" s="1">
        <v>0</v>
      </c>
      <c r="BV166" s="1">
        <v>1</v>
      </c>
      <c r="BW166" s="1">
        <v>0</v>
      </c>
      <c r="BX166" s="1">
        <v>0</v>
      </c>
      <c r="BY166" s="1">
        <v>0</v>
      </c>
      <c r="BZ166" s="1">
        <v>0</v>
      </c>
      <c r="CA166" s="1">
        <v>0</v>
      </c>
      <c r="CB166" s="1">
        <v>1</v>
      </c>
      <c r="CC166" s="1">
        <v>0</v>
      </c>
      <c r="CD166" s="1">
        <v>0</v>
      </c>
      <c r="CE166" s="1">
        <v>0</v>
      </c>
      <c r="CF166" s="1">
        <v>2</v>
      </c>
      <c r="CG166" s="1">
        <v>0</v>
      </c>
      <c r="CH166" s="1">
        <v>0</v>
      </c>
      <c r="CI166" s="1">
        <v>1</v>
      </c>
      <c r="CJ166" s="1">
        <v>0</v>
      </c>
      <c r="CK166" s="1">
        <v>1</v>
      </c>
      <c r="CL166" s="1">
        <v>0</v>
      </c>
      <c r="CM166" s="1">
        <v>0</v>
      </c>
      <c r="CN166" s="1">
        <v>1</v>
      </c>
      <c r="CO166" s="1">
        <v>0</v>
      </c>
      <c r="CP166" s="1">
        <v>0</v>
      </c>
      <c r="CQ166" s="1">
        <v>0</v>
      </c>
      <c r="CR166" s="1">
        <v>0</v>
      </c>
      <c r="CS166" s="1">
        <v>0</v>
      </c>
    </row>
    <row r="167" spans="1:98" x14ac:dyDescent="0.25">
      <c r="A167" s="2">
        <v>166</v>
      </c>
      <c r="B167" s="1">
        <v>2</v>
      </c>
      <c r="C167" s="1">
        <v>1</v>
      </c>
      <c r="D167" s="1">
        <v>2</v>
      </c>
      <c r="E167" s="1">
        <v>2</v>
      </c>
      <c r="F167" s="1">
        <v>1</v>
      </c>
      <c r="G167" s="1">
        <v>3</v>
      </c>
      <c r="H167" s="1">
        <v>1</v>
      </c>
      <c r="I167" s="1">
        <v>1</v>
      </c>
      <c r="J167" s="1">
        <v>2</v>
      </c>
      <c r="K167" s="1">
        <v>4</v>
      </c>
      <c r="L167" s="1">
        <v>2</v>
      </c>
      <c r="M167" s="1">
        <v>3</v>
      </c>
      <c r="N167" s="1">
        <v>3</v>
      </c>
      <c r="O167" s="1">
        <v>1</v>
      </c>
      <c r="P167" s="1">
        <v>1</v>
      </c>
      <c r="Q167" s="1">
        <v>0</v>
      </c>
      <c r="R167" s="1">
        <v>1</v>
      </c>
      <c r="S167" s="1">
        <v>0</v>
      </c>
      <c r="T167" s="1">
        <v>0</v>
      </c>
      <c r="U167" s="1">
        <v>0</v>
      </c>
      <c r="V167" s="1">
        <v>0</v>
      </c>
      <c r="W167" s="1">
        <v>1</v>
      </c>
      <c r="X167" s="1">
        <v>0</v>
      </c>
      <c r="Y167" s="1">
        <v>0</v>
      </c>
      <c r="Z167" s="1">
        <v>1</v>
      </c>
      <c r="AA167" s="1">
        <v>1</v>
      </c>
      <c r="AB167" s="1">
        <v>0</v>
      </c>
      <c r="AC167" s="1">
        <v>0</v>
      </c>
      <c r="AD167" s="1">
        <v>1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1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1</v>
      </c>
      <c r="AR167" s="1">
        <v>0</v>
      </c>
      <c r="AS167" s="1">
        <v>0</v>
      </c>
      <c r="AT167" s="1">
        <v>1</v>
      </c>
      <c r="AU167" s="1">
        <v>0</v>
      </c>
      <c r="AV167" s="1">
        <v>3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1</v>
      </c>
      <c r="BC167" s="1">
        <v>1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1</v>
      </c>
      <c r="BN167" s="1">
        <v>0</v>
      </c>
      <c r="BO167" s="1">
        <v>0</v>
      </c>
      <c r="BP167" s="1">
        <v>1</v>
      </c>
      <c r="BQ167" s="1">
        <v>0</v>
      </c>
      <c r="BR167" s="1">
        <v>3</v>
      </c>
      <c r="BS167" s="1">
        <v>1</v>
      </c>
      <c r="BT167" s="1">
        <v>4</v>
      </c>
      <c r="BU167" s="1">
        <v>0</v>
      </c>
      <c r="BV167" s="1">
        <v>1</v>
      </c>
      <c r="BW167" s="1">
        <v>0</v>
      </c>
      <c r="BX167" s="1">
        <v>0</v>
      </c>
      <c r="BY167" s="1">
        <v>0</v>
      </c>
      <c r="BZ167" s="1">
        <v>0</v>
      </c>
      <c r="CA167" s="1">
        <v>1</v>
      </c>
      <c r="CB167" s="1">
        <v>0</v>
      </c>
      <c r="CC167" s="1">
        <v>0</v>
      </c>
      <c r="CD167" s="1">
        <v>0</v>
      </c>
      <c r="CE167" s="1">
        <v>1</v>
      </c>
      <c r="CF167" s="1">
        <v>1</v>
      </c>
      <c r="CG167" s="1">
        <v>0</v>
      </c>
      <c r="CH167" s="1">
        <v>0</v>
      </c>
      <c r="CI167" s="1">
        <v>0</v>
      </c>
      <c r="CJ167" s="1">
        <v>1</v>
      </c>
      <c r="CK167" s="1">
        <v>1</v>
      </c>
      <c r="CL167" s="1">
        <v>0</v>
      </c>
      <c r="CM167" s="1">
        <v>0</v>
      </c>
      <c r="CN167" s="1">
        <v>1</v>
      </c>
      <c r="CO167" s="1">
        <v>0</v>
      </c>
      <c r="CP167" s="1">
        <v>0</v>
      </c>
      <c r="CQ167" s="1">
        <v>1</v>
      </c>
      <c r="CR167" s="1">
        <v>0</v>
      </c>
      <c r="CS167" s="1">
        <v>0</v>
      </c>
    </row>
    <row r="168" spans="1:98" x14ac:dyDescent="0.25">
      <c r="A168" s="2">
        <v>167</v>
      </c>
      <c r="B168" s="1">
        <v>2</v>
      </c>
      <c r="C168" s="1">
        <v>1</v>
      </c>
      <c r="D168" s="1">
        <v>1</v>
      </c>
      <c r="E168" s="1">
        <v>2</v>
      </c>
      <c r="F168" s="1">
        <v>1</v>
      </c>
      <c r="G168" s="1">
        <v>2</v>
      </c>
      <c r="H168" s="1">
        <v>1</v>
      </c>
      <c r="I168" s="1">
        <v>1</v>
      </c>
      <c r="J168" s="1">
        <v>2</v>
      </c>
      <c r="K168" s="1">
        <v>7</v>
      </c>
      <c r="L168" s="1">
        <v>2</v>
      </c>
      <c r="M168" s="1">
        <v>1</v>
      </c>
      <c r="N168" s="1">
        <v>3</v>
      </c>
      <c r="O168" s="1">
        <v>1</v>
      </c>
      <c r="P168" s="1">
        <v>1</v>
      </c>
      <c r="Q168" s="1">
        <v>1</v>
      </c>
      <c r="R168" s="1">
        <v>0</v>
      </c>
      <c r="S168" s="1">
        <v>0</v>
      </c>
      <c r="T168" s="1">
        <v>1</v>
      </c>
      <c r="U168" s="1">
        <v>0</v>
      </c>
      <c r="V168" s="1">
        <v>0</v>
      </c>
      <c r="W168" s="1">
        <v>1</v>
      </c>
      <c r="X168" s="1">
        <v>0</v>
      </c>
      <c r="Y168" s="1">
        <v>1</v>
      </c>
      <c r="Z168" s="1">
        <v>1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1</v>
      </c>
      <c r="AK168" s="1">
        <v>1</v>
      </c>
      <c r="AL168" s="1">
        <v>0</v>
      </c>
      <c r="AM168" s="1">
        <v>0</v>
      </c>
      <c r="AN168" s="1">
        <v>0</v>
      </c>
      <c r="AO168" s="1">
        <v>0</v>
      </c>
      <c r="AP168" s="1">
        <v>1</v>
      </c>
      <c r="AQ168" s="1">
        <v>1</v>
      </c>
      <c r="AR168" s="1">
        <v>0</v>
      </c>
      <c r="AS168" s="1">
        <v>0</v>
      </c>
      <c r="AT168" s="1">
        <v>0</v>
      </c>
      <c r="AU168" s="1">
        <v>0</v>
      </c>
      <c r="AV168" s="1">
        <v>3</v>
      </c>
      <c r="AW168" s="1">
        <v>0</v>
      </c>
      <c r="AX168" s="1">
        <v>0</v>
      </c>
      <c r="AY168" s="1">
        <v>0</v>
      </c>
      <c r="AZ168" s="1">
        <v>1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1">
        <v>0</v>
      </c>
      <c r="BJ168" s="1">
        <v>0</v>
      </c>
      <c r="BK168" s="1">
        <v>0</v>
      </c>
      <c r="BL168" s="1">
        <v>0</v>
      </c>
      <c r="BM168" s="1">
        <v>0</v>
      </c>
      <c r="BN168" s="1">
        <v>0</v>
      </c>
      <c r="BO168" s="1">
        <v>0</v>
      </c>
      <c r="BP168" s="1">
        <v>0</v>
      </c>
      <c r="BQ168" s="1">
        <v>0</v>
      </c>
      <c r="BR168" s="1">
        <v>2</v>
      </c>
      <c r="BS168" s="1">
        <v>2</v>
      </c>
      <c r="BT168" s="1">
        <v>2</v>
      </c>
      <c r="BU168" s="1">
        <v>0</v>
      </c>
      <c r="BV168" s="1">
        <v>0</v>
      </c>
      <c r="BW168" s="1">
        <v>0</v>
      </c>
      <c r="BX168" s="1">
        <v>1</v>
      </c>
      <c r="BY168" s="1">
        <v>0</v>
      </c>
      <c r="BZ168" s="1">
        <v>0</v>
      </c>
      <c r="CA168" s="1">
        <v>0</v>
      </c>
      <c r="CB168" s="1">
        <v>1</v>
      </c>
      <c r="CC168" s="1">
        <v>0</v>
      </c>
      <c r="CD168" s="1">
        <v>1</v>
      </c>
      <c r="CE168" s="1">
        <v>0</v>
      </c>
      <c r="CF168" s="1">
        <v>1</v>
      </c>
      <c r="CG168" s="1">
        <v>0</v>
      </c>
      <c r="CH168" s="1">
        <v>0</v>
      </c>
      <c r="CI168" s="1">
        <v>0</v>
      </c>
      <c r="CJ168" s="1">
        <v>1</v>
      </c>
      <c r="CK168" s="1">
        <v>1</v>
      </c>
      <c r="CL168" s="1">
        <v>0</v>
      </c>
      <c r="CM168" s="1">
        <v>0</v>
      </c>
      <c r="CN168" s="1">
        <v>0</v>
      </c>
      <c r="CO168" s="1">
        <v>0</v>
      </c>
      <c r="CP168" s="1">
        <v>1</v>
      </c>
      <c r="CQ168" s="1">
        <v>0</v>
      </c>
      <c r="CR168" s="1">
        <v>0</v>
      </c>
      <c r="CS168" s="1">
        <v>0</v>
      </c>
    </row>
    <row r="169" spans="1:98" x14ac:dyDescent="0.25">
      <c r="A169" s="2">
        <v>168</v>
      </c>
      <c r="B169" s="1">
        <v>2</v>
      </c>
      <c r="C169" s="1">
        <v>1</v>
      </c>
      <c r="D169" s="1">
        <v>2</v>
      </c>
      <c r="E169" s="1">
        <v>2</v>
      </c>
      <c r="F169" s="1">
        <v>1</v>
      </c>
      <c r="G169" s="1">
        <v>2</v>
      </c>
      <c r="H169" s="1">
        <v>2</v>
      </c>
      <c r="I169" s="1">
        <v>2</v>
      </c>
      <c r="J169" s="1">
        <v>2</v>
      </c>
      <c r="K169" s="1">
        <v>2</v>
      </c>
      <c r="L169" s="1">
        <v>2</v>
      </c>
      <c r="M169" s="1">
        <v>3</v>
      </c>
      <c r="N169" s="1">
        <v>3</v>
      </c>
      <c r="O169" s="1">
        <v>3</v>
      </c>
      <c r="P169" s="1">
        <v>0</v>
      </c>
      <c r="Q169" s="1">
        <v>1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2</v>
      </c>
      <c r="X169" s="1">
        <v>0</v>
      </c>
      <c r="Y169" s="1">
        <v>0</v>
      </c>
      <c r="Z169" s="1">
        <v>0</v>
      </c>
      <c r="AA169" s="1">
        <v>1</v>
      </c>
      <c r="AB169" s="1">
        <v>0</v>
      </c>
      <c r="AC169" s="1">
        <v>0</v>
      </c>
      <c r="AD169" s="1">
        <v>1</v>
      </c>
      <c r="AE169" s="1">
        <v>1</v>
      </c>
      <c r="AF169" s="1">
        <v>0</v>
      </c>
      <c r="AG169" s="1">
        <v>1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3</v>
      </c>
      <c r="AW169" s="1">
        <v>1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>
        <v>0</v>
      </c>
      <c r="BQ169" s="1">
        <v>0</v>
      </c>
      <c r="BR169" s="1">
        <v>3</v>
      </c>
      <c r="BS169" s="1">
        <v>3</v>
      </c>
      <c r="BT169" s="1">
        <v>2</v>
      </c>
      <c r="BU169" s="1">
        <v>1</v>
      </c>
      <c r="BV169" s="1">
        <v>1</v>
      </c>
      <c r="BW169" s="1">
        <v>0</v>
      </c>
      <c r="BX169" s="1">
        <v>1</v>
      </c>
      <c r="BY169" s="1">
        <v>0</v>
      </c>
      <c r="BZ169" s="1">
        <v>0</v>
      </c>
      <c r="CA169" s="1">
        <v>0</v>
      </c>
      <c r="CB169" s="1">
        <v>1</v>
      </c>
      <c r="CC169" s="1">
        <v>0</v>
      </c>
      <c r="CD169" s="1">
        <v>0</v>
      </c>
      <c r="CE169" s="1">
        <v>0</v>
      </c>
      <c r="CF169" s="1">
        <v>3</v>
      </c>
      <c r="CG169" s="1">
        <v>0</v>
      </c>
      <c r="CH169" s="1">
        <v>0</v>
      </c>
      <c r="CI169" s="1">
        <v>0</v>
      </c>
      <c r="CJ169" s="1">
        <v>0</v>
      </c>
      <c r="CK169" s="1">
        <v>1</v>
      </c>
      <c r="CL169" s="1">
        <v>0</v>
      </c>
      <c r="CM169" s="1">
        <v>0</v>
      </c>
      <c r="CN169" s="1">
        <v>0</v>
      </c>
      <c r="CO169" s="1">
        <v>0</v>
      </c>
      <c r="CP169" s="1">
        <v>0</v>
      </c>
      <c r="CQ169" s="1">
        <v>0</v>
      </c>
      <c r="CR169" s="1">
        <v>0</v>
      </c>
      <c r="CS169" s="1">
        <v>1</v>
      </c>
    </row>
    <row r="170" spans="1:98" x14ac:dyDescent="0.25">
      <c r="A170" s="2">
        <v>169</v>
      </c>
      <c r="B170" s="1">
        <v>2</v>
      </c>
      <c r="C170" s="1">
        <v>1</v>
      </c>
      <c r="D170" s="1">
        <v>1</v>
      </c>
      <c r="E170" s="1">
        <v>2</v>
      </c>
      <c r="F170" s="1">
        <v>1</v>
      </c>
      <c r="G170" s="1">
        <v>3</v>
      </c>
      <c r="H170" s="1">
        <v>2</v>
      </c>
      <c r="I170" s="1">
        <v>1</v>
      </c>
      <c r="J170" s="1">
        <v>2</v>
      </c>
      <c r="K170" s="1">
        <v>2</v>
      </c>
      <c r="L170" s="1">
        <v>2</v>
      </c>
      <c r="M170" s="1">
        <v>3</v>
      </c>
      <c r="N170" s="1">
        <v>3</v>
      </c>
      <c r="O170" s="1">
        <v>3</v>
      </c>
      <c r="P170" s="1">
        <v>1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2</v>
      </c>
      <c r="X170" s="1">
        <v>0</v>
      </c>
      <c r="Y170" s="1">
        <v>1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1</v>
      </c>
      <c r="AV170" s="1">
        <v>3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1</v>
      </c>
      <c r="BR170" s="1">
        <v>3</v>
      </c>
      <c r="BS170" s="1">
        <v>1</v>
      </c>
      <c r="BT170" s="1">
        <v>6</v>
      </c>
      <c r="BU170" s="1">
        <v>1</v>
      </c>
      <c r="BV170" s="1">
        <v>0</v>
      </c>
      <c r="BW170" s="1">
        <v>0</v>
      </c>
      <c r="BX170" s="1">
        <v>0</v>
      </c>
      <c r="BY170" s="1">
        <v>0</v>
      </c>
      <c r="BZ170" s="1">
        <v>0</v>
      </c>
      <c r="CA170" s="1">
        <v>0</v>
      </c>
      <c r="CB170" s="1">
        <v>0</v>
      </c>
      <c r="CC170" s="1">
        <v>0</v>
      </c>
      <c r="CD170" s="1">
        <v>0</v>
      </c>
      <c r="CE170" s="1">
        <v>0</v>
      </c>
      <c r="CF170" s="1">
        <v>1</v>
      </c>
      <c r="CG170" s="1">
        <v>0</v>
      </c>
      <c r="CH170" s="1">
        <v>1</v>
      </c>
      <c r="CI170" s="1">
        <v>0</v>
      </c>
      <c r="CJ170" s="1">
        <v>0</v>
      </c>
      <c r="CK170" s="1">
        <v>0</v>
      </c>
      <c r="CL170" s="1">
        <v>0</v>
      </c>
      <c r="CM170" s="1">
        <v>0</v>
      </c>
      <c r="CN170" s="1">
        <v>1</v>
      </c>
      <c r="CO170" s="1">
        <v>0</v>
      </c>
      <c r="CP170" s="1">
        <v>0</v>
      </c>
      <c r="CQ170" s="1">
        <v>0</v>
      </c>
      <c r="CR170" s="1">
        <v>0</v>
      </c>
      <c r="CS170" s="1">
        <v>0</v>
      </c>
      <c r="CT170" s="10"/>
    </row>
    <row r="171" spans="1:98" x14ac:dyDescent="0.25">
      <c r="A171" s="2">
        <v>170</v>
      </c>
      <c r="B171" s="1">
        <v>2</v>
      </c>
      <c r="C171" s="1">
        <v>1</v>
      </c>
      <c r="D171" s="1">
        <v>2</v>
      </c>
      <c r="E171" s="1">
        <v>2</v>
      </c>
      <c r="F171" s="1">
        <v>1</v>
      </c>
      <c r="G171" s="1">
        <v>2</v>
      </c>
      <c r="H171" s="1">
        <v>1</v>
      </c>
      <c r="I171" s="1">
        <v>1</v>
      </c>
      <c r="J171" s="1">
        <v>2</v>
      </c>
      <c r="K171" s="1">
        <v>2</v>
      </c>
      <c r="L171" s="1">
        <v>2</v>
      </c>
      <c r="M171" s="1">
        <v>2</v>
      </c>
      <c r="N171" s="1">
        <v>3</v>
      </c>
      <c r="O171" s="1">
        <v>3</v>
      </c>
      <c r="P171" s="1">
        <v>1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2</v>
      </c>
      <c r="X171" s="1">
        <v>0</v>
      </c>
      <c r="Y171" s="1">
        <v>0</v>
      </c>
      <c r="Z171" s="1">
        <v>1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1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1</v>
      </c>
      <c r="AR171" s="1">
        <v>0</v>
      </c>
      <c r="AS171" s="1">
        <v>0</v>
      </c>
      <c r="AT171" s="1">
        <v>0</v>
      </c>
      <c r="AU171" s="1">
        <v>0</v>
      </c>
      <c r="AV171" s="1">
        <v>3</v>
      </c>
      <c r="AW171" s="1">
        <v>1</v>
      </c>
      <c r="AX171" s="1">
        <v>0</v>
      </c>
      <c r="AY171" s="1">
        <v>1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1</v>
      </c>
      <c r="BG171" s="1">
        <v>0</v>
      </c>
      <c r="BH171" s="1">
        <v>0</v>
      </c>
      <c r="BI171" s="1">
        <v>1</v>
      </c>
      <c r="BJ171" s="1">
        <v>0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  <c r="BP171" s="1">
        <v>1</v>
      </c>
      <c r="BQ171" s="1">
        <v>0</v>
      </c>
      <c r="BR171" s="1">
        <v>3</v>
      </c>
      <c r="BS171" s="1">
        <v>3</v>
      </c>
      <c r="BT171" s="1">
        <v>6</v>
      </c>
      <c r="BU171" s="1">
        <v>0</v>
      </c>
      <c r="BV171" s="1">
        <v>0</v>
      </c>
      <c r="BW171" s="1">
        <v>0</v>
      </c>
      <c r="BX171" s="1">
        <v>0</v>
      </c>
      <c r="BY171" s="1">
        <v>0</v>
      </c>
      <c r="BZ171" s="1">
        <v>0</v>
      </c>
      <c r="CA171" s="1">
        <v>0</v>
      </c>
      <c r="CB171" s="1">
        <v>1</v>
      </c>
      <c r="CC171" s="1">
        <v>1</v>
      </c>
      <c r="CD171" s="1">
        <v>1</v>
      </c>
      <c r="CE171" s="1">
        <v>0</v>
      </c>
      <c r="CF171" s="1">
        <v>1</v>
      </c>
      <c r="CG171" s="1">
        <v>0</v>
      </c>
      <c r="CH171" s="1">
        <v>0</v>
      </c>
      <c r="CI171" s="1">
        <v>0</v>
      </c>
      <c r="CJ171" s="1">
        <v>1</v>
      </c>
      <c r="CK171" s="1">
        <v>1</v>
      </c>
      <c r="CL171" s="1">
        <v>0</v>
      </c>
      <c r="CM171" s="1">
        <v>0</v>
      </c>
      <c r="CN171" s="1">
        <v>1</v>
      </c>
      <c r="CO171" s="1">
        <v>1</v>
      </c>
      <c r="CP171" s="1">
        <v>0</v>
      </c>
      <c r="CQ171" s="1">
        <v>1</v>
      </c>
      <c r="CR171" s="1">
        <v>0</v>
      </c>
      <c r="CS171" s="1">
        <v>0</v>
      </c>
    </row>
    <row r="172" spans="1:98" x14ac:dyDescent="0.25">
      <c r="A172" s="2">
        <v>171</v>
      </c>
      <c r="B172" s="1">
        <v>2</v>
      </c>
      <c r="C172" s="1">
        <v>1</v>
      </c>
      <c r="D172" s="1">
        <v>2</v>
      </c>
      <c r="E172" s="1">
        <v>2</v>
      </c>
      <c r="F172" s="1">
        <v>1</v>
      </c>
      <c r="G172" s="1">
        <v>2</v>
      </c>
      <c r="H172" s="1">
        <v>1</v>
      </c>
      <c r="I172" s="1">
        <v>2</v>
      </c>
      <c r="J172" s="1">
        <v>2</v>
      </c>
      <c r="K172" s="1">
        <v>4</v>
      </c>
      <c r="L172" s="1">
        <v>2</v>
      </c>
      <c r="M172" s="1">
        <v>2</v>
      </c>
      <c r="N172" s="1">
        <v>3</v>
      </c>
      <c r="O172" s="1">
        <v>1</v>
      </c>
      <c r="P172" s="1">
        <v>1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1</v>
      </c>
      <c r="X172" s="1">
        <v>0</v>
      </c>
      <c r="Y172" s="1">
        <v>1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1</v>
      </c>
      <c r="AR172" s="1">
        <v>0</v>
      </c>
      <c r="AS172" s="1">
        <v>0</v>
      </c>
      <c r="AT172" s="1">
        <v>0</v>
      </c>
      <c r="AU172" s="1">
        <v>0</v>
      </c>
      <c r="AV172" s="1">
        <v>3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1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>
        <v>0</v>
      </c>
      <c r="BQ172" s="1">
        <v>0</v>
      </c>
      <c r="BR172" s="1">
        <v>2</v>
      </c>
      <c r="BS172" s="1">
        <v>2</v>
      </c>
      <c r="BT172" s="1">
        <v>2</v>
      </c>
      <c r="BU172" s="1">
        <v>0</v>
      </c>
      <c r="BV172" s="1">
        <v>1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0</v>
      </c>
      <c r="CC172" s="1">
        <v>0</v>
      </c>
      <c r="CD172" s="1">
        <v>0</v>
      </c>
      <c r="CE172" s="1">
        <v>0</v>
      </c>
      <c r="CF172" s="1">
        <v>1</v>
      </c>
      <c r="CG172" s="1">
        <v>0</v>
      </c>
      <c r="CH172" s="1">
        <v>0</v>
      </c>
      <c r="CI172" s="1">
        <v>0</v>
      </c>
      <c r="CJ172" s="1">
        <v>0</v>
      </c>
      <c r="CK172" s="1">
        <v>1</v>
      </c>
      <c r="CL172" s="1">
        <v>0</v>
      </c>
      <c r="CM172" s="1">
        <v>0</v>
      </c>
      <c r="CN172" s="1">
        <v>1</v>
      </c>
      <c r="CO172" s="1">
        <v>0</v>
      </c>
      <c r="CP172" s="1">
        <v>0</v>
      </c>
      <c r="CQ172" s="1">
        <v>0</v>
      </c>
      <c r="CR172" s="1">
        <v>0</v>
      </c>
      <c r="CS172" s="1">
        <v>0</v>
      </c>
    </row>
    <row r="173" spans="1:98" x14ac:dyDescent="0.25">
      <c r="A173" s="2">
        <v>172</v>
      </c>
      <c r="B173" s="1">
        <v>2</v>
      </c>
      <c r="C173" s="1">
        <v>1</v>
      </c>
      <c r="D173" s="1">
        <v>1</v>
      </c>
      <c r="E173" s="1">
        <v>2</v>
      </c>
      <c r="F173" s="1">
        <v>1</v>
      </c>
      <c r="G173" s="1">
        <v>2</v>
      </c>
      <c r="H173" s="1">
        <v>2</v>
      </c>
      <c r="I173" s="1">
        <v>2</v>
      </c>
      <c r="J173" s="1">
        <v>2</v>
      </c>
      <c r="K173" s="1">
        <v>7</v>
      </c>
      <c r="L173" s="1">
        <v>2</v>
      </c>
      <c r="M173" s="1">
        <v>3</v>
      </c>
      <c r="N173" s="1">
        <v>3</v>
      </c>
      <c r="O173" s="1">
        <v>1</v>
      </c>
      <c r="P173" s="1">
        <v>1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1</v>
      </c>
      <c r="X173" s="1">
        <v>0</v>
      </c>
      <c r="Y173" s="1">
        <v>1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1</v>
      </c>
      <c r="AU173" s="1">
        <v>0</v>
      </c>
      <c r="AV173" s="1">
        <v>3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>
        <v>0</v>
      </c>
      <c r="BQ173" s="1">
        <v>1</v>
      </c>
      <c r="BR173" s="1">
        <v>3</v>
      </c>
      <c r="BS173" s="1">
        <v>2</v>
      </c>
      <c r="BT173" s="1">
        <v>6</v>
      </c>
      <c r="BU173" s="1">
        <v>0</v>
      </c>
      <c r="BV173" s="1">
        <v>0</v>
      </c>
      <c r="BW173" s="1">
        <v>0</v>
      </c>
      <c r="BX173" s="1">
        <v>1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v>0</v>
      </c>
      <c r="CF173" s="1">
        <v>3</v>
      </c>
      <c r="CG173" s="1">
        <v>0</v>
      </c>
      <c r="CH173" s="1">
        <v>0</v>
      </c>
      <c r="CI173" s="1">
        <v>0</v>
      </c>
      <c r="CJ173" s="1">
        <v>0</v>
      </c>
      <c r="CK173" s="1">
        <v>0</v>
      </c>
      <c r="CL173" s="1">
        <v>0</v>
      </c>
      <c r="CM173" s="1">
        <v>1</v>
      </c>
      <c r="CN173" s="1">
        <v>0</v>
      </c>
      <c r="CO173" s="1">
        <v>0</v>
      </c>
      <c r="CP173" s="1">
        <v>0</v>
      </c>
      <c r="CQ173" s="1">
        <v>0</v>
      </c>
      <c r="CR173" s="1">
        <v>0</v>
      </c>
      <c r="CS173" s="1">
        <v>1</v>
      </c>
    </row>
    <row r="174" spans="1:98" x14ac:dyDescent="0.25">
      <c r="A174" s="2">
        <v>173</v>
      </c>
      <c r="B174" s="1">
        <v>2</v>
      </c>
      <c r="C174" s="1">
        <v>1</v>
      </c>
      <c r="D174" s="1">
        <v>2</v>
      </c>
      <c r="E174" s="1">
        <v>1</v>
      </c>
      <c r="F174" s="1">
        <v>1</v>
      </c>
      <c r="G174" s="1">
        <v>3</v>
      </c>
      <c r="H174" s="1">
        <v>2</v>
      </c>
      <c r="I174" s="1">
        <v>1</v>
      </c>
      <c r="J174" s="1">
        <v>2</v>
      </c>
      <c r="K174" s="1">
        <v>3</v>
      </c>
      <c r="L174" s="1">
        <v>2</v>
      </c>
      <c r="M174" s="1">
        <v>2</v>
      </c>
      <c r="N174" s="1">
        <v>3</v>
      </c>
      <c r="O174" s="1">
        <v>1</v>
      </c>
      <c r="P174" s="1">
        <v>1</v>
      </c>
      <c r="Q174" s="1">
        <v>1</v>
      </c>
      <c r="R174" s="1">
        <v>1</v>
      </c>
      <c r="S174" s="1">
        <v>0</v>
      </c>
      <c r="T174" s="1">
        <v>0</v>
      </c>
      <c r="U174" s="1">
        <v>0</v>
      </c>
      <c r="V174" s="1">
        <v>0</v>
      </c>
      <c r="W174" s="1">
        <v>1</v>
      </c>
      <c r="X174" s="1">
        <v>0</v>
      </c>
      <c r="Y174" s="1">
        <v>0</v>
      </c>
      <c r="Z174" s="1">
        <v>1</v>
      </c>
      <c r="AA174" s="1">
        <v>1</v>
      </c>
      <c r="AB174" s="1">
        <v>0</v>
      </c>
      <c r="AC174" s="1">
        <v>1</v>
      </c>
      <c r="AD174" s="1">
        <v>1</v>
      </c>
      <c r="AE174" s="1">
        <v>0</v>
      </c>
      <c r="AF174" s="1">
        <v>0</v>
      </c>
      <c r="AG174" s="1">
        <v>1</v>
      </c>
      <c r="AH174" s="1">
        <v>1</v>
      </c>
      <c r="AI174" s="1">
        <v>0</v>
      </c>
      <c r="AJ174" s="1">
        <v>1</v>
      </c>
      <c r="AK174" s="1">
        <v>0</v>
      </c>
      <c r="AL174" s="1">
        <v>0</v>
      </c>
      <c r="AM174" s="1">
        <v>0</v>
      </c>
      <c r="AN174" s="1">
        <v>1</v>
      </c>
      <c r="AO174" s="1">
        <v>0</v>
      </c>
      <c r="AP174" s="1">
        <v>1</v>
      </c>
      <c r="AQ174" s="1">
        <v>1</v>
      </c>
      <c r="AR174" s="1">
        <v>0</v>
      </c>
      <c r="AS174" s="1">
        <v>0</v>
      </c>
      <c r="AT174" s="1">
        <v>0</v>
      </c>
      <c r="AU174" s="1">
        <v>0</v>
      </c>
      <c r="AV174" s="1">
        <v>1</v>
      </c>
      <c r="AW174" s="1">
        <v>1</v>
      </c>
      <c r="AX174" s="1">
        <v>0</v>
      </c>
      <c r="AY174" s="1">
        <v>1</v>
      </c>
      <c r="AZ174" s="1">
        <v>0</v>
      </c>
      <c r="BA174" s="1">
        <v>0</v>
      </c>
      <c r="BB174" s="1">
        <v>1</v>
      </c>
      <c r="BC174" s="1">
        <v>1</v>
      </c>
      <c r="BD174" s="1">
        <v>0</v>
      </c>
      <c r="BE174" s="1">
        <v>1</v>
      </c>
      <c r="BF174" s="1">
        <v>0</v>
      </c>
      <c r="BG174" s="1">
        <v>0</v>
      </c>
      <c r="BH174" s="1">
        <v>0</v>
      </c>
      <c r="BI174" s="1">
        <v>1</v>
      </c>
      <c r="BJ174" s="1">
        <v>0</v>
      </c>
      <c r="BK174" s="1">
        <v>0</v>
      </c>
      <c r="BL174" s="1">
        <v>0</v>
      </c>
      <c r="BM174" s="1">
        <v>1</v>
      </c>
      <c r="BN174" s="1">
        <v>0</v>
      </c>
      <c r="BO174" s="1">
        <v>0</v>
      </c>
      <c r="BP174" s="1">
        <v>0</v>
      </c>
      <c r="BQ174" s="1">
        <v>0</v>
      </c>
      <c r="BR174" s="1">
        <v>2</v>
      </c>
      <c r="BS174" s="1">
        <v>1</v>
      </c>
      <c r="BT174" s="1">
        <v>3</v>
      </c>
      <c r="BU174" s="1">
        <v>1</v>
      </c>
      <c r="BV174" s="1">
        <v>1</v>
      </c>
      <c r="BW174" s="1">
        <v>0</v>
      </c>
      <c r="BX174" s="1">
        <v>1</v>
      </c>
      <c r="BY174" s="1">
        <v>0</v>
      </c>
      <c r="BZ174" s="1">
        <v>0</v>
      </c>
      <c r="CA174" s="1">
        <v>0</v>
      </c>
      <c r="CB174" s="1">
        <v>1</v>
      </c>
      <c r="CC174" s="1">
        <v>0</v>
      </c>
      <c r="CD174" s="1">
        <v>1</v>
      </c>
      <c r="CE174" s="1">
        <v>0</v>
      </c>
      <c r="CF174" s="1">
        <v>1</v>
      </c>
      <c r="CG174" s="1">
        <v>0</v>
      </c>
      <c r="CH174" s="1">
        <v>0</v>
      </c>
      <c r="CI174" s="1">
        <v>0</v>
      </c>
      <c r="CJ174" s="1">
        <v>0</v>
      </c>
      <c r="CK174" s="1">
        <v>1</v>
      </c>
      <c r="CL174" s="1">
        <v>0</v>
      </c>
      <c r="CM174" s="1">
        <v>0</v>
      </c>
      <c r="CN174" s="1">
        <v>1</v>
      </c>
      <c r="CO174" s="1">
        <v>0</v>
      </c>
      <c r="CP174" s="1">
        <v>0</v>
      </c>
      <c r="CQ174" s="1">
        <v>0</v>
      </c>
      <c r="CR174" s="1">
        <v>0</v>
      </c>
      <c r="CS174" s="1">
        <v>0</v>
      </c>
    </row>
    <row r="175" spans="1:98" x14ac:dyDescent="0.25">
      <c r="A175" s="2">
        <v>174</v>
      </c>
      <c r="B175" s="1">
        <v>2</v>
      </c>
      <c r="C175" s="1">
        <v>1</v>
      </c>
      <c r="D175" s="1">
        <v>2</v>
      </c>
      <c r="E175" s="1">
        <v>1</v>
      </c>
      <c r="F175" s="1">
        <v>1</v>
      </c>
      <c r="G175" s="1">
        <v>3</v>
      </c>
      <c r="H175" s="1">
        <v>1</v>
      </c>
      <c r="I175" s="1">
        <v>2</v>
      </c>
      <c r="J175" s="1">
        <v>2</v>
      </c>
      <c r="K175" s="1">
        <v>1</v>
      </c>
      <c r="L175" s="1">
        <v>2</v>
      </c>
      <c r="M175" s="1">
        <v>1</v>
      </c>
      <c r="N175" s="1">
        <v>3</v>
      </c>
      <c r="O175" s="1">
        <v>4</v>
      </c>
      <c r="P175" s="1">
        <v>1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3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1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1</v>
      </c>
      <c r="AV175" s="1">
        <v>3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>
        <v>0</v>
      </c>
      <c r="BQ175" s="1">
        <v>1</v>
      </c>
      <c r="BR175" s="1">
        <v>3</v>
      </c>
      <c r="BS175" s="1">
        <v>3</v>
      </c>
      <c r="BT175" s="1">
        <v>6</v>
      </c>
      <c r="BU175" s="1">
        <v>0</v>
      </c>
      <c r="BV175" s="1">
        <v>0</v>
      </c>
      <c r="BW175" s="1">
        <v>0</v>
      </c>
      <c r="BX175" s="1">
        <v>0</v>
      </c>
      <c r="BY175" s="1">
        <v>0</v>
      </c>
      <c r="BZ175" s="1">
        <v>0</v>
      </c>
      <c r="CA175" s="1">
        <v>0</v>
      </c>
      <c r="CB175" s="1">
        <v>0</v>
      </c>
      <c r="CC175" s="1">
        <v>0</v>
      </c>
      <c r="CD175" s="1">
        <v>0</v>
      </c>
      <c r="CE175" s="1">
        <v>1</v>
      </c>
      <c r="CF175" s="1">
        <v>1</v>
      </c>
      <c r="CG175" s="1">
        <v>0</v>
      </c>
      <c r="CH175" s="1">
        <v>0</v>
      </c>
      <c r="CI175" s="1">
        <v>0</v>
      </c>
      <c r="CJ175" s="1">
        <v>0</v>
      </c>
      <c r="CK175" s="1">
        <v>1</v>
      </c>
      <c r="CL175" s="1">
        <v>0</v>
      </c>
      <c r="CM175" s="1">
        <v>0</v>
      </c>
      <c r="CN175" s="1">
        <v>1</v>
      </c>
      <c r="CO175" s="1">
        <v>0</v>
      </c>
      <c r="CP175" s="1">
        <v>0</v>
      </c>
      <c r="CQ175" s="1">
        <v>0</v>
      </c>
      <c r="CR175" s="1">
        <v>0</v>
      </c>
      <c r="CS175" s="1">
        <v>0</v>
      </c>
    </row>
    <row r="176" spans="1:98" x14ac:dyDescent="0.25">
      <c r="A176" s="2">
        <v>175</v>
      </c>
      <c r="B176" s="1">
        <v>2</v>
      </c>
      <c r="C176" s="1">
        <v>1</v>
      </c>
      <c r="D176" s="1">
        <v>2</v>
      </c>
      <c r="E176" s="1">
        <v>2</v>
      </c>
      <c r="F176" s="1">
        <v>1</v>
      </c>
      <c r="G176" s="1">
        <v>3</v>
      </c>
      <c r="H176" s="1">
        <v>1</v>
      </c>
      <c r="I176" s="1">
        <v>1</v>
      </c>
      <c r="J176" s="1">
        <v>1</v>
      </c>
      <c r="K176" s="1">
        <v>4</v>
      </c>
      <c r="L176" s="1">
        <v>1</v>
      </c>
      <c r="M176" s="1">
        <v>1</v>
      </c>
      <c r="N176" s="1">
        <v>3</v>
      </c>
      <c r="O176" s="1">
        <v>1</v>
      </c>
      <c r="P176" s="1">
        <v>1</v>
      </c>
      <c r="Q176" s="1">
        <v>0</v>
      </c>
      <c r="R176" s="1">
        <v>0</v>
      </c>
      <c r="S176" s="1">
        <v>1</v>
      </c>
      <c r="T176" s="1">
        <v>0</v>
      </c>
      <c r="U176" s="1">
        <v>0</v>
      </c>
      <c r="V176" s="1">
        <v>0</v>
      </c>
      <c r="W176" s="1">
        <v>1</v>
      </c>
      <c r="X176" s="1">
        <v>0</v>
      </c>
      <c r="Y176" s="1">
        <v>1</v>
      </c>
      <c r="Z176" s="1">
        <v>0</v>
      </c>
      <c r="AA176" s="1">
        <v>0</v>
      </c>
      <c r="AB176" s="1">
        <v>0</v>
      </c>
      <c r="AC176" s="1">
        <v>0</v>
      </c>
      <c r="AD176" s="1">
        <v>1</v>
      </c>
      <c r="AE176" s="1">
        <v>1</v>
      </c>
      <c r="AF176" s="1">
        <v>0</v>
      </c>
      <c r="AG176" s="1">
        <v>1</v>
      </c>
      <c r="AH176" s="1">
        <v>1</v>
      </c>
      <c r="AI176" s="1">
        <v>0</v>
      </c>
      <c r="AJ176" s="1">
        <v>0</v>
      </c>
      <c r="AK176" s="1">
        <v>1</v>
      </c>
      <c r="AL176" s="1">
        <v>0</v>
      </c>
      <c r="AM176" s="1">
        <v>0</v>
      </c>
      <c r="AN176" s="1">
        <v>1</v>
      </c>
      <c r="AO176" s="1">
        <v>0</v>
      </c>
      <c r="AP176" s="1">
        <v>0</v>
      </c>
      <c r="AQ176" s="1">
        <v>1</v>
      </c>
      <c r="AR176" s="1">
        <v>0</v>
      </c>
      <c r="AS176" s="1">
        <v>0</v>
      </c>
      <c r="AT176" s="1">
        <v>1</v>
      </c>
      <c r="AU176" s="1">
        <v>0</v>
      </c>
      <c r="AV176" s="1">
        <v>3</v>
      </c>
      <c r="AW176" s="1">
        <v>0</v>
      </c>
      <c r="AX176" s="1">
        <v>0</v>
      </c>
      <c r="AY176" s="1">
        <v>1</v>
      </c>
      <c r="AZ176" s="1">
        <v>0</v>
      </c>
      <c r="BA176" s="1">
        <v>0</v>
      </c>
      <c r="BB176" s="1">
        <v>0</v>
      </c>
      <c r="BC176" s="1">
        <v>1</v>
      </c>
      <c r="BD176" s="1">
        <v>0</v>
      </c>
      <c r="BE176" s="1">
        <v>0</v>
      </c>
      <c r="BF176" s="1">
        <v>0</v>
      </c>
      <c r="BG176" s="1">
        <v>1</v>
      </c>
      <c r="BH176" s="1">
        <v>0</v>
      </c>
      <c r="BI176" s="1">
        <v>1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>
        <v>1</v>
      </c>
      <c r="BQ176" s="1">
        <v>0</v>
      </c>
      <c r="BR176" s="1">
        <v>1</v>
      </c>
      <c r="BS176" s="1">
        <v>3</v>
      </c>
      <c r="BT176" s="1">
        <v>2</v>
      </c>
      <c r="BU176" s="1">
        <v>1</v>
      </c>
      <c r="BV176" s="1">
        <v>0</v>
      </c>
      <c r="BW176" s="1">
        <v>0</v>
      </c>
      <c r="BX176" s="1">
        <v>1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0</v>
      </c>
      <c r="CE176" s="1">
        <v>0</v>
      </c>
      <c r="CF176" s="1">
        <v>1</v>
      </c>
      <c r="CG176" s="1">
        <v>0</v>
      </c>
      <c r="CH176" s="1">
        <v>0</v>
      </c>
      <c r="CI176" s="1">
        <v>0</v>
      </c>
      <c r="CJ176" s="1">
        <v>0</v>
      </c>
      <c r="CK176" s="1">
        <v>1</v>
      </c>
      <c r="CL176" s="1">
        <v>0</v>
      </c>
      <c r="CM176" s="1">
        <v>0</v>
      </c>
      <c r="CN176" s="1">
        <v>1</v>
      </c>
      <c r="CO176" s="1">
        <v>0</v>
      </c>
      <c r="CP176" s="1">
        <v>0</v>
      </c>
      <c r="CQ176" s="1">
        <v>1</v>
      </c>
      <c r="CR176" s="1">
        <v>0</v>
      </c>
      <c r="CS176" s="1">
        <v>0</v>
      </c>
    </row>
    <row r="177" spans="1:97" x14ac:dyDescent="0.25">
      <c r="A177" s="2">
        <v>176</v>
      </c>
      <c r="B177" s="1">
        <v>2</v>
      </c>
      <c r="C177" s="1">
        <v>1</v>
      </c>
      <c r="D177" s="1">
        <v>2</v>
      </c>
      <c r="E177" s="1">
        <v>2</v>
      </c>
      <c r="F177" s="1">
        <v>1</v>
      </c>
      <c r="G177" s="1">
        <v>2</v>
      </c>
      <c r="H177" s="1">
        <v>1</v>
      </c>
      <c r="I177" s="1">
        <v>1</v>
      </c>
      <c r="J177" s="1">
        <v>2</v>
      </c>
      <c r="K177" s="1">
        <v>7</v>
      </c>
      <c r="L177" s="1">
        <v>2</v>
      </c>
      <c r="M177" s="1">
        <v>2</v>
      </c>
      <c r="N177" s="1">
        <v>3</v>
      </c>
      <c r="O177" s="1">
        <v>3</v>
      </c>
      <c r="P177" s="1">
        <v>1</v>
      </c>
      <c r="Q177" s="1">
        <v>1</v>
      </c>
      <c r="R177" s="1">
        <v>0</v>
      </c>
      <c r="S177" s="1">
        <v>0</v>
      </c>
      <c r="T177" s="1">
        <v>0</v>
      </c>
      <c r="U177" s="1">
        <v>1</v>
      </c>
      <c r="V177" s="1">
        <v>0</v>
      </c>
      <c r="W177" s="1">
        <v>1</v>
      </c>
      <c r="X177" s="1">
        <v>0</v>
      </c>
      <c r="Y177" s="1">
        <v>1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1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1</v>
      </c>
      <c r="AQ177" s="1">
        <v>1</v>
      </c>
      <c r="AR177" s="1">
        <v>0</v>
      </c>
      <c r="AS177" s="1">
        <v>0</v>
      </c>
      <c r="AT177" s="1">
        <v>1</v>
      </c>
      <c r="AU177" s="1">
        <v>0</v>
      </c>
      <c r="AV177" s="1">
        <v>1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>
        <v>0</v>
      </c>
      <c r="BQ177" s="1">
        <v>1</v>
      </c>
      <c r="BR177" s="1">
        <v>3</v>
      </c>
      <c r="BS177" s="1">
        <v>3</v>
      </c>
      <c r="BT177" s="1">
        <v>3</v>
      </c>
      <c r="BU177" s="1">
        <v>0</v>
      </c>
      <c r="BV177" s="1">
        <v>0</v>
      </c>
      <c r="BW177" s="1">
        <v>0</v>
      </c>
      <c r="BX177" s="1">
        <v>0</v>
      </c>
      <c r="BY177" s="1">
        <v>0</v>
      </c>
      <c r="BZ177" s="1">
        <v>0</v>
      </c>
      <c r="CA177" s="1">
        <v>0</v>
      </c>
      <c r="CB177" s="1">
        <v>0</v>
      </c>
      <c r="CC177" s="1">
        <v>0</v>
      </c>
      <c r="CD177" s="1">
        <v>0</v>
      </c>
      <c r="CE177" s="1">
        <v>1</v>
      </c>
      <c r="CF177" s="1">
        <v>2</v>
      </c>
      <c r="CG177" s="1">
        <v>0</v>
      </c>
      <c r="CH177" s="1">
        <v>0</v>
      </c>
      <c r="CI177" s="1">
        <v>0</v>
      </c>
      <c r="CJ177" s="1">
        <v>1</v>
      </c>
      <c r="CK177" s="1">
        <v>1</v>
      </c>
      <c r="CL177" s="1">
        <v>0</v>
      </c>
      <c r="CM177" s="1">
        <v>0</v>
      </c>
      <c r="CN177" s="1">
        <v>1</v>
      </c>
      <c r="CO177" s="1">
        <v>1</v>
      </c>
      <c r="CP177" s="1">
        <v>0</v>
      </c>
      <c r="CQ177" s="1">
        <v>0</v>
      </c>
      <c r="CR177" s="1">
        <v>0</v>
      </c>
      <c r="CS177" s="1">
        <v>0</v>
      </c>
    </row>
    <row r="178" spans="1:97" x14ac:dyDescent="0.25">
      <c r="A178" s="2">
        <v>177</v>
      </c>
      <c r="B178" s="1">
        <v>2</v>
      </c>
      <c r="C178" s="1">
        <v>1</v>
      </c>
      <c r="D178" s="1">
        <v>2</v>
      </c>
      <c r="E178" s="1">
        <v>2</v>
      </c>
      <c r="F178" s="1">
        <v>1</v>
      </c>
      <c r="G178" s="1">
        <v>3</v>
      </c>
      <c r="H178" s="1">
        <v>2</v>
      </c>
      <c r="I178" s="1">
        <v>1</v>
      </c>
      <c r="J178" s="1">
        <v>1</v>
      </c>
      <c r="K178" s="1">
        <v>2</v>
      </c>
      <c r="L178" s="1">
        <v>1</v>
      </c>
      <c r="M178" s="1">
        <v>1</v>
      </c>
      <c r="N178" s="1">
        <v>2</v>
      </c>
      <c r="O178" s="1">
        <v>3</v>
      </c>
      <c r="P178" s="1">
        <v>1</v>
      </c>
      <c r="Q178" s="1">
        <v>0</v>
      </c>
      <c r="R178" s="1">
        <v>0</v>
      </c>
      <c r="S178" s="1">
        <v>0</v>
      </c>
      <c r="T178" s="1">
        <v>1</v>
      </c>
      <c r="U178" s="1">
        <v>1</v>
      </c>
      <c r="V178" s="1">
        <v>0</v>
      </c>
      <c r="W178" s="1">
        <v>2</v>
      </c>
      <c r="X178" s="1">
        <v>0</v>
      </c>
      <c r="Y178" s="1">
        <v>1</v>
      </c>
      <c r="Z178" s="1">
        <v>0</v>
      </c>
      <c r="AA178" s="1">
        <v>1</v>
      </c>
      <c r="AB178" s="1">
        <v>1</v>
      </c>
      <c r="AC178" s="1">
        <v>0</v>
      </c>
      <c r="AD178" s="1">
        <v>1</v>
      </c>
      <c r="AE178" s="1">
        <v>1</v>
      </c>
      <c r="AF178" s="1">
        <v>1</v>
      </c>
      <c r="AG178" s="1">
        <v>1</v>
      </c>
      <c r="AH178" s="1">
        <v>0</v>
      </c>
      <c r="AI178" s="1">
        <v>1</v>
      </c>
      <c r="AJ178" s="1">
        <v>1</v>
      </c>
      <c r="AK178" s="1">
        <v>1</v>
      </c>
      <c r="AL178" s="1">
        <v>0</v>
      </c>
      <c r="AM178" s="1">
        <v>0</v>
      </c>
      <c r="AN178" s="1">
        <v>1</v>
      </c>
      <c r="AO178" s="1">
        <v>0</v>
      </c>
      <c r="AP178" s="1">
        <v>1</v>
      </c>
      <c r="AQ178" s="1">
        <v>1</v>
      </c>
      <c r="AR178" s="1">
        <v>1</v>
      </c>
      <c r="AS178" s="1">
        <v>0</v>
      </c>
      <c r="AT178" s="1">
        <v>1</v>
      </c>
      <c r="AU178" s="1">
        <v>0</v>
      </c>
      <c r="AV178" s="1">
        <v>2</v>
      </c>
      <c r="AW178" s="1">
        <v>0</v>
      </c>
      <c r="AX178" s="1">
        <v>1</v>
      </c>
      <c r="AY178" s="1">
        <v>0</v>
      </c>
      <c r="AZ178" s="1">
        <v>0</v>
      </c>
      <c r="BA178" s="1">
        <v>0</v>
      </c>
      <c r="BB178" s="1">
        <v>0</v>
      </c>
      <c r="BC178" s="1">
        <v>1</v>
      </c>
      <c r="BD178" s="1">
        <v>1</v>
      </c>
      <c r="BE178" s="1">
        <v>1</v>
      </c>
      <c r="BF178" s="1">
        <v>0</v>
      </c>
      <c r="BG178" s="1">
        <v>1</v>
      </c>
      <c r="BH178" s="1">
        <v>1</v>
      </c>
      <c r="BI178" s="1">
        <v>1</v>
      </c>
      <c r="BJ178" s="1">
        <v>0</v>
      </c>
      <c r="BK178" s="1">
        <v>0</v>
      </c>
      <c r="BL178" s="1">
        <v>1</v>
      </c>
      <c r="BM178" s="1">
        <v>1</v>
      </c>
      <c r="BN178" s="1">
        <v>0</v>
      </c>
      <c r="BO178" s="1">
        <v>0</v>
      </c>
      <c r="BP178" s="1">
        <v>0</v>
      </c>
      <c r="BQ178" s="1">
        <v>0</v>
      </c>
      <c r="BR178" s="1">
        <v>1</v>
      </c>
      <c r="BS178" s="1">
        <v>1</v>
      </c>
      <c r="BT178" s="1">
        <v>2</v>
      </c>
      <c r="BU178" s="1">
        <v>1</v>
      </c>
      <c r="BV178" s="1">
        <v>1</v>
      </c>
      <c r="BW178" s="1">
        <v>1</v>
      </c>
      <c r="BX178" s="1">
        <v>0</v>
      </c>
      <c r="BY178" s="1">
        <v>0</v>
      </c>
      <c r="BZ178" s="1">
        <v>0</v>
      </c>
      <c r="CA178" s="1">
        <v>0</v>
      </c>
      <c r="CB178" s="1">
        <v>0</v>
      </c>
      <c r="CC178" s="1">
        <v>0</v>
      </c>
      <c r="CD178" s="1">
        <v>0</v>
      </c>
      <c r="CE178" s="1">
        <v>0</v>
      </c>
      <c r="CF178" s="1">
        <v>1</v>
      </c>
      <c r="CG178" s="1">
        <v>0</v>
      </c>
      <c r="CH178" s="1">
        <v>0</v>
      </c>
      <c r="CI178" s="1">
        <v>0</v>
      </c>
      <c r="CJ178" s="1">
        <v>0</v>
      </c>
      <c r="CK178" s="1">
        <v>1</v>
      </c>
      <c r="CL178" s="1">
        <v>0</v>
      </c>
      <c r="CM178" s="1">
        <v>0</v>
      </c>
      <c r="CN178" s="1">
        <v>1</v>
      </c>
      <c r="CO178" s="1">
        <v>0</v>
      </c>
      <c r="CP178" s="1">
        <v>0</v>
      </c>
      <c r="CQ178" s="1">
        <v>0</v>
      </c>
      <c r="CR178" s="1">
        <v>0</v>
      </c>
      <c r="CS178" s="1">
        <v>0</v>
      </c>
    </row>
    <row r="179" spans="1:97" x14ac:dyDescent="0.25">
      <c r="A179" s="2">
        <v>178</v>
      </c>
      <c r="B179" s="1">
        <v>2</v>
      </c>
      <c r="C179" s="1">
        <v>1</v>
      </c>
      <c r="D179" s="1">
        <v>1</v>
      </c>
      <c r="E179" s="1">
        <v>1</v>
      </c>
      <c r="F179" s="1">
        <v>1</v>
      </c>
      <c r="G179" s="1">
        <v>2</v>
      </c>
      <c r="H179" s="1">
        <v>2</v>
      </c>
      <c r="I179" s="1">
        <v>3</v>
      </c>
      <c r="J179" s="1">
        <v>2</v>
      </c>
      <c r="K179" s="1">
        <v>3</v>
      </c>
      <c r="L179" s="1">
        <v>2</v>
      </c>
      <c r="M179" s="1">
        <v>1</v>
      </c>
      <c r="N179" s="1">
        <v>3</v>
      </c>
      <c r="O179" s="1">
        <v>3</v>
      </c>
      <c r="P179" s="1">
        <v>1</v>
      </c>
      <c r="Q179" s="1">
        <v>0</v>
      </c>
      <c r="R179" s="1">
        <v>0</v>
      </c>
      <c r="S179" s="1">
        <v>0</v>
      </c>
      <c r="T179" s="1">
        <v>1</v>
      </c>
      <c r="U179" s="1">
        <v>0</v>
      </c>
      <c r="V179" s="1">
        <v>0</v>
      </c>
      <c r="W179" s="1">
        <v>3</v>
      </c>
      <c r="X179" s="1">
        <v>0</v>
      </c>
      <c r="Y179" s="1">
        <v>0</v>
      </c>
      <c r="Z179" s="1">
        <v>0</v>
      </c>
      <c r="AA179" s="1">
        <v>1</v>
      </c>
      <c r="AB179" s="1">
        <v>0</v>
      </c>
      <c r="AC179" s="1">
        <v>0</v>
      </c>
      <c r="AD179" s="1">
        <v>1</v>
      </c>
      <c r="AE179" s="1">
        <v>1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1</v>
      </c>
      <c r="AV179" s="1">
        <v>1</v>
      </c>
      <c r="AW179" s="1">
        <v>1</v>
      </c>
      <c r="AX179" s="1">
        <v>0</v>
      </c>
      <c r="AY179" s="1">
        <v>1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1</v>
      </c>
      <c r="BF179" s="1">
        <v>1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0</v>
      </c>
      <c r="BP179" s="1">
        <v>0</v>
      </c>
      <c r="BQ179" s="1">
        <v>0</v>
      </c>
      <c r="BR179" s="1">
        <v>1</v>
      </c>
      <c r="BS179" s="1">
        <v>1</v>
      </c>
      <c r="BT179" s="1">
        <v>3</v>
      </c>
      <c r="BU179" s="1">
        <v>1</v>
      </c>
      <c r="BV179" s="1">
        <v>0</v>
      </c>
      <c r="BW179" s="1">
        <v>0</v>
      </c>
      <c r="BX179" s="1">
        <v>0</v>
      </c>
      <c r="BY179" s="1">
        <v>0</v>
      </c>
      <c r="BZ179" s="1">
        <v>0</v>
      </c>
      <c r="CA179" s="1">
        <v>0</v>
      </c>
      <c r="CB179" s="1">
        <v>1</v>
      </c>
      <c r="CC179" s="1">
        <v>0</v>
      </c>
      <c r="CD179" s="1">
        <v>0</v>
      </c>
      <c r="CE179" s="1">
        <v>0</v>
      </c>
      <c r="CF179" s="1">
        <v>1</v>
      </c>
      <c r="CG179" s="1">
        <v>1</v>
      </c>
      <c r="CH179" s="1">
        <v>0</v>
      </c>
      <c r="CI179" s="1">
        <v>0</v>
      </c>
      <c r="CJ179" s="1">
        <v>1</v>
      </c>
      <c r="CK179" s="1">
        <v>0</v>
      </c>
      <c r="CL179" s="1">
        <v>0</v>
      </c>
      <c r="CM179" s="1">
        <v>0</v>
      </c>
      <c r="CN179" s="1">
        <v>1</v>
      </c>
      <c r="CO179" s="1">
        <v>0</v>
      </c>
      <c r="CP179" s="1">
        <v>0</v>
      </c>
      <c r="CQ179" s="1">
        <v>0</v>
      </c>
      <c r="CR179" s="1">
        <v>0</v>
      </c>
      <c r="CS179" s="1">
        <v>0</v>
      </c>
    </row>
    <row r="180" spans="1:97" x14ac:dyDescent="0.25">
      <c r="A180" s="2">
        <v>179</v>
      </c>
      <c r="B180" s="1">
        <v>2</v>
      </c>
      <c r="C180" s="1">
        <v>1</v>
      </c>
      <c r="D180" s="1">
        <v>1</v>
      </c>
      <c r="E180" s="1">
        <v>2</v>
      </c>
      <c r="F180" s="1">
        <v>1</v>
      </c>
      <c r="G180" s="1">
        <v>2</v>
      </c>
      <c r="H180" s="1">
        <v>2</v>
      </c>
      <c r="I180" s="1">
        <v>4</v>
      </c>
      <c r="J180" s="1">
        <v>2</v>
      </c>
      <c r="K180" s="1">
        <v>3</v>
      </c>
      <c r="L180" s="1">
        <v>2</v>
      </c>
      <c r="M180" s="1">
        <v>3</v>
      </c>
      <c r="N180" s="1">
        <v>3</v>
      </c>
      <c r="O180" s="1">
        <v>1</v>
      </c>
      <c r="P180" s="1">
        <v>1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1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1</v>
      </c>
      <c r="AE180" s="1">
        <v>1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1</v>
      </c>
      <c r="AQ180" s="1">
        <v>1</v>
      </c>
      <c r="AR180" s="1">
        <v>0</v>
      </c>
      <c r="AS180" s="1">
        <v>0</v>
      </c>
      <c r="AT180" s="1">
        <v>1</v>
      </c>
      <c r="AU180" s="1">
        <v>0</v>
      </c>
      <c r="AV180" s="1">
        <v>3</v>
      </c>
      <c r="AW180" s="1">
        <v>1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1</v>
      </c>
      <c r="BO180" s="1">
        <v>0</v>
      </c>
      <c r="BP180" s="1">
        <v>1</v>
      </c>
      <c r="BQ180" s="1">
        <v>0</v>
      </c>
      <c r="BR180" s="1">
        <v>1</v>
      </c>
      <c r="BS180" s="1">
        <v>3</v>
      </c>
      <c r="BT180" s="1">
        <v>3</v>
      </c>
      <c r="BU180" s="1">
        <v>1</v>
      </c>
      <c r="BV180" s="1">
        <v>1</v>
      </c>
      <c r="BW180" s="1">
        <v>0</v>
      </c>
      <c r="BX180" s="1">
        <v>1</v>
      </c>
      <c r="BY180" s="1">
        <v>0</v>
      </c>
      <c r="BZ180" s="1">
        <v>0</v>
      </c>
      <c r="CA180" s="1">
        <v>0</v>
      </c>
      <c r="CB180" s="1">
        <v>0</v>
      </c>
      <c r="CC180" s="1">
        <v>0</v>
      </c>
      <c r="CD180" s="1">
        <v>0</v>
      </c>
      <c r="CE180" s="1">
        <v>0</v>
      </c>
      <c r="CF180" s="1">
        <v>1</v>
      </c>
      <c r="CG180" s="1">
        <v>0</v>
      </c>
      <c r="CH180" s="1">
        <v>0</v>
      </c>
      <c r="CI180" s="1">
        <v>0</v>
      </c>
      <c r="CJ180" s="1">
        <v>1</v>
      </c>
      <c r="CK180" s="1">
        <v>1</v>
      </c>
      <c r="CL180" s="1">
        <v>0</v>
      </c>
      <c r="CM180" s="1">
        <v>0</v>
      </c>
      <c r="CN180" s="1">
        <v>1</v>
      </c>
      <c r="CO180" s="1">
        <v>0</v>
      </c>
      <c r="CP180" s="1">
        <v>0</v>
      </c>
      <c r="CQ180" s="1">
        <v>1</v>
      </c>
      <c r="CR180" s="1">
        <v>0</v>
      </c>
      <c r="CS180" s="1">
        <v>0</v>
      </c>
    </row>
    <row r="181" spans="1:97" x14ac:dyDescent="0.25">
      <c r="A181" s="2">
        <v>180</v>
      </c>
      <c r="B181" s="1">
        <v>2</v>
      </c>
      <c r="C181" s="1">
        <v>1</v>
      </c>
      <c r="D181" s="1">
        <v>2</v>
      </c>
      <c r="E181" s="1">
        <v>2</v>
      </c>
      <c r="F181" s="1">
        <v>1</v>
      </c>
      <c r="G181" s="1">
        <v>3</v>
      </c>
      <c r="H181" s="1">
        <v>2</v>
      </c>
      <c r="I181" s="1">
        <v>1</v>
      </c>
      <c r="J181" s="1">
        <v>2</v>
      </c>
      <c r="K181" s="1">
        <v>5</v>
      </c>
      <c r="L181" s="1">
        <v>2</v>
      </c>
      <c r="M181" s="1">
        <v>3</v>
      </c>
      <c r="N181" s="1">
        <v>3</v>
      </c>
      <c r="O181" s="1">
        <v>1</v>
      </c>
      <c r="P181" s="1">
        <v>1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1</v>
      </c>
      <c r="X181" s="1">
        <v>0</v>
      </c>
      <c r="Y181" s="1">
        <v>0</v>
      </c>
      <c r="Z181" s="1">
        <v>0</v>
      </c>
      <c r="AA181" s="1">
        <v>0</v>
      </c>
      <c r="AB181" s="1">
        <v>1</v>
      </c>
      <c r="AC181" s="1">
        <v>0</v>
      </c>
      <c r="AD181" s="1">
        <v>0</v>
      </c>
      <c r="AE181" s="1">
        <v>0</v>
      </c>
      <c r="AF181" s="1">
        <v>0</v>
      </c>
      <c r="AG181" s="1">
        <v>1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1</v>
      </c>
      <c r="AN181" s="1">
        <v>0</v>
      </c>
      <c r="AO181" s="1">
        <v>0</v>
      </c>
      <c r="AP181" s="1">
        <v>0</v>
      </c>
      <c r="AQ181" s="1">
        <v>1</v>
      </c>
      <c r="AR181" s="1">
        <v>0</v>
      </c>
      <c r="AS181" s="1">
        <v>0</v>
      </c>
      <c r="AT181" s="1">
        <v>0</v>
      </c>
      <c r="AU181" s="1">
        <v>0</v>
      </c>
      <c r="AV181" s="1">
        <v>3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1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>
        <v>0</v>
      </c>
      <c r="BQ181" s="1">
        <v>0</v>
      </c>
      <c r="BR181" s="1">
        <v>2</v>
      </c>
      <c r="BS181" s="1">
        <v>2</v>
      </c>
      <c r="BT181" s="1">
        <v>3</v>
      </c>
      <c r="BU181" s="1">
        <v>0</v>
      </c>
      <c r="BV181" s="1">
        <v>1</v>
      </c>
      <c r="BW181" s="1">
        <v>0</v>
      </c>
      <c r="BX181" s="1">
        <v>0</v>
      </c>
      <c r="BY181" s="1">
        <v>0</v>
      </c>
      <c r="BZ181" s="1">
        <v>0</v>
      </c>
      <c r="CA181" s="1">
        <v>0</v>
      </c>
      <c r="CB181" s="1">
        <v>1</v>
      </c>
      <c r="CC181" s="1">
        <v>0</v>
      </c>
      <c r="CD181" s="1">
        <v>1</v>
      </c>
      <c r="CE181" s="1">
        <v>1</v>
      </c>
      <c r="CF181" s="1">
        <v>3</v>
      </c>
      <c r="CG181" s="1">
        <v>1</v>
      </c>
      <c r="CH181" s="1">
        <v>0</v>
      </c>
      <c r="CI181" s="1">
        <v>0</v>
      </c>
      <c r="CJ181" s="1">
        <v>1</v>
      </c>
      <c r="CK181" s="1">
        <v>1</v>
      </c>
      <c r="CL181" s="1">
        <v>0</v>
      </c>
      <c r="CM181" s="1">
        <v>0</v>
      </c>
      <c r="CN181" s="1">
        <v>1</v>
      </c>
      <c r="CO181" s="1">
        <v>0</v>
      </c>
      <c r="CP181" s="1">
        <v>0</v>
      </c>
      <c r="CQ181" s="1">
        <v>0</v>
      </c>
      <c r="CR181" s="1">
        <v>0</v>
      </c>
      <c r="CS181" s="1">
        <v>0</v>
      </c>
    </row>
    <row r="182" spans="1:97" x14ac:dyDescent="0.25">
      <c r="A182" s="2">
        <v>181</v>
      </c>
      <c r="B182" s="1">
        <v>2</v>
      </c>
      <c r="C182" s="1">
        <v>1</v>
      </c>
      <c r="D182" s="1">
        <v>2</v>
      </c>
      <c r="E182" s="1">
        <v>1</v>
      </c>
      <c r="F182" s="1">
        <v>1</v>
      </c>
      <c r="G182" s="1">
        <v>2</v>
      </c>
      <c r="H182" s="1">
        <v>2</v>
      </c>
      <c r="I182" s="1">
        <v>4</v>
      </c>
      <c r="J182" s="1">
        <v>1</v>
      </c>
      <c r="K182" s="1">
        <v>2</v>
      </c>
      <c r="L182" s="1">
        <v>2</v>
      </c>
      <c r="M182" s="1">
        <v>1</v>
      </c>
      <c r="N182" s="1">
        <v>3</v>
      </c>
      <c r="O182" s="1">
        <v>3</v>
      </c>
      <c r="P182" s="1">
        <v>1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1</v>
      </c>
      <c r="X182" s="1">
        <v>0</v>
      </c>
      <c r="Y182" s="1">
        <v>0</v>
      </c>
      <c r="Z182" s="1">
        <v>1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1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1</v>
      </c>
      <c r="AW182" s="1">
        <v>0</v>
      </c>
      <c r="AX182" s="1">
        <v>0</v>
      </c>
      <c r="AY182" s="1">
        <v>1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v>0</v>
      </c>
      <c r="BI182" s="1">
        <v>0</v>
      </c>
      <c r="BJ182" s="1">
        <v>0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  <c r="BP182" s="1">
        <v>0</v>
      </c>
      <c r="BQ182" s="1">
        <v>0</v>
      </c>
      <c r="BR182" s="1">
        <v>3</v>
      </c>
      <c r="BS182" s="1">
        <v>3</v>
      </c>
      <c r="BT182" s="1">
        <v>6</v>
      </c>
      <c r="BU182" s="1">
        <v>1</v>
      </c>
      <c r="BV182" s="1">
        <v>0</v>
      </c>
      <c r="BW182" s="1">
        <v>0</v>
      </c>
      <c r="BX182" s="1">
        <v>0</v>
      </c>
      <c r="BY182" s="1">
        <v>0</v>
      </c>
      <c r="BZ182" s="1">
        <v>0</v>
      </c>
      <c r="CA182" s="1">
        <v>0</v>
      </c>
      <c r="CB182" s="1">
        <v>0</v>
      </c>
      <c r="CC182" s="1">
        <v>0</v>
      </c>
      <c r="CD182" s="1">
        <v>0</v>
      </c>
      <c r="CE182" s="1">
        <v>0</v>
      </c>
      <c r="CF182" s="1">
        <v>1</v>
      </c>
      <c r="CG182" s="1">
        <v>0</v>
      </c>
      <c r="CH182" s="1">
        <v>0</v>
      </c>
      <c r="CI182" s="1">
        <v>0</v>
      </c>
      <c r="CJ182" s="1">
        <v>1</v>
      </c>
      <c r="CK182" s="1">
        <v>0</v>
      </c>
      <c r="CL182" s="1">
        <v>0</v>
      </c>
      <c r="CM182" s="1">
        <v>0</v>
      </c>
      <c r="CN182" s="1">
        <v>1</v>
      </c>
      <c r="CO182" s="1">
        <v>0</v>
      </c>
      <c r="CP182" s="1">
        <v>0</v>
      </c>
      <c r="CQ182" s="1">
        <v>0</v>
      </c>
      <c r="CR182" s="1">
        <v>0</v>
      </c>
      <c r="CS182" s="1">
        <v>0</v>
      </c>
    </row>
    <row r="183" spans="1:97" x14ac:dyDescent="0.25">
      <c r="A183" s="2">
        <v>182</v>
      </c>
      <c r="B183" s="1">
        <v>2</v>
      </c>
      <c r="C183" s="1">
        <v>1</v>
      </c>
      <c r="D183" s="1">
        <v>2</v>
      </c>
      <c r="E183" s="1">
        <v>4</v>
      </c>
      <c r="F183" s="1">
        <v>1</v>
      </c>
      <c r="G183" s="1">
        <v>3</v>
      </c>
      <c r="H183" s="1">
        <v>1</v>
      </c>
      <c r="I183" s="1">
        <v>1</v>
      </c>
      <c r="J183" s="1">
        <v>2</v>
      </c>
      <c r="K183" s="1">
        <v>3</v>
      </c>
      <c r="L183" s="1">
        <v>3</v>
      </c>
      <c r="M183" s="1">
        <v>1</v>
      </c>
      <c r="N183" s="1">
        <v>1</v>
      </c>
      <c r="O183" s="1">
        <v>3</v>
      </c>
      <c r="P183" s="1">
        <v>0</v>
      </c>
      <c r="Q183" s="1">
        <v>0</v>
      </c>
      <c r="R183" s="1">
        <v>0</v>
      </c>
      <c r="S183" s="1">
        <v>1</v>
      </c>
      <c r="T183" s="1">
        <v>0</v>
      </c>
      <c r="U183" s="1">
        <v>0</v>
      </c>
      <c r="V183" s="1">
        <v>0</v>
      </c>
      <c r="W183" s="1">
        <v>1</v>
      </c>
      <c r="X183" s="1">
        <v>0</v>
      </c>
      <c r="Y183" s="1">
        <v>1</v>
      </c>
      <c r="Z183" s="1">
        <v>0</v>
      </c>
      <c r="AA183" s="1">
        <v>0</v>
      </c>
      <c r="AB183" s="1">
        <v>0</v>
      </c>
      <c r="AC183" s="1">
        <v>1</v>
      </c>
      <c r="AD183" s="1">
        <v>0</v>
      </c>
      <c r="AE183" s="1">
        <v>1</v>
      </c>
      <c r="AF183" s="1">
        <v>1</v>
      </c>
      <c r="AG183" s="1">
        <v>1</v>
      </c>
      <c r="AH183" s="1">
        <v>1</v>
      </c>
      <c r="AI183" s="1">
        <v>1</v>
      </c>
      <c r="AJ183" s="1">
        <v>1</v>
      </c>
      <c r="AK183" s="1">
        <v>1</v>
      </c>
      <c r="AL183" s="1">
        <v>0</v>
      </c>
      <c r="AM183" s="1">
        <v>1</v>
      </c>
      <c r="AN183" s="1">
        <v>1</v>
      </c>
      <c r="AO183" s="1">
        <v>0</v>
      </c>
      <c r="AP183" s="1">
        <v>0</v>
      </c>
      <c r="AQ183" s="1">
        <v>1</v>
      </c>
      <c r="AR183" s="1">
        <v>0</v>
      </c>
      <c r="AS183" s="1">
        <v>0</v>
      </c>
      <c r="AT183" s="1">
        <v>1</v>
      </c>
      <c r="AU183" s="1">
        <v>0</v>
      </c>
      <c r="AV183" s="1">
        <v>3</v>
      </c>
      <c r="AW183" s="1">
        <v>0</v>
      </c>
      <c r="AX183" s="1">
        <v>0</v>
      </c>
      <c r="AY183" s="1">
        <v>1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1</v>
      </c>
      <c r="BG183" s="1">
        <v>0</v>
      </c>
      <c r="BH183" s="1">
        <v>0</v>
      </c>
      <c r="BI183" s="1">
        <v>1</v>
      </c>
      <c r="BJ183" s="1">
        <v>1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>
        <v>1</v>
      </c>
      <c r="BQ183" s="1">
        <v>0</v>
      </c>
      <c r="BR183" s="1">
        <v>3</v>
      </c>
      <c r="BS183" s="1">
        <v>3</v>
      </c>
      <c r="BT183" s="1">
        <v>6</v>
      </c>
      <c r="BU183" s="1">
        <v>0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1</v>
      </c>
      <c r="CB183" s="1">
        <v>0</v>
      </c>
      <c r="CC183" s="1">
        <v>0</v>
      </c>
      <c r="CD183" s="1">
        <v>0</v>
      </c>
      <c r="CE183" s="1">
        <v>0</v>
      </c>
      <c r="CF183" s="1">
        <v>3</v>
      </c>
      <c r="CG183" s="1">
        <v>0</v>
      </c>
      <c r="CH183" s="1">
        <v>0</v>
      </c>
      <c r="CI183" s="1">
        <v>0</v>
      </c>
      <c r="CJ183" s="1">
        <v>0</v>
      </c>
      <c r="CK183" s="1">
        <v>1</v>
      </c>
      <c r="CL183" s="1">
        <v>0</v>
      </c>
      <c r="CM183" s="1">
        <v>0</v>
      </c>
      <c r="CN183" s="1">
        <v>1</v>
      </c>
      <c r="CO183" s="1">
        <v>0</v>
      </c>
      <c r="CP183" s="1">
        <v>0</v>
      </c>
      <c r="CQ183" s="1">
        <v>1</v>
      </c>
      <c r="CR183" s="1">
        <v>0</v>
      </c>
      <c r="CS183" s="1">
        <v>0</v>
      </c>
    </row>
    <row r="184" spans="1:97" x14ac:dyDescent="0.25">
      <c r="A184" s="2">
        <v>183</v>
      </c>
      <c r="B184" s="1">
        <v>2</v>
      </c>
      <c r="C184" s="1">
        <v>1</v>
      </c>
      <c r="D184" s="1">
        <v>2</v>
      </c>
      <c r="E184" s="1">
        <v>1</v>
      </c>
      <c r="F184" s="1">
        <v>1</v>
      </c>
      <c r="G184" s="1">
        <v>2</v>
      </c>
      <c r="H184" s="1">
        <v>2</v>
      </c>
      <c r="I184" s="1">
        <v>2</v>
      </c>
      <c r="J184" s="1">
        <v>2</v>
      </c>
      <c r="K184" s="1">
        <v>2</v>
      </c>
      <c r="L184" s="1">
        <v>2</v>
      </c>
      <c r="M184" s="1">
        <v>3</v>
      </c>
      <c r="N184" s="1">
        <v>3</v>
      </c>
      <c r="O184" s="1">
        <v>1</v>
      </c>
      <c r="P184" s="1">
        <v>1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2</v>
      </c>
      <c r="X184" s="1">
        <v>0</v>
      </c>
      <c r="Y184" s="1">
        <v>0</v>
      </c>
      <c r="Z184" s="1">
        <v>1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1</v>
      </c>
      <c r="AV184" s="1">
        <v>2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0</v>
      </c>
      <c r="BQ184" s="1">
        <v>1</v>
      </c>
      <c r="BR184" s="1">
        <v>3</v>
      </c>
      <c r="BS184" s="1">
        <v>3</v>
      </c>
      <c r="BT184" s="1">
        <v>2</v>
      </c>
      <c r="BU184" s="1">
        <v>0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1</v>
      </c>
      <c r="CC184" s="1">
        <v>0</v>
      </c>
      <c r="CD184" s="1">
        <v>0</v>
      </c>
      <c r="CE184" s="1">
        <v>0</v>
      </c>
      <c r="CF184" s="1">
        <v>2</v>
      </c>
      <c r="CG184" s="1">
        <v>0</v>
      </c>
      <c r="CH184" s="1">
        <v>0</v>
      </c>
      <c r="CI184" s="1">
        <v>0</v>
      </c>
      <c r="CJ184" s="1">
        <v>1</v>
      </c>
      <c r="CK184" s="1">
        <v>0</v>
      </c>
      <c r="CL184" s="1">
        <v>0</v>
      </c>
      <c r="CM184" s="1">
        <v>0</v>
      </c>
      <c r="CN184" s="1">
        <v>1</v>
      </c>
      <c r="CO184" s="1">
        <v>0</v>
      </c>
      <c r="CP184" s="1">
        <v>0</v>
      </c>
      <c r="CQ184" s="1">
        <v>0</v>
      </c>
      <c r="CR184" s="1">
        <v>0</v>
      </c>
      <c r="CS184" s="1">
        <v>0</v>
      </c>
    </row>
    <row r="185" spans="1:97" x14ac:dyDescent="0.25">
      <c r="A185" s="2">
        <v>184</v>
      </c>
      <c r="B185" s="1">
        <v>2</v>
      </c>
      <c r="C185" s="1">
        <v>2</v>
      </c>
      <c r="D185" s="1">
        <v>2</v>
      </c>
      <c r="E185" s="1">
        <v>2</v>
      </c>
      <c r="F185" s="1">
        <v>1</v>
      </c>
      <c r="G185" s="1">
        <v>2</v>
      </c>
      <c r="H185" s="1">
        <v>1</v>
      </c>
      <c r="I185" s="1">
        <v>3</v>
      </c>
      <c r="J185" s="1">
        <v>1</v>
      </c>
      <c r="K185" s="1">
        <v>4</v>
      </c>
      <c r="L185" s="1">
        <v>3</v>
      </c>
      <c r="M185" s="1">
        <v>3</v>
      </c>
      <c r="N185" s="1">
        <v>3</v>
      </c>
      <c r="O185" s="1">
        <v>3</v>
      </c>
      <c r="P185" s="1">
        <v>1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1</v>
      </c>
      <c r="X185" s="1">
        <v>1</v>
      </c>
      <c r="Y185" s="1">
        <v>0</v>
      </c>
      <c r="Z185" s="1">
        <v>1</v>
      </c>
      <c r="AA185" s="1">
        <v>1</v>
      </c>
      <c r="AB185" s="1">
        <v>0</v>
      </c>
      <c r="AC185" s="1">
        <v>1</v>
      </c>
      <c r="AD185" s="1">
        <v>0</v>
      </c>
      <c r="AE185" s="1">
        <v>1</v>
      </c>
      <c r="AF185" s="1">
        <v>0</v>
      </c>
      <c r="AG185" s="1">
        <v>0</v>
      </c>
      <c r="AH185" s="1">
        <v>0</v>
      </c>
      <c r="AI185" s="1">
        <v>0</v>
      </c>
      <c r="AJ185" s="1">
        <v>1</v>
      </c>
      <c r="AK185" s="1">
        <v>0</v>
      </c>
      <c r="AL185" s="1">
        <v>0</v>
      </c>
      <c r="AM185" s="1">
        <v>1</v>
      </c>
      <c r="AN185" s="1">
        <v>1</v>
      </c>
      <c r="AO185" s="1">
        <v>0</v>
      </c>
      <c r="AP185" s="1">
        <v>0</v>
      </c>
      <c r="AQ185" s="1">
        <v>1</v>
      </c>
      <c r="AR185" s="1">
        <v>0</v>
      </c>
      <c r="AS185" s="1">
        <v>0</v>
      </c>
      <c r="AT185" s="1">
        <v>1</v>
      </c>
      <c r="AU185" s="1">
        <v>0</v>
      </c>
      <c r="AV185" s="1">
        <v>3</v>
      </c>
      <c r="AW185" s="1">
        <v>1</v>
      </c>
      <c r="AX185" s="1">
        <v>0</v>
      </c>
      <c r="AY185" s="1">
        <v>1</v>
      </c>
      <c r="AZ185" s="1">
        <v>0</v>
      </c>
      <c r="BA185" s="1">
        <v>0</v>
      </c>
      <c r="BB185" s="1">
        <v>0</v>
      </c>
      <c r="BC185" s="1">
        <v>1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1</v>
      </c>
      <c r="BJ185" s="1">
        <v>0</v>
      </c>
      <c r="BK185" s="1">
        <v>0</v>
      </c>
      <c r="BL185" s="1">
        <v>0</v>
      </c>
      <c r="BM185" s="1">
        <v>1</v>
      </c>
      <c r="BN185" s="1">
        <v>1</v>
      </c>
      <c r="BO185" s="1">
        <v>0</v>
      </c>
      <c r="BP185" s="1">
        <v>0</v>
      </c>
      <c r="BQ185" s="1">
        <v>0</v>
      </c>
      <c r="BR185" s="1">
        <v>3</v>
      </c>
      <c r="BS185" s="1">
        <v>3</v>
      </c>
      <c r="BT185" s="1">
        <v>3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1</v>
      </c>
      <c r="CC185" s="1">
        <v>0</v>
      </c>
      <c r="CD185" s="1">
        <v>0</v>
      </c>
      <c r="CE185" s="1">
        <v>1</v>
      </c>
      <c r="CF185" s="1">
        <v>1</v>
      </c>
      <c r="CG185" s="1">
        <v>1</v>
      </c>
      <c r="CH185" s="1">
        <v>0</v>
      </c>
      <c r="CI185" s="1">
        <v>0</v>
      </c>
      <c r="CJ185" s="1">
        <v>1</v>
      </c>
      <c r="CK185" s="1">
        <v>1</v>
      </c>
      <c r="CL185" s="1">
        <v>0</v>
      </c>
      <c r="CM185" s="1">
        <v>0</v>
      </c>
      <c r="CN185" s="1">
        <v>1</v>
      </c>
      <c r="CO185" s="1">
        <v>0</v>
      </c>
      <c r="CP185" s="1">
        <v>0</v>
      </c>
      <c r="CQ185" s="1">
        <v>0</v>
      </c>
      <c r="CR185" s="1">
        <v>0</v>
      </c>
      <c r="CS185" s="1">
        <v>0</v>
      </c>
    </row>
    <row r="186" spans="1:97" x14ac:dyDescent="0.25">
      <c r="A186" s="2">
        <v>185</v>
      </c>
      <c r="B186" s="1">
        <v>2</v>
      </c>
      <c r="C186" s="1">
        <v>1</v>
      </c>
      <c r="D186" s="1">
        <v>2</v>
      </c>
      <c r="E186" s="1">
        <v>2</v>
      </c>
      <c r="F186" s="1">
        <v>1</v>
      </c>
      <c r="G186" s="1">
        <v>3</v>
      </c>
      <c r="H186" s="1">
        <v>1</v>
      </c>
      <c r="I186" s="1">
        <v>2</v>
      </c>
      <c r="J186" s="1">
        <v>2</v>
      </c>
      <c r="K186" s="1">
        <v>4</v>
      </c>
      <c r="L186" s="1">
        <v>2</v>
      </c>
      <c r="M186" s="1">
        <v>1</v>
      </c>
      <c r="N186" s="1">
        <v>2</v>
      </c>
      <c r="O186" s="1">
        <v>1</v>
      </c>
      <c r="P186" s="1">
        <v>1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1</v>
      </c>
      <c r="X186" s="1">
        <v>0</v>
      </c>
      <c r="Y186" s="1">
        <v>0</v>
      </c>
      <c r="Z186" s="1">
        <v>1</v>
      </c>
      <c r="AA186" s="1">
        <v>1</v>
      </c>
      <c r="AB186" s="1">
        <v>0</v>
      </c>
      <c r="AC186" s="1">
        <v>0</v>
      </c>
      <c r="AD186" s="1">
        <v>0</v>
      </c>
      <c r="AE186" s="1">
        <v>1</v>
      </c>
      <c r="AF186" s="1">
        <v>0</v>
      </c>
      <c r="AG186" s="1">
        <v>1</v>
      </c>
      <c r="AH186" s="1">
        <v>0</v>
      </c>
      <c r="AI186" s="1">
        <v>1</v>
      </c>
      <c r="AJ186" s="1">
        <v>1</v>
      </c>
      <c r="AK186" s="1">
        <v>0</v>
      </c>
      <c r="AL186" s="1">
        <v>0</v>
      </c>
      <c r="AM186" s="1">
        <v>0</v>
      </c>
      <c r="AN186" s="1">
        <v>0</v>
      </c>
      <c r="AO186" s="1">
        <v>1</v>
      </c>
      <c r="AP186" s="1">
        <v>1</v>
      </c>
      <c r="AQ186" s="1">
        <v>0</v>
      </c>
      <c r="AR186" s="1">
        <v>0</v>
      </c>
      <c r="AS186" s="1">
        <v>0</v>
      </c>
      <c r="AT186" s="1">
        <v>1</v>
      </c>
      <c r="AU186" s="1">
        <v>0</v>
      </c>
      <c r="AV186" s="1">
        <v>1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0</v>
      </c>
      <c r="BL186" s="1">
        <v>1</v>
      </c>
      <c r="BM186" s="1">
        <v>0</v>
      </c>
      <c r="BN186" s="1">
        <v>1</v>
      </c>
      <c r="BO186" s="1">
        <v>0</v>
      </c>
      <c r="BP186" s="1">
        <v>1</v>
      </c>
      <c r="BQ186" s="1">
        <v>0</v>
      </c>
      <c r="BR186" s="1">
        <v>3</v>
      </c>
      <c r="BS186" s="1">
        <v>3</v>
      </c>
      <c r="BT186" s="1">
        <v>3</v>
      </c>
      <c r="BU186" s="1">
        <v>0</v>
      </c>
      <c r="BV186" s="1">
        <v>0</v>
      </c>
      <c r="BW186" s="1">
        <v>0</v>
      </c>
      <c r="BX186" s="1">
        <v>1</v>
      </c>
      <c r="BY186" s="1">
        <v>0</v>
      </c>
      <c r="BZ186" s="1">
        <v>0</v>
      </c>
      <c r="CA186" s="1">
        <v>0</v>
      </c>
      <c r="CB186" s="1">
        <v>1</v>
      </c>
      <c r="CC186" s="1">
        <v>0</v>
      </c>
      <c r="CD186" s="1">
        <v>0</v>
      </c>
      <c r="CE186" s="1">
        <v>1</v>
      </c>
      <c r="CF186" s="1">
        <v>1</v>
      </c>
      <c r="CG186" s="1">
        <v>0</v>
      </c>
      <c r="CH186" s="1">
        <v>0</v>
      </c>
      <c r="CI186" s="1">
        <v>0</v>
      </c>
      <c r="CJ186" s="1">
        <v>1</v>
      </c>
      <c r="CK186" s="1">
        <v>1</v>
      </c>
      <c r="CL186" s="1">
        <v>1</v>
      </c>
      <c r="CM186" s="1">
        <v>0</v>
      </c>
      <c r="CN186" s="1">
        <v>1</v>
      </c>
      <c r="CO186" s="1">
        <v>0</v>
      </c>
      <c r="CP186" s="1">
        <v>0</v>
      </c>
      <c r="CQ186" s="1">
        <v>1</v>
      </c>
      <c r="CR186" s="1">
        <v>0</v>
      </c>
      <c r="CS186" s="1">
        <v>0</v>
      </c>
    </row>
    <row r="187" spans="1:97" x14ac:dyDescent="0.25">
      <c r="A187" s="2">
        <v>186</v>
      </c>
      <c r="B187" s="1">
        <v>2</v>
      </c>
      <c r="C187" s="1">
        <v>2</v>
      </c>
      <c r="D187" s="1">
        <v>1</v>
      </c>
      <c r="E187" s="1">
        <v>1</v>
      </c>
      <c r="F187" s="1">
        <v>1</v>
      </c>
      <c r="G187" s="1">
        <v>1</v>
      </c>
      <c r="H187" s="1">
        <v>1</v>
      </c>
      <c r="I187" s="1">
        <v>1</v>
      </c>
      <c r="J187" s="1">
        <v>2</v>
      </c>
      <c r="K187" s="1">
        <v>4</v>
      </c>
      <c r="L187" s="1">
        <v>1</v>
      </c>
      <c r="M187" s="1">
        <v>1</v>
      </c>
      <c r="N187" s="1">
        <v>3</v>
      </c>
      <c r="O187" s="1">
        <v>1</v>
      </c>
      <c r="P187" s="1">
        <v>1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1</v>
      </c>
      <c r="X187" s="1">
        <v>0</v>
      </c>
      <c r="Y187" s="1">
        <v>1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1</v>
      </c>
      <c r="AQ187" s="1">
        <v>1</v>
      </c>
      <c r="AR187" s="1">
        <v>0</v>
      </c>
      <c r="AS187" s="1">
        <v>0</v>
      </c>
      <c r="AT187" s="1">
        <v>1</v>
      </c>
      <c r="AU187" s="1">
        <v>0</v>
      </c>
      <c r="AV187" s="1">
        <v>3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">
        <v>0</v>
      </c>
      <c r="BH187" s="1">
        <v>0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>
        <v>0</v>
      </c>
      <c r="BQ187" s="1">
        <v>1</v>
      </c>
      <c r="BR187" s="1">
        <v>3</v>
      </c>
      <c r="BS187" s="1">
        <v>3</v>
      </c>
      <c r="BT187" s="1">
        <v>4</v>
      </c>
      <c r="BU187" s="1">
        <v>0</v>
      </c>
      <c r="BV187" s="1">
        <v>0</v>
      </c>
      <c r="BW187" s="1">
        <v>0</v>
      </c>
      <c r="BX187" s="1">
        <v>1</v>
      </c>
      <c r="BY187" s="1">
        <v>0</v>
      </c>
      <c r="BZ187" s="1">
        <v>0</v>
      </c>
      <c r="CA187" s="1">
        <v>0</v>
      </c>
      <c r="CB187" s="1">
        <v>0</v>
      </c>
      <c r="CC187" s="1">
        <v>0</v>
      </c>
      <c r="CD187" s="1">
        <v>0</v>
      </c>
      <c r="CE187" s="1">
        <v>0</v>
      </c>
      <c r="CF187" s="1">
        <v>1</v>
      </c>
      <c r="CG187" s="1">
        <v>0</v>
      </c>
      <c r="CH187" s="1">
        <v>0</v>
      </c>
      <c r="CI187" s="1">
        <v>0</v>
      </c>
      <c r="CJ187" s="1">
        <v>1</v>
      </c>
      <c r="CK187" s="1">
        <v>0</v>
      </c>
      <c r="CL187" s="1">
        <v>0</v>
      </c>
      <c r="CM187" s="1">
        <v>0</v>
      </c>
      <c r="CN187" s="1">
        <v>1</v>
      </c>
      <c r="CO187" s="1">
        <v>0</v>
      </c>
      <c r="CP187" s="1">
        <v>0</v>
      </c>
      <c r="CQ187" s="1">
        <v>0</v>
      </c>
      <c r="CR187" s="1">
        <v>0</v>
      </c>
      <c r="CS187" s="1">
        <v>0</v>
      </c>
    </row>
    <row r="188" spans="1:97" x14ac:dyDescent="0.25">
      <c r="A188" s="2">
        <v>187</v>
      </c>
      <c r="B188" s="1">
        <v>2</v>
      </c>
      <c r="C188" s="1">
        <v>2</v>
      </c>
      <c r="D188" s="1">
        <v>2</v>
      </c>
      <c r="E188" s="1">
        <v>1</v>
      </c>
      <c r="F188" s="1">
        <v>1</v>
      </c>
      <c r="G188" s="1">
        <v>3</v>
      </c>
      <c r="H188" s="1">
        <v>2</v>
      </c>
      <c r="I188" s="1">
        <v>3</v>
      </c>
      <c r="J188" s="1">
        <v>1</v>
      </c>
      <c r="K188" s="1">
        <v>8</v>
      </c>
      <c r="L188" s="1">
        <v>2</v>
      </c>
      <c r="M188" s="1">
        <v>1</v>
      </c>
      <c r="N188" s="1">
        <v>3</v>
      </c>
      <c r="O188" s="1">
        <v>1</v>
      </c>
      <c r="P188" s="1">
        <v>1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1</v>
      </c>
      <c r="X188" s="1">
        <v>0</v>
      </c>
      <c r="Y188" s="1">
        <v>1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1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1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1</v>
      </c>
      <c r="AU188" s="1">
        <v>0</v>
      </c>
      <c r="AV188" s="1">
        <v>3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1</v>
      </c>
      <c r="BR188" s="1">
        <v>2</v>
      </c>
      <c r="BS188" s="1">
        <v>2</v>
      </c>
      <c r="BT188" s="1">
        <v>3</v>
      </c>
      <c r="BU188" s="1">
        <v>0</v>
      </c>
      <c r="BV188" s="1">
        <v>0</v>
      </c>
      <c r="BW188" s="1">
        <v>0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0</v>
      </c>
      <c r="CE188" s="1">
        <v>1</v>
      </c>
      <c r="CF188" s="1">
        <v>1</v>
      </c>
      <c r="CG188" s="1">
        <v>0</v>
      </c>
      <c r="CH188" s="1">
        <v>0</v>
      </c>
      <c r="CI188" s="1">
        <v>0</v>
      </c>
      <c r="CJ188" s="1">
        <v>0</v>
      </c>
      <c r="CK188" s="1">
        <v>1</v>
      </c>
      <c r="CL188" s="1">
        <v>0</v>
      </c>
      <c r="CM188" s="1">
        <v>0</v>
      </c>
      <c r="CN188" s="1">
        <v>1</v>
      </c>
      <c r="CO188" s="1">
        <v>0</v>
      </c>
      <c r="CP188" s="1">
        <v>0</v>
      </c>
      <c r="CQ188" s="1">
        <v>0</v>
      </c>
      <c r="CR188" s="1">
        <v>0</v>
      </c>
      <c r="CS188" s="1">
        <v>0</v>
      </c>
    </row>
    <row r="189" spans="1:97" x14ac:dyDescent="0.25">
      <c r="A189" s="2">
        <v>188</v>
      </c>
      <c r="B189" s="1">
        <v>2</v>
      </c>
      <c r="C189" s="1">
        <v>1</v>
      </c>
      <c r="D189" s="1">
        <v>2</v>
      </c>
      <c r="E189" s="1">
        <v>5</v>
      </c>
      <c r="F189" s="1">
        <v>1</v>
      </c>
      <c r="G189" s="1">
        <v>2</v>
      </c>
      <c r="H189" s="1">
        <v>2</v>
      </c>
      <c r="I189" s="1">
        <v>3</v>
      </c>
      <c r="J189" s="1">
        <v>1</v>
      </c>
      <c r="K189" s="1">
        <v>2</v>
      </c>
      <c r="L189" s="1">
        <v>2</v>
      </c>
      <c r="M189" s="1">
        <v>1</v>
      </c>
      <c r="N189" s="1">
        <v>3</v>
      </c>
      <c r="O189" s="1">
        <v>3</v>
      </c>
      <c r="P189" s="1">
        <v>1</v>
      </c>
      <c r="Q189" s="1">
        <v>0</v>
      </c>
      <c r="R189" s="1">
        <v>1</v>
      </c>
      <c r="S189" s="1">
        <v>0</v>
      </c>
      <c r="T189" s="1">
        <v>0</v>
      </c>
      <c r="U189" s="1">
        <v>0</v>
      </c>
      <c r="V189" s="1">
        <v>0</v>
      </c>
      <c r="W189" s="1">
        <v>1</v>
      </c>
      <c r="X189" s="1">
        <v>0</v>
      </c>
      <c r="Y189" s="1">
        <v>0</v>
      </c>
      <c r="Z189" s="1">
        <v>1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1</v>
      </c>
      <c r="AH189" s="1">
        <v>0</v>
      </c>
      <c r="AI189" s="1">
        <v>0</v>
      </c>
      <c r="AJ189" s="1">
        <v>1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1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3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1</v>
      </c>
      <c r="BR189" s="1">
        <v>3</v>
      </c>
      <c r="BS189" s="1">
        <v>3</v>
      </c>
      <c r="BT189" s="1">
        <v>6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1</v>
      </c>
      <c r="CB189" s="1">
        <v>0</v>
      </c>
      <c r="CC189" s="1">
        <v>1</v>
      </c>
      <c r="CD189" s="1">
        <v>0</v>
      </c>
      <c r="CE189" s="1">
        <v>0</v>
      </c>
      <c r="CF189" s="1">
        <v>3</v>
      </c>
      <c r="CG189" s="1">
        <v>0</v>
      </c>
      <c r="CH189" s="1">
        <v>0</v>
      </c>
      <c r="CI189" s="1">
        <v>0</v>
      </c>
      <c r="CJ189" s="1">
        <v>1</v>
      </c>
      <c r="CK189" s="1">
        <v>0</v>
      </c>
      <c r="CL189" s="1">
        <v>0</v>
      </c>
      <c r="CM189" s="1">
        <v>0</v>
      </c>
      <c r="CN189" s="1">
        <v>0</v>
      </c>
      <c r="CO189" s="1">
        <v>0</v>
      </c>
      <c r="CP189" s="1">
        <v>0</v>
      </c>
      <c r="CQ189" s="1">
        <v>0</v>
      </c>
      <c r="CR189" s="1">
        <v>0</v>
      </c>
      <c r="CS189" s="1">
        <v>1</v>
      </c>
    </row>
    <row r="190" spans="1:97" x14ac:dyDescent="0.25">
      <c r="A190" s="2">
        <v>189</v>
      </c>
      <c r="B190" s="1">
        <v>2</v>
      </c>
      <c r="C190" s="1">
        <v>2</v>
      </c>
      <c r="D190" s="1">
        <v>2</v>
      </c>
      <c r="E190" s="1">
        <v>1</v>
      </c>
      <c r="F190" s="1">
        <v>1</v>
      </c>
      <c r="G190" s="1">
        <v>1</v>
      </c>
      <c r="H190" s="1">
        <v>1</v>
      </c>
      <c r="I190" s="1">
        <v>1</v>
      </c>
      <c r="J190" s="1">
        <v>2</v>
      </c>
      <c r="K190" s="1">
        <v>2</v>
      </c>
      <c r="L190" s="1">
        <v>2</v>
      </c>
      <c r="M190" s="1">
        <v>1</v>
      </c>
      <c r="N190" s="1">
        <v>2</v>
      </c>
      <c r="O190" s="1">
        <v>1</v>
      </c>
      <c r="P190" s="1">
        <v>0</v>
      </c>
      <c r="Q190" s="1">
        <v>0</v>
      </c>
      <c r="R190" s="1">
        <v>0</v>
      </c>
      <c r="S190" s="1">
        <v>0</v>
      </c>
      <c r="T190" s="1">
        <v>1</v>
      </c>
      <c r="U190" s="1">
        <v>0</v>
      </c>
      <c r="V190" s="1">
        <v>0</v>
      </c>
      <c r="W190" s="1">
        <v>2</v>
      </c>
      <c r="X190" s="1">
        <v>0</v>
      </c>
      <c r="Y190" s="1">
        <v>1</v>
      </c>
      <c r="Z190" s="1">
        <v>1</v>
      </c>
      <c r="AA190" s="1">
        <v>1</v>
      </c>
      <c r="AB190" s="1">
        <v>1</v>
      </c>
      <c r="AC190" s="1">
        <v>1</v>
      </c>
      <c r="AD190" s="1">
        <v>1</v>
      </c>
      <c r="AE190" s="1">
        <v>1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1</v>
      </c>
      <c r="AV190" s="1">
        <v>3</v>
      </c>
      <c r="AW190" s="1">
        <v>1</v>
      </c>
      <c r="AX190" s="1">
        <v>0</v>
      </c>
      <c r="AY190" s="1">
        <v>1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0</v>
      </c>
      <c r="BJ190" s="1">
        <v>0</v>
      </c>
      <c r="BK190" s="1">
        <v>0</v>
      </c>
      <c r="BL190" s="1">
        <v>0</v>
      </c>
      <c r="BM190" s="1">
        <v>0</v>
      </c>
      <c r="BN190" s="1">
        <v>0</v>
      </c>
      <c r="BO190" s="1">
        <v>0</v>
      </c>
      <c r="BP190" s="1">
        <v>0</v>
      </c>
      <c r="BQ190" s="1">
        <v>0</v>
      </c>
      <c r="BR190" s="1">
        <v>2</v>
      </c>
      <c r="BS190" s="1">
        <v>2</v>
      </c>
      <c r="BT190" s="1">
        <v>2</v>
      </c>
      <c r="BU190" s="1">
        <v>1</v>
      </c>
      <c r="BV190" s="1">
        <v>1</v>
      </c>
      <c r="BW190" s="1">
        <v>0</v>
      </c>
      <c r="BX190" s="1">
        <v>1</v>
      </c>
      <c r="BY190" s="1">
        <v>0</v>
      </c>
      <c r="BZ190" s="1">
        <v>0</v>
      </c>
      <c r="CA190" s="1">
        <v>0</v>
      </c>
      <c r="CB190" s="1">
        <v>1</v>
      </c>
      <c r="CC190" s="1">
        <v>0</v>
      </c>
      <c r="CD190" s="1">
        <v>0</v>
      </c>
      <c r="CE190" s="1">
        <v>0</v>
      </c>
      <c r="CF190" s="1">
        <v>1</v>
      </c>
      <c r="CG190" s="1">
        <v>0</v>
      </c>
      <c r="CH190" s="1">
        <v>0</v>
      </c>
      <c r="CI190" s="1">
        <v>0</v>
      </c>
      <c r="CJ190" s="1">
        <v>0</v>
      </c>
      <c r="CK190" s="1">
        <v>1</v>
      </c>
      <c r="CL190" s="1">
        <v>0</v>
      </c>
      <c r="CM190" s="1">
        <v>0</v>
      </c>
      <c r="CN190" s="1">
        <v>1</v>
      </c>
      <c r="CO190" s="1">
        <v>0</v>
      </c>
      <c r="CP190" s="1">
        <v>0</v>
      </c>
      <c r="CQ190" s="1">
        <v>0</v>
      </c>
      <c r="CR190" s="1">
        <v>0</v>
      </c>
      <c r="CS190" s="1">
        <v>0</v>
      </c>
    </row>
    <row r="191" spans="1:97" x14ac:dyDescent="0.25">
      <c r="A191" s="2">
        <v>190</v>
      </c>
      <c r="B191" s="1">
        <v>2</v>
      </c>
      <c r="C191" s="1">
        <v>1</v>
      </c>
      <c r="D191" s="1">
        <v>2</v>
      </c>
      <c r="E191" s="1">
        <v>1</v>
      </c>
      <c r="F191" s="1">
        <v>5</v>
      </c>
      <c r="G191" s="1">
        <v>2</v>
      </c>
      <c r="H191" s="1">
        <v>1</v>
      </c>
      <c r="I191" s="1">
        <v>3</v>
      </c>
      <c r="J191" s="1">
        <v>1</v>
      </c>
      <c r="K191" s="1">
        <v>8</v>
      </c>
      <c r="L191" s="1">
        <v>2</v>
      </c>
      <c r="M191" s="1">
        <v>2</v>
      </c>
      <c r="N191" s="1">
        <v>3</v>
      </c>
      <c r="O191" s="1">
        <v>1</v>
      </c>
      <c r="P191" s="1">
        <v>0</v>
      </c>
      <c r="Q191" s="1">
        <v>0</v>
      </c>
      <c r="R191" s="1">
        <v>0</v>
      </c>
      <c r="S191" s="1">
        <v>0</v>
      </c>
      <c r="T191" s="1">
        <v>1</v>
      </c>
      <c r="U191" s="1">
        <v>0</v>
      </c>
      <c r="V191" s="1">
        <v>0</v>
      </c>
      <c r="W191" s="1">
        <v>1</v>
      </c>
      <c r="X191" s="1">
        <v>0</v>
      </c>
      <c r="Y191" s="1">
        <v>1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1</v>
      </c>
      <c r="AU191" s="1">
        <v>0</v>
      </c>
      <c r="AV191" s="1">
        <v>3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0</v>
      </c>
      <c r="BJ191" s="1">
        <v>0</v>
      </c>
      <c r="BK191" s="1">
        <v>0</v>
      </c>
      <c r="BL191" s="1">
        <v>0</v>
      </c>
      <c r="BM191" s="1">
        <v>0</v>
      </c>
      <c r="BN191" s="1">
        <v>0</v>
      </c>
      <c r="BO191" s="1">
        <v>0</v>
      </c>
      <c r="BP191" s="1">
        <v>0</v>
      </c>
      <c r="BQ191" s="1">
        <v>1</v>
      </c>
      <c r="BR191" s="1">
        <v>3</v>
      </c>
      <c r="BS191" s="1">
        <v>3</v>
      </c>
      <c r="BT191" s="1">
        <v>6</v>
      </c>
      <c r="BU191" s="1">
        <v>0</v>
      </c>
      <c r="BV191" s="1">
        <v>1</v>
      </c>
      <c r="BW191" s="1">
        <v>0</v>
      </c>
      <c r="BX191" s="1">
        <v>0</v>
      </c>
      <c r="BY191" s="1">
        <v>0</v>
      </c>
      <c r="BZ191" s="1">
        <v>0</v>
      </c>
      <c r="CA191" s="1">
        <v>0</v>
      </c>
      <c r="CB191" s="1">
        <v>0</v>
      </c>
      <c r="CC191" s="1">
        <v>0</v>
      </c>
      <c r="CD191" s="1">
        <v>0</v>
      </c>
      <c r="CE191" s="1">
        <v>0</v>
      </c>
      <c r="CF191" s="1">
        <v>1</v>
      </c>
      <c r="CG191" s="1">
        <v>0</v>
      </c>
      <c r="CH191" s="1">
        <v>0</v>
      </c>
      <c r="CI191" s="1">
        <v>0</v>
      </c>
      <c r="CJ191" s="1">
        <v>0</v>
      </c>
      <c r="CK191" s="1">
        <v>1</v>
      </c>
      <c r="CL191" s="1">
        <v>0</v>
      </c>
      <c r="CM191" s="1">
        <v>0</v>
      </c>
      <c r="CN191" s="1">
        <v>1</v>
      </c>
      <c r="CO191" s="1">
        <v>0</v>
      </c>
      <c r="CP191" s="1">
        <v>0</v>
      </c>
      <c r="CQ191" s="1">
        <v>0</v>
      </c>
      <c r="CR191" s="1">
        <v>0</v>
      </c>
      <c r="CS191" s="1">
        <v>0</v>
      </c>
    </row>
    <row r="192" spans="1:97" x14ac:dyDescent="0.25">
      <c r="A192" s="2">
        <v>191</v>
      </c>
      <c r="B192" s="1">
        <v>2</v>
      </c>
      <c r="C192" s="1">
        <v>1</v>
      </c>
      <c r="D192" s="1">
        <v>2</v>
      </c>
      <c r="E192" s="1">
        <v>1</v>
      </c>
      <c r="F192" s="1">
        <v>1</v>
      </c>
      <c r="G192" s="1">
        <v>2</v>
      </c>
      <c r="H192" s="1">
        <v>1</v>
      </c>
      <c r="I192" s="1">
        <v>3</v>
      </c>
      <c r="J192" s="1">
        <v>2</v>
      </c>
      <c r="K192" s="1">
        <v>3</v>
      </c>
      <c r="L192" s="1">
        <v>1</v>
      </c>
      <c r="M192" s="1">
        <v>3</v>
      </c>
      <c r="N192" s="1">
        <v>3</v>
      </c>
      <c r="O192" s="1">
        <v>1</v>
      </c>
      <c r="P192" s="1">
        <v>1</v>
      </c>
      <c r="Q192" s="1">
        <v>1</v>
      </c>
      <c r="R192" s="1">
        <v>0</v>
      </c>
      <c r="S192" s="1">
        <v>0</v>
      </c>
      <c r="T192" s="1">
        <v>1</v>
      </c>
      <c r="U192" s="1">
        <v>0</v>
      </c>
      <c r="V192" s="1">
        <v>0</v>
      </c>
      <c r="W192" s="1">
        <v>1</v>
      </c>
      <c r="X192" s="1">
        <v>0</v>
      </c>
      <c r="Y192" s="1">
        <v>0</v>
      </c>
      <c r="Z192" s="1">
        <v>1</v>
      </c>
      <c r="AA192" s="1">
        <v>1</v>
      </c>
      <c r="AB192" s="1">
        <v>0</v>
      </c>
      <c r="AC192" s="1">
        <v>0</v>
      </c>
      <c r="AD192" s="1">
        <v>1</v>
      </c>
      <c r="AE192" s="1">
        <v>1</v>
      </c>
      <c r="AF192" s="1">
        <v>0</v>
      </c>
      <c r="AG192" s="1">
        <v>0</v>
      </c>
      <c r="AH192" s="1">
        <v>1</v>
      </c>
      <c r="AI192" s="1">
        <v>0</v>
      </c>
      <c r="AJ192" s="1">
        <v>1</v>
      </c>
      <c r="AK192" s="1">
        <v>0</v>
      </c>
      <c r="AL192" s="1">
        <v>0</v>
      </c>
      <c r="AM192" s="1">
        <v>0</v>
      </c>
      <c r="AN192" s="1">
        <v>1</v>
      </c>
      <c r="AO192" s="1">
        <v>1</v>
      </c>
      <c r="AP192" s="1">
        <v>1</v>
      </c>
      <c r="AQ192" s="1">
        <v>1</v>
      </c>
      <c r="AR192" s="1">
        <v>0</v>
      </c>
      <c r="AS192" s="1">
        <v>0</v>
      </c>
      <c r="AT192" s="1">
        <v>0</v>
      </c>
      <c r="AU192" s="1">
        <v>0</v>
      </c>
      <c r="AV192" s="1">
        <v>1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1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1</v>
      </c>
      <c r="BN192" s="1">
        <v>0</v>
      </c>
      <c r="BO192" s="1">
        <v>0</v>
      </c>
      <c r="BP192" s="1">
        <v>1</v>
      </c>
      <c r="BQ192" s="1">
        <v>0</v>
      </c>
      <c r="BR192" s="1">
        <v>3</v>
      </c>
      <c r="BS192" s="1">
        <v>1</v>
      </c>
      <c r="BT192" s="1">
        <v>3</v>
      </c>
      <c r="BU192" s="1">
        <v>0</v>
      </c>
      <c r="BV192" s="1">
        <v>0</v>
      </c>
      <c r="BW192" s="1">
        <v>0</v>
      </c>
      <c r="BX192" s="1">
        <v>1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1</v>
      </c>
      <c r="CF192" s="1">
        <v>1</v>
      </c>
      <c r="CG192" s="1">
        <v>0</v>
      </c>
      <c r="CH192" s="1">
        <v>0</v>
      </c>
      <c r="CI192" s="1">
        <v>1</v>
      </c>
      <c r="CJ192" s="1">
        <v>0</v>
      </c>
      <c r="CK192" s="1">
        <v>1</v>
      </c>
      <c r="CL192" s="1">
        <v>0</v>
      </c>
      <c r="CM192" s="1">
        <v>0</v>
      </c>
      <c r="CN192" s="1">
        <v>1</v>
      </c>
      <c r="CO192" s="1">
        <v>1</v>
      </c>
      <c r="CP192" s="1">
        <v>0</v>
      </c>
      <c r="CQ192" s="1">
        <v>1</v>
      </c>
      <c r="CR192" s="1">
        <v>0</v>
      </c>
      <c r="CS192" s="1">
        <v>0</v>
      </c>
    </row>
    <row r="193" spans="1:97" x14ac:dyDescent="0.25">
      <c r="A193" s="2">
        <v>192</v>
      </c>
      <c r="B193" s="1">
        <v>2</v>
      </c>
      <c r="C193" s="1">
        <v>1</v>
      </c>
      <c r="D193" s="1">
        <v>2</v>
      </c>
      <c r="E193" s="1">
        <v>1</v>
      </c>
      <c r="F193" s="1">
        <v>1</v>
      </c>
      <c r="G193" s="1">
        <v>6</v>
      </c>
      <c r="H193" s="1">
        <v>2</v>
      </c>
      <c r="I193" s="1">
        <v>3</v>
      </c>
      <c r="J193" s="1">
        <v>2</v>
      </c>
      <c r="K193" s="1">
        <v>3</v>
      </c>
      <c r="L193" s="1">
        <v>2</v>
      </c>
      <c r="M193" s="1">
        <v>2</v>
      </c>
      <c r="N193" s="1">
        <v>3</v>
      </c>
      <c r="O193" s="1">
        <v>1</v>
      </c>
      <c r="P193" s="1">
        <v>1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1</v>
      </c>
      <c r="X193" s="1">
        <v>0</v>
      </c>
      <c r="Y193" s="1">
        <v>1</v>
      </c>
      <c r="Z193" s="1">
        <v>1</v>
      </c>
      <c r="AA193" s="1">
        <v>1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1</v>
      </c>
      <c r="AK193" s="1">
        <v>0</v>
      </c>
      <c r="AL193" s="1">
        <v>0</v>
      </c>
      <c r="AM193" s="1">
        <v>0</v>
      </c>
      <c r="AN193" s="1">
        <v>0</v>
      </c>
      <c r="AO193" s="1">
        <v>1</v>
      </c>
      <c r="AP193" s="1">
        <v>0</v>
      </c>
      <c r="AQ193" s="1">
        <v>1</v>
      </c>
      <c r="AR193" s="1">
        <v>0</v>
      </c>
      <c r="AS193" s="1">
        <v>0</v>
      </c>
      <c r="AT193" s="1">
        <v>1</v>
      </c>
      <c r="AU193" s="1">
        <v>0</v>
      </c>
      <c r="AV193" s="1">
        <v>3</v>
      </c>
      <c r="AW193" s="1">
        <v>1</v>
      </c>
      <c r="AX193" s="1">
        <v>0</v>
      </c>
      <c r="AY193" s="1">
        <v>1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v>1</v>
      </c>
      <c r="BI193" s="1">
        <v>0</v>
      </c>
      <c r="BJ193" s="1">
        <v>0</v>
      </c>
      <c r="BK193" s="1">
        <v>0</v>
      </c>
      <c r="BL193" s="1">
        <v>0</v>
      </c>
      <c r="BM193" s="1">
        <v>0</v>
      </c>
      <c r="BN193" s="1">
        <v>0</v>
      </c>
      <c r="BO193" s="1">
        <v>0</v>
      </c>
      <c r="BP193" s="1">
        <v>0</v>
      </c>
      <c r="BQ193" s="1">
        <v>0</v>
      </c>
      <c r="BR193" s="1">
        <v>3</v>
      </c>
      <c r="BS193" s="1">
        <v>3</v>
      </c>
      <c r="BT193" s="1">
        <v>3</v>
      </c>
      <c r="BU193" s="1">
        <v>1</v>
      </c>
      <c r="BV193" s="1">
        <v>1</v>
      </c>
      <c r="BW193" s="1">
        <v>0</v>
      </c>
      <c r="BX193" s="1">
        <v>0</v>
      </c>
      <c r="BY193" s="1">
        <v>1</v>
      </c>
      <c r="BZ193" s="1">
        <v>0</v>
      </c>
      <c r="CA193" s="1">
        <v>0</v>
      </c>
      <c r="CB193" s="1">
        <v>0</v>
      </c>
      <c r="CC193" s="1">
        <v>0</v>
      </c>
      <c r="CD193" s="1">
        <v>0</v>
      </c>
      <c r="CE193" s="1">
        <v>0</v>
      </c>
      <c r="CF193" s="1">
        <v>3</v>
      </c>
      <c r="CG193" s="1">
        <v>0</v>
      </c>
      <c r="CH193" s="1">
        <v>0</v>
      </c>
      <c r="CI193" s="1">
        <v>0</v>
      </c>
      <c r="CJ193" s="1">
        <v>0</v>
      </c>
      <c r="CK193" s="1">
        <v>1</v>
      </c>
      <c r="CL193" s="1">
        <v>0</v>
      </c>
      <c r="CM193" s="1">
        <v>0</v>
      </c>
      <c r="CN193" s="1">
        <v>0</v>
      </c>
      <c r="CO193" s="1">
        <v>0</v>
      </c>
      <c r="CP193" s="1">
        <v>0</v>
      </c>
      <c r="CQ193" s="1">
        <v>0</v>
      </c>
      <c r="CR193" s="1">
        <v>0</v>
      </c>
      <c r="CS193" s="1">
        <v>1</v>
      </c>
    </row>
    <row r="194" spans="1:97" x14ac:dyDescent="0.25">
      <c r="A194" s="2">
        <v>193</v>
      </c>
      <c r="B194" s="1">
        <v>2</v>
      </c>
      <c r="C194" s="1">
        <v>1</v>
      </c>
      <c r="D194" s="1">
        <v>1</v>
      </c>
      <c r="E194" s="1">
        <v>2</v>
      </c>
      <c r="F194" s="1">
        <v>5</v>
      </c>
      <c r="G194" s="1">
        <v>3</v>
      </c>
      <c r="H194" s="1">
        <v>1</v>
      </c>
      <c r="I194" s="1">
        <v>4</v>
      </c>
      <c r="J194" s="1">
        <v>1</v>
      </c>
      <c r="K194" s="1">
        <v>5</v>
      </c>
      <c r="L194" s="1">
        <v>1</v>
      </c>
      <c r="M194" s="1">
        <v>1</v>
      </c>
      <c r="N194" s="1">
        <v>3</v>
      </c>
      <c r="O194" s="1">
        <v>1</v>
      </c>
      <c r="P194" s="1">
        <v>1</v>
      </c>
      <c r="Q194" s="1">
        <v>0</v>
      </c>
      <c r="R194" s="1">
        <v>1</v>
      </c>
      <c r="S194" s="1">
        <v>1</v>
      </c>
      <c r="T194" s="1">
        <v>1</v>
      </c>
      <c r="U194" s="1">
        <v>1</v>
      </c>
      <c r="V194" s="1">
        <v>0</v>
      </c>
      <c r="W194" s="1">
        <v>1</v>
      </c>
      <c r="X194" s="1">
        <v>0</v>
      </c>
      <c r="Y194" s="1">
        <v>1</v>
      </c>
      <c r="Z194" s="1">
        <v>0</v>
      </c>
      <c r="AA194" s="1">
        <v>0</v>
      </c>
      <c r="AB194" s="1">
        <v>0</v>
      </c>
      <c r="AC194" s="1">
        <v>0</v>
      </c>
      <c r="AD194" s="1">
        <v>1</v>
      </c>
      <c r="AE194" s="1">
        <v>0</v>
      </c>
      <c r="AF194" s="1">
        <v>0</v>
      </c>
      <c r="AG194" s="1">
        <v>1</v>
      </c>
      <c r="AH194" s="1">
        <v>0</v>
      </c>
      <c r="AI194" s="1">
        <v>1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1</v>
      </c>
      <c r="AQ194" s="1">
        <v>1</v>
      </c>
      <c r="AR194" s="1">
        <v>0</v>
      </c>
      <c r="AS194" s="1">
        <v>0</v>
      </c>
      <c r="AT194" s="1">
        <v>0</v>
      </c>
      <c r="AU194" s="1">
        <v>0</v>
      </c>
      <c r="AV194" s="1">
        <v>1</v>
      </c>
      <c r="AW194" s="1">
        <v>1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0</v>
      </c>
      <c r="BQ194" s="1">
        <v>0</v>
      </c>
      <c r="BR194" s="1">
        <v>3</v>
      </c>
      <c r="BS194" s="1">
        <v>3</v>
      </c>
      <c r="BT194" s="1">
        <v>4</v>
      </c>
      <c r="BU194" s="1">
        <v>1</v>
      </c>
      <c r="BV194" s="1">
        <v>0</v>
      </c>
      <c r="BW194" s="1">
        <v>0</v>
      </c>
      <c r="BX194" s="1">
        <v>0</v>
      </c>
      <c r="BY194" s="1">
        <v>0</v>
      </c>
      <c r="BZ194" s="1">
        <v>0</v>
      </c>
      <c r="CA194" s="1">
        <v>0</v>
      </c>
      <c r="CB194" s="1">
        <v>0</v>
      </c>
      <c r="CC194" s="1">
        <v>0</v>
      </c>
      <c r="CD194" s="1">
        <v>1</v>
      </c>
      <c r="CE194" s="1">
        <v>1</v>
      </c>
      <c r="CF194" s="1">
        <v>1</v>
      </c>
      <c r="CG194" s="1">
        <v>1</v>
      </c>
      <c r="CH194" s="1">
        <v>0</v>
      </c>
      <c r="CI194" s="1">
        <v>0</v>
      </c>
      <c r="CJ194" s="1">
        <v>1</v>
      </c>
      <c r="CK194" s="1">
        <v>1</v>
      </c>
      <c r="CL194" s="1">
        <v>1</v>
      </c>
      <c r="CM194" s="1">
        <v>0</v>
      </c>
      <c r="CN194" s="1">
        <v>1</v>
      </c>
      <c r="CO194" s="1">
        <v>0</v>
      </c>
      <c r="CP194" s="1">
        <v>0</v>
      </c>
      <c r="CQ194" s="1">
        <v>1</v>
      </c>
      <c r="CR194" s="1">
        <v>0</v>
      </c>
      <c r="CS194" s="1">
        <v>0</v>
      </c>
    </row>
    <row r="195" spans="1:97" x14ac:dyDescent="0.25">
      <c r="A195" s="2">
        <v>194</v>
      </c>
      <c r="B195" s="1">
        <v>2</v>
      </c>
      <c r="C195" s="1">
        <v>1</v>
      </c>
      <c r="D195" s="1">
        <v>2</v>
      </c>
      <c r="E195" s="1">
        <v>2</v>
      </c>
      <c r="F195" s="1">
        <v>1</v>
      </c>
      <c r="G195" s="1">
        <v>2</v>
      </c>
      <c r="H195" s="1">
        <v>2</v>
      </c>
      <c r="I195" s="1">
        <v>2</v>
      </c>
      <c r="J195" s="1">
        <v>1</v>
      </c>
      <c r="K195" s="1">
        <v>4</v>
      </c>
      <c r="L195" s="1">
        <v>3</v>
      </c>
      <c r="M195" s="1">
        <v>1</v>
      </c>
      <c r="N195" s="1">
        <v>3</v>
      </c>
      <c r="O195" s="1">
        <v>1</v>
      </c>
      <c r="P195" s="1">
        <v>1</v>
      </c>
      <c r="Q195" s="1">
        <v>0</v>
      </c>
      <c r="R195" s="1">
        <v>0</v>
      </c>
      <c r="S195" s="1">
        <v>0</v>
      </c>
      <c r="T195" s="1">
        <v>1</v>
      </c>
      <c r="U195" s="1">
        <v>0</v>
      </c>
      <c r="V195" s="1">
        <v>0</v>
      </c>
      <c r="W195" s="1">
        <v>1</v>
      </c>
      <c r="X195" s="1">
        <v>1</v>
      </c>
      <c r="Y195" s="1">
        <v>1</v>
      </c>
      <c r="Z195" s="1">
        <v>0</v>
      </c>
      <c r="AA195" s="1">
        <v>0</v>
      </c>
      <c r="AB195" s="1">
        <v>0</v>
      </c>
      <c r="AC195" s="1">
        <v>0</v>
      </c>
      <c r="AD195" s="1">
        <v>1</v>
      </c>
      <c r="AE195" s="1">
        <v>0</v>
      </c>
      <c r="AF195" s="1">
        <v>0</v>
      </c>
      <c r="AG195" s="1">
        <v>1</v>
      </c>
      <c r="AH195" s="1">
        <v>1</v>
      </c>
      <c r="AI195" s="1">
        <v>0</v>
      </c>
      <c r="AJ195" s="1">
        <v>0</v>
      </c>
      <c r="AK195" s="1">
        <v>1</v>
      </c>
      <c r="AL195" s="1">
        <v>0</v>
      </c>
      <c r="AM195" s="1">
        <v>0</v>
      </c>
      <c r="AN195" s="1">
        <v>1</v>
      </c>
      <c r="AO195" s="1">
        <v>1</v>
      </c>
      <c r="AP195" s="1">
        <v>1</v>
      </c>
      <c r="AQ195" s="1">
        <v>0</v>
      </c>
      <c r="AR195" s="1">
        <v>0</v>
      </c>
      <c r="AS195" s="1">
        <v>0</v>
      </c>
      <c r="AT195" s="1">
        <v>1</v>
      </c>
      <c r="AU195" s="1">
        <v>0</v>
      </c>
      <c r="AV195" s="1">
        <v>1</v>
      </c>
      <c r="AW195" s="1">
        <v>0</v>
      </c>
      <c r="AX195" s="1">
        <v>0</v>
      </c>
      <c r="AY195" s="1">
        <v>1</v>
      </c>
      <c r="AZ195" s="1">
        <v>0</v>
      </c>
      <c r="BA195" s="1">
        <v>0</v>
      </c>
      <c r="BB195" s="1">
        <v>0</v>
      </c>
      <c r="BC195" s="1">
        <v>0</v>
      </c>
      <c r="BD195" s="1">
        <v>1</v>
      </c>
      <c r="BE195" s="1">
        <v>0</v>
      </c>
      <c r="BF195" s="1">
        <v>0</v>
      </c>
      <c r="BG195" s="1">
        <v>0</v>
      </c>
      <c r="BH195" s="1">
        <v>1</v>
      </c>
      <c r="BI195" s="1">
        <v>1</v>
      </c>
      <c r="BJ195" s="1">
        <v>0</v>
      </c>
      <c r="BK195" s="1">
        <v>0</v>
      </c>
      <c r="BL195" s="1">
        <v>0</v>
      </c>
      <c r="BM195" s="1">
        <v>0</v>
      </c>
      <c r="BN195" s="1">
        <v>0</v>
      </c>
      <c r="BO195" s="1">
        <v>1</v>
      </c>
      <c r="BP195" s="1">
        <v>0</v>
      </c>
      <c r="BQ195" s="1">
        <v>1</v>
      </c>
      <c r="BR195" s="1">
        <v>3</v>
      </c>
      <c r="BS195" s="1">
        <v>3</v>
      </c>
      <c r="BT195" s="1">
        <v>3</v>
      </c>
      <c r="BU195" s="1">
        <v>0</v>
      </c>
      <c r="BV195" s="1">
        <v>0</v>
      </c>
      <c r="BW195" s="1">
        <v>1</v>
      </c>
      <c r="BX195" s="1">
        <v>1</v>
      </c>
      <c r="BY195" s="1">
        <v>0</v>
      </c>
      <c r="BZ195" s="1">
        <v>0</v>
      </c>
      <c r="CA195" s="1">
        <v>0</v>
      </c>
      <c r="CB195" s="1">
        <v>1</v>
      </c>
      <c r="CC195" s="1">
        <v>0</v>
      </c>
      <c r="CD195" s="1">
        <v>0</v>
      </c>
      <c r="CE195" s="1">
        <v>1</v>
      </c>
      <c r="CF195" s="1">
        <v>1</v>
      </c>
      <c r="CG195" s="1">
        <v>0</v>
      </c>
      <c r="CH195" s="1">
        <v>0</v>
      </c>
      <c r="CI195" s="1">
        <v>0</v>
      </c>
      <c r="CJ195" s="1">
        <v>1</v>
      </c>
      <c r="CK195" s="1">
        <v>1</v>
      </c>
      <c r="CL195" s="1">
        <v>1</v>
      </c>
      <c r="CM195" s="1">
        <v>0</v>
      </c>
      <c r="CN195" s="1">
        <v>1</v>
      </c>
      <c r="CO195" s="1">
        <v>1</v>
      </c>
      <c r="CP195" s="1">
        <v>0</v>
      </c>
      <c r="CQ195" s="1">
        <v>1</v>
      </c>
      <c r="CR195" s="1">
        <v>0</v>
      </c>
      <c r="CS195" s="1">
        <v>0</v>
      </c>
    </row>
    <row r="196" spans="1:97" x14ac:dyDescent="0.25">
      <c r="A196" s="2">
        <v>195</v>
      </c>
      <c r="B196" s="1">
        <v>2</v>
      </c>
      <c r="C196" s="1">
        <v>1</v>
      </c>
      <c r="D196" s="1">
        <v>2</v>
      </c>
      <c r="E196" s="1">
        <v>2</v>
      </c>
      <c r="F196" s="1">
        <v>1</v>
      </c>
      <c r="G196" s="1">
        <v>2</v>
      </c>
      <c r="H196" s="1">
        <v>1</v>
      </c>
      <c r="I196" s="1">
        <v>1</v>
      </c>
      <c r="J196" s="1">
        <v>2</v>
      </c>
      <c r="K196" s="1">
        <v>8</v>
      </c>
      <c r="L196" s="1">
        <v>2</v>
      </c>
      <c r="M196" s="1">
        <v>2</v>
      </c>
      <c r="N196" s="1">
        <v>3</v>
      </c>
      <c r="O196" s="1">
        <v>3</v>
      </c>
      <c r="P196" s="1">
        <v>0</v>
      </c>
      <c r="Q196" s="1">
        <v>0</v>
      </c>
      <c r="R196" s="1">
        <v>0</v>
      </c>
      <c r="S196" s="1">
        <v>1</v>
      </c>
      <c r="T196" s="1">
        <v>0</v>
      </c>
      <c r="U196" s="1">
        <v>0</v>
      </c>
      <c r="V196" s="1">
        <v>0</v>
      </c>
      <c r="W196" s="1">
        <v>1</v>
      </c>
      <c r="X196" s="1">
        <v>0</v>
      </c>
      <c r="Y196" s="1">
        <v>1</v>
      </c>
      <c r="Z196" s="1">
        <v>1</v>
      </c>
      <c r="AA196" s="1">
        <v>1</v>
      </c>
      <c r="AB196" s="1">
        <v>1</v>
      </c>
      <c r="AC196" s="1">
        <v>1</v>
      </c>
      <c r="AD196" s="1">
        <v>0</v>
      </c>
      <c r="AE196" s="1">
        <v>1</v>
      </c>
      <c r="AF196" s="1">
        <v>0</v>
      </c>
      <c r="AG196" s="1">
        <v>1</v>
      </c>
      <c r="AH196" s="1">
        <v>1</v>
      </c>
      <c r="AI196" s="1">
        <v>0</v>
      </c>
      <c r="AJ196" s="1">
        <v>1</v>
      </c>
      <c r="AK196" s="1">
        <v>1</v>
      </c>
      <c r="AL196" s="1">
        <v>0</v>
      </c>
      <c r="AM196" s="1">
        <v>0</v>
      </c>
      <c r="AN196" s="1">
        <v>1</v>
      </c>
      <c r="AO196" s="1">
        <v>0</v>
      </c>
      <c r="AP196" s="1">
        <v>1</v>
      </c>
      <c r="AQ196" s="1">
        <v>1</v>
      </c>
      <c r="AR196" s="1">
        <v>0</v>
      </c>
      <c r="AS196" s="1">
        <v>1</v>
      </c>
      <c r="AT196" s="1">
        <v>1</v>
      </c>
      <c r="AU196" s="1">
        <v>0</v>
      </c>
      <c r="AV196" s="1">
        <v>1</v>
      </c>
      <c r="AW196" s="1">
        <v>1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1</v>
      </c>
      <c r="BD196" s="1">
        <v>0</v>
      </c>
      <c r="BE196" s="1">
        <v>1</v>
      </c>
      <c r="BF196" s="1">
        <v>1</v>
      </c>
      <c r="BG196" s="1">
        <v>1</v>
      </c>
      <c r="BH196" s="1">
        <v>0</v>
      </c>
      <c r="BI196" s="1">
        <v>1</v>
      </c>
      <c r="BJ196" s="1">
        <v>0</v>
      </c>
      <c r="BK196" s="1">
        <v>0</v>
      </c>
      <c r="BL196" s="1">
        <v>0</v>
      </c>
      <c r="BM196" s="1">
        <v>1</v>
      </c>
      <c r="BN196" s="1">
        <v>1</v>
      </c>
      <c r="BO196" s="1">
        <v>1</v>
      </c>
      <c r="BP196" s="1">
        <v>0</v>
      </c>
      <c r="BQ196" s="1">
        <v>0</v>
      </c>
      <c r="BR196" s="1">
        <v>1</v>
      </c>
      <c r="BS196" s="1">
        <v>1</v>
      </c>
      <c r="BT196" s="1">
        <v>3</v>
      </c>
      <c r="BU196" s="1">
        <v>1</v>
      </c>
      <c r="BV196" s="1">
        <v>1</v>
      </c>
      <c r="BW196" s="1">
        <v>1</v>
      </c>
      <c r="BX196" s="1">
        <v>1</v>
      </c>
      <c r="BY196" s="1">
        <v>0</v>
      </c>
      <c r="BZ196" s="1">
        <v>0</v>
      </c>
      <c r="CA196" s="1">
        <v>0</v>
      </c>
      <c r="CB196" s="1">
        <v>1</v>
      </c>
      <c r="CC196" s="1">
        <v>1</v>
      </c>
      <c r="CD196" s="1">
        <v>1</v>
      </c>
      <c r="CE196" s="1">
        <v>1</v>
      </c>
      <c r="CF196" s="1">
        <v>1</v>
      </c>
      <c r="CG196" s="1">
        <v>0</v>
      </c>
      <c r="CH196" s="1">
        <v>0</v>
      </c>
      <c r="CI196" s="1">
        <v>1</v>
      </c>
      <c r="CJ196" s="1">
        <v>1</v>
      </c>
      <c r="CK196" s="1">
        <v>1</v>
      </c>
      <c r="CL196" s="1">
        <v>1</v>
      </c>
      <c r="CM196" s="1">
        <v>0</v>
      </c>
      <c r="CN196" s="1">
        <v>1</v>
      </c>
      <c r="CO196" s="1">
        <v>1</v>
      </c>
      <c r="CP196" s="1">
        <v>0</v>
      </c>
      <c r="CQ196" s="1">
        <v>1</v>
      </c>
      <c r="CR196" s="1">
        <v>0</v>
      </c>
      <c r="CS196" s="1">
        <v>0</v>
      </c>
    </row>
    <row r="197" spans="1:97" x14ac:dyDescent="0.25">
      <c r="A197" s="2">
        <v>196</v>
      </c>
      <c r="B197" s="1">
        <v>2</v>
      </c>
      <c r="C197" s="1">
        <v>1</v>
      </c>
      <c r="D197" s="1">
        <v>2</v>
      </c>
      <c r="E197" s="1">
        <v>1</v>
      </c>
      <c r="F197" s="1">
        <v>1</v>
      </c>
      <c r="G197" s="1">
        <v>2</v>
      </c>
      <c r="H197" s="1">
        <v>2</v>
      </c>
      <c r="I197" s="1">
        <v>1</v>
      </c>
      <c r="J197" s="1">
        <v>1</v>
      </c>
      <c r="K197" s="1">
        <v>3</v>
      </c>
      <c r="L197" s="1">
        <v>2</v>
      </c>
      <c r="M197" s="1">
        <v>2</v>
      </c>
      <c r="N197" s="1">
        <v>3</v>
      </c>
      <c r="O197" s="1">
        <v>1</v>
      </c>
      <c r="P197" s="1">
        <v>1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1</v>
      </c>
      <c r="X197" s="1">
        <v>0</v>
      </c>
      <c r="Y197" s="1">
        <v>1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1</v>
      </c>
      <c r="AH197" s="1">
        <v>0</v>
      </c>
      <c r="AI197" s="1">
        <v>0</v>
      </c>
      <c r="AJ197" s="1">
        <v>0</v>
      </c>
      <c r="AK197" s="1">
        <v>1</v>
      </c>
      <c r="AL197" s="1">
        <v>0</v>
      </c>
      <c r="AM197" s="1">
        <v>0</v>
      </c>
      <c r="AN197" s="1">
        <v>1</v>
      </c>
      <c r="AO197" s="1">
        <v>0</v>
      </c>
      <c r="AP197" s="1">
        <v>1</v>
      </c>
      <c r="AQ197" s="1">
        <v>1</v>
      </c>
      <c r="AR197" s="1">
        <v>0</v>
      </c>
      <c r="AS197" s="1">
        <v>0</v>
      </c>
      <c r="AT197" s="1">
        <v>0</v>
      </c>
      <c r="AU197" s="1">
        <v>0</v>
      </c>
      <c r="AV197" s="1">
        <v>3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1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  <c r="BP197" s="1">
        <v>0</v>
      </c>
      <c r="BQ197" s="1">
        <v>0</v>
      </c>
      <c r="BR197" s="1">
        <v>2</v>
      </c>
      <c r="BS197" s="1">
        <v>2</v>
      </c>
      <c r="BT197" s="1">
        <v>4</v>
      </c>
      <c r="BU197" s="1">
        <v>1</v>
      </c>
      <c r="BV197" s="1">
        <v>0</v>
      </c>
      <c r="BW197" s="1">
        <v>0</v>
      </c>
      <c r="BX197" s="1">
        <v>1</v>
      </c>
      <c r="BY197" s="1">
        <v>0</v>
      </c>
      <c r="BZ197" s="1">
        <v>0</v>
      </c>
      <c r="CA197" s="1">
        <v>0</v>
      </c>
      <c r="CB197" s="1">
        <v>0</v>
      </c>
      <c r="CC197" s="1">
        <v>0</v>
      </c>
      <c r="CD197" s="1">
        <v>0</v>
      </c>
      <c r="CE197" s="1">
        <v>0</v>
      </c>
      <c r="CF197" s="1">
        <v>1</v>
      </c>
      <c r="CG197" s="1">
        <v>0</v>
      </c>
      <c r="CH197" s="1">
        <v>0</v>
      </c>
      <c r="CI197" s="1">
        <v>0</v>
      </c>
      <c r="CJ197" s="1">
        <v>1</v>
      </c>
      <c r="CK197" s="1">
        <v>0</v>
      </c>
      <c r="CL197" s="1">
        <v>0</v>
      </c>
      <c r="CM197" s="1">
        <v>0</v>
      </c>
      <c r="CN197" s="1">
        <v>1</v>
      </c>
      <c r="CO197" s="1">
        <v>0</v>
      </c>
      <c r="CP197" s="1">
        <v>0</v>
      </c>
      <c r="CQ197" s="1">
        <v>0</v>
      </c>
      <c r="CR197" s="1">
        <v>0</v>
      </c>
      <c r="CS197" s="1">
        <v>0</v>
      </c>
    </row>
    <row r="198" spans="1:97" x14ac:dyDescent="0.25">
      <c r="A198" s="2">
        <v>197</v>
      </c>
      <c r="B198" s="1">
        <v>2</v>
      </c>
      <c r="C198" s="1">
        <v>1</v>
      </c>
      <c r="D198" s="1">
        <v>2</v>
      </c>
      <c r="E198" s="1">
        <v>1</v>
      </c>
      <c r="F198" s="1">
        <v>1</v>
      </c>
      <c r="G198" s="1">
        <v>3</v>
      </c>
      <c r="H198" s="1">
        <v>3</v>
      </c>
      <c r="I198" s="1">
        <v>3</v>
      </c>
      <c r="J198" s="1">
        <v>2</v>
      </c>
      <c r="K198" s="1">
        <v>2</v>
      </c>
      <c r="L198" s="1">
        <v>1</v>
      </c>
      <c r="M198" s="1">
        <v>2</v>
      </c>
      <c r="N198" s="1">
        <v>3</v>
      </c>
      <c r="O198" s="1">
        <v>1</v>
      </c>
      <c r="P198" s="1">
        <v>1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1</v>
      </c>
      <c r="X198" s="1">
        <v>0</v>
      </c>
      <c r="Y198" s="1">
        <v>0</v>
      </c>
      <c r="Z198" s="1">
        <v>1</v>
      </c>
      <c r="AA198" s="1">
        <v>1</v>
      </c>
      <c r="AB198" s="1">
        <v>0</v>
      </c>
      <c r="AC198" s="1">
        <v>0</v>
      </c>
      <c r="AD198" s="1">
        <v>1</v>
      </c>
      <c r="AE198" s="1">
        <v>0</v>
      </c>
      <c r="AF198" s="1">
        <v>0</v>
      </c>
      <c r="AG198" s="1">
        <v>0</v>
      </c>
      <c r="AH198" s="1">
        <v>1</v>
      </c>
      <c r="AI198" s="1">
        <v>1</v>
      </c>
      <c r="AJ198" s="1">
        <v>0</v>
      </c>
      <c r="AK198" s="1">
        <v>1</v>
      </c>
      <c r="AL198" s="1">
        <v>0</v>
      </c>
      <c r="AM198" s="1">
        <v>0</v>
      </c>
      <c r="AN198" s="1">
        <v>1</v>
      </c>
      <c r="AO198" s="1">
        <v>0</v>
      </c>
      <c r="AP198" s="1">
        <v>1</v>
      </c>
      <c r="AQ198" s="1">
        <v>1</v>
      </c>
      <c r="AR198" s="1">
        <v>0</v>
      </c>
      <c r="AS198" s="1">
        <v>1</v>
      </c>
      <c r="AT198" s="1">
        <v>1</v>
      </c>
      <c r="AU198" s="1">
        <v>0</v>
      </c>
      <c r="AV198" s="1">
        <v>1</v>
      </c>
      <c r="AW198" s="1">
        <v>0</v>
      </c>
      <c r="AX198" s="1">
        <v>0</v>
      </c>
      <c r="AY198" s="1">
        <v>1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1">
        <v>1</v>
      </c>
      <c r="BJ198" s="1">
        <v>0</v>
      </c>
      <c r="BK198" s="1">
        <v>0</v>
      </c>
      <c r="BL198" s="1">
        <v>0</v>
      </c>
      <c r="BM198" s="1">
        <v>1</v>
      </c>
      <c r="BN198" s="1">
        <v>0</v>
      </c>
      <c r="BO198" s="1">
        <v>0</v>
      </c>
      <c r="BP198" s="1">
        <v>1</v>
      </c>
      <c r="BQ198" s="1">
        <v>0</v>
      </c>
      <c r="BR198" s="1">
        <v>1</v>
      </c>
      <c r="BS198" s="1">
        <v>1</v>
      </c>
      <c r="BT198" s="1">
        <v>2</v>
      </c>
      <c r="BU198" s="1">
        <v>1</v>
      </c>
      <c r="BV198" s="1">
        <v>0</v>
      </c>
      <c r="BW198" s="1">
        <v>0</v>
      </c>
      <c r="BX198" s="1">
        <v>1</v>
      </c>
      <c r="BY198" s="1">
        <v>0</v>
      </c>
      <c r="BZ198" s="1">
        <v>0</v>
      </c>
      <c r="CA198" s="1">
        <v>0</v>
      </c>
      <c r="CB198" s="1">
        <v>1</v>
      </c>
      <c r="CC198" s="1">
        <v>0</v>
      </c>
      <c r="CD198" s="1">
        <v>0</v>
      </c>
      <c r="CE198" s="1">
        <v>0</v>
      </c>
      <c r="CF198" s="1">
        <v>1</v>
      </c>
      <c r="CG198" s="1">
        <v>0</v>
      </c>
      <c r="CH198" s="1">
        <v>0</v>
      </c>
      <c r="CI198" s="1">
        <v>0</v>
      </c>
      <c r="CJ198" s="1">
        <v>0</v>
      </c>
      <c r="CK198" s="1">
        <v>1</v>
      </c>
      <c r="CL198" s="1">
        <v>0</v>
      </c>
      <c r="CM198" s="1">
        <v>0</v>
      </c>
      <c r="CN198" s="1">
        <v>1</v>
      </c>
      <c r="CO198" s="1">
        <v>1</v>
      </c>
      <c r="CP198" s="1">
        <v>0</v>
      </c>
      <c r="CQ198" s="1">
        <v>0</v>
      </c>
      <c r="CR198" s="1">
        <v>0</v>
      </c>
      <c r="CS198" s="1">
        <v>0</v>
      </c>
    </row>
    <row r="199" spans="1:97" x14ac:dyDescent="0.25">
      <c r="A199" s="2">
        <v>198</v>
      </c>
      <c r="B199" s="1">
        <v>2</v>
      </c>
      <c r="C199" s="1">
        <v>1</v>
      </c>
      <c r="D199" s="1">
        <v>2</v>
      </c>
      <c r="E199" s="1">
        <v>1</v>
      </c>
      <c r="F199" s="1">
        <v>1</v>
      </c>
      <c r="G199" s="1">
        <v>3</v>
      </c>
      <c r="H199" s="1">
        <v>2</v>
      </c>
      <c r="I199" s="1">
        <v>1</v>
      </c>
      <c r="J199" s="1">
        <v>1</v>
      </c>
      <c r="K199" s="1">
        <v>2</v>
      </c>
      <c r="L199" s="1">
        <v>2</v>
      </c>
      <c r="M199" s="1">
        <v>2</v>
      </c>
      <c r="N199" s="1">
        <v>3</v>
      </c>
      <c r="O199" s="1">
        <v>3</v>
      </c>
      <c r="P199" s="1">
        <v>1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1</v>
      </c>
      <c r="X199" s="1">
        <v>0</v>
      </c>
      <c r="Y199" s="1">
        <v>1</v>
      </c>
      <c r="Z199" s="1">
        <v>0</v>
      </c>
      <c r="AA199" s="1">
        <v>1</v>
      </c>
      <c r="AB199" s="1">
        <v>0</v>
      </c>
      <c r="AC199" s="1">
        <v>0</v>
      </c>
      <c r="AD199" s="1">
        <v>0</v>
      </c>
      <c r="AE199" s="1">
        <v>1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1</v>
      </c>
      <c r="AN199" s="1">
        <v>1</v>
      </c>
      <c r="AO199" s="1">
        <v>1</v>
      </c>
      <c r="AP199" s="1">
        <v>0</v>
      </c>
      <c r="AQ199" s="1">
        <v>1</v>
      </c>
      <c r="AR199" s="1">
        <v>0</v>
      </c>
      <c r="AS199" s="1">
        <v>0</v>
      </c>
      <c r="AT199" s="1">
        <v>1</v>
      </c>
      <c r="AU199" s="1">
        <v>0</v>
      </c>
      <c r="AV199" s="1">
        <v>1</v>
      </c>
      <c r="AW199" s="1">
        <v>0</v>
      </c>
      <c r="AX199" s="1">
        <v>0</v>
      </c>
      <c r="AY199" s="1">
        <v>1</v>
      </c>
      <c r="AZ199" s="1">
        <v>0</v>
      </c>
      <c r="BA199" s="1">
        <v>0</v>
      </c>
      <c r="BB199" s="1">
        <v>0</v>
      </c>
      <c r="BC199" s="1">
        <v>0</v>
      </c>
      <c r="BD199" s="1">
        <v>1</v>
      </c>
      <c r="BE199" s="1">
        <v>0</v>
      </c>
      <c r="BF199" s="1">
        <v>0</v>
      </c>
      <c r="BG199" s="1">
        <v>1</v>
      </c>
      <c r="BH199" s="1">
        <v>1</v>
      </c>
      <c r="BI199" s="1">
        <v>0</v>
      </c>
      <c r="BJ199" s="1">
        <v>0</v>
      </c>
      <c r="BK199" s="1">
        <v>0</v>
      </c>
      <c r="BL199" s="1">
        <v>0</v>
      </c>
      <c r="BM199" s="1">
        <v>0</v>
      </c>
      <c r="BN199" s="1">
        <v>0</v>
      </c>
      <c r="BO199" s="1">
        <v>0</v>
      </c>
      <c r="BP199" s="1">
        <v>0</v>
      </c>
      <c r="BQ199" s="1">
        <v>0</v>
      </c>
      <c r="BR199" s="1">
        <v>2</v>
      </c>
      <c r="BS199" s="1">
        <v>2</v>
      </c>
      <c r="BT199" s="1">
        <v>3</v>
      </c>
      <c r="BU199" s="1">
        <v>1</v>
      </c>
      <c r="BV199" s="1">
        <v>0</v>
      </c>
      <c r="BW199" s="1">
        <v>0</v>
      </c>
      <c r="BX199" s="1">
        <v>0</v>
      </c>
      <c r="BY199" s="1">
        <v>0</v>
      </c>
      <c r="BZ199" s="1">
        <v>0</v>
      </c>
      <c r="CA199" s="1">
        <v>0</v>
      </c>
      <c r="CB199" s="1">
        <v>0</v>
      </c>
      <c r="CC199" s="1">
        <v>0</v>
      </c>
      <c r="CD199" s="1">
        <v>0</v>
      </c>
      <c r="CE199" s="1">
        <v>1</v>
      </c>
      <c r="CF199" s="1">
        <v>2</v>
      </c>
      <c r="CG199" s="1">
        <v>1</v>
      </c>
      <c r="CH199" s="1">
        <v>0</v>
      </c>
      <c r="CI199" s="1">
        <v>0</v>
      </c>
      <c r="CJ199" s="1">
        <v>0</v>
      </c>
      <c r="CK199" s="1">
        <v>0</v>
      </c>
      <c r="CL199" s="1">
        <v>0</v>
      </c>
      <c r="CM199" s="1">
        <v>0</v>
      </c>
      <c r="CN199" s="1">
        <v>1</v>
      </c>
      <c r="CO199" s="1">
        <v>1</v>
      </c>
      <c r="CP199" s="1">
        <v>0</v>
      </c>
      <c r="CQ199" s="1">
        <v>1</v>
      </c>
      <c r="CR199" s="1">
        <v>0</v>
      </c>
      <c r="CS199" s="1">
        <v>0</v>
      </c>
    </row>
    <row r="200" spans="1:97" x14ac:dyDescent="0.25">
      <c r="A200" s="2">
        <v>199</v>
      </c>
      <c r="B200" s="1">
        <v>2</v>
      </c>
      <c r="C200" s="1">
        <v>1</v>
      </c>
      <c r="D200" s="1">
        <v>2</v>
      </c>
      <c r="E200" s="1">
        <v>1</v>
      </c>
      <c r="F200" s="1">
        <v>1</v>
      </c>
      <c r="G200" s="1">
        <v>2</v>
      </c>
      <c r="H200" s="1">
        <v>1</v>
      </c>
      <c r="I200" s="1">
        <v>3</v>
      </c>
      <c r="J200" s="1">
        <v>2</v>
      </c>
      <c r="K200" s="1">
        <v>7</v>
      </c>
      <c r="L200" s="1">
        <v>2</v>
      </c>
      <c r="M200" s="1">
        <v>1</v>
      </c>
      <c r="N200" s="1">
        <v>3</v>
      </c>
      <c r="O200" s="1">
        <v>3</v>
      </c>
      <c r="P200" s="1">
        <v>1</v>
      </c>
      <c r="Q200" s="1">
        <v>0</v>
      </c>
      <c r="R200" s="1">
        <v>0</v>
      </c>
      <c r="S200" s="1">
        <v>0</v>
      </c>
      <c r="T200" s="1">
        <v>1</v>
      </c>
      <c r="U200" s="1">
        <v>0</v>
      </c>
      <c r="V200" s="1">
        <v>0</v>
      </c>
      <c r="W200" s="1">
        <v>1</v>
      </c>
      <c r="X200" s="1">
        <v>0</v>
      </c>
      <c r="Y200" s="1">
        <v>1</v>
      </c>
      <c r="Z200" s="1">
        <v>0</v>
      </c>
      <c r="AA200" s="1">
        <v>1</v>
      </c>
      <c r="AB200" s="1">
        <v>0</v>
      </c>
      <c r="AC200" s="1">
        <v>0</v>
      </c>
      <c r="AD200" s="1">
        <v>0</v>
      </c>
      <c r="AE200" s="1">
        <v>1</v>
      </c>
      <c r="AF200" s="1">
        <v>0</v>
      </c>
      <c r="AG200" s="1">
        <v>0</v>
      </c>
      <c r="AH200" s="1">
        <v>0</v>
      </c>
      <c r="AI200" s="1">
        <v>1</v>
      </c>
      <c r="AJ200" s="1">
        <v>0</v>
      </c>
      <c r="AK200" s="1">
        <v>0</v>
      </c>
      <c r="AL200" s="1">
        <v>0</v>
      </c>
      <c r="AM200" s="1">
        <v>0</v>
      </c>
      <c r="AN200" s="1">
        <v>1</v>
      </c>
      <c r="AO200" s="1">
        <v>1</v>
      </c>
      <c r="AP200" s="1">
        <v>1</v>
      </c>
      <c r="AQ200" s="1">
        <v>1</v>
      </c>
      <c r="AR200" s="1">
        <v>0</v>
      </c>
      <c r="AS200" s="1">
        <v>0</v>
      </c>
      <c r="AT200" s="1">
        <v>1</v>
      </c>
      <c r="AU200" s="1">
        <v>0</v>
      </c>
      <c r="AV200" s="1">
        <v>1</v>
      </c>
      <c r="AW200" s="1">
        <v>1</v>
      </c>
      <c r="AX200" s="1">
        <v>0</v>
      </c>
      <c r="AY200" s="1">
        <v>1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  <c r="BF200" s="1">
        <v>0</v>
      </c>
      <c r="BG200" s="1">
        <v>0</v>
      </c>
      <c r="BH200" s="1">
        <v>0</v>
      </c>
      <c r="BI200" s="1">
        <v>0</v>
      </c>
      <c r="BJ200" s="1">
        <v>0</v>
      </c>
      <c r="BK200" s="1">
        <v>0</v>
      </c>
      <c r="BL200" s="1">
        <v>0</v>
      </c>
      <c r="BM200" s="1">
        <v>0</v>
      </c>
      <c r="BN200" s="1">
        <v>0</v>
      </c>
      <c r="BO200" s="1">
        <v>0</v>
      </c>
      <c r="BP200" s="1">
        <v>0</v>
      </c>
      <c r="BQ200" s="1">
        <v>0</v>
      </c>
      <c r="BR200" s="1">
        <v>2</v>
      </c>
      <c r="BS200" s="1">
        <v>3</v>
      </c>
      <c r="BT200" s="1">
        <v>4</v>
      </c>
      <c r="BU200" s="1">
        <v>0</v>
      </c>
      <c r="BV200" s="1">
        <v>1</v>
      </c>
      <c r="BW200" s="1">
        <v>0</v>
      </c>
      <c r="BX200" s="1">
        <v>0</v>
      </c>
      <c r="BY200" s="1">
        <v>0</v>
      </c>
      <c r="BZ200" s="1">
        <v>0</v>
      </c>
      <c r="CA200" s="1">
        <v>1</v>
      </c>
      <c r="CB200" s="1">
        <v>0</v>
      </c>
      <c r="CC200" s="1">
        <v>0</v>
      </c>
      <c r="CD200" s="1">
        <v>0</v>
      </c>
      <c r="CE200" s="1">
        <v>1</v>
      </c>
      <c r="CF200" s="1">
        <v>1</v>
      </c>
      <c r="CG200" s="1">
        <v>0</v>
      </c>
      <c r="CH200" s="1">
        <v>0</v>
      </c>
      <c r="CI200" s="1">
        <v>0</v>
      </c>
      <c r="CJ200" s="1">
        <v>1</v>
      </c>
      <c r="CK200" s="1">
        <v>1</v>
      </c>
      <c r="CL200" s="1">
        <v>0</v>
      </c>
      <c r="CM200" s="1">
        <v>0</v>
      </c>
      <c r="CN200" s="1">
        <v>1</v>
      </c>
      <c r="CO200" s="1">
        <v>0</v>
      </c>
      <c r="CP200" s="1">
        <v>0</v>
      </c>
      <c r="CQ200" s="1">
        <v>0</v>
      </c>
      <c r="CR200" s="1">
        <v>0</v>
      </c>
      <c r="CS200" s="1">
        <v>0</v>
      </c>
    </row>
    <row r="201" spans="1:97" x14ac:dyDescent="0.25">
      <c r="A201" s="2">
        <v>200</v>
      </c>
      <c r="B201" s="1">
        <v>2</v>
      </c>
      <c r="C201" s="1">
        <v>1</v>
      </c>
      <c r="D201" s="1">
        <v>1</v>
      </c>
      <c r="E201" s="1">
        <v>2</v>
      </c>
      <c r="F201" s="1">
        <v>1</v>
      </c>
      <c r="G201" s="1">
        <v>3</v>
      </c>
      <c r="H201" s="1">
        <v>3</v>
      </c>
      <c r="I201" s="1">
        <v>1</v>
      </c>
      <c r="J201" s="1">
        <v>1</v>
      </c>
      <c r="K201" s="1">
        <v>2</v>
      </c>
      <c r="L201" s="1">
        <v>1</v>
      </c>
      <c r="M201" s="1">
        <v>2</v>
      </c>
      <c r="N201" s="1">
        <v>3</v>
      </c>
      <c r="O201" s="1">
        <v>3</v>
      </c>
      <c r="P201" s="1">
        <v>1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1</v>
      </c>
      <c r="X201" s="1">
        <v>0</v>
      </c>
      <c r="Y201" s="1">
        <v>0</v>
      </c>
      <c r="Z201" s="1">
        <v>1</v>
      </c>
      <c r="AA201" s="1">
        <v>1</v>
      </c>
      <c r="AB201" s="1">
        <v>0</v>
      </c>
      <c r="AC201" s="1">
        <v>0</v>
      </c>
      <c r="AD201" s="1">
        <v>0</v>
      </c>
      <c r="AE201" s="1">
        <v>1</v>
      </c>
      <c r="AF201" s="1">
        <v>0</v>
      </c>
      <c r="AG201" s="1">
        <v>1</v>
      </c>
      <c r="AH201" s="1">
        <v>0</v>
      </c>
      <c r="AI201" s="1">
        <v>0</v>
      </c>
      <c r="AJ201" s="1">
        <v>1</v>
      </c>
      <c r="AK201" s="1">
        <v>1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1</v>
      </c>
      <c r="AR201" s="1">
        <v>0</v>
      </c>
      <c r="AS201" s="1">
        <v>0</v>
      </c>
      <c r="AT201" s="1">
        <v>1</v>
      </c>
      <c r="AU201" s="1">
        <v>0</v>
      </c>
      <c r="AV201" s="1">
        <v>1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v>0</v>
      </c>
      <c r="BG201" s="1">
        <v>0</v>
      </c>
      <c r="BH201" s="1">
        <v>0</v>
      </c>
      <c r="BI201" s="1">
        <v>0</v>
      </c>
      <c r="BJ201" s="1">
        <v>0</v>
      </c>
      <c r="BK201" s="1">
        <v>0</v>
      </c>
      <c r="BL201" s="1">
        <v>1</v>
      </c>
      <c r="BM201" s="1">
        <v>0</v>
      </c>
      <c r="BN201" s="1">
        <v>0</v>
      </c>
      <c r="BO201" s="1">
        <v>0</v>
      </c>
      <c r="BP201" s="1">
        <v>1</v>
      </c>
      <c r="BQ201" s="1">
        <v>0</v>
      </c>
      <c r="BR201" s="1">
        <v>1</v>
      </c>
      <c r="BS201" s="1">
        <v>1</v>
      </c>
      <c r="BT201" s="1">
        <v>2</v>
      </c>
      <c r="BU201" s="1">
        <v>0</v>
      </c>
      <c r="BV201" s="1">
        <v>0</v>
      </c>
      <c r="BW201" s="1">
        <v>0</v>
      </c>
      <c r="BX201" s="1">
        <v>1</v>
      </c>
      <c r="BY201" s="1">
        <v>0</v>
      </c>
      <c r="BZ201" s="1">
        <v>0</v>
      </c>
      <c r="CA201" s="1">
        <v>0</v>
      </c>
      <c r="CB201" s="1">
        <v>1</v>
      </c>
      <c r="CC201" s="1">
        <v>0</v>
      </c>
      <c r="CD201" s="1">
        <v>0</v>
      </c>
      <c r="CE201" s="1">
        <v>0</v>
      </c>
      <c r="CF201" s="1">
        <v>1</v>
      </c>
      <c r="CG201" s="1">
        <v>0</v>
      </c>
      <c r="CH201" s="1">
        <v>0</v>
      </c>
      <c r="CI201" s="1">
        <v>0</v>
      </c>
      <c r="CJ201" s="1">
        <v>1</v>
      </c>
      <c r="CK201" s="1">
        <v>0</v>
      </c>
      <c r="CL201" s="1">
        <v>1</v>
      </c>
      <c r="CM201" s="1">
        <v>0</v>
      </c>
      <c r="CN201" s="1">
        <v>1</v>
      </c>
      <c r="CO201" s="1">
        <v>0</v>
      </c>
      <c r="CP201" s="1">
        <v>0</v>
      </c>
      <c r="CQ201" s="1">
        <v>1</v>
      </c>
      <c r="CR201" s="1">
        <v>0</v>
      </c>
      <c r="CS201" s="1">
        <v>0</v>
      </c>
    </row>
    <row r="203" spans="1:97" x14ac:dyDescent="0.25">
      <c r="B203" t="s">
        <v>97</v>
      </c>
      <c r="C203" t="s">
        <v>99</v>
      </c>
      <c r="D203" t="s">
        <v>101</v>
      </c>
      <c r="E203" t="s">
        <v>105</v>
      </c>
      <c r="F203" t="s">
        <v>110</v>
      </c>
      <c r="G203" t="s">
        <v>115</v>
      </c>
      <c r="H203" t="s">
        <v>121</v>
      </c>
      <c r="I203" t="s">
        <v>126</v>
      </c>
      <c r="J203" t="s">
        <v>131</v>
      </c>
      <c r="K203" t="s">
        <v>132</v>
      </c>
      <c r="L203" t="s">
        <v>131</v>
      </c>
      <c r="M203" t="s">
        <v>131</v>
      </c>
      <c r="N203" t="s">
        <v>131</v>
      </c>
      <c r="O203" t="s">
        <v>131</v>
      </c>
      <c r="P203" t="s">
        <v>131</v>
      </c>
      <c r="Q203" t="s">
        <v>131</v>
      </c>
      <c r="R203" t="s">
        <v>131</v>
      </c>
      <c r="S203" t="s">
        <v>131</v>
      </c>
      <c r="T203" t="s">
        <v>131</v>
      </c>
      <c r="U203" t="s">
        <v>131</v>
      </c>
      <c r="V203" t="s">
        <v>131</v>
      </c>
      <c r="W203" t="s">
        <v>131</v>
      </c>
      <c r="X203" t="s">
        <v>131</v>
      </c>
      <c r="Y203" t="s">
        <v>131</v>
      </c>
      <c r="Z203" t="s">
        <v>131</v>
      </c>
      <c r="AA203" t="s">
        <v>131</v>
      </c>
      <c r="AB203" t="s">
        <v>131</v>
      </c>
      <c r="AC203" t="s">
        <v>131</v>
      </c>
      <c r="AD203" t="s">
        <v>131</v>
      </c>
      <c r="AE203" t="s">
        <v>131</v>
      </c>
      <c r="AF203" t="s">
        <v>131</v>
      </c>
      <c r="AG203" t="s">
        <v>131</v>
      </c>
      <c r="AH203" t="s">
        <v>131</v>
      </c>
      <c r="AI203" t="s">
        <v>131</v>
      </c>
      <c r="AJ203" t="s">
        <v>131</v>
      </c>
      <c r="AK203" t="s">
        <v>131</v>
      </c>
      <c r="AL203" t="s">
        <v>131</v>
      </c>
      <c r="AM203" t="s">
        <v>131</v>
      </c>
      <c r="AN203" t="s">
        <v>131</v>
      </c>
      <c r="AO203" t="s">
        <v>131</v>
      </c>
      <c r="AP203" t="s">
        <v>131</v>
      </c>
      <c r="AQ203" t="s">
        <v>131</v>
      </c>
      <c r="AR203" t="s">
        <v>131</v>
      </c>
      <c r="AS203" t="s">
        <v>131</v>
      </c>
      <c r="AT203" t="s">
        <v>131</v>
      </c>
      <c r="AU203" t="s">
        <v>131</v>
      </c>
      <c r="AV203" t="s">
        <v>131</v>
      </c>
      <c r="AW203" t="s">
        <v>131</v>
      </c>
      <c r="AX203" t="s">
        <v>131</v>
      </c>
      <c r="AY203" t="s">
        <v>131</v>
      </c>
      <c r="AZ203" t="s">
        <v>131</v>
      </c>
      <c r="BA203" t="s">
        <v>131</v>
      </c>
      <c r="BB203" t="s">
        <v>131</v>
      </c>
      <c r="BC203" t="s">
        <v>131</v>
      </c>
      <c r="BD203" t="s">
        <v>131</v>
      </c>
      <c r="BE203" t="s">
        <v>131</v>
      </c>
      <c r="BF203" t="s">
        <v>131</v>
      </c>
      <c r="BG203" t="s">
        <v>131</v>
      </c>
      <c r="BH203" t="s">
        <v>131</v>
      </c>
      <c r="BI203" t="s">
        <v>131</v>
      </c>
      <c r="BJ203" t="s">
        <v>131</v>
      </c>
      <c r="BK203" t="s">
        <v>131</v>
      </c>
      <c r="BL203" t="s">
        <v>131</v>
      </c>
      <c r="BM203" t="s">
        <v>131</v>
      </c>
      <c r="BN203" t="s">
        <v>131</v>
      </c>
      <c r="BO203" t="s">
        <v>131</v>
      </c>
      <c r="BP203" t="s">
        <v>131</v>
      </c>
      <c r="BQ203" t="s">
        <v>131</v>
      </c>
      <c r="BR203" t="s">
        <v>131</v>
      </c>
      <c r="BS203" t="s">
        <v>131</v>
      </c>
      <c r="BT203" t="s">
        <v>115</v>
      </c>
      <c r="BU203" t="s">
        <v>131</v>
      </c>
      <c r="BV203" t="s">
        <v>131</v>
      </c>
      <c r="BW203" t="s">
        <v>131</v>
      </c>
      <c r="BX203" t="s">
        <v>131</v>
      </c>
      <c r="BY203" t="s">
        <v>131</v>
      </c>
      <c r="BZ203" t="s">
        <v>131</v>
      </c>
      <c r="CA203" t="s">
        <v>131</v>
      </c>
      <c r="CB203" t="s">
        <v>131</v>
      </c>
      <c r="CC203" t="s">
        <v>131</v>
      </c>
      <c r="CD203" t="s">
        <v>131</v>
      </c>
      <c r="CE203" t="s">
        <v>131</v>
      </c>
      <c r="CF203" t="s">
        <v>131</v>
      </c>
      <c r="CG203" t="s">
        <v>131</v>
      </c>
      <c r="CH203" t="s">
        <v>131</v>
      </c>
      <c r="CI203" t="s">
        <v>131</v>
      </c>
      <c r="CJ203" t="s">
        <v>131</v>
      </c>
      <c r="CK203" t="s">
        <v>131</v>
      </c>
      <c r="CL203" t="s">
        <v>131</v>
      </c>
      <c r="CM203" t="s">
        <v>131</v>
      </c>
      <c r="CN203" t="s">
        <v>131</v>
      </c>
      <c r="CO203" t="s">
        <v>131</v>
      </c>
      <c r="CP203" t="s">
        <v>131</v>
      </c>
      <c r="CQ203" t="s">
        <v>131</v>
      </c>
      <c r="CR203" t="s">
        <v>131</v>
      </c>
      <c r="CS203" t="s">
        <v>131</v>
      </c>
    </row>
    <row r="204" spans="1:97" x14ac:dyDescent="0.25">
      <c r="B204" t="s">
        <v>98</v>
      </c>
      <c r="C204" t="s">
        <v>100</v>
      </c>
      <c r="D204" t="s">
        <v>102</v>
      </c>
      <c r="E204" t="s">
        <v>106</v>
      </c>
      <c r="F204" t="s">
        <v>111</v>
      </c>
      <c r="G204" t="s">
        <v>116</v>
      </c>
      <c r="H204" t="s">
        <v>122</v>
      </c>
      <c r="I204" t="s">
        <v>127</v>
      </c>
      <c r="J204" t="s">
        <v>130</v>
      </c>
      <c r="K204" t="s">
        <v>133</v>
      </c>
      <c r="L204" t="s">
        <v>130</v>
      </c>
      <c r="M204" t="s">
        <v>141</v>
      </c>
      <c r="N204" t="s">
        <v>141</v>
      </c>
      <c r="O204" t="s">
        <v>141</v>
      </c>
      <c r="P204" t="s">
        <v>144</v>
      </c>
      <c r="Q204" t="s">
        <v>144</v>
      </c>
      <c r="R204" t="s">
        <v>144</v>
      </c>
      <c r="S204" t="s">
        <v>144</v>
      </c>
      <c r="T204" t="s">
        <v>144</v>
      </c>
      <c r="U204" t="s">
        <v>144</v>
      </c>
      <c r="V204" t="s">
        <v>144</v>
      </c>
      <c r="W204" t="s">
        <v>130</v>
      </c>
      <c r="X204" t="s">
        <v>145</v>
      </c>
      <c r="Y204" t="s">
        <v>145</v>
      </c>
      <c r="Z204" t="s">
        <v>145</v>
      </c>
      <c r="AA204" t="s">
        <v>145</v>
      </c>
      <c r="AB204" t="s">
        <v>145</v>
      </c>
      <c r="AC204" t="s">
        <v>145</v>
      </c>
      <c r="AD204" t="s">
        <v>145</v>
      </c>
      <c r="AE204" t="s">
        <v>145</v>
      </c>
      <c r="AF204" t="s">
        <v>145</v>
      </c>
      <c r="AG204" t="s">
        <v>145</v>
      </c>
      <c r="AH204" t="s">
        <v>145</v>
      </c>
      <c r="AI204" t="s">
        <v>145</v>
      </c>
      <c r="AJ204" t="s">
        <v>145</v>
      </c>
      <c r="AK204" t="s">
        <v>145</v>
      </c>
      <c r="AL204" t="s">
        <v>145</v>
      </c>
      <c r="AM204" t="s">
        <v>145</v>
      </c>
      <c r="AN204" t="s">
        <v>145</v>
      </c>
      <c r="AO204" t="s">
        <v>145</v>
      </c>
      <c r="AP204" t="s">
        <v>145</v>
      </c>
      <c r="AQ204" t="s">
        <v>145</v>
      </c>
      <c r="AR204" t="s">
        <v>145</v>
      </c>
      <c r="AS204" t="s">
        <v>145</v>
      </c>
      <c r="AT204" t="s">
        <v>145</v>
      </c>
      <c r="AU204" t="s">
        <v>145</v>
      </c>
      <c r="AV204" t="s">
        <v>130</v>
      </c>
      <c r="AW204" t="s">
        <v>145</v>
      </c>
      <c r="AX204" t="s">
        <v>145</v>
      </c>
      <c r="AY204" t="s">
        <v>145</v>
      </c>
      <c r="AZ204" t="s">
        <v>145</v>
      </c>
      <c r="BA204" t="s">
        <v>145</v>
      </c>
      <c r="BB204" t="s">
        <v>145</v>
      </c>
      <c r="BC204" t="s">
        <v>145</v>
      </c>
      <c r="BD204" t="s">
        <v>145</v>
      </c>
      <c r="BE204" t="s">
        <v>145</v>
      </c>
      <c r="BF204" t="s">
        <v>145</v>
      </c>
      <c r="BG204" t="s">
        <v>145</v>
      </c>
      <c r="BH204" t="s">
        <v>145</v>
      </c>
      <c r="BI204" t="s">
        <v>145</v>
      </c>
      <c r="BJ204" t="s">
        <v>145</v>
      </c>
      <c r="BK204" t="s">
        <v>145</v>
      </c>
      <c r="BL204" t="s">
        <v>145</v>
      </c>
      <c r="BM204" t="s">
        <v>145</v>
      </c>
      <c r="BN204" t="s">
        <v>145</v>
      </c>
      <c r="BO204" t="s">
        <v>145</v>
      </c>
      <c r="BP204" t="s">
        <v>145</v>
      </c>
      <c r="BQ204" t="s">
        <v>145</v>
      </c>
      <c r="BR204" t="s">
        <v>130</v>
      </c>
      <c r="BS204" t="s">
        <v>130</v>
      </c>
      <c r="BT204" t="s">
        <v>116</v>
      </c>
      <c r="BU204" t="s">
        <v>145</v>
      </c>
      <c r="BV204" t="s">
        <v>145</v>
      </c>
      <c r="BW204" t="s">
        <v>145</v>
      </c>
      <c r="BX204" t="s">
        <v>145</v>
      </c>
      <c r="BY204" t="s">
        <v>145</v>
      </c>
      <c r="BZ204" t="s">
        <v>145</v>
      </c>
      <c r="CA204" t="s">
        <v>145</v>
      </c>
      <c r="CB204" t="s">
        <v>145</v>
      </c>
      <c r="CC204" t="s">
        <v>145</v>
      </c>
      <c r="CD204" t="s">
        <v>145</v>
      </c>
      <c r="CE204" t="s">
        <v>145</v>
      </c>
      <c r="CF204" t="s">
        <v>130</v>
      </c>
      <c r="CG204" t="s">
        <v>145</v>
      </c>
      <c r="CH204" t="s">
        <v>145</v>
      </c>
      <c r="CI204" t="s">
        <v>145</v>
      </c>
      <c r="CJ204" t="s">
        <v>145</v>
      </c>
      <c r="CK204" t="s">
        <v>145</v>
      </c>
      <c r="CL204" t="s">
        <v>145</v>
      </c>
      <c r="CM204" t="s">
        <v>145</v>
      </c>
      <c r="CN204" t="s">
        <v>145</v>
      </c>
      <c r="CO204" t="s">
        <v>145</v>
      </c>
      <c r="CP204" t="s">
        <v>145</v>
      </c>
      <c r="CQ204" t="s">
        <v>145</v>
      </c>
      <c r="CR204" t="s">
        <v>145</v>
      </c>
      <c r="CS204" t="s">
        <v>145</v>
      </c>
    </row>
    <row r="205" spans="1:97" x14ac:dyDescent="0.25">
      <c r="E205" t="s">
        <v>107</v>
      </c>
      <c r="F205" t="s">
        <v>112</v>
      </c>
      <c r="G205" t="s">
        <v>117</v>
      </c>
      <c r="H205" t="s">
        <v>123</v>
      </c>
      <c r="I205" t="s">
        <v>128</v>
      </c>
      <c r="K205" t="s">
        <v>134</v>
      </c>
      <c r="L205" t="s">
        <v>140</v>
      </c>
      <c r="M205" t="s">
        <v>142</v>
      </c>
      <c r="N205" t="s">
        <v>142</v>
      </c>
      <c r="O205" t="s">
        <v>142</v>
      </c>
      <c r="W205" t="s">
        <v>140</v>
      </c>
      <c r="AV205" t="s">
        <v>140</v>
      </c>
      <c r="BR205" t="s">
        <v>140</v>
      </c>
      <c r="BS205" t="s">
        <v>140</v>
      </c>
      <c r="BT205" t="s">
        <v>117</v>
      </c>
      <c r="CF205" t="s">
        <v>148</v>
      </c>
    </row>
    <row r="206" spans="1:97" x14ac:dyDescent="0.25">
      <c r="E206" t="s">
        <v>108</v>
      </c>
      <c r="F206" t="s">
        <v>113</v>
      </c>
      <c r="G206" t="s">
        <v>118</v>
      </c>
      <c r="H206" t="s">
        <v>124</v>
      </c>
      <c r="I206" t="s">
        <v>129</v>
      </c>
      <c r="K206" t="s">
        <v>135</v>
      </c>
      <c r="O206" t="s">
        <v>143</v>
      </c>
      <c r="BT206" t="s">
        <v>146</v>
      </c>
    </row>
    <row r="207" spans="1:97" x14ac:dyDescent="0.25">
      <c r="E207" t="s">
        <v>109</v>
      </c>
      <c r="F207" t="s">
        <v>114</v>
      </c>
      <c r="G207" t="s">
        <v>119</v>
      </c>
      <c r="H207" t="s">
        <v>125</v>
      </c>
      <c r="K207" t="s">
        <v>136</v>
      </c>
      <c r="BT207" t="s">
        <v>147</v>
      </c>
    </row>
    <row r="208" spans="1:97" x14ac:dyDescent="0.25">
      <c r="G208" t="s">
        <v>120</v>
      </c>
      <c r="K208" t="s">
        <v>137</v>
      </c>
      <c r="BT208" t="s">
        <v>120</v>
      </c>
    </row>
    <row r="209" spans="11:11" x14ac:dyDescent="0.25">
      <c r="K209" t="s">
        <v>138</v>
      </c>
    </row>
    <row r="210" spans="11:11" x14ac:dyDescent="0.25">
      <c r="K210" t="s">
        <v>139</v>
      </c>
    </row>
  </sheetData>
  <sheetProtection algorithmName="SHA-512" hashValue="Io+QAwSv3SVtdwd/9JVFTbQuiWzq2ZceMrnplCNUA58OjTWemXCTxvltu9mjdfjesXPHfzm+PGuGtrVKIHKMTg==" saltValue="R0hiAG32tdJ38fHfxY+ywg==" spinCount="100000" sheet="1" objects="1" scenarios="1"/>
  <sortState ref="A2:CS204">
    <sortCondition ref="A1"/>
  </sortState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34"/>
  <sheetViews>
    <sheetView topLeftCell="A174" workbookViewId="0">
      <selection activeCell="A327" sqref="A327"/>
    </sheetView>
  </sheetViews>
  <sheetFormatPr defaultRowHeight="15" x14ac:dyDescent="0.25"/>
  <cols>
    <col min="1" max="1" width="107.5703125" bestFit="1" customWidth="1"/>
    <col min="6" max="6" width="9.140625" style="12"/>
    <col min="8" max="8" width="9.140625" style="12"/>
  </cols>
  <sheetData>
    <row r="1" spans="1:8" x14ac:dyDescent="0.25">
      <c r="A1" t="s">
        <v>149</v>
      </c>
    </row>
    <row r="2" spans="1:8" x14ac:dyDescent="0.25">
      <c r="A2" t="s">
        <v>150</v>
      </c>
      <c r="C2" s="11"/>
      <c r="E2" t="s">
        <v>153</v>
      </c>
      <c r="G2" t="s">
        <v>154</v>
      </c>
    </row>
    <row r="3" spans="1:8" x14ac:dyDescent="0.25">
      <c r="A3" t="s">
        <v>151</v>
      </c>
      <c r="B3">
        <v>136</v>
      </c>
      <c r="C3" s="12">
        <f>136/200</f>
        <v>0.68</v>
      </c>
      <c r="E3">
        <v>59</v>
      </c>
      <c r="F3" s="12">
        <v>0.59</v>
      </c>
      <c r="G3">
        <v>77</v>
      </c>
      <c r="H3" s="12">
        <v>0.77</v>
      </c>
    </row>
    <row r="4" spans="1:8" x14ac:dyDescent="0.25">
      <c r="A4" t="s">
        <v>152</v>
      </c>
      <c r="B4">
        <v>64</v>
      </c>
      <c r="C4" s="11">
        <v>0.32</v>
      </c>
      <c r="E4">
        <v>41</v>
      </c>
      <c r="F4" s="12">
        <v>0.41</v>
      </c>
      <c r="G4">
        <v>23</v>
      </c>
      <c r="H4" s="12">
        <v>0.23</v>
      </c>
    </row>
    <row r="5" spans="1:8" x14ac:dyDescent="0.25">
      <c r="C5" s="11"/>
    </row>
    <row r="6" spans="1:8" x14ac:dyDescent="0.25">
      <c r="A6" t="s">
        <v>3</v>
      </c>
      <c r="C6" s="11"/>
    </row>
    <row r="7" spans="1:8" x14ac:dyDescent="0.25">
      <c r="A7" t="s">
        <v>155</v>
      </c>
      <c r="B7">
        <v>75</v>
      </c>
      <c r="C7" s="11">
        <v>0.375</v>
      </c>
      <c r="E7">
        <v>43</v>
      </c>
      <c r="F7" s="12">
        <v>0.43</v>
      </c>
      <c r="G7">
        <v>39</v>
      </c>
      <c r="H7" s="12">
        <v>0.39</v>
      </c>
    </row>
    <row r="8" spans="1:8" x14ac:dyDescent="0.25">
      <c r="A8" s="17" t="s">
        <v>156</v>
      </c>
      <c r="B8">
        <f>98+27</f>
        <v>125</v>
      </c>
      <c r="C8" s="11">
        <f>125/200</f>
        <v>0.625</v>
      </c>
      <c r="E8">
        <v>57</v>
      </c>
      <c r="F8" s="12">
        <v>0.56999999999999995</v>
      </c>
      <c r="G8">
        <v>61</v>
      </c>
      <c r="H8" s="12">
        <v>0.61</v>
      </c>
    </row>
    <row r="9" spans="1:8" x14ac:dyDescent="0.25">
      <c r="C9" s="11"/>
    </row>
    <row r="10" spans="1:8" x14ac:dyDescent="0.25">
      <c r="A10" t="s">
        <v>157</v>
      </c>
      <c r="C10" s="11"/>
    </row>
    <row r="11" spans="1:8" x14ac:dyDescent="0.25">
      <c r="A11" t="s">
        <v>158</v>
      </c>
      <c r="B11">
        <v>60</v>
      </c>
      <c r="C11" s="11">
        <v>0.3</v>
      </c>
      <c r="E11">
        <v>10</v>
      </c>
      <c r="F11" s="12">
        <v>0.1</v>
      </c>
      <c r="G11">
        <v>50</v>
      </c>
      <c r="H11" s="12">
        <v>0.5</v>
      </c>
    </row>
    <row r="12" spans="1:8" x14ac:dyDescent="0.25">
      <c r="A12" t="s">
        <v>159</v>
      </c>
      <c r="B12">
        <v>85</v>
      </c>
      <c r="C12" s="11">
        <v>0.42499999999999999</v>
      </c>
      <c r="E12">
        <v>47</v>
      </c>
      <c r="F12" s="12">
        <v>0.47</v>
      </c>
      <c r="G12">
        <v>38</v>
      </c>
      <c r="H12" s="12">
        <v>0.47</v>
      </c>
    </row>
    <row r="13" spans="1:8" x14ac:dyDescent="0.25">
      <c r="A13" t="s">
        <v>160</v>
      </c>
      <c r="B13">
        <v>30</v>
      </c>
      <c r="C13" s="11">
        <v>0.15</v>
      </c>
      <c r="E13">
        <v>26</v>
      </c>
      <c r="F13" s="12">
        <v>0.26</v>
      </c>
      <c r="G13">
        <v>4</v>
      </c>
      <c r="H13" s="12">
        <v>0.26</v>
      </c>
    </row>
    <row r="14" spans="1:8" x14ac:dyDescent="0.25">
      <c r="A14" t="s">
        <v>161</v>
      </c>
      <c r="B14">
        <v>24</v>
      </c>
      <c r="C14" s="11">
        <v>0.12</v>
      </c>
      <c r="E14">
        <v>17</v>
      </c>
      <c r="F14" s="12">
        <v>0.17</v>
      </c>
      <c r="G14">
        <v>7</v>
      </c>
      <c r="H14" s="12">
        <v>0.17</v>
      </c>
    </row>
    <row r="15" spans="1:8" x14ac:dyDescent="0.25">
      <c r="A15" t="s">
        <v>162</v>
      </c>
      <c r="B15">
        <v>1</v>
      </c>
      <c r="C15" s="11">
        <v>5.0000000000000001E-3</v>
      </c>
      <c r="E15">
        <v>0</v>
      </c>
      <c r="F15" s="12">
        <v>0</v>
      </c>
      <c r="G15">
        <v>1</v>
      </c>
      <c r="H15" s="12">
        <v>0</v>
      </c>
    </row>
    <row r="16" spans="1:8" x14ac:dyDescent="0.25">
      <c r="C16" s="11"/>
    </row>
    <row r="17" spans="1:8" x14ac:dyDescent="0.25">
      <c r="A17" t="s">
        <v>179</v>
      </c>
      <c r="C17" s="11"/>
    </row>
    <row r="18" spans="1:8" x14ac:dyDescent="0.25">
      <c r="A18" t="s">
        <v>163</v>
      </c>
      <c r="B18">
        <v>183</v>
      </c>
      <c r="C18" s="11">
        <v>0.91500000000000004</v>
      </c>
      <c r="E18">
        <v>90</v>
      </c>
      <c r="F18" s="12">
        <v>0.9</v>
      </c>
      <c r="G18">
        <v>93</v>
      </c>
      <c r="H18" s="12">
        <v>0.93</v>
      </c>
    </row>
    <row r="19" spans="1:8" x14ac:dyDescent="0.25">
      <c r="A19" t="s">
        <v>164</v>
      </c>
      <c r="B19">
        <v>0</v>
      </c>
      <c r="C19" s="11">
        <v>0</v>
      </c>
      <c r="E19">
        <v>0</v>
      </c>
      <c r="F19" s="12">
        <v>0</v>
      </c>
      <c r="G19">
        <v>0</v>
      </c>
      <c r="H19" s="12">
        <v>0</v>
      </c>
    </row>
    <row r="20" spans="1:8" x14ac:dyDescent="0.25">
      <c r="A20" t="s">
        <v>165</v>
      </c>
      <c r="B20">
        <v>3</v>
      </c>
      <c r="C20" s="11">
        <v>1.4999999999999999E-2</v>
      </c>
      <c r="E20">
        <v>3</v>
      </c>
      <c r="F20" s="12">
        <v>0.03</v>
      </c>
      <c r="G20">
        <v>0</v>
      </c>
      <c r="H20" s="12">
        <v>0</v>
      </c>
    </row>
    <row r="21" spans="1:8" x14ac:dyDescent="0.25">
      <c r="A21" t="s">
        <v>166</v>
      </c>
      <c r="B21">
        <v>3</v>
      </c>
      <c r="C21" s="11">
        <v>1.4999999999999999E-2</v>
      </c>
      <c r="E21">
        <v>3</v>
      </c>
      <c r="F21" s="12">
        <v>0.03</v>
      </c>
      <c r="G21">
        <v>0</v>
      </c>
      <c r="H21" s="12">
        <v>0</v>
      </c>
    </row>
    <row r="22" spans="1:8" x14ac:dyDescent="0.25">
      <c r="A22" t="s">
        <v>167</v>
      </c>
      <c r="B22">
        <v>11</v>
      </c>
      <c r="C22" s="11">
        <v>5.5E-2</v>
      </c>
      <c r="E22">
        <v>4</v>
      </c>
      <c r="F22" s="12">
        <v>0.04</v>
      </c>
      <c r="G22">
        <v>7</v>
      </c>
      <c r="H22" s="12">
        <v>7.0000000000000007E-2</v>
      </c>
    </row>
    <row r="24" spans="1:8" x14ac:dyDescent="0.25">
      <c r="A24" t="s">
        <v>180</v>
      </c>
    </row>
    <row r="25" spans="1:8" x14ac:dyDescent="0.25">
      <c r="A25" t="s">
        <v>168</v>
      </c>
      <c r="B25">
        <v>4</v>
      </c>
      <c r="C25" s="11">
        <v>0.02</v>
      </c>
      <c r="E25">
        <v>0</v>
      </c>
      <c r="F25" s="12">
        <v>0</v>
      </c>
      <c r="G25">
        <v>4</v>
      </c>
      <c r="H25" s="12">
        <v>0.04</v>
      </c>
    </row>
    <row r="26" spans="1:8" x14ac:dyDescent="0.25">
      <c r="A26" t="s">
        <v>169</v>
      </c>
      <c r="B26">
        <v>79</v>
      </c>
      <c r="C26" s="11">
        <v>0.39500000000000002</v>
      </c>
      <c r="E26">
        <v>21</v>
      </c>
      <c r="F26" s="12">
        <v>0.21</v>
      </c>
      <c r="G26">
        <v>58</v>
      </c>
      <c r="H26" s="12">
        <v>0.57999999999999996</v>
      </c>
    </row>
    <row r="27" spans="1:8" x14ac:dyDescent="0.25">
      <c r="A27" t="s">
        <v>170</v>
      </c>
      <c r="B27">
        <v>90</v>
      </c>
      <c r="C27" s="11">
        <v>0.45</v>
      </c>
      <c r="E27">
        <v>54</v>
      </c>
      <c r="F27" s="12">
        <v>0.54</v>
      </c>
      <c r="G27">
        <v>36</v>
      </c>
      <c r="H27" s="12">
        <v>0.36</v>
      </c>
    </row>
    <row r="28" spans="1:8" x14ac:dyDescent="0.25">
      <c r="A28" t="s">
        <v>171</v>
      </c>
      <c r="B28">
        <v>12</v>
      </c>
      <c r="C28" s="11">
        <v>0.06</v>
      </c>
      <c r="E28">
        <v>12</v>
      </c>
      <c r="F28" s="12">
        <v>0.12</v>
      </c>
      <c r="G28">
        <v>0</v>
      </c>
      <c r="H28" s="12">
        <v>0</v>
      </c>
    </row>
    <row r="29" spans="1:8" x14ac:dyDescent="0.25">
      <c r="A29" t="s">
        <v>172</v>
      </c>
      <c r="B29">
        <v>9</v>
      </c>
      <c r="C29" s="11">
        <v>4.4999999999999998E-2</v>
      </c>
      <c r="E29">
        <v>9</v>
      </c>
      <c r="F29" s="12">
        <v>0.09</v>
      </c>
      <c r="G29">
        <v>0</v>
      </c>
      <c r="H29" s="12">
        <v>0</v>
      </c>
    </row>
    <row r="30" spans="1:8" x14ac:dyDescent="0.25">
      <c r="A30" t="s">
        <v>173</v>
      </c>
      <c r="B30">
        <v>6</v>
      </c>
      <c r="C30" s="11">
        <v>0.03</v>
      </c>
      <c r="E30">
        <v>4</v>
      </c>
      <c r="F30" s="12">
        <v>0.04</v>
      </c>
      <c r="G30">
        <v>2</v>
      </c>
      <c r="H30" s="12">
        <v>0.02</v>
      </c>
    </row>
    <row r="31" spans="1:8" x14ac:dyDescent="0.25">
      <c r="C31" s="11"/>
    </row>
    <row r="32" spans="1:8" x14ac:dyDescent="0.25">
      <c r="A32" t="s">
        <v>181</v>
      </c>
      <c r="C32" s="11"/>
    </row>
    <row r="33" spans="1:8" x14ac:dyDescent="0.25">
      <c r="A33" t="s">
        <v>174</v>
      </c>
      <c r="B33">
        <v>65</v>
      </c>
      <c r="C33" s="11">
        <v>0.32500000000000001</v>
      </c>
      <c r="E33">
        <v>15</v>
      </c>
      <c r="F33" s="12">
        <v>0.15</v>
      </c>
      <c r="G33">
        <v>50</v>
      </c>
      <c r="H33" s="12">
        <v>0.5</v>
      </c>
    </row>
    <row r="34" spans="1:8" x14ac:dyDescent="0.25">
      <c r="A34" t="s">
        <v>175</v>
      </c>
      <c r="B34">
        <v>70</v>
      </c>
      <c r="C34" s="11">
        <v>0.35</v>
      </c>
      <c r="E34">
        <v>26</v>
      </c>
      <c r="F34" s="12">
        <v>0.26</v>
      </c>
      <c r="G34">
        <v>44</v>
      </c>
      <c r="H34" s="12">
        <v>0.44</v>
      </c>
    </row>
    <row r="35" spans="1:8" x14ac:dyDescent="0.25">
      <c r="A35" t="s">
        <v>176</v>
      </c>
      <c r="B35">
        <v>17</v>
      </c>
      <c r="C35" s="11">
        <v>8.5000000000000006E-2</v>
      </c>
      <c r="E35">
        <v>12</v>
      </c>
      <c r="F35" s="12">
        <v>0.12</v>
      </c>
      <c r="G35">
        <v>5</v>
      </c>
      <c r="H35" s="12">
        <v>0.05</v>
      </c>
    </row>
    <row r="36" spans="1:8" x14ac:dyDescent="0.25">
      <c r="A36" t="s">
        <v>177</v>
      </c>
      <c r="B36">
        <v>28</v>
      </c>
      <c r="C36" s="12">
        <v>0.14000000000000001</v>
      </c>
      <c r="E36">
        <v>27</v>
      </c>
      <c r="F36" s="12">
        <v>0.27</v>
      </c>
      <c r="G36">
        <v>1</v>
      </c>
      <c r="H36" s="12">
        <v>0.01</v>
      </c>
    </row>
    <row r="37" spans="1:8" x14ac:dyDescent="0.25">
      <c r="A37" t="s">
        <v>178</v>
      </c>
      <c r="B37">
        <v>20</v>
      </c>
      <c r="C37" s="12">
        <v>0.1</v>
      </c>
      <c r="E37">
        <v>20</v>
      </c>
      <c r="F37" s="12">
        <v>0.2</v>
      </c>
      <c r="G37">
        <v>0</v>
      </c>
      <c r="H37" s="12">
        <v>0</v>
      </c>
    </row>
    <row r="38" spans="1:8" x14ac:dyDescent="0.25">
      <c r="C38" s="11"/>
    </row>
    <row r="39" spans="1:8" x14ac:dyDescent="0.25">
      <c r="A39" t="s">
        <v>182</v>
      </c>
    </row>
    <row r="40" spans="1:8" x14ac:dyDescent="0.25">
      <c r="A40" t="s">
        <v>188</v>
      </c>
      <c r="B40">
        <v>13</v>
      </c>
      <c r="C40" s="12">
        <f>13/200</f>
        <v>6.5000000000000002E-2</v>
      </c>
      <c r="E40">
        <v>8</v>
      </c>
      <c r="F40" s="12">
        <v>0.08</v>
      </c>
      <c r="G40">
        <v>5</v>
      </c>
      <c r="H40" s="12">
        <v>0.05</v>
      </c>
    </row>
    <row r="41" spans="1:8" x14ac:dyDescent="0.25">
      <c r="A41" t="s">
        <v>189</v>
      </c>
      <c r="B41">
        <v>66</v>
      </c>
      <c r="C41" s="12">
        <f>66/200</f>
        <v>0.33</v>
      </c>
      <c r="E41">
        <v>35</v>
      </c>
      <c r="F41" s="12">
        <v>0.35</v>
      </c>
      <c r="G41">
        <v>31</v>
      </c>
      <c r="H41" s="12">
        <v>0.31</v>
      </c>
    </row>
    <row r="42" spans="1:8" x14ac:dyDescent="0.25">
      <c r="A42" t="s">
        <v>190</v>
      </c>
      <c r="B42">
        <v>51</v>
      </c>
      <c r="C42" s="12">
        <f>51/200</f>
        <v>0.255</v>
      </c>
      <c r="E42">
        <v>25</v>
      </c>
      <c r="F42" s="12">
        <v>0.25</v>
      </c>
      <c r="G42">
        <v>26</v>
      </c>
      <c r="H42" s="12">
        <v>0.26</v>
      </c>
    </row>
    <row r="43" spans="1:8" x14ac:dyDescent="0.25">
      <c r="A43" t="s">
        <v>191</v>
      </c>
      <c r="B43">
        <v>23</v>
      </c>
      <c r="C43" s="12">
        <f>23/200</f>
        <v>0.115</v>
      </c>
      <c r="E43">
        <v>11</v>
      </c>
      <c r="F43" s="12">
        <v>0.11</v>
      </c>
      <c r="G43">
        <v>12</v>
      </c>
      <c r="H43" s="12">
        <v>0.12</v>
      </c>
    </row>
    <row r="44" spans="1:8" x14ac:dyDescent="0.25">
      <c r="A44" t="s">
        <v>192</v>
      </c>
      <c r="B44">
        <v>5</v>
      </c>
      <c r="C44" s="12">
        <f>5/200</f>
        <v>2.5000000000000001E-2</v>
      </c>
      <c r="E44">
        <v>1</v>
      </c>
      <c r="F44" s="12">
        <v>0.01</v>
      </c>
      <c r="G44">
        <v>4</v>
      </c>
      <c r="H44" s="12">
        <v>0.04</v>
      </c>
    </row>
    <row r="45" spans="1:8" x14ac:dyDescent="0.25">
      <c r="A45" t="s">
        <v>193</v>
      </c>
      <c r="B45">
        <v>0</v>
      </c>
      <c r="C45" s="12">
        <v>0</v>
      </c>
      <c r="E45">
        <v>0</v>
      </c>
      <c r="F45" s="12">
        <v>0</v>
      </c>
      <c r="G45">
        <v>0</v>
      </c>
      <c r="H45" s="12">
        <v>0</v>
      </c>
    </row>
    <row r="46" spans="1:8" x14ac:dyDescent="0.25">
      <c r="A46" t="s">
        <v>194</v>
      </c>
      <c r="B46">
        <v>21</v>
      </c>
      <c r="C46" s="12">
        <f>21/200</f>
        <v>0.105</v>
      </c>
      <c r="E46">
        <v>7</v>
      </c>
      <c r="F46" s="12">
        <v>7.0000000000000007E-2</v>
      </c>
      <c r="G46">
        <v>14</v>
      </c>
      <c r="H46" s="12">
        <v>0.14000000000000001</v>
      </c>
    </row>
    <row r="47" spans="1:8" x14ac:dyDescent="0.25">
      <c r="A47" t="s">
        <v>187</v>
      </c>
      <c r="B47">
        <v>21</v>
      </c>
      <c r="C47" s="12">
        <v>0.105</v>
      </c>
      <c r="E47">
        <v>13</v>
      </c>
      <c r="F47" s="12">
        <v>0.13</v>
      </c>
      <c r="G47">
        <v>8</v>
      </c>
      <c r="H47" s="12">
        <v>0.08</v>
      </c>
    </row>
    <row r="49" spans="1:8" x14ac:dyDescent="0.25">
      <c r="A49" t="s">
        <v>11</v>
      </c>
    </row>
    <row r="50" spans="1:8" x14ac:dyDescent="0.25">
      <c r="A50" t="s">
        <v>185</v>
      </c>
      <c r="B50">
        <v>57</v>
      </c>
      <c r="C50" s="12">
        <f>57/200</f>
        <v>0.28499999999999998</v>
      </c>
      <c r="E50">
        <v>34</v>
      </c>
      <c r="F50" s="12">
        <v>0.34</v>
      </c>
      <c r="G50">
        <v>23</v>
      </c>
      <c r="H50" s="12">
        <v>0.23</v>
      </c>
    </row>
    <row r="51" spans="1:8" x14ac:dyDescent="0.25">
      <c r="A51" t="s">
        <v>186</v>
      </c>
      <c r="B51">
        <v>125</v>
      </c>
      <c r="C51" s="12">
        <f>125/200</f>
        <v>0.625</v>
      </c>
      <c r="E51">
        <v>54</v>
      </c>
      <c r="F51" s="12">
        <v>0.54</v>
      </c>
      <c r="G51">
        <v>71</v>
      </c>
      <c r="H51" s="12">
        <v>0.76</v>
      </c>
    </row>
    <row r="52" spans="1:8" x14ac:dyDescent="0.25">
      <c r="A52" t="s">
        <v>187</v>
      </c>
      <c r="B52">
        <v>18</v>
      </c>
      <c r="C52" s="12">
        <f>18/200</f>
        <v>0.09</v>
      </c>
      <c r="E52">
        <v>12</v>
      </c>
      <c r="F52" s="12">
        <v>0.12</v>
      </c>
      <c r="G52">
        <v>6</v>
      </c>
      <c r="H52" s="12">
        <v>0.06</v>
      </c>
    </row>
    <row r="54" spans="1:8" x14ac:dyDescent="0.25">
      <c r="A54" t="s">
        <v>12</v>
      </c>
    </row>
    <row r="55" spans="1:8" x14ac:dyDescent="0.25">
      <c r="A55" t="s">
        <v>185</v>
      </c>
      <c r="B55">
        <v>56</v>
      </c>
      <c r="C55" s="12">
        <f>56/200</f>
        <v>0.28000000000000003</v>
      </c>
      <c r="E55">
        <v>25</v>
      </c>
      <c r="F55" s="12">
        <v>0.25</v>
      </c>
      <c r="G55">
        <v>31</v>
      </c>
      <c r="H55" s="12">
        <v>0.31</v>
      </c>
    </row>
    <row r="56" spans="1:8" x14ac:dyDescent="0.25">
      <c r="A56" t="s">
        <v>195</v>
      </c>
      <c r="B56">
        <v>85</v>
      </c>
      <c r="C56" s="12">
        <f>85/200</f>
        <v>0.42499999999999999</v>
      </c>
      <c r="E56">
        <v>39</v>
      </c>
      <c r="F56" s="12">
        <v>0.39</v>
      </c>
      <c r="G56">
        <v>46</v>
      </c>
      <c r="H56" s="12">
        <v>0.46</v>
      </c>
    </row>
    <row r="57" spans="1:8" x14ac:dyDescent="0.25">
      <c r="A57" t="s">
        <v>186</v>
      </c>
      <c r="B57">
        <v>59</v>
      </c>
      <c r="C57" s="12">
        <f>59/200</f>
        <v>0.29499999999999998</v>
      </c>
      <c r="E57">
        <v>36</v>
      </c>
      <c r="F57" s="12">
        <v>0.36</v>
      </c>
      <c r="G57">
        <v>23</v>
      </c>
      <c r="H57" s="12">
        <v>0.23</v>
      </c>
    </row>
    <row r="59" spans="1:8" x14ac:dyDescent="0.25">
      <c r="A59" t="s">
        <v>13</v>
      </c>
    </row>
    <row r="60" spans="1:8" x14ac:dyDescent="0.25">
      <c r="A60" t="s">
        <v>185</v>
      </c>
      <c r="B60">
        <v>2</v>
      </c>
      <c r="C60" s="12">
        <v>0.01</v>
      </c>
      <c r="E60">
        <v>0</v>
      </c>
      <c r="F60" s="12">
        <v>0</v>
      </c>
      <c r="G60">
        <v>2</v>
      </c>
      <c r="H60" s="12">
        <v>0.02</v>
      </c>
    </row>
    <row r="61" spans="1:8" x14ac:dyDescent="0.25">
      <c r="A61" t="s">
        <v>195</v>
      </c>
      <c r="B61">
        <v>12</v>
      </c>
      <c r="C61" s="12">
        <v>0.06</v>
      </c>
      <c r="E61">
        <v>1</v>
      </c>
      <c r="F61" s="12">
        <v>0.01</v>
      </c>
      <c r="G61">
        <v>11</v>
      </c>
      <c r="H61" s="12">
        <v>0.11</v>
      </c>
    </row>
    <row r="62" spans="1:8" x14ac:dyDescent="0.25">
      <c r="A62" t="s">
        <v>186</v>
      </c>
      <c r="B62">
        <v>186</v>
      </c>
      <c r="C62" s="12">
        <v>0.93</v>
      </c>
      <c r="E62">
        <v>99</v>
      </c>
      <c r="F62" s="12">
        <v>0.99</v>
      </c>
      <c r="G62">
        <v>87</v>
      </c>
      <c r="H62" s="12">
        <v>0.87</v>
      </c>
    </row>
    <row r="64" spans="1:8" x14ac:dyDescent="0.25">
      <c r="A64" t="s">
        <v>14</v>
      </c>
    </row>
    <row r="65" spans="1:8" x14ac:dyDescent="0.25">
      <c r="A65" t="s">
        <v>185</v>
      </c>
      <c r="B65">
        <v>106</v>
      </c>
      <c r="C65" s="12">
        <f>106/200</f>
        <v>0.53</v>
      </c>
      <c r="E65">
        <v>43</v>
      </c>
      <c r="F65" s="12">
        <v>0.43</v>
      </c>
      <c r="G65">
        <v>63</v>
      </c>
      <c r="H65" s="12">
        <v>0.63</v>
      </c>
    </row>
    <row r="66" spans="1:8" x14ac:dyDescent="0.25">
      <c r="A66" t="s">
        <v>195</v>
      </c>
      <c r="B66">
        <v>13</v>
      </c>
      <c r="C66" s="12">
        <f>13/200</f>
        <v>6.5000000000000002E-2</v>
      </c>
      <c r="E66">
        <v>13</v>
      </c>
      <c r="F66" s="12">
        <v>0.13</v>
      </c>
      <c r="G66">
        <v>0</v>
      </c>
      <c r="H66" s="12">
        <v>0</v>
      </c>
    </row>
    <row r="67" spans="1:8" x14ac:dyDescent="0.25">
      <c r="A67" t="s">
        <v>186</v>
      </c>
      <c r="B67">
        <v>77</v>
      </c>
      <c r="C67" s="12">
        <f>77/200</f>
        <v>0.38500000000000001</v>
      </c>
      <c r="E67">
        <v>42</v>
      </c>
      <c r="F67" s="12">
        <v>0.42</v>
      </c>
      <c r="G67">
        <v>35</v>
      </c>
      <c r="H67" s="12">
        <v>0.35</v>
      </c>
    </row>
    <row r="68" spans="1:8" x14ac:dyDescent="0.25">
      <c r="A68" t="s">
        <v>187</v>
      </c>
      <c r="B68">
        <v>4</v>
      </c>
      <c r="C68" s="12">
        <f>4/200</f>
        <v>0.02</v>
      </c>
      <c r="E68">
        <v>2</v>
      </c>
      <c r="F68" s="12">
        <v>0.02</v>
      </c>
      <c r="G68">
        <v>2</v>
      </c>
      <c r="H68" s="12">
        <v>0.02</v>
      </c>
    </row>
    <row r="70" spans="1:8" x14ac:dyDescent="0.25">
      <c r="A70" t="s">
        <v>15</v>
      </c>
    </row>
    <row r="71" spans="1:8" x14ac:dyDescent="0.25">
      <c r="A71" t="s">
        <v>185</v>
      </c>
      <c r="B71">
        <v>173</v>
      </c>
      <c r="C71" s="12">
        <f>173/200</f>
        <v>0.86499999999999999</v>
      </c>
      <c r="E71">
        <v>82</v>
      </c>
      <c r="F71" s="12">
        <v>0.82</v>
      </c>
      <c r="G71">
        <v>91</v>
      </c>
      <c r="H71" s="12">
        <v>0.91</v>
      </c>
    </row>
    <row r="72" spans="1:8" x14ac:dyDescent="0.25">
      <c r="A72" t="s">
        <v>186</v>
      </c>
      <c r="B72">
        <v>27</v>
      </c>
      <c r="C72" s="12">
        <f>27/200</f>
        <v>0.13500000000000001</v>
      </c>
      <c r="E72">
        <v>18</v>
      </c>
      <c r="F72" s="12">
        <v>0.18</v>
      </c>
      <c r="G72">
        <v>9</v>
      </c>
      <c r="H72" s="12">
        <v>0.09</v>
      </c>
    </row>
    <row r="74" spans="1:8" x14ac:dyDescent="0.25">
      <c r="A74" t="s">
        <v>16</v>
      </c>
    </row>
    <row r="75" spans="1:8" x14ac:dyDescent="0.25">
      <c r="A75" t="s">
        <v>185</v>
      </c>
      <c r="B75">
        <v>26</v>
      </c>
      <c r="C75" s="12">
        <v>0.13</v>
      </c>
      <c r="E75">
        <v>9</v>
      </c>
      <c r="F75" s="12">
        <v>0.09</v>
      </c>
      <c r="G75">
        <v>17</v>
      </c>
      <c r="H75" s="12">
        <v>0.17</v>
      </c>
    </row>
    <row r="76" spans="1:8" x14ac:dyDescent="0.25">
      <c r="A76" t="s">
        <v>186</v>
      </c>
      <c r="B76">
        <v>174</v>
      </c>
      <c r="C76" s="12">
        <v>0.87</v>
      </c>
      <c r="E76">
        <v>91</v>
      </c>
      <c r="F76" s="12">
        <v>0.91</v>
      </c>
      <c r="G76">
        <v>83</v>
      </c>
      <c r="H76" s="12">
        <v>0.83</v>
      </c>
    </row>
    <row r="78" spans="1:8" x14ac:dyDescent="0.25">
      <c r="A78" t="s">
        <v>17</v>
      </c>
    </row>
    <row r="79" spans="1:8" x14ac:dyDescent="0.25">
      <c r="A79" t="s">
        <v>185</v>
      </c>
      <c r="B79">
        <v>19</v>
      </c>
      <c r="C79" s="12">
        <v>9.5000000000000001E-2</v>
      </c>
      <c r="E79">
        <v>4</v>
      </c>
      <c r="F79" s="12">
        <v>0.04</v>
      </c>
      <c r="G79">
        <v>15</v>
      </c>
      <c r="H79" s="12">
        <v>0.15</v>
      </c>
    </row>
    <row r="80" spans="1:8" x14ac:dyDescent="0.25">
      <c r="A80" t="s">
        <v>186</v>
      </c>
      <c r="B80">
        <v>181</v>
      </c>
      <c r="C80" s="12">
        <v>0.90500000000000003</v>
      </c>
      <c r="E80">
        <v>96</v>
      </c>
      <c r="F80" s="12">
        <v>0.96</v>
      </c>
      <c r="G80">
        <v>85</v>
      </c>
      <c r="H80" s="12">
        <v>0.85</v>
      </c>
    </row>
    <row r="82" spans="1:8" x14ac:dyDescent="0.25">
      <c r="A82" t="s">
        <v>18</v>
      </c>
    </row>
    <row r="83" spans="1:8" x14ac:dyDescent="0.25">
      <c r="A83" t="s">
        <v>185</v>
      </c>
      <c r="B83">
        <v>58</v>
      </c>
      <c r="C83" s="12">
        <f>58/200</f>
        <v>0.28999999999999998</v>
      </c>
      <c r="E83">
        <v>42</v>
      </c>
      <c r="F83" s="12">
        <v>0.42</v>
      </c>
      <c r="G83">
        <v>16</v>
      </c>
      <c r="H83" s="12">
        <v>0.16</v>
      </c>
    </row>
    <row r="84" spans="1:8" x14ac:dyDescent="0.25">
      <c r="A84" t="s">
        <v>186</v>
      </c>
      <c r="B84">
        <v>142</v>
      </c>
      <c r="C84" s="12">
        <v>0.71</v>
      </c>
      <c r="E84">
        <v>58</v>
      </c>
      <c r="F84" s="12">
        <v>0.57999999999999996</v>
      </c>
      <c r="G84">
        <v>84</v>
      </c>
      <c r="H84" s="12">
        <v>0.84</v>
      </c>
    </row>
    <row r="86" spans="1:8" x14ac:dyDescent="0.25">
      <c r="A86" t="s">
        <v>19</v>
      </c>
    </row>
    <row r="87" spans="1:8" x14ac:dyDescent="0.25">
      <c r="A87" t="s">
        <v>185</v>
      </c>
      <c r="B87">
        <v>56</v>
      </c>
      <c r="C87" s="12">
        <v>0.23</v>
      </c>
      <c r="E87">
        <v>24</v>
      </c>
      <c r="F87" s="12">
        <v>0.24</v>
      </c>
      <c r="G87">
        <v>32</v>
      </c>
      <c r="H87" s="12">
        <v>0.32</v>
      </c>
    </row>
    <row r="88" spans="1:8" x14ac:dyDescent="0.25">
      <c r="A88" t="s">
        <v>186</v>
      </c>
      <c r="B88">
        <v>144</v>
      </c>
      <c r="C88" s="12">
        <v>0.77</v>
      </c>
      <c r="E88">
        <v>76</v>
      </c>
      <c r="F88" s="12">
        <v>0.76</v>
      </c>
      <c r="G88">
        <v>68</v>
      </c>
      <c r="H88" s="12">
        <v>0.68</v>
      </c>
    </row>
    <row r="90" spans="1:8" x14ac:dyDescent="0.25">
      <c r="A90" t="s">
        <v>20</v>
      </c>
    </row>
    <row r="91" spans="1:8" x14ac:dyDescent="0.25">
      <c r="A91" t="s">
        <v>185</v>
      </c>
      <c r="B91">
        <v>18</v>
      </c>
      <c r="C91" s="12">
        <v>0.09</v>
      </c>
      <c r="E91">
        <v>0</v>
      </c>
      <c r="F91" s="12">
        <v>0</v>
      </c>
      <c r="G91">
        <v>18</v>
      </c>
      <c r="H91" s="12">
        <v>0.18</v>
      </c>
    </row>
    <row r="92" spans="1:8" x14ac:dyDescent="0.25">
      <c r="A92" t="s">
        <v>186</v>
      </c>
      <c r="B92">
        <v>182</v>
      </c>
      <c r="C92" s="12">
        <v>0.91</v>
      </c>
      <c r="E92">
        <v>100</v>
      </c>
      <c r="F92" s="12">
        <v>1</v>
      </c>
      <c r="G92">
        <v>82</v>
      </c>
      <c r="H92" s="12">
        <v>0.82</v>
      </c>
    </row>
    <row r="94" spans="1:8" x14ac:dyDescent="0.25">
      <c r="A94" t="s">
        <v>21</v>
      </c>
    </row>
    <row r="95" spans="1:8" x14ac:dyDescent="0.25">
      <c r="A95" t="s">
        <v>185</v>
      </c>
      <c r="B95">
        <v>4</v>
      </c>
      <c r="C95" s="12">
        <v>0.02</v>
      </c>
      <c r="E95">
        <v>0</v>
      </c>
      <c r="F95" s="12">
        <v>0</v>
      </c>
      <c r="G95">
        <v>4</v>
      </c>
      <c r="H95" s="12">
        <v>0.04</v>
      </c>
    </row>
    <row r="96" spans="1:8" x14ac:dyDescent="0.25">
      <c r="A96" t="s">
        <v>186</v>
      </c>
      <c r="B96">
        <v>196</v>
      </c>
      <c r="C96" s="12">
        <v>0.98</v>
      </c>
      <c r="E96">
        <v>100</v>
      </c>
      <c r="F96" s="12">
        <v>1</v>
      </c>
      <c r="G96">
        <v>96</v>
      </c>
      <c r="H96" s="12">
        <v>0.96</v>
      </c>
    </row>
    <row r="98" spans="1:8" x14ac:dyDescent="0.25">
      <c r="A98" t="s">
        <v>22</v>
      </c>
    </row>
    <row r="99" spans="1:8" x14ac:dyDescent="0.25">
      <c r="A99" t="s">
        <v>185</v>
      </c>
      <c r="B99">
        <v>161</v>
      </c>
      <c r="C99" s="12">
        <v>0.81499999999999995</v>
      </c>
      <c r="E99">
        <v>79</v>
      </c>
      <c r="F99" s="12">
        <v>0.79</v>
      </c>
      <c r="G99">
        <v>82</v>
      </c>
      <c r="H99" s="12">
        <v>0.82</v>
      </c>
    </row>
    <row r="100" spans="1:8" x14ac:dyDescent="0.25">
      <c r="A100" t="s">
        <v>186</v>
      </c>
      <c r="B100">
        <v>19</v>
      </c>
      <c r="C100" s="12">
        <v>9.5000000000000001E-2</v>
      </c>
      <c r="E100">
        <v>9</v>
      </c>
      <c r="F100" s="12">
        <v>0.09</v>
      </c>
      <c r="G100">
        <v>10</v>
      </c>
      <c r="H100" s="12">
        <v>0.1</v>
      </c>
    </row>
    <row r="101" spans="1:8" x14ac:dyDescent="0.25">
      <c r="A101" t="s">
        <v>187</v>
      </c>
      <c r="B101">
        <v>20</v>
      </c>
      <c r="C101" s="12">
        <v>0.1</v>
      </c>
      <c r="E101">
        <v>12</v>
      </c>
      <c r="F101" s="12">
        <v>0.12</v>
      </c>
      <c r="G101">
        <v>8</v>
      </c>
      <c r="H101" s="12">
        <v>0.08</v>
      </c>
    </row>
    <row r="103" spans="1:8" x14ac:dyDescent="0.25">
      <c r="A103" t="s">
        <v>25</v>
      </c>
    </row>
    <row r="104" spans="1:8" x14ac:dyDescent="0.25">
      <c r="A104" t="s">
        <v>185</v>
      </c>
      <c r="B104">
        <v>29</v>
      </c>
      <c r="C104" s="12">
        <v>0.14499999999999999</v>
      </c>
      <c r="E104">
        <v>20</v>
      </c>
      <c r="F104" s="12">
        <v>0.2</v>
      </c>
      <c r="G104">
        <v>9</v>
      </c>
      <c r="H104" s="12">
        <v>0.09</v>
      </c>
    </row>
    <row r="105" spans="1:8" x14ac:dyDescent="0.25">
      <c r="A105" t="s">
        <v>186</v>
      </c>
      <c r="B105">
        <v>171</v>
      </c>
      <c r="C105" s="12">
        <v>0.85499999999999998</v>
      </c>
      <c r="E105">
        <v>80</v>
      </c>
      <c r="F105" s="12">
        <v>0.8</v>
      </c>
      <c r="G105">
        <v>91</v>
      </c>
      <c r="H105" s="12">
        <v>0.91</v>
      </c>
    </row>
    <row r="107" spans="1:8" x14ac:dyDescent="0.25">
      <c r="A107" t="s">
        <v>24</v>
      </c>
    </row>
    <row r="108" spans="1:8" x14ac:dyDescent="0.25">
      <c r="A108" t="s">
        <v>185</v>
      </c>
      <c r="B108">
        <v>120</v>
      </c>
      <c r="C108" s="12">
        <v>0.6</v>
      </c>
      <c r="E108">
        <v>53</v>
      </c>
      <c r="F108" s="12">
        <v>0.53</v>
      </c>
      <c r="G108">
        <v>67</v>
      </c>
      <c r="H108" s="12">
        <v>0.67</v>
      </c>
    </row>
    <row r="109" spans="1:8" x14ac:dyDescent="0.25">
      <c r="A109" t="s">
        <v>186</v>
      </c>
      <c r="B109">
        <v>80</v>
      </c>
      <c r="C109" s="12">
        <v>0.4</v>
      </c>
      <c r="E109">
        <v>47</v>
      </c>
      <c r="F109" s="12">
        <v>0.47</v>
      </c>
      <c r="G109">
        <v>33</v>
      </c>
      <c r="H109" s="12">
        <v>0.33</v>
      </c>
    </row>
    <row r="111" spans="1:8" x14ac:dyDescent="0.25">
      <c r="A111" t="s">
        <v>23</v>
      </c>
    </row>
    <row r="112" spans="1:8" x14ac:dyDescent="0.25">
      <c r="A112" t="s">
        <v>185</v>
      </c>
      <c r="B112">
        <v>76</v>
      </c>
      <c r="C112" s="12">
        <v>0.38</v>
      </c>
      <c r="E112">
        <v>33</v>
      </c>
      <c r="F112" s="12">
        <v>0.33</v>
      </c>
      <c r="G112">
        <v>43</v>
      </c>
      <c r="H112" s="12">
        <v>0.43</v>
      </c>
    </row>
    <row r="113" spans="1:8" x14ac:dyDescent="0.25">
      <c r="A113" t="s">
        <v>186</v>
      </c>
      <c r="B113">
        <v>124</v>
      </c>
      <c r="C113" s="12">
        <f>124/200</f>
        <v>0.62</v>
      </c>
      <c r="E113">
        <v>67</v>
      </c>
      <c r="F113" s="12">
        <v>0.67</v>
      </c>
      <c r="G113">
        <v>57</v>
      </c>
      <c r="H113" s="12">
        <v>0.56999999999999995</v>
      </c>
    </row>
    <row r="115" spans="1:8" x14ac:dyDescent="0.25">
      <c r="A115" t="s">
        <v>26</v>
      </c>
    </row>
    <row r="116" spans="1:8" x14ac:dyDescent="0.25">
      <c r="A116" t="s">
        <v>185</v>
      </c>
      <c r="B116">
        <v>98</v>
      </c>
      <c r="C116" s="12">
        <v>0.49</v>
      </c>
      <c r="E116">
        <v>50</v>
      </c>
      <c r="F116" s="12">
        <v>0.5</v>
      </c>
      <c r="G116">
        <v>48</v>
      </c>
      <c r="H116" s="12">
        <v>0.48</v>
      </c>
    </row>
    <row r="117" spans="1:8" x14ac:dyDescent="0.25">
      <c r="A117" t="s">
        <v>186</v>
      </c>
      <c r="B117">
        <v>102</v>
      </c>
      <c r="C117" s="12">
        <v>0.51</v>
      </c>
      <c r="E117">
        <v>50</v>
      </c>
      <c r="F117" s="12">
        <v>0.5</v>
      </c>
      <c r="G117">
        <v>52</v>
      </c>
      <c r="H117" s="12">
        <v>0.52</v>
      </c>
    </row>
    <row r="119" spans="1:8" x14ac:dyDescent="0.25">
      <c r="A119" t="s">
        <v>27</v>
      </c>
      <c r="B119">
        <v>35</v>
      </c>
      <c r="C119" s="12">
        <f>35/200</f>
        <v>0.17499999999999999</v>
      </c>
      <c r="E119">
        <v>20</v>
      </c>
      <c r="F119" s="12">
        <v>0.2</v>
      </c>
      <c r="G119">
        <v>15</v>
      </c>
      <c r="H119" s="12">
        <v>0.15</v>
      </c>
    </row>
    <row r="120" spans="1:8" x14ac:dyDescent="0.25">
      <c r="A120" t="s">
        <v>185</v>
      </c>
      <c r="B120">
        <v>165</v>
      </c>
      <c r="C120" s="12">
        <v>0.82499999999999996</v>
      </c>
      <c r="E120">
        <v>80</v>
      </c>
      <c r="F120" s="12">
        <v>0.8</v>
      </c>
      <c r="G120">
        <v>85</v>
      </c>
      <c r="H120" s="12">
        <v>0.85</v>
      </c>
    </row>
    <row r="121" spans="1:8" x14ac:dyDescent="0.25">
      <c r="A121" t="s">
        <v>186</v>
      </c>
    </row>
    <row r="123" spans="1:8" x14ac:dyDescent="0.25">
      <c r="A123" t="s">
        <v>28</v>
      </c>
    </row>
    <row r="124" spans="1:8" x14ac:dyDescent="0.25">
      <c r="A124" t="s">
        <v>185</v>
      </c>
      <c r="B124">
        <v>21</v>
      </c>
      <c r="C124" s="12">
        <v>0.105</v>
      </c>
      <c r="E124">
        <v>12</v>
      </c>
      <c r="F124" s="12">
        <v>0.12</v>
      </c>
      <c r="G124">
        <v>9</v>
      </c>
      <c r="H124" s="12">
        <v>0.09</v>
      </c>
    </row>
    <row r="125" spans="1:8" x14ac:dyDescent="0.25">
      <c r="A125" t="s">
        <v>186</v>
      </c>
      <c r="B125">
        <v>179</v>
      </c>
      <c r="C125" s="12">
        <v>0.89500000000000002</v>
      </c>
      <c r="E125">
        <v>88</v>
      </c>
      <c r="F125" s="12">
        <v>0.88</v>
      </c>
      <c r="G125">
        <v>91</v>
      </c>
      <c r="H125" s="12">
        <v>0.91</v>
      </c>
    </row>
    <row r="127" spans="1:8" x14ac:dyDescent="0.25">
      <c r="A127" t="s">
        <v>29</v>
      </c>
    </row>
    <row r="128" spans="1:8" x14ac:dyDescent="0.25">
      <c r="A128" t="s">
        <v>185</v>
      </c>
      <c r="B128">
        <v>77</v>
      </c>
      <c r="C128" s="12">
        <f>77/200</f>
        <v>0.38500000000000001</v>
      </c>
      <c r="E128">
        <v>38</v>
      </c>
      <c r="F128" s="12">
        <v>0.38</v>
      </c>
      <c r="G128">
        <v>39</v>
      </c>
      <c r="H128" s="12">
        <v>0.39</v>
      </c>
    </row>
    <row r="129" spans="1:8" x14ac:dyDescent="0.25">
      <c r="A129" t="s">
        <v>186</v>
      </c>
      <c r="B129">
        <v>123</v>
      </c>
      <c r="C129" s="12">
        <f>123/200</f>
        <v>0.61499999999999999</v>
      </c>
      <c r="E129">
        <v>62</v>
      </c>
      <c r="F129" s="12">
        <v>0.62</v>
      </c>
      <c r="G129">
        <v>61</v>
      </c>
      <c r="H129" s="12">
        <v>0.61</v>
      </c>
    </row>
    <row r="131" spans="1:8" x14ac:dyDescent="0.25">
      <c r="A131" t="s">
        <v>30</v>
      </c>
    </row>
    <row r="132" spans="1:8" x14ac:dyDescent="0.25">
      <c r="A132" t="s">
        <v>185</v>
      </c>
      <c r="B132">
        <v>63</v>
      </c>
      <c r="C132" s="12">
        <f>63/200</f>
        <v>0.315</v>
      </c>
      <c r="E132">
        <v>27</v>
      </c>
      <c r="F132" s="12">
        <v>0.27</v>
      </c>
      <c r="G132">
        <v>36</v>
      </c>
      <c r="H132" s="12">
        <v>0.36</v>
      </c>
    </row>
    <row r="133" spans="1:8" x14ac:dyDescent="0.25">
      <c r="A133" t="s">
        <v>186</v>
      </c>
      <c r="B133">
        <v>137</v>
      </c>
      <c r="C133" s="12">
        <f>137/200</f>
        <v>0.68500000000000005</v>
      </c>
      <c r="E133">
        <v>73</v>
      </c>
      <c r="F133" s="12">
        <v>0.73</v>
      </c>
      <c r="G133">
        <v>64</v>
      </c>
      <c r="H133" s="12">
        <v>0.64</v>
      </c>
    </row>
    <row r="135" spans="1:8" x14ac:dyDescent="0.25">
      <c r="A135" t="s">
        <v>31</v>
      </c>
    </row>
    <row r="136" spans="1:8" x14ac:dyDescent="0.25">
      <c r="A136" t="s">
        <v>185</v>
      </c>
      <c r="B136">
        <v>21</v>
      </c>
      <c r="C136" s="12">
        <v>0.105</v>
      </c>
      <c r="E136">
        <v>10</v>
      </c>
      <c r="F136" s="12">
        <v>0.1</v>
      </c>
      <c r="G136">
        <v>11</v>
      </c>
      <c r="H136" s="12">
        <v>0.11</v>
      </c>
    </row>
    <row r="137" spans="1:8" x14ac:dyDescent="0.25">
      <c r="A137" t="s">
        <v>186</v>
      </c>
      <c r="B137">
        <v>179</v>
      </c>
      <c r="C137" s="12">
        <v>0.89500000000000002</v>
      </c>
      <c r="E137">
        <v>90</v>
      </c>
      <c r="F137" s="12">
        <v>0.9</v>
      </c>
      <c r="G137">
        <v>89</v>
      </c>
      <c r="H137" s="12">
        <v>0.89</v>
      </c>
    </row>
    <row r="139" spans="1:8" x14ac:dyDescent="0.25">
      <c r="A139" t="s">
        <v>32</v>
      </c>
    </row>
    <row r="140" spans="1:8" x14ac:dyDescent="0.25">
      <c r="A140" t="s">
        <v>185</v>
      </c>
      <c r="B140">
        <v>47</v>
      </c>
      <c r="C140" s="12">
        <f>47/200</f>
        <v>0.23499999999999999</v>
      </c>
      <c r="E140">
        <v>14</v>
      </c>
      <c r="F140" s="12">
        <v>0.14000000000000001</v>
      </c>
      <c r="G140">
        <v>33</v>
      </c>
      <c r="H140" s="12">
        <v>0.33</v>
      </c>
    </row>
    <row r="141" spans="1:8" x14ac:dyDescent="0.25">
      <c r="A141" t="s">
        <v>186</v>
      </c>
      <c r="B141">
        <v>153</v>
      </c>
      <c r="C141" s="12">
        <v>0.76500000000000001</v>
      </c>
      <c r="E141">
        <v>86</v>
      </c>
      <c r="F141" s="12">
        <v>0.86</v>
      </c>
      <c r="G141">
        <v>67</v>
      </c>
      <c r="H141" s="12">
        <v>0.67</v>
      </c>
    </row>
    <row r="143" spans="1:8" x14ac:dyDescent="0.25">
      <c r="A143" t="s">
        <v>33</v>
      </c>
    </row>
    <row r="144" spans="1:8" x14ac:dyDescent="0.25">
      <c r="A144" t="s">
        <v>185</v>
      </c>
      <c r="B144">
        <v>58</v>
      </c>
      <c r="C144" s="12">
        <f>58/200</f>
        <v>0.28999999999999998</v>
      </c>
      <c r="E144">
        <v>30</v>
      </c>
      <c r="F144" s="12">
        <v>0.3</v>
      </c>
      <c r="G144">
        <v>28</v>
      </c>
      <c r="H144" s="12">
        <v>0.28000000000000003</v>
      </c>
    </row>
    <row r="145" spans="1:8" x14ac:dyDescent="0.25">
      <c r="A145" t="s">
        <v>186</v>
      </c>
      <c r="B145">
        <v>142</v>
      </c>
      <c r="C145" s="12">
        <v>0.71</v>
      </c>
      <c r="E145">
        <v>70</v>
      </c>
      <c r="F145" s="12">
        <v>0.7</v>
      </c>
      <c r="G145">
        <v>72</v>
      </c>
      <c r="H145" s="12">
        <v>0.72</v>
      </c>
    </row>
    <row r="147" spans="1:8" x14ac:dyDescent="0.25">
      <c r="A147" t="s">
        <v>34</v>
      </c>
    </row>
    <row r="148" spans="1:8" x14ac:dyDescent="0.25">
      <c r="A148" t="s">
        <v>185</v>
      </c>
      <c r="B148">
        <v>76</v>
      </c>
      <c r="C148" s="12">
        <f>76/200</f>
        <v>0.38</v>
      </c>
      <c r="E148">
        <v>35</v>
      </c>
      <c r="F148" s="12">
        <v>0.35</v>
      </c>
      <c r="G148">
        <v>41</v>
      </c>
      <c r="H148" s="12">
        <v>0.41</v>
      </c>
    </row>
    <row r="149" spans="1:8" x14ac:dyDescent="0.25">
      <c r="A149" t="s">
        <v>186</v>
      </c>
      <c r="B149">
        <v>124</v>
      </c>
      <c r="C149" s="12">
        <v>0.62</v>
      </c>
      <c r="E149">
        <v>65</v>
      </c>
      <c r="F149" s="12">
        <v>0.65</v>
      </c>
      <c r="G149">
        <v>59</v>
      </c>
      <c r="H149" s="12">
        <v>0.59</v>
      </c>
    </row>
    <row r="151" spans="1:8" x14ac:dyDescent="0.25">
      <c r="A151" t="s">
        <v>36</v>
      </c>
    </row>
    <row r="152" spans="1:8" x14ac:dyDescent="0.25">
      <c r="A152" t="s">
        <v>185</v>
      </c>
      <c r="B152">
        <v>61</v>
      </c>
      <c r="C152" s="12">
        <f>61/200</f>
        <v>0.30499999999999999</v>
      </c>
      <c r="E152">
        <v>17</v>
      </c>
      <c r="F152" s="12">
        <v>0.17</v>
      </c>
      <c r="G152">
        <v>44</v>
      </c>
      <c r="H152" s="12">
        <v>0.44</v>
      </c>
    </row>
    <row r="153" spans="1:8" x14ac:dyDescent="0.25">
      <c r="A153" t="s">
        <v>186</v>
      </c>
      <c r="B153">
        <v>139</v>
      </c>
      <c r="C153" s="12">
        <v>0.69499999999999995</v>
      </c>
      <c r="E153">
        <v>83</v>
      </c>
      <c r="F153" s="12">
        <v>0.83</v>
      </c>
      <c r="G153">
        <v>56</v>
      </c>
      <c r="H153" s="12">
        <v>0.56000000000000005</v>
      </c>
    </row>
    <row r="155" spans="1:8" x14ac:dyDescent="0.25">
      <c r="A155" t="s">
        <v>35</v>
      </c>
    </row>
    <row r="156" spans="1:8" x14ac:dyDescent="0.25">
      <c r="A156" t="s">
        <v>185</v>
      </c>
      <c r="B156">
        <v>63</v>
      </c>
      <c r="C156" s="12">
        <f>63/200</f>
        <v>0.315</v>
      </c>
      <c r="E156">
        <v>26</v>
      </c>
      <c r="F156" s="12">
        <v>0.26</v>
      </c>
      <c r="G156">
        <v>37</v>
      </c>
      <c r="H156" s="12">
        <v>0.37</v>
      </c>
    </row>
    <row r="157" spans="1:8" x14ac:dyDescent="0.25">
      <c r="A157" t="s">
        <v>186</v>
      </c>
      <c r="B157">
        <v>137</v>
      </c>
      <c r="C157" s="12">
        <f>137/200</f>
        <v>0.68500000000000005</v>
      </c>
      <c r="E157">
        <v>74</v>
      </c>
      <c r="F157" s="12">
        <v>0.74</v>
      </c>
      <c r="G157">
        <v>63</v>
      </c>
      <c r="H157" s="12">
        <v>0.63</v>
      </c>
    </row>
    <row r="159" spans="1:8" x14ac:dyDescent="0.25">
      <c r="A159" t="s">
        <v>37</v>
      </c>
    </row>
    <row r="160" spans="1:8" x14ac:dyDescent="0.25">
      <c r="A160" t="s">
        <v>185</v>
      </c>
      <c r="B160">
        <v>6</v>
      </c>
      <c r="C160" s="12">
        <v>0.03</v>
      </c>
      <c r="E160">
        <v>4</v>
      </c>
      <c r="F160" s="12">
        <v>0.04</v>
      </c>
      <c r="G160">
        <v>2</v>
      </c>
      <c r="H160" s="12">
        <v>0.02</v>
      </c>
    </row>
    <row r="161" spans="1:8" x14ac:dyDescent="0.25">
      <c r="A161" t="s">
        <v>186</v>
      </c>
      <c r="B161">
        <v>194</v>
      </c>
      <c r="C161" s="12">
        <v>0.97</v>
      </c>
      <c r="E161">
        <v>96</v>
      </c>
      <c r="F161" s="12">
        <v>0.96</v>
      </c>
      <c r="G161">
        <v>98</v>
      </c>
      <c r="H161" s="12">
        <v>0.98</v>
      </c>
    </row>
    <row r="163" spans="1:8" x14ac:dyDescent="0.25">
      <c r="A163" t="s">
        <v>38</v>
      </c>
    </row>
    <row r="164" spans="1:8" x14ac:dyDescent="0.25">
      <c r="A164" t="s">
        <v>185</v>
      </c>
      <c r="B164">
        <v>35</v>
      </c>
      <c r="C164" s="12">
        <f>35/200</f>
        <v>0.17499999999999999</v>
      </c>
      <c r="E164">
        <v>24</v>
      </c>
      <c r="F164" s="12">
        <v>0.24</v>
      </c>
      <c r="G164">
        <v>11</v>
      </c>
      <c r="H164" s="12">
        <v>0.11</v>
      </c>
    </row>
    <row r="165" spans="1:8" x14ac:dyDescent="0.25">
      <c r="A165" t="s">
        <v>186</v>
      </c>
      <c r="B165">
        <v>165</v>
      </c>
      <c r="C165" s="12">
        <v>0.82499999999999996</v>
      </c>
      <c r="E165">
        <v>76</v>
      </c>
      <c r="F165" s="12">
        <v>0.76</v>
      </c>
      <c r="G165">
        <v>89</v>
      </c>
      <c r="H165" s="12">
        <v>0.89</v>
      </c>
    </row>
    <row r="167" spans="1:8" x14ac:dyDescent="0.25">
      <c r="A167" t="s">
        <v>39</v>
      </c>
    </row>
    <row r="168" spans="1:8" x14ac:dyDescent="0.25">
      <c r="A168" t="s">
        <v>185</v>
      </c>
      <c r="B168">
        <v>101</v>
      </c>
      <c r="C168" s="12">
        <v>0.505</v>
      </c>
      <c r="E168">
        <v>40</v>
      </c>
      <c r="F168" s="12">
        <v>0.4</v>
      </c>
      <c r="G168">
        <v>61</v>
      </c>
      <c r="H168" s="12">
        <v>0.61</v>
      </c>
    </row>
    <row r="169" spans="1:8" x14ac:dyDescent="0.25">
      <c r="A169" t="s">
        <v>186</v>
      </c>
      <c r="B169">
        <v>99</v>
      </c>
      <c r="C169" s="12">
        <v>0.495</v>
      </c>
      <c r="E169">
        <v>60</v>
      </c>
      <c r="F169" s="12">
        <v>0.6</v>
      </c>
      <c r="G169">
        <v>39</v>
      </c>
      <c r="H169" s="12">
        <v>0.39</v>
      </c>
    </row>
    <row r="171" spans="1:8" x14ac:dyDescent="0.25">
      <c r="A171" t="s">
        <v>40</v>
      </c>
    </row>
    <row r="172" spans="1:8" x14ac:dyDescent="0.25">
      <c r="A172" t="s">
        <v>185</v>
      </c>
      <c r="B172">
        <v>51</v>
      </c>
      <c r="C172" s="12">
        <v>0.255</v>
      </c>
      <c r="E172">
        <v>23</v>
      </c>
      <c r="F172" s="12">
        <v>0.23</v>
      </c>
      <c r="G172">
        <v>28</v>
      </c>
      <c r="H172" s="12">
        <v>0.28000000000000003</v>
      </c>
    </row>
    <row r="173" spans="1:8" x14ac:dyDescent="0.25">
      <c r="A173" t="s">
        <v>186</v>
      </c>
      <c r="B173">
        <v>149</v>
      </c>
      <c r="C173" s="12">
        <v>0.745</v>
      </c>
      <c r="E173">
        <v>77</v>
      </c>
      <c r="F173" s="12">
        <v>0.77</v>
      </c>
      <c r="G173">
        <v>72</v>
      </c>
      <c r="H173" s="12">
        <v>0.72</v>
      </c>
    </row>
    <row r="175" spans="1:8" x14ac:dyDescent="0.25">
      <c r="A175" t="s">
        <v>41</v>
      </c>
    </row>
    <row r="176" spans="1:8" x14ac:dyDescent="0.25">
      <c r="A176" t="s">
        <v>185</v>
      </c>
      <c r="B176">
        <v>74</v>
      </c>
      <c r="C176" s="12">
        <f>0.37</f>
        <v>0.37</v>
      </c>
      <c r="E176">
        <v>24</v>
      </c>
      <c r="F176" s="12">
        <v>0.24</v>
      </c>
      <c r="G176">
        <v>50</v>
      </c>
      <c r="H176" s="12">
        <v>0.5</v>
      </c>
    </row>
    <row r="177" spans="1:8" x14ac:dyDescent="0.25">
      <c r="A177" t="s">
        <v>186</v>
      </c>
      <c r="B177">
        <v>126</v>
      </c>
      <c r="C177" s="12">
        <v>0.63</v>
      </c>
      <c r="E177">
        <v>76</v>
      </c>
      <c r="F177" s="12">
        <v>0.76</v>
      </c>
      <c r="G177">
        <v>50</v>
      </c>
      <c r="H177" s="12">
        <v>0.5</v>
      </c>
    </row>
    <row r="179" spans="1:8" x14ac:dyDescent="0.25">
      <c r="A179" t="s">
        <v>42</v>
      </c>
    </row>
    <row r="180" spans="1:8" x14ac:dyDescent="0.25">
      <c r="A180" t="s">
        <v>185</v>
      </c>
      <c r="B180">
        <v>161</v>
      </c>
      <c r="C180" s="12">
        <v>0.80500000000000005</v>
      </c>
      <c r="E180">
        <v>87</v>
      </c>
      <c r="F180" s="12">
        <v>0.87</v>
      </c>
      <c r="G180">
        <v>74</v>
      </c>
      <c r="H180" s="12">
        <v>0.74</v>
      </c>
    </row>
    <row r="181" spans="1:8" x14ac:dyDescent="0.25">
      <c r="A181" t="s">
        <v>186</v>
      </c>
      <c r="B181">
        <v>39</v>
      </c>
      <c r="C181" s="12">
        <v>0.19500000000000001</v>
      </c>
      <c r="E181">
        <v>13</v>
      </c>
      <c r="F181" s="12">
        <v>0.13</v>
      </c>
      <c r="G181">
        <v>26</v>
      </c>
      <c r="H181" s="12">
        <v>0.26</v>
      </c>
    </row>
    <row r="183" spans="1:8" x14ac:dyDescent="0.25">
      <c r="A183" t="s">
        <v>43</v>
      </c>
    </row>
    <row r="184" spans="1:8" x14ac:dyDescent="0.25">
      <c r="A184" t="s">
        <v>185</v>
      </c>
      <c r="B184">
        <v>13</v>
      </c>
      <c r="C184" s="12">
        <v>6.5000000000000002E-2</v>
      </c>
      <c r="E184">
        <v>7</v>
      </c>
      <c r="F184" s="12">
        <v>7.0000000000000007E-2</v>
      </c>
      <c r="G184">
        <v>6</v>
      </c>
      <c r="H184" s="12">
        <v>0.06</v>
      </c>
    </row>
    <row r="185" spans="1:8" x14ac:dyDescent="0.25">
      <c r="A185" t="s">
        <v>186</v>
      </c>
      <c r="B185">
        <v>187</v>
      </c>
      <c r="C185" s="12">
        <v>0.93500000000000005</v>
      </c>
      <c r="E185">
        <v>93</v>
      </c>
      <c r="F185" s="12">
        <v>0.93</v>
      </c>
      <c r="G185">
        <v>94</v>
      </c>
      <c r="H185" s="12">
        <v>0.94</v>
      </c>
    </row>
    <row r="187" spans="1:8" x14ac:dyDescent="0.25">
      <c r="A187" t="s">
        <v>44</v>
      </c>
    </row>
    <row r="188" spans="1:8" x14ac:dyDescent="0.25">
      <c r="A188" t="s">
        <v>185</v>
      </c>
      <c r="B188">
        <v>12</v>
      </c>
      <c r="C188" s="12">
        <v>0.06</v>
      </c>
      <c r="E188">
        <v>8</v>
      </c>
      <c r="F188" s="12">
        <v>0.08</v>
      </c>
      <c r="G188">
        <v>4</v>
      </c>
      <c r="H188" s="12">
        <v>0.04</v>
      </c>
    </row>
    <row r="189" spans="1:8" x14ac:dyDescent="0.25">
      <c r="A189" t="s">
        <v>186</v>
      </c>
      <c r="B189">
        <v>188</v>
      </c>
      <c r="C189" s="12">
        <v>0.94</v>
      </c>
      <c r="E189">
        <v>92</v>
      </c>
      <c r="F189" s="12">
        <v>0.92</v>
      </c>
      <c r="G189">
        <v>96</v>
      </c>
      <c r="H189" s="12">
        <v>0.96</v>
      </c>
    </row>
    <row r="191" spans="1:8" x14ac:dyDescent="0.25">
      <c r="A191" t="s">
        <v>45</v>
      </c>
    </row>
    <row r="192" spans="1:8" x14ac:dyDescent="0.25">
      <c r="A192" t="s">
        <v>185</v>
      </c>
      <c r="B192">
        <v>112</v>
      </c>
      <c r="C192" s="12">
        <v>0.56000000000000005</v>
      </c>
      <c r="E192">
        <v>49</v>
      </c>
      <c r="F192" s="12">
        <v>0.49</v>
      </c>
      <c r="G192">
        <v>63</v>
      </c>
      <c r="H192" s="12">
        <v>0.63</v>
      </c>
    </row>
    <row r="193" spans="1:8" x14ac:dyDescent="0.25">
      <c r="A193" t="s">
        <v>186</v>
      </c>
      <c r="B193">
        <v>88</v>
      </c>
      <c r="C193" s="12">
        <v>0.44</v>
      </c>
      <c r="E193">
        <v>51</v>
      </c>
      <c r="F193" s="12">
        <v>0.51</v>
      </c>
      <c r="G193">
        <v>37</v>
      </c>
      <c r="H193" s="12">
        <v>0.37</v>
      </c>
    </row>
    <row r="195" spans="1:8" x14ac:dyDescent="0.25">
      <c r="A195" t="s">
        <v>46</v>
      </c>
    </row>
    <row r="196" spans="1:8" x14ac:dyDescent="0.25">
      <c r="A196" t="s">
        <v>185</v>
      </c>
      <c r="B196">
        <v>13</v>
      </c>
      <c r="C196" s="12">
        <v>6.5000000000000002E-2</v>
      </c>
      <c r="E196">
        <v>7</v>
      </c>
      <c r="F196" s="12">
        <v>7.0000000000000007E-2</v>
      </c>
      <c r="G196">
        <v>6</v>
      </c>
      <c r="H196" s="12">
        <v>0.06</v>
      </c>
    </row>
    <row r="197" spans="1:8" x14ac:dyDescent="0.25">
      <c r="A197" t="s">
        <v>186</v>
      </c>
      <c r="B197">
        <v>187</v>
      </c>
      <c r="C197" s="12">
        <v>0.93500000000000005</v>
      </c>
      <c r="E197">
        <v>93</v>
      </c>
      <c r="F197" s="12">
        <v>0.93</v>
      </c>
      <c r="G197">
        <v>94</v>
      </c>
      <c r="H197" s="12">
        <v>0.94</v>
      </c>
    </row>
    <row r="198" spans="1:8" ht="16.5" customHeight="1" x14ac:dyDescent="0.25">
      <c r="C198" s="12"/>
    </row>
    <row r="199" spans="1:8" ht="16.5" customHeight="1" x14ac:dyDescent="0.25">
      <c r="A199" t="s">
        <v>48</v>
      </c>
    </row>
    <row r="200" spans="1:8" ht="16.5" customHeight="1" x14ac:dyDescent="0.25">
      <c r="A200" t="s">
        <v>185</v>
      </c>
      <c r="B200">
        <v>58</v>
      </c>
      <c r="C200" s="12">
        <f>58/200</f>
        <v>0.28999999999999998</v>
      </c>
      <c r="E200">
        <v>24</v>
      </c>
      <c r="F200" s="12">
        <v>0.24</v>
      </c>
      <c r="G200">
        <v>34</v>
      </c>
      <c r="H200" s="12">
        <v>0.34</v>
      </c>
    </row>
    <row r="201" spans="1:8" x14ac:dyDescent="0.25">
      <c r="A201" t="s">
        <v>186</v>
      </c>
      <c r="B201">
        <v>142</v>
      </c>
      <c r="C201" s="12">
        <v>0.71</v>
      </c>
      <c r="E201">
        <v>76</v>
      </c>
      <c r="F201" s="12">
        <v>0.76</v>
      </c>
      <c r="G201">
        <v>66</v>
      </c>
      <c r="H201" s="12">
        <v>0.66</v>
      </c>
    </row>
    <row r="203" spans="1:8" x14ac:dyDescent="0.25">
      <c r="A203" t="s">
        <v>49</v>
      </c>
    </row>
    <row r="204" spans="1:8" x14ac:dyDescent="0.25">
      <c r="A204" t="s">
        <v>185</v>
      </c>
      <c r="B204">
        <v>8</v>
      </c>
      <c r="C204" s="12">
        <v>0.04</v>
      </c>
      <c r="E204">
        <v>5</v>
      </c>
      <c r="F204" s="12">
        <v>0.05</v>
      </c>
      <c r="G204">
        <v>3</v>
      </c>
      <c r="H204" s="12">
        <v>0.03</v>
      </c>
    </row>
    <row r="205" spans="1:8" x14ac:dyDescent="0.25">
      <c r="A205" t="s">
        <v>186</v>
      </c>
      <c r="B205">
        <v>192</v>
      </c>
      <c r="C205" s="12">
        <v>0.96</v>
      </c>
      <c r="E205">
        <v>95</v>
      </c>
      <c r="F205" s="12">
        <v>0.95</v>
      </c>
      <c r="G205">
        <v>97</v>
      </c>
      <c r="H205" s="12">
        <v>0.97</v>
      </c>
    </row>
    <row r="207" spans="1:8" x14ac:dyDescent="0.25">
      <c r="A207" t="s">
        <v>50</v>
      </c>
    </row>
    <row r="208" spans="1:8" x14ac:dyDescent="0.25">
      <c r="A208" t="s">
        <v>185</v>
      </c>
      <c r="B208">
        <v>78</v>
      </c>
      <c r="C208" s="12">
        <f>78/200</f>
        <v>0.39</v>
      </c>
      <c r="E208">
        <v>42</v>
      </c>
      <c r="F208" s="12">
        <v>0.42</v>
      </c>
      <c r="G208">
        <v>36</v>
      </c>
      <c r="H208" s="12">
        <v>0.36</v>
      </c>
    </row>
    <row r="209" spans="1:8" x14ac:dyDescent="0.25">
      <c r="A209" t="s">
        <v>186</v>
      </c>
      <c r="B209">
        <v>122</v>
      </c>
      <c r="C209" s="12">
        <v>0.61</v>
      </c>
      <c r="E209">
        <v>58</v>
      </c>
      <c r="F209" s="12">
        <v>0.57999999999999996</v>
      </c>
      <c r="G209">
        <v>64</v>
      </c>
      <c r="H209" s="12">
        <v>0.64</v>
      </c>
    </row>
    <row r="211" spans="1:8" x14ac:dyDescent="0.25">
      <c r="A211" t="s">
        <v>51</v>
      </c>
    </row>
    <row r="212" spans="1:8" x14ac:dyDescent="0.25">
      <c r="A212" t="s">
        <v>185</v>
      </c>
      <c r="B212">
        <v>12</v>
      </c>
      <c r="C212" s="12">
        <v>0.06</v>
      </c>
      <c r="E212">
        <v>3</v>
      </c>
      <c r="F212" s="12">
        <v>0.03</v>
      </c>
      <c r="G212">
        <v>9</v>
      </c>
      <c r="H212" s="12">
        <v>0.09</v>
      </c>
    </row>
    <row r="213" spans="1:8" x14ac:dyDescent="0.25">
      <c r="A213" t="s">
        <v>186</v>
      </c>
      <c r="B213">
        <v>188</v>
      </c>
      <c r="C213" s="12">
        <v>0.94</v>
      </c>
      <c r="E213">
        <v>97</v>
      </c>
      <c r="F213" s="12">
        <v>0.97</v>
      </c>
      <c r="G213">
        <v>91</v>
      </c>
      <c r="H213" s="12">
        <v>0.91</v>
      </c>
    </row>
    <row r="215" spans="1:8" x14ac:dyDescent="0.25">
      <c r="A215" t="s">
        <v>53</v>
      </c>
    </row>
    <row r="216" spans="1:8" x14ac:dyDescent="0.25">
      <c r="A216" t="s">
        <v>185</v>
      </c>
      <c r="B216">
        <v>19</v>
      </c>
      <c r="C216" s="12">
        <v>9.5000000000000001E-2</v>
      </c>
      <c r="E216">
        <v>7</v>
      </c>
      <c r="F216" s="12">
        <v>7.0000000000000007E-2</v>
      </c>
      <c r="G216">
        <v>12</v>
      </c>
      <c r="H216" s="12">
        <v>0.12</v>
      </c>
    </row>
    <row r="217" spans="1:8" x14ac:dyDescent="0.25">
      <c r="A217" t="s">
        <v>186</v>
      </c>
      <c r="B217">
        <v>181</v>
      </c>
      <c r="C217" s="12">
        <v>0.90500000000000003</v>
      </c>
      <c r="E217">
        <v>93</v>
      </c>
      <c r="F217" s="12">
        <v>0.93</v>
      </c>
      <c r="G217">
        <v>88</v>
      </c>
      <c r="H217" s="12">
        <v>0.88</v>
      </c>
    </row>
    <row r="219" spans="1:8" x14ac:dyDescent="0.25">
      <c r="A219" t="s">
        <v>54</v>
      </c>
    </row>
    <row r="220" spans="1:8" x14ac:dyDescent="0.25">
      <c r="A220" t="s">
        <v>185</v>
      </c>
      <c r="B220">
        <v>28</v>
      </c>
      <c r="C220" s="12">
        <v>0.14000000000000001</v>
      </c>
      <c r="E220">
        <v>21</v>
      </c>
      <c r="F220" s="12">
        <v>0.21</v>
      </c>
      <c r="G220">
        <v>7</v>
      </c>
      <c r="H220" s="12">
        <v>7.0000000000000007E-2</v>
      </c>
    </row>
    <row r="221" spans="1:8" x14ac:dyDescent="0.25">
      <c r="A221" t="s">
        <v>186</v>
      </c>
      <c r="B221">
        <v>172</v>
      </c>
      <c r="C221" s="12">
        <v>0.86</v>
      </c>
      <c r="E221">
        <v>79</v>
      </c>
      <c r="F221" s="12">
        <v>0.79</v>
      </c>
      <c r="G221">
        <v>93</v>
      </c>
      <c r="H221" s="12">
        <v>0.93</v>
      </c>
    </row>
    <row r="223" spans="1:8" x14ac:dyDescent="0.25">
      <c r="A223" t="s">
        <v>55</v>
      </c>
    </row>
    <row r="224" spans="1:8" x14ac:dyDescent="0.25">
      <c r="A224" t="s">
        <v>185</v>
      </c>
      <c r="B224">
        <v>10</v>
      </c>
      <c r="C224" s="12">
        <v>0.05</v>
      </c>
      <c r="E224">
        <v>7</v>
      </c>
      <c r="F224" s="12">
        <v>7.0000000000000007E-2</v>
      </c>
      <c r="G224">
        <v>3</v>
      </c>
      <c r="H224" s="12">
        <v>0.03</v>
      </c>
    </row>
    <row r="225" spans="1:8" x14ac:dyDescent="0.25">
      <c r="A225" t="s">
        <v>186</v>
      </c>
      <c r="B225">
        <v>190</v>
      </c>
      <c r="C225" s="12">
        <v>0.95</v>
      </c>
      <c r="E225">
        <v>93</v>
      </c>
      <c r="F225" s="12">
        <v>0.93</v>
      </c>
      <c r="G225">
        <v>97</v>
      </c>
      <c r="H225" s="12">
        <v>0.97</v>
      </c>
    </row>
    <row r="227" spans="1:8" x14ac:dyDescent="0.25">
      <c r="A227" t="s">
        <v>56</v>
      </c>
    </row>
    <row r="228" spans="1:8" x14ac:dyDescent="0.25">
      <c r="A228" t="s">
        <v>185</v>
      </c>
      <c r="B228">
        <v>49</v>
      </c>
      <c r="C228" s="12">
        <v>0.245</v>
      </c>
      <c r="E228">
        <v>35</v>
      </c>
      <c r="F228" s="12">
        <v>0.35</v>
      </c>
      <c r="G228">
        <v>14</v>
      </c>
      <c r="H228" s="12">
        <v>0.14000000000000001</v>
      </c>
    </row>
    <row r="229" spans="1:8" x14ac:dyDescent="0.25">
      <c r="A229" t="s">
        <v>186</v>
      </c>
      <c r="B229">
        <v>151</v>
      </c>
      <c r="C229" s="12">
        <v>0.755</v>
      </c>
      <c r="E229">
        <v>65</v>
      </c>
      <c r="F229" s="12">
        <v>0.65</v>
      </c>
      <c r="G229">
        <v>86</v>
      </c>
      <c r="H229" s="12">
        <v>0.86</v>
      </c>
    </row>
    <row r="231" spans="1:8" x14ac:dyDescent="0.25">
      <c r="A231" t="s">
        <v>57</v>
      </c>
    </row>
    <row r="232" spans="1:8" x14ac:dyDescent="0.25">
      <c r="A232" t="s">
        <v>185</v>
      </c>
      <c r="B232">
        <v>29</v>
      </c>
      <c r="C232" s="12">
        <v>0.14499999999999999</v>
      </c>
      <c r="E232">
        <v>14</v>
      </c>
      <c r="F232" s="12">
        <v>0.14000000000000001</v>
      </c>
      <c r="G232">
        <v>15</v>
      </c>
      <c r="H232" s="12">
        <v>0.15</v>
      </c>
    </row>
    <row r="233" spans="1:8" x14ac:dyDescent="0.25">
      <c r="A233" t="s">
        <v>186</v>
      </c>
      <c r="B233">
        <v>171</v>
      </c>
      <c r="C233" s="12">
        <v>0.85499999999999998</v>
      </c>
      <c r="E233">
        <v>86</v>
      </c>
      <c r="F233" s="12">
        <v>0.86</v>
      </c>
      <c r="G233">
        <v>85</v>
      </c>
      <c r="H233" s="12">
        <v>0.85</v>
      </c>
    </row>
    <row r="235" spans="1:8" x14ac:dyDescent="0.25">
      <c r="A235" t="s">
        <v>58</v>
      </c>
    </row>
    <row r="236" spans="1:8" x14ac:dyDescent="0.25">
      <c r="A236" t="s">
        <v>185</v>
      </c>
      <c r="B236">
        <v>37</v>
      </c>
      <c r="C236" s="12">
        <f>37/200</f>
        <v>0.185</v>
      </c>
      <c r="E236">
        <v>29</v>
      </c>
      <c r="F236" s="12">
        <v>0.28999999999999998</v>
      </c>
      <c r="G236">
        <v>8</v>
      </c>
      <c r="H236" s="12">
        <v>0.08</v>
      </c>
    </row>
    <row r="237" spans="1:8" x14ac:dyDescent="0.25">
      <c r="A237" t="s">
        <v>186</v>
      </c>
      <c r="B237">
        <v>163</v>
      </c>
      <c r="C237" s="12">
        <f>163/200</f>
        <v>0.81499999999999995</v>
      </c>
      <c r="E237">
        <v>71</v>
      </c>
      <c r="F237" s="12">
        <v>0.71</v>
      </c>
      <c r="G237">
        <v>92</v>
      </c>
      <c r="H237" s="12">
        <v>0.92</v>
      </c>
    </row>
    <row r="239" spans="1:8" x14ac:dyDescent="0.25">
      <c r="A239" t="s">
        <v>59</v>
      </c>
    </row>
    <row r="240" spans="1:8" x14ac:dyDescent="0.25">
      <c r="A240" t="s">
        <v>185</v>
      </c>
      <c r="B240">
        <v>21</v>
      </c>
      <c r="C240" s="12">
        <v>0.105</v>
      </c>
      <c r="E240">
        <v>14</v>
      </c>
      <c r="F240" s="12">
        <v>0.14000000000000001</v>
      </c>
      <c r="G240">
        <v>7</v>
      </c>
      <c r="H240" s="12">
        <v>7.0000000000000007E-2</v>
      </c>
    </row>
    <row r="241" spans="1:8" x14ac:dyDescent="0.25">
      <c r="A241" t="s">
        <v>186</v>
      </c>
      <c r="B241">
        <v>179</v>
      </c>
      <c r="C241" s="12">
        <v>0.89500000000000002</v>
      </c>
      <c r="E241">
        <v>86</v>
      </c>
      <c r="F241" s="12">
        <v>0.86</v>
      </c>
      <c r="G241">
        <v>93</v>
      </c>
      <c r="H241" s="12">
        <v>0.93</v>
      </c>
    </row>
    <row r="243" spans="1:8" x14ac:dyDescent="0.25">
      <c r="A243" t="s">
        <v>60</v>
      </c>
    </row>
    <row r="244" spans="1:8" x14ac:dyDescent="0.25">
      <c r="A244" t="s">
        <v>185</v>
      </c>
      <c r="B244">
        <v>59</v>
      </c>
      <c r="C244" s="12">
        <f>59/200</f>
        <v>0.29499999999999998</v>
      </c>
      <c r="E244">
        <v>23</v>
      </c>
      <c r="F244" s="12">
        <v>0.23</v>
      </c>
      <c r="G244">
        <v>36</v>
      </c>
      <c r="H244" s="12">
        <v>0.36</v>
      </c>
    </row>
    <row r="245" spans="1:8" x14ac:dyDescent="0.25">
      <c r="A245" t="s">
        <v>186</v>
      </c>
      <c r="B245">
        <v>141</v>
      </c>
      <c r="C245" s="12">
        <v>0.70499999999999996</v>
      </c>
      <c r="E245">
        <v>77</v>
      </c>
      <c r="F245" s="12">
        <v>0.77</v>
      </c>
      <c r="G245">
        <v>64</v>
      </c>
      <c r="H245" s="12">
        <v>0.64</v>
      </c>
    </row>
    <row r="247" spans="1:8" x14ac:dyDescent="0.25">
      <c r="A247" t="s">
        <v>61</v>
      </c>
    </row>
    <row r="248" spans="1:8" x14ac:dyDescent="0.25">
      <c r="A248" t="s">
        <v>185</v>
      </c>
      <c r="B248">
        <v>3</v>
      </c>
      <c r="C248" s="12">
        <v>1.4999999999999999E-2</v>
      </c>
      <c r="E248">
        <v>1</v>
      </c>
      <c r="F248" s="12">
        <v>0.01</v>
      </c>
      <c r="G248">
        <v>2</v>
      </c>
      <c r="H248" s="12">
        <v>0.02</v>
      </c>
    </row>
    <row r="249" spans="1:8" x14ac:dyDescent="0.25">
      <c r="A249" t="s">
        <v>186</v>
      </c>
      <c r="B249">
        <v>197</v>
      </c>
      <c r="C249" s="12">
        <v>0.98499999999999999</v>
      </c>
      <c r="E249">
        <v>99</v>
      </c>
      <c r="F249" s="12">
        <v>0.99</v>
      </c>
      <c r="G249">
        <v>98</v>
      </c>
      <c r="H249" s="12">
        <v>0.98</v>
      </c>
    </row>
    <row r="251" spans="1:8" x14ac:dyDescent="0.25">
      <c r="A251" t="s">
        <v>62</v>
      </c>
    </row>
    <row r="252" spans="1:8" x14ac:dyDescent="0.25">
      <c r="A252" t="s">
        <v>185</v>
      </c>
      <c r="B252">
        <v>4</v>
      </c>
      <c r="C252" s="12">
        <v>0.02</v>
      </c>
      <c r="E252">
        <v>3</v>
      </c>
      <c r="F252" s="12">
        <v>0.03</v>
      </c>
      <c r="G252">
        <v>1</v>
      </c>
      <c r="H252" s="12">
        <v>0.01</v>
      </c>
    </row>
    <row r="253" spans="1:8" x14ac:dyDescent="0.25">
      <c r="A253" t="s">
        <v>186</v>
      </c>
      <c r="B253">
        <v>196</v>
      </c>
      <c r="C253" s="12">
        <v>0.98</v>
      </c>
      <c r="E253">
        <v>97</v>
      </c>
      <c r="F253" s="12">
        <v>0.97</v>
      </c>
      <c r="G253">
        <v>99</v>
      </c>
      <c r="H253" s="12">
        <v>0.99</v>
      </c>
    </row>
    <row r="255" spans="1:8" x14ac:dyDescent="0.25">
      <c r="A255" t="s">
        <v>63</v>
      </c>
    </row>
    <row r="256" spans="1:8" x14ac:dyDescent="0.25">
      <c r="A256" t="s">
        <v>185</v>
      </c>
      <c r="B256">
        <v>16</v>
      </c>
      <c r="C256" s="12">
        <v>0.08</v>
      </c>
      <c r="E256">
        <v>6</v>
      </c>
      <c r="F256" s="12">
        <v>0.06</v>
      </c>
      <c r="G256">
        <v>10</v>
      </c>
      <c r="H256" s="12">
        <v>0.1</v>
      </c>
    </row>
    <row r="257" spans="1:8" x14ac:dyDescent="0.25">
      <c r="A257" t="s">
        <v>186</v>
      </c>
      <c r="B257">
        <v>184</v>
      </c>
      <c r="C257" s="12">
        <v>0.92</v>
      </c>
      <c r="E257">
        <v>94</v>
      </c>
      <c r="F257" s="12">
        <v>0.94</v>
      </c>
      <c r="G257">
        <v>90</v>
      </c>
      <c r="H257" s="12">
        <v>0.9</v>
      </c>
    </row>
    <row r="259" spans="1:8" x14ac:dyDescent="0.25">
      <c r="A259" t="s">
        <v>64</v>
      </c>
    </row>
    <row r="260" spans="1:8" x14ac:dyDescent="0.25">
      <c r="A260" t="s">
        <v>185</v>
      </c>
      <c r="B260">
        <v>46</v>
      </c>
      <c r="C260" s="12">
        <v>0.23</v>
      </c>
      <c r="E260">
        <v>20</v>
      </c>
      <c r="F260" s="12">
        <v>0.2</v>
      </c>
      <c r="G260">
        <v>26</v>
      </c>
      <c r="H260" s="12">
        <v>0.26</v>
      </c>
    </row>
    <row r="261" spans="1:8" x14ac:dyDescent="0.25">
      <c r="A261" t="s">
        <v>186</v>
      </c>
      <c r="B261">
        <v>154</v>
      </c>
      <c r="C261" s="12">
        <v>0.77</v>
      </c>
      <c r="E261">
        <v>80</v>
      </c>
      <c r="F261" s="12">
        <v>0.8</v>
      </c>
      <c r="G261">
        <v>74</v>
      </c>
      <c r="H261" s="12">
        <v>0.74</v>
      </c>
    </row>
    <row r="263" spans="1:8" x14ac:dyDescent="0.25">
      <c r="A263" t="s">
        <v>65</v>
      </c>
    </row>
    <row r="264" spans="1:8" x14ac:dyDescent="0.25">
      <c r="A264" t="s">
        <v>185</v>
      </c>
      <c r="B264">
        <v>8</v>
      </c>
      <c r="C264" s="12">
        <v>0.04</v>
      </c>
      <c r="E264">
        <v>0</v>
      </c>
      <c r="F264" s="12">
        <v>0</v>
      </c>
      <c r="G264">
        <v>8</v>
      </c>
      <c r="H264" s="12">
        <v>0.08</v>
      </c>
    </row>
    <row r="265" spans="1:8" x14ac:dyDescent="0.25">
      <c r="A265" t="s">
        <v>186</v>
      </c>
      <c r="B265">
        <v>192</v>
      </c>
      <c r="C265" s="12">
        <v>0.96</v>
      </c>
      <c r="E265">
        <v>0</v>
      </c>
      <c r="F265" s="12">
        <v>0</v>
      </c>
      <c r="G265">
        <v>92</v>
      </c>
      <c r="H265" s="12">
        <v>0.92</v>
      </c>
    </row>
    <row r="267" spans="1:8" x14ac:dyDescent="0.25">
      <c r="A267" t="s">
        <v>66</v>
      </c>
    </row>
    <row r="268" spans="1:8" x14ac:dyDescent="0.25">
      <c r="A268" t="s">
        <v>185</v>
      </c>
      <c r="B268">
        <v>15</v>
      </c>
      <c r="C268" s="12">
        <v>7.4999999999999997E-2</v>
      </c>
      <c r="E268">
        <v>11</v>
      </c>
      <c r="F268" s="12">
        <v>0.11</v>
      </c>
      <c r="G268">
        <v>4</v>
      </c>
      <c r="H268" s="12">
        <v>0.04</v>
      </c>
    </row>
    <row r="269" spans="1:8" x14ac:dyDescent="0.25">
      <c r="A269" t="s">
        <v>186</v>
      </c>
      <c r="B269">
        <v>185</v>
      </c>
      <c r="C269" s="12">
        <v>0.92500000000000004</v>
      </c>
      <c r="E269">
        <v>89</v>
      </c>
      <c r="F269" s="12">
        <v>0.89</v>
      </c>
      <c r="G269">
        <v>96</v>
      </c>
      <c r="H269" s="12">
        <v>0.96</v>
      </c>
    </row>
    <row r="271" spans="1:8" x14ac:dyDescent="0.25">
      <c r="A271" t="s">
        <v>67</v>
      </c>
    </row>
    <row r="272" spans="1:8" x14ac:dyDescent="0.25">
      <c r="A272" t="s">
        <v>185</v>
      </c>
      <c r="B272">
        <v>79</v>
      </c>
      <c r="C272" s="12">
        <f>79/200</f>
        <v>0.39500000000000002</v>
      </c>
      <c r="E272">
        <v>46</v>
      </c>
      <c r="F272" s="12">
        <v>0.46</v>
      </c>
      <c r="G272">
        <v>33</v>
      </c>
      <c r="H272" s="12">
        <v>0.33</v>
      </c>
    </row>
    <row r="273" spans="1:8" x14ac:dyDescent="0.25">
      <c r="A273" t="s">
        <v>186</v>
      </c>
      <c r="B273">
        <v>121</v>
      </c>
      <c r="C273" s="12">
        <v>0.60499999999999998</v>
      </c>
      <c r="E273">
        <v>54</v>
      </c>
      <c r="F273" s="12">
        <v>0.54</v>
      </c>
      <c r="G273">
        <v>67</v>
      </c>
      <c r="H273" s="12">
        <v>0.67</v>
      </c>
    </row>
    <row r="275" spans="1:8" x14ac:dyDescent="0.25">
      <c r="A275" t="s">
        <v>68</v>
      </c>
    </row>
    <row r="276" spans="1:8" x14ac:dyDescent="0.25">
      <c r="A276" t="s">
        <v>185</v>
      </c>
      <c r="B276">
        <v>28</v>
      </c>
      <c r="C276" s="12">
        <v>0.14000000000000001</v>
      </c>
      <c r="E276">
        <v>11</v>
      </c>
      <c r="F276" s="12">
        <v>0.11</v>
      </c>
      <c r="G276">
        <v>17</v>
      </c>
      <c r="H276" s="12">
        <v>0.17</v>
      </c>
    </row>
    <row r="277" spans="1:8" x14ac:dyDescent="0.25">
      <c r="A277" t="s">
        <v>186</v>
      </c>
      <c r="B277">
        <v>172</v>
      </c>
      <c r="C277" s="12">
        <v>0.86</v>
      </c>
      <c r="E277">
        <v>89</v>
      </c>
      <c r="F277" s="12">
        <v>0.89</v>
      </c>
      <c r="G277">
        <v>83</v>
      </c>
      <c r="H277" s="12">
        <v>0.83</v>
      </c>
    </row>
    <row r="279" spans="1:8" x14ac:dyDescent="0.25">
      <c r="A279" t="s">
        <v>71</v>
      </c>
    </row>
    <row r="280" spans="1:8" x14ac:dyDescent="0.25">
      <c r="A280" t="s">
        <v>168</v>
      </c>
      <c r="B280">
        <v>1</v>
      </c>
      <c r="C280" s="12">
        <f>1/200</f>
        <v>5.0000000000000001E-3</v>
      </c>
      <c r="E280">
        <v>0</v>
      </c>
      <c r="F280" s="12">
        <v>0</v>
      </c>
      <c r="G280">
        <v>1</v>
      </c>
      <c r="H280" s="12">
        <v>0.01</v>
      </c>
    </row>
    <row r="281" spans="1:8" x14ac:dyDescent="0.25">
      <c r="A281" t="s">
        <v>169</v>
      </c>
      <c r="B281">
        <v>24</v>
      </c>
      <c r="C281" s="12">
        <f>24/200</f>
        <v>0.12</v>
      </c>
      <c r="E281">
        <v>8</v>
      </c>
      <c r="F281" s="12">
        <v>0.08</v>
      </c>
      <c r="G281">
        <v>16</v>
      </c>
      <c r="H281" s="12">
        <v>0.16</v>
      </c>
    </row>
    <row r="282" spans="1:8" x14ac:dyDescent="0.25">
      <c r="A282" t="s">
        <v>170</v>
      </c>
      <c r="B282">
        <v>82</v>
      </c>
      <c r="C282" s="12">
        <f>82/200</f>
        <v>0.41</v>
      </c>
      <c r="E282">
        <v>36</v>
      </c>
      <c r="F282" s="12">
        <v>0.36</v>
      </c>
      <c r="G282">
        <v>46</v>
      </c>
      <c r="H282" s="12">
        <v>0.46</v>
      </c>
    </row>
    <row r="283" spans="1:8" x14ac:dyDescent="0.25">
      <c r="A283" t="s">
        <v>196</v>
      </c>
      <c r="B283">
        <v>52</v>
      </c>
      <c r="C283" s="12">
        <f>52/200</f>
        <v>0.26</v>
      </c>
      <c r="E283">
        <v>35</v>
      </c>
      <c r="F283" s="12">
        <v>0.35</v>
      </c>
      <c r="G283">
        <v>17</v>
      </c>
      <c r="H283" s="12">
        <v>0.17</v>
      </c>
    </row>
    <row r="284" spans="1:8" x14ac:dyDescent="0.25">
      <c r="A284" t="s">
        <v>197</v>
      </c>
      <c r="B284">
        <v>13</v>
      </c>
      <c r="C284" s="12">
        <f>13/200</f>
        <v>6.5000000000000002E-2</v>
      </c>
      <c r="E284">
        <v>9</v>
      </c>
      <c r="F284" s="12">
        <v>0.09</v>
      </c>
      <c r="G284">
        <v>4</v>
      </c>
      <c r="H284" s="12">
        <v>0.04</v>
      </c>
    </row>
    <row r="285" spans="1:8" x14ac:dyDescent="0.25">
      <c r="A285" t="s">
        <v>173</v>
      </c>
      <c r="B285">
        <v>28</v>
      </c>
      <c r="C285" s="12">
        <f>28/200</f>
        <v>0.14000000000000001</v>
      </c>
      <c r="E285">
        <v>12</v>
      </c>
      <c r="F285" s="12">
        <v>0.12</v>
      </c>
      <c r="G285">
        <v>16</v>
      </c>
      <c r="H285" s="12">
        <v>0.16</v>
      </c>
    </row>
    <row r="287" spans="1:8" x14ac:dyDescent="0.25">
      <c r="A287" t="s">
        <v>72</v>
      </c>
    </row>
    <row r="288" spans="1:8" x14ac:dyDescent="0.25">
      <c r="A288" t="s">
        <v>185</v>
      </c>
      <c r="B288">
        <v>85</v>
      </c>
      <c r="C288" s="12">
        <f>85/200</f>
        <v>0.42499999999999999</v>
      </c>
      <c r="E288">
        <v>38</v>
      </c>
      <c r="F288" s="12">
        <v>0.38</v>
      </c>
      <c r="G288">
        <v>47</v>
      </c>
      <c r="H288" s="12">
        <v>0.47</v>
      </c>
    </row>
    <row r="289" spans="1:8" x14ac:dyDescent="0.25">
      <c r="A289" t="s">
        <v>186</v>
      </c>
      <c r="B289">
        <v>115</v>
      </c>
      <c r="C289" s="12">
        <v>0.57499999999999996</v>
      </c>
      <c r="E289">
        <v>62</v>
      </c>
      <c r="F289" s="12">
        <v>0.62</v>
      </c>
      <c r="G289">
        <v>53</v>
      </c>
      <c r="H289" s="12">
        <v>0.53</v>
      </c>
    </row>
    <row r="291" spans="1:8" x14ac:dyDescent="0.25">
      <c r="A291" t="s">
        <v>73</v>
      </c>
    </row>
    <row r="292" spans="1:8" x14ac:dyDescent="0.25">
      <c r="A292" t="s">
        <v>185</v>
      </c>
      <c r="B292">
        <v>88</v>
      </c>
      <c r="C292" s="12">
        <v>0.44</v>
      </c>
      <c r="E292">
        <v>38</v>
      </c>
      <c r="F292" s="12">
        <v>0.38</v>
      </c>
      <c r="G292">
        <v>50</v>
      </c>
      <c r="H292" s="12">
        <v>0.5</v>
      </c>
    </row>
    <row r="293" spans="1:8" x14ac:dyDescent="0.25">
      <c r="A293" t="s">
        <v>186</v>
      </c>
      <c r="B293">
        <v>112</v>
      </c>
      <c r="C293" s="12">
        <v>0.56000000000000005</v>
      </c>
      <c r="E293">
        <v>62</v>
      </c>
      <c r="F293" s="12">
        <v>0.62</v>
      </c>
      <c r="G293">
        <v>50</v>
      </c>
      <c r="H293" s="12">
        <v>0.5</v>
      </c>
    </row>
    <row r="295" spans="1:8" x14ac:dyDescent="0.25">
      <c r="A295" t="s">
        <v>74</v>
      </c>
    </row>
    <row r="296" spans="1:8" x14ac:dyDescent="0.25">
      <c r="A296" t="s">
        <v>185</v>
      </c>
      <c r="B296">
        <v>24</v>
      </c>
      <c r="C296" s="12">
        <v>0.12</v>
      </c>
      <c r="E296">
        <v>9</v>
      </c>
      <c r="F296" s="12">
        <v>0.09</v>
      </c>
      <c r="G296">
        <v>15</v>
      </c>
      <c r="H296" s="12">
        <v>0.15</v>
      </c>
    </row>
    <row r="297" spans="1:8" x14ac:dyDescent="0.25">
      <c r="A297" t="s">
        <v>186</v>
      </c>
      <c r="B297">
        <v>176</v>
      </c>
      <c r="C297" s="12">
        <v>0.88</v>
      </c>
      <c r="E297">
        <v>91</v>
      </c>
      <c r="F297" s="12">
        <v>0.91</v>
      </c>
      <c r="G297">
        <v>85</v>
      </c>
      <c r="H297" s="12">
        <v>0.85</v>
      </c>
    </row>
    <row r="299" spans="1:8" x14ac:dyDescent="0.25">
      <c r="A299" t="s">
        <v>75</v>
      </c>
    </row>
    <row r="300" spans="1:8" x14ac:dyDescent="0.25">
      <c r="A300" t="s">
        <v>185</v>
      </c>
      <c r="B300">
        <v>59</v>
      </c>
      <c r="C300" s="12">
        <f>59/200</f>
        <v>0.29499999999999998</v>
      </c>
      <c r="E300">
        <v>11</v>
      </c>
      <c r="F300" s="12">
        <v>0.11</v>
      </c>
      <c r="G300">
        <v>48</v>
      </c>
      <c r="H300" s="12">
        <v>0.48</v>
      </c>
    </row>
    <row r="301" spans="1:8" x14ac:dyDescent="0.25">
      <c r="A301" t="s">
        <v>186</v>
      </c>
      <c r="B301">
        <v>141</v>
      </c>
      <c r="C301" s="12">
        <v>0.70499999999999996</v>
      </c>
      <c r="E301">
        <v>89</v>
      </c>
      <c r="F301" s="12">
        <v>0.89</v>
      </c>
      <c r="G301">
        <v>52</v>
      </c>
      <c r="H301" s="12">
        <v>0.52</v>
      </c>
    </row>
    <row r="303" spans="1:8" x14ac:dyDescent="0.25">
      <c r="A303" t="s">
        <v>76</v>
      </c>
    </row>
    <row r="304" spans="1:8" x14ac:dyDescent="0.25">
      <c r="A304" t="s">
        <v>185</v>
      </c>
      <c r="B304">
        <v>19</v>
      </c>
      <c r="C304" s="12">
        <v>9.5000000000000001E-2</v>
      </c>
      <c r="E304">
        <v>10</v>
      </c>
      <c r="F304" s="12">
        <v>0.1</v>
      </c>
      <c r="G304">
        <v>9</v>
      </c>
      <c r="H304" s="12">
        <v>0.09</v>
      </c>
    </row>
    <row r="305" spans="1:8" x14ac:dyDescent="0.25">
      <c r="A305" t="s">
        <v>186</v>
      </c>
      <c r="B305">
        <v>181</v>
      </c>
      <c r="C305" s="12">
        <v>0.90500000000000003</v>
      </c>
      <c r="E305">
        <v>90</v>
      </c>
      <c r="F305" s="12">
        <v>0.9</v>
      </c>
      <c r="G305">
        <v>91</v>
      </c>
      <c r="H305" s="12">
        <v>0.91</v>
      </c>
    </row>
    <row r="307" spans="1:8" x14ac:dyDescent="0.25">
      <c r="A307" t="s">
        <v>77</v>
      </c>
    </row>
    <row r="308" spans="1:8" x14ac:dyDescent="0.25">
      <c r="A308" t="s">
        <v>185</v>
      </c>
      <c r="B308">
        <v>15</v>
      </c>
      <c r="C308" s="12">
        <v>7.4999999999999997E-2</v>
      </c>
      <c r="E308">
        <v>12</v>
      </c>
      <c r="F308" s="12">
        <v>0.12</v>
      </c>
      <c r="G308">
        <v>3</v>
      </c>
      <c r="H308" s="12">
        <v>0.03</v>
      </c>
    </row>
    <row r="309" spans="1:8" x14ac:dyDescent="0.25">
      <c r="A309" t="s">
        <v>186</v>
      </c>
      <c r="B309">
        <v>185</v>
      </c>
      <c r="C309" s="12">
        <v>0.92500000000000004</v>
      </c>
      <c r="E309">
        <v>88</v>
      </c>
      <c r="F309" s="12">
        <v>0.88</v>
      </c>
      <c r="G309">
        <v>97</v>
      </c>
      <c r="H309" s="12">
        <v>0.97</v>
      </c>
    </row>
    <row r="311" spans="1:8" x14ac:dyDescent="0.25">
      <c r="A311" t="s">
        <v>78</v>
      </c>
    </row>
    <row r="312" spans="1:8" x14ac:dyDescent="0.25">
      <c r="A312" t="s">
        <v>185</v>
      </c>
      <c r="B312">
        <v>36</v>
      </c>
      <c r="C312" s="12">
        <v>0.18</v>
      </c>
      <c r="E312">
        <v>25</v>
      </c>
      <c r="F312" s="12">
        <v>0.25</v>
      </c>
      <c r="G312">
        <v>11</v>
      </c>
      <c r="H312" s="12">
        <v>0.11</v>
      </c>
    </row>
    <row r="313" spans="1:8" x14ac:dyDescent="0.25">
      <c r="A313" t="s">
        <v>186</v>
      </c>
      <c r="B313">
        <v>164</v>
      </c>
      <c r="C313" s="12">
        <v>0.82</v>
      </c>
      <c r="E313">
        <v>75</v>
      </c>
      <c r="F313" s="12">
        <v>0.75</v>
      </c>
      <c r="G313">
        <v>89</v>
      </c>
      <c r="H313" s="12">
        <v>0.89</v>
      </c>
    </row>
    <row r="315" spans="1:8" x14ac:dyDescent="0.25">
      <c r="A315" t="s">
        <v>79</v>
      </c>
    </row>
    <row r="316" spans="1:8" x14ac:dyDescent="0.25">
      <c r="A316" t="s">
        <v>185</v>
      </c>
      <c r="B316">
        <v>88</v>
      </c>
      <c r="C316" s="12">
        <v>0.44</v>
      </c>
      <c r="E316">
        <v>55</v>
      </c>
      <c r="F316" s="12">
        <v>0.55000000000000004</v>
      </c>
      <c r="G316">
        <v>33</v>
      </c>
      <c r="H316" s="12">
        <v>0.33</v>
      </c>
    </row>
    <row r="317" spans="1:8" x14ac:dyDescent="0.25">
      <c r="A317" t="s">
        <v>186</v>
      </c>
      <c r="B317">
        <v>112</v>
      </c>
      <c r="C317" s="12">
        <v>0.56000000000000005</v>
      </c>
      <c r="E317">
        <v>45</v>
      </c>
      <c r="F317" s="12">
        <v>0.45</v>
      </c>
      <c r="G317">
        <v>67</v>
      </c>
      <c r="H317" s="12">
        <v>0.67</v>
      </c>
    </row>
    <row r="319" spans="1:8" x14ac:dyDescent="0.25">
      <c r="A319" t="s">
        <v>80</v>
      </c>
    </row>
    <row r="320" spans="1:8" x14ac:dyDescent="0.25">
      <c r="A320" t="s">
        <v>185</v>
      </c>
      <c r="B320">
        <v>25</v>
      </c>
      <c r="C320" s="12">
        <v>0.125</v>
      </c>
      <c r="E320">
        <v>19</v>
      </c>
      <c r="F320" s="12">
        <v>0.19</v>
      </c>
      <c r="G320">
        <v>6</v>
      </c>
      <c r="H320" s="12">
        <v>0.06</v>
      </c>
    </row>
    <row r="321" spans="1:8" x14ac:dyDescent="0.25">
      <c r="A321" t="s">
        <v>186</v>
      </c>
      <c r="B321">
        <v>175</v>
      </c>
      <c r="C321" s="12">
        <v>0.875</v>
      </c>
      <c r="E321">
        <v>81</v>
      </c>
      <c r="F321" s="12">
        <v>0.81</v>
      </c>
      <c r="G321">
        <v>94</v>
      </c>
      <c r="H321" s="12">
        <v>0.94</v>
      </c>
    </row>
    <row r="323" spans="1:8" x14ac:dyDescent="0.25">
      <c r="A323" t="s">
        <v>81</v>
      </c>
    </row>
    <row r="324" spans="1:8" x14ac:dyDescent="0.25">
      <c r="A324" t="s">
        <v>185</v>
      </c>
      <c r="B324">
        <v>22</v>
      </c>
      <c r="C324" s="12">
        <v>0.11</v>
      </c>
      <c r="E324">
        <v>9</v>
      </c>
      <c r="F324" s="12">
        <v>0.09</v>
      </c>
      <c r="G324">
        <v>13</v>
      </c>
      <c r="H324" s="12">
        <v>0.13</v>
      </c>
    </row>
    <row r="325" spans="1:8" x14ac:dyDescent="0.25">
      <c r="A325" t="s">
        <v>186</v>
      </c>
      <c r="B325">
        <v>178</v>
      </c>
      <c r="C325" s="12">
        <v>0.89</v>
      </c>
      <c r="E325">
        <v>91</v>
      </c>
      <c r="F325" s="12">
        <v>0.91</v>
      </c>
      <c r="G325">
        <v>87</v>
      </c>
      <c r="H325" s="12">
        <v>0.87</v>
      </c>
    </row>
    <row r="327" spans="1:8" x14ac:dyDescent="0.25">
      <c r="A327" t="s">
        <v>82</v>
      </c>
    </row>
    <row r="328" spans="1:8" x14ac:dyDescent="0.25">
      <c r="A328" t="s">
        <v>185</v>
      </c>
      <c r="B328">
        <v>69</v>
      </c>
      <c r="C328" s="12">
        <f>69/200</f>
        <v>0.34499999999999997</v>
      </c>
      <c r="E328">
        <v>30</v>
      </c>
      <c r="F328" s="12">
        <v>0.3</v>
      </c>
      <c r="G328">
        <v>39</v>
      </c>
      <c r="H328" s="12">
        <v>0.39</v>
      </c>
    </row>
    <row r="329" spans="1:8" x14ac:dyDescent="0.25">
      <c r="A329" t="s">
        <v>186</v>
      </c>
      <c r="B329">
        <v>131</v>
      </c>
      <c r="C329" s="12">
        <f>131/200</f>
        <v>0.65500000000000003</v>
      </c>
      <c r="E329">
        <v>70</v>
      </c>
      <c r="F329" s="12">
        <v>0.7</v>
      </c>
      <c r="G329">
        <v>61</v>
      </c>
      <c r="H329" s="12">
        <v>0.61</v>
      </c>
    </row>
    <row r="331" spans="1:8" x14ac:dyDescent="0.25">
      <c r="A331" t="s">
        <v>83</v>
      </c>
    </row>
    <row r="332" spans="1:8" x14ac:dyDescent="0.25">
      <c r="A332" t="s">
        <v>185</v>
      </c>
      <c r="B332">
        <v>121</v>
      </c>
      <c r="C332" s="12">
        <f>121/200</f>
        <v>0.60499999999999998</v>
      </c>
      <c r="E332">
        <v>49</v>
      </c>
      <c r="F332" s="12">
        <v>0.49</v>
      </c>
      <c r="G332">
        <v>72</v>
      </c>
      <c r="H332" s="12">
        <v>0.72</v>
      </c>
    </row>
    <row r="333" spans="1:8" x14ac:dyDescent="0.25">
      <c r="A333" t="s">
        <v>186</v>
      </c>
      <c r="B333">
        <v>17</v>
      </c>
      <c r="C333" s="12">
        <f>17/200</f>
        <v>8.5000000000000006E-2</v>
      </c>
      <c r="E333">
        <v>10</v>
      </c>
      <c r="F333" s="12">
        <v>0.1</v>
      </c>
      <c r="G333">
        <v>7</v>
      </c>
      <c r="H333" s="12">
        <v>7.0000000000000007E-2</v>
      </c>
    </row>
    <row r="334" spans="1:8" x14ac:dyDescent="0.25">
      <c r="A334" t="s">
        <v>187</v>
      </c>
      <c r="B334">
        <v>62</v>
      </c>
      <c r="C334" s="12">
        <f>62/200</f>
        <v>0.31</v>
      </c>
      <c r="E334">
        <v>41</v>
      </c>
      <c r="F334" s="12">
        <v>0.41</v>
      </c>
      <c r="G334">
        <v>21</v>
      </c>
      <c r="H334" s="12">
        <v>0.21</v>
      </c>
    </row>
  </sheetData>
  <sheetProtection algorithmName="SHA-512" hashValue="HYm8wfOh+YjcgQpGngoXghuAV64mAAZqgv6n/j+bX/1UEAN2cnANLdGqdgAu/5RfRB5WkMHUVw1OUiq0+PwmJg==" saltValue="ZEKbEj4ujbOsaMi9K7Mwg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33"/>
  <sheetViews>
    <sheetView topLeftCell="A422" workbookViewId="0">
      <selection activeCell="A435" sqref="A435"/>
    </sheetView>
  </sheetViews>
  <sheetFormatPr defaultRowHeight="15" x14ac:dyDescent="0.25"/>
  <cols>
    <col min="1" max="1" width="107.140625" bestFit="1" customWidth="1"/>
    <col min="2" max="2" width="24" bestFit="1" customWidth="1"/>
  </cols>
  <sheetData>
    <row r="1" spans="1:4" x14ac:dyDescent="0.25">
      <c r="A1" t="s">
        <v>15</v>
      </c>
      <c r="B1" t="s">
        <v>183</v>
      </c>
      <c r="C1" t="s">
        <v>184</v>
      </c>
      <c r="D1" t="s">
        <v>149</v>
      </c>
    </row>
    <row r="2" spans="1:4" x14ac:dyDescent="0.25">
      <c r="A2" t="s">
        <v>153</v>
      </c>
      <c r="B2">
        <v>82</v>
      </c>
      <c r="C2">
        <v>18</v>
      </c>
      <c r="D2">
        <v>100</v>
      </c>
    </row>
    <row r="3" spans="1:4" x14ac:dyDescent="0.25">
      <c r="A3" t="s">
        <v>154</v>
      </c>
      <c r="B3">
        <v>91</v>
      </c>
      <c r="C3">
        <v>9</v>
      </c>
      <c r="D3">
        <v>100</v>
      </c>
    </row>
    <row r="4" spans="1:4" x14ac:dyDescent="0.25">
      <c r="A4" t="s">
        <v>149</v>
      </c>
      <c r="B4">
        <v>173</v>
      </c>
      <c r="C4">
        <v>27</v>
      </c>
      <c r="D4">
        <v>200</v>
      </c>
    </row>
    <row r="5" spans="1:4" x14ac:dyDescent="0.25">
      <c r="A5" t="s">
        <v>0</v>
      </c>
      <c r="B5" s="13">
        <f>200*(82*9-91*18)^2/173/27/100/100</f>
        <v>3.4682080924855496</v>
      </c>
    </row>
    <row r="6" spans="1:4" x14ac:dyDescent="0.25">
      <c r="A6" t="s">
        <v>1</v>
      </c>
      <c r="B6" s="14">
        <f>CHIDIST(B5,1)</f>
        <v>6.2559045293997265E-2</v>
      </c>
    </row>
    <row r="8" spans="1:4" x14ac:dyDescent="0.25">
      <c r="A8" t="s">
        <v>16</v>
      </c>
      <c r="B8" t="s">
        <v>183</v>
      </c>
      <c r="C8" t="s">
        <v>184</v>
      </c>
      <c r="D8" t="s">
        <v>149</v>
      </c>
    </row>
    <row r="9" spans="1:4" x14ac:dyDescent="0.25">
      <c r="A9" t="s">
        <v>153</v>
      </c>
      <c r="B9">
        <v>9</v>
      </c>
      <c r="C9">
        <v>91</v>
      </c>
      <c r="D9">
        <v>100</v>
      </c>
    </row>
    <row r="10" spans="1:4" x14ac:dyDescent="0.25">
      <c r="A10" t="s">
        <v>154</v>
      </c>
      <c r="B10">
        <v>17</v>
      </c>
      <c r="C10">
        <v>83</v>
      </c>
      <c r="D10">
        <v>100</v>
      </c>
    </row>
    <row r="11" spans="1:4" x14ac:dyDescent="0.25">
      <c r="A11" t="s">
        <v>149</v>
      </c>
      <c r="B11">
        <v>26</v>
      </c>
      <c r="C11">
        <v>174</v>
      </c>
      <c r="D11">
        <v>200</v>
      </c>
    </row>
    <row r="12" spans="1:4" x14ac:dyDescent="0.25">
      <c r="A12" t="s">
        <v>0</v>
      </c>
      <c r="B12" s="13">
        <f>200*(9*83-17*91)^2/26/174/100/100</f>
        <v>2.8293545534924847</v>
      </c>
    </row>
    <row r="13" spans="1:4" x14ac:dyDescent="0.25">
      <c r="A13" t="s">
        <v>1</v>
      </c>
      <c r="B13" s="14">
        <f>CHIDIST(B12,1)</f>
        <v>9.2555551124431396E-2</v>
      </c>
    </row>
    <row r="15" spans="1:4" x14ac:dyDescent="0.25">
      <c r="A15" t="s">
        <v>17</v>
      </c>
      <c r="B15" t="s">
        <v>183</v>
      </c>
      <c r="C15" t="s">
        <v>184</v>
      </c>
      <c r="D15" t="s">
        <v>149</v>
      </c>
    </row>
    <row r="16" spans="1:4" x14ac:dyDescent="0.25">
      <c r="A16" t="s">
        <v>153</v>
      </c>
      <c r="B16">
        <v>4</v>
      </c>
      <c r="C16">
        <v>96</v>
      </c>
      <c r="D16">
        <v>100</v>
      </c>
    </row>
    <row r="17" spans="1:4" x14ac:dyDescent="0.25">
      <c r="A17" t="s">
        <v>154</v>
      </c>
      <c r="B17">
        <v>15</v>
      </c>
      <c r="C17">
        <v>85</v>
      </c>
      <c r="D17">
        <v>100</v>
      </c>
    </row>
    <row r="18" spans="1:4" x14ac:dyDescent="0.25">
      <c r="A18" t="s">
        <v>149</v>
      </c>
      <c r="B18">
        <v>1</v>
      </c>
      <c r="C18">
        <v>181</v>
      </c>
      <c r="D18">
        <v>200</v>
      </c>
    </row>
    <row r="19" spans="1:4" x14ac:dyDescent="0.25">
      <c r="A19" t="s">
        <v>0</v>
      </c>
      <c r="B19" s="13">
        <f>200*(4*85-15*96)^2/1/181/100/100</f>
        <v>133.70165745856355</v>
      </c>
    </row>
    <row r="20" spans="1:4" x14ac:dyDescent="0.25">
      <c r="A20" t="s">
        <v>1</v>
      </c>
      <c r="B20" s="16">
        <f>CHIDIST(B19,1)</f>
        <v>6.349448578902414E-31</v>
      </c>
    </row>
    <row r="22" spans="1:4" x14ac:dyDescent="0.25">
      <c r="A22" t="s">
        <v>18</v>
      </c>
      <c r="B22" t="s">
        <v>183</v>
      </c>
      <c r="C22" t="s">
        <v>184</v>
      </c>
      <c r="D22" t="s">
        <v>149</v>
      </c>
    </row>
    <row r="23" spans="1:4" x14ac:dyDescent="0.25">
      <c r="A23" t="s">
        <v>153</v>
      </c>
      <c r="B23">
        <v>42</v>
      </c>
      <c r="C23">
        <v>58</v>
      </c>
      <c r="D23">
        <v>100</v>
      </c>
    </row>
    <row r="24" spans="1:4" x14ac:dyDescent="0.25">
      <c r="A24" t="s">
        <v>154</v>
      </c>
      <c r="B24">
        <v>16</v>
      </c>
      <c r="C24">
        <v>84</v>
      </c>
      <c r="D24">
        <v>100</v>
      </c>
    </row>
    <row r="25" spans="1:4" x14ac:dyDescent="0.25">
      <c r="A25" t="s">
        <v>149</v>
      </c>
      <c r="B25">
        <v>58</v>
      </c>
      <c r="C25">
        <v>142</v>
      </c>
      <c r="D25">
        <v>200</v>
      </c>
    </row>
    <row r="26" spans="1:4" x14ac:dyDescent="0.25">
      <c r="A26" t="s">
        <v>0</v>
      </c>
      <c r="B26" s="13">
        <f>200*(42*84-16*58)^2/58/142/100/100</f>
        <v>16.415735794074791</v>
      </c>
    </row>
    <row r="27" spans="1:4" x14ac:dyDescent="0.25">
      <c r="A27" t="s">
        <v>1</v>
      </c>
      <c r="B27" s="16">
        <f>CHIDIST(B26,1)</f>
        <v>5.0861244457695236E-5</v>
      </c>
    </row>
    <row r="29" spans="1:4" x14ac:dyDescent="0.25">
      <c r="A29" t="s">
        <v>19</v>
      </c>
      <c r="B29" t="s">
        <v>183</v>
      </c>
      <c r="C29" t="s">
        <v>184</v>
      </c>
      <c r="D29" t="s">
        <v>149</v>
      </c>
    </row>
    <row r="30" spans="1:4" x14ac:dyDescent="0.25">
      <c r="A30" t="s">
        <v>153</v>
      </c>
      <c r="B30">
        <v>24</v>
      </c>
      <c r="C30">
        <v>76</v>
      </c>
      <c r="D30">
        <v>100</v>
      </c>
    </row>
    <row r="31" spans="1:4" x14ac:dyDescent="0.25">
      <c r="A31" t="s">
        <v>154</v>
      </c>
      <c r="B31">
        <v>32</v>
      </c>
      <c r="C31">
        <v>68</v>
      </c>
      <c r="D31">
        <v>100</v>
      </c>
    </row>
    <row r="32" spans="1:4" x14ac:dyDescent="0.25">
      <c r="A32" t="s">
        <v>149</v>
      </c>
      <c r="B32">
        <v>56</v>
      </c>
      <c r="C32">
        <v>144</v>
      </c>
      <c r="D32">
        <v>200</v>
      </c>
    </row>
    <row r="33" spans="1:4" x14ac:dyDescent="0.25">
      <c r="A33" t="s">
        <v>0</v>
      </c>
      <c r="B33" s="13">
        <f>200*(24*68-32*76)^2/56/144/100/100</f>
        <v>1.5873015873015874</v>
      </c>
    </row>
    <row r="34" spans="1:4" x14ac:dyDescent="0.25">
      <c r="A34" t="s">
        <v>1</v>
      </c>
      <c r="B34" s="14">
        <f>CHIDIST(B33,1)</f>
        <v>0.20771208572755664</v>
      </c>
    </row>
    <row r="36" spans="1:4" x14ac:dyDescent="0.25">
      <c r="A36" t="s">
        <v>20</v>
      </c>
      <c r="B36" t="s">
        <v>183</v>
      </c>
      <c r="C36" t="s">
        <v>184</v>
      </c>
      <c r="D36" t="s">
        <v>149</v>
      </c>
    </row>
    <row r="37" spans="1:4" x14ac:dyDescent="0.25">
      <c r="A37" t="s">
        <v>153</v>
      </c>
      <c r="B37">
        <v>0</v>
      </c>
      <c r="C37">
        <v>100</v>
      </c>
      <c r="D37">
        <v>100</v>
      </c>
    </row>
    <row r="38" spans="1:4" x14ac:dyDescent="0.25">
      <c r="A38" t="s">
        <v>154</v>
      </c>
      <c r="B38">
        <v>18</v>
      </c>
      <c r="C38">
        <v>82</v>
      </c>
      <c r="D38">
        <v>100</v>
      </c>
    </row>
    <row r="39" spans="1:4" x14ac:dyDescent="0.25">
      <c r="A39" t="s">
        <v>149</v>
      </c>
      <c r="B39">
        <v>18</v>
      </c>
      <c r="C39">
        <v>182</v>
      </c>
      <c r="D39">
        <v>200</v>
      </c>
    </row>
    <row r="40" spans="1:4" x14ac:dyDescent="0.25">
      <c r="A40" t="s">
        <v>0</v>
      </c>
      <c r="B40" s="13">
        <f>200*(0*82-18*100)^2/18/182/100/100</f>
        <v>19.780219780219781</v>
      </c>
    </row>
    <row r="41" spans="1:4" x14ac:dyDescent="0.25">
      <c r="A41" t="s">
        <v>1</v>
      </c>
      <c r="B41" s="16">
        <f>CHIDIST(B40,1)</f>
        <v>8.687711677000048E-6</v>
      </c>
    </row>
    <row r="43" spans="1:4" x14ac:dyDescent="0.25">
      <c r="A43" t="s">
        <v>21</v>
      </c>
      <c r="B43" t="s">
        <v>183</v>
      </c>
      <c r="C43" t="s">
        <v>184</v>
      </c>
      <c r="D43" t="s">
        <v>149</v>
      </c>
    </row>
    <row r="44" spans="1:4" x14ac:dyDescent="0.25">
      <c r="A44" t="s">
        <v>153</v>
      </c>
      <c r="B44">
        <v>0</v>
      </c>
      <c r="C44">
        <v>100</v>
      </c>
      <c r="D44">
        <v>100</v>
      </c>
    </row>
    <row r="45" spans="1:4" x14ac:dyDescent="0.25">
      <c r="A45" t="s">
        <v>154</v>
      </c>
      <c r="B45">
        <v>4</v>
      </c>
      <c r="C45">
        <v>96</v>
      </c>
      <c r="D45">
        <v>100</v>
      </c>
    </row>
    <row r="46" spans="1:4" x14ac:dyDescent="0.25">
      <c r="A46" t="s">
        <v>149</v>
      </c>
      <c r="B46">
        <v>4</v>
      </c>
      <c r="C46">
        <v>196</v>
      </c>
      <c r="D46">
        <v>200</v>
      </c>
    </row>
    <row r="47" spans="1:4" x14ac:dyDescent="0.25">
      <c r="A47" t="s">
        <v>0</v>
      </c>
      <c r="B47" s="13">
        <f>200*(0*96-4*100)^2/4/196/100/100</f>
        <v>4.0816326530612246</v>
      </c>
    </row>
    <row r="48" spans="1:4" x14ac:dyDescent="0.25">
      <c r="A48" t="s">
        <v>1</v>
      </c>
      <c r="B48" s="16">
        <f>CHIDIST(B47,1)</f>
        <v>4.3351751260862659E-2</v>
      </c>
    </row>
    <row r="50" spans="1:4" x14ac:dyDescent="0.25">
      <c r="A50" t="s">
        <v>25</v>
      </c>
      <c r="B50" t="s">
        <v>183</v>
      </c>
      <c r="C50" t="s">
        <v>184</v>
      </c>
      <c r="D50" t="s">
        <v>149</v>
      </c>
    </row>
    <row r="51" spans="1:4" x14ac:dyDescent="0.25">
      <c r="A51" t="s">
        <v>153</v>
      </c>
      <c r="B51">
        <v>20</v>
      </c>
      <c r="C51">
        <v>80</v>
      </c>
      <c r="D51">
        <v>100</v>
      </c>
    </row>
    <row r="52" spans="1:4" x14ac:dyDescent="0.25">
      <c r="A52" t="s">
        <v>154</v>
      </c>
      <c r="B52">
        <v>9</v>
      </c>
      <c r="C52">
        <v>91</v>
      </c>
      <c r="D52">
        <v>100</v>
      </c>
    </row>
    <row r="53" spans="1:4" x14ac:dyDescent="0.25">
      <c r="A53" t="s">
        <v>149</v>
      </c>
      <c r="B53">
        <v>29</v>
      </c>
      <c r="C53">
        <v>171</v>
      </c>
      <c r="D53">
        <v>200</v>
      </c>
    </row>
    <row r="54" spans="1:4" x14ac:dyDescent="0.25">
      <c r="A54" t="s">
        <v>0</v>
      </c>
      <c r="B54" s="13">
        <f>200*(20*91-9*80)^2/29/171/100/100</f>
        <v>4.8800161322847346</v>
      </c>
    </row>
    <row r="55" spans="1:4" x14ac:dyDescent="0.25">
      <c r="A55" t="s">
        <v>1</v>
      </c>
      <c r="B55" s="16">
        <f>CHIDIST(B54,1)</f>
        <v>2.7169365236135154E-2</v>
      </c>
    </row>
    <row r="57" spans="1:4" x14ac:dyDescent="0.25">
      <c r="A57" t="s">
        <v>24</v>
      </c>
      <c r="B57" t="s">
        <v>183</v>
      </c>
      <c r="C57" t="s">
        <v>184</v>
      </c>
      <c r="D57" t="s">
        <v>149</v>
      </c>
    </row>
    <row r="58" spans="1:4" x14ac:dyDescent="0.25">
      <c r="A58" t="s">
        <v>153</v>
      </c>
      <c r="B58">
        <v>53</v>
      </c>
      <c r="C58">
        <v>47</v>
      </c>
      <c r="D58">
        <v>100</v>
      </c>
    </row>
    <row r="59" spans="1:4" x14ac:dyDescent="0.25">
      <c r="A59" t="s">
        <v>154</v>
      </c>
      <c r="B59">
        <v>67</v>
      </c>
      <c r="C59">
        <v>33</v>
      </c>
      <c r="D59">
        <v>100</v>
      </c>
    </row>
    <row r="60" spans="1:4" x14ac:dyDescent="0.25">
      <c r="A60" t="s">
        <v>149</v>
      </c>
      <c r="B60">
        <v>120</v>
      </c>
      <c r="C60">
        <v>80</v>
      </c>
      <c r="D60">
        <v>200</v>
      </c>
    </row>
    <row r="61" spans="1:4" x14ac:dyDescent="0.25">
      <c r="A61" t="s">
        <v>0</v>
      </c>
      <c r="B61" s="13">
        <f>200*(53*33-67*47)^2/120/80/100/100</f>
        <v>4.0833333333333321</v>
      </c>
    </row>
    <row r="62" spans="1:4" x14ac:dyDescent="0.25">
      <c r="A62" t="s">
        <v>1</v>
      </c>
      <c r="B62" s="16">
        <f>CHIDIST(B61,1)</f>
        <v>4.3308142810792004E-2</v>
      </c>
    </row>
    <row r="64" spans="1:4" x14ac:dyDescent="0.25">
      <c r="A64" t="s">
        <v>23</v>
      </c>
      <c r="B64" t="s">
        <v>183</v>
      </c>
      <c r="C64" t="s">
        <v>184</v>
      </c>
      <c r="D64" t="s">
        <v>149</v>
      </c>
    </row>
    <row r="65" spans="1:4" x14ac:dyDescent="0.25">
      <c r="A65" t="s">
        <v>153</v>
      </c>
      <c r="B65">
        <v>33</v>
      </c>
      <c r="C65">
        <v>67</v>
      </c>
      <c r="D65">
        <v>100</v>
      </c>
    </row>
    <row r="66" spans="1:4" x14ac:dyDescent="0.25">
      <c r="A66" t="s">
        <v>154</v>
      </c>
      <c r="B66">
        <v>43</v>
      </c>
      <c r="C66">
        <v>57</v>
      </c>
      <c r="D66">
        <v>100</v>
      </c>
    </row>
    <row r="67" spans="1:4" x14ac:dyDescent="0.25">
      <c r="A67" t="s">
        <v>149</v>
      </c>
      <c r="B67">
        <v>76</v>
      </c>
      <c r="C67">
        <v>124</v>
      </c>
      <c r="D67">
        <v>200</v>
      </c>
    </row>
    <row r="68" spans="1:4" x14ac:dyDescent="0.25">
      <c r="A68" t="s">
        <v>0</v>
      </c>
      <c r="B68" s="13">
        <f>200*(33*57-43*67)^2/76/124/100/100</f>
        <v>2.1222410865874362</v>
      </c>
    </row>
    <row r="69" spans="1:4" x14ac:dyDescent="0.25">
      <c r="A69" t="s">
        <v>1</v>
      </c>
      <c r="B69" s="14">
        <f>CHIDIST(B68,1)</f>
        <v>0.14517397969586121</v>
      </c>
    </row>
    <row r="71" spans="1:4" x14ac:dyDescent="0.25">
      <c r="A71" t="s">
        <v>26</v>
      </c>
      <c r="B71" t="s">
        <v>183</v>
      </c>
      <c r="C71" t="s">
        <v>184</v>
      </c>
      <c r="D71" t="s">
        <v>149</v>
      </c>
    </row>
    <row r="72" spans="1:4" x14ac:dyDescent="0.25">
      <c r="A72" t="s">
        <v>153</v>
      </c>
      <c r="B72">
        <v>50</v>
      </c>
      <c r="C72">
        <v>50</v>
      </c>
      <c r="D72">
        <v>100</v>
      </c>
    </row>
    <row r="73" spans="1:4" x14ac:dyDescent="0.25">
      <c r="A73" t="s">
        <v>154</v>
      </c>
      <c r="B73">
        <v>48</v>
      </c>
      <c r="C73">
        <v>52</v>
      </c>
      <c r="D73">
        <v>100</v>
      </c>
    </row>
    <row r="74" spans="1:4" x14ac:dyDescent="0.25">
      <c r="A74" t="s">
        <v>149</v>
      </c>
      <c r="B74">
        <v>98</v>
      </c>
      <c r="C74">
        <v>102</v>
      </c>
      <c r="D74">
        <v>200</v>
      </c>
    </row>
    <row r="75" spans="1:4" x14ac:dyDescent="0.25">
      <c r="A75" t="s">
        <v>0</v>
      </c>
      <c r="B75" s="13">
        <f>200*(50*52-48*50)^2/98/102/100/100</f>
        <v>8.0032012805122066E-2</v>
      </c>
    </row>
    <row r="76" spans="1:4" x14ac:dyDescent="0.25">
      <c r="A76" t="s">
        <v>1</v>
      </c>
      <c r="B76" s="14">
        <f>CHIDIST(B75,1)</f>
        <v>0.7772540327312345</v>
      </c>
    </row>
    <row r="78" spans="1:4" x14ac:dyDescent="0.25">
      <c r="A78" t="s">
        <v>27</v>
      </c>
      <c r="B78" t="s">
        <v>183</v>
      </c>
      <c r="C78" t="s">
        <v>184</v>
      </c>
      <c r="D78" t="s">
        <v>149</v>
      </c>
    </row>
    <row r="79" spans="1:4" x14ac:dyDescent="0.25">
      <c r="A79" t="s">
        <v>153</v>
      </c>
      <c r="B79">
        <v>20</v>
      </c>
      <c r="C79">
        <v>80</v>
      </c>
      <c r="D79">
        <v>100</v>
      </c>
    </row>
    <row r="80" spans="1:4" x14ac:dyDescent="0.25">
      <c r="A80" t="s">
        <v>154</v>
      </c>
      <c r="B80">
        <v>15</v>
      </c>
      <c r="C80">
        <v>85</v>
      </c>
      <c r="D80">
        <v>100</v>
      </c>
    </row>
    <row r="81" spans="1:4" x14ac:dyDescent="0.25">
      <c r="A81" t="s">
        <v>149</v>
      </c>
      <c r="B81">
        <v>35</v>
      </c>
      <c r="C81">
        <v>165</v>
      </c>
      <c r="D81">
        <v>200</v>
      </c>
    </row>
    <row r="82" spans="1:4" x14ac:dyDescent="0.25">
      <c r="A82" t="s">
        <v>0</v>
      </c>
      <c r="B82" s="13">
        <f>200*(20*85-15*80)^2/35/165/100/100</f>
        <v>0.8658008658008659</v>
      </c>
    </row>
    <row r="83" spans="1:4" x14ac:dyDescent="0.25">
      <c r="A83" t="s">
        <v>1</v>
      </c>
      <c r="B83" s="14">
        <f>CHIDIST(B82,1)</f>
        <v>0.35212043563472278</v>
      </c>
    </row>
    <row r="85" spans="1:4" x14ac:dyDescent="0.25">
      <c r="A85" t="s">
        <v>28</v>
      </c>
      <c r="B85" t="s">
        <v>183</v>
      </c>
      <c r="C85" t="s">
        <v>184</v>
      </c>
      <c r="D85" t="s">
        <v>149</v>
      </c>
    </row>
    <row r="86" spans="1:4" x14ac:dyDescent="0.25">
      <c r="A86" t="s">
        <v>153</v>
      </c>
      <c r="B86">
        <v>12</v>
      </c>
      <c r="C86">
        <v>88</v>
      </c>
      <c r="D86">
        <v>100</v>
      </c>
    </row>
    <row r="87" spans="1:4" x14ac:dyDescent="0.25">
      <c r="A87" t="s">
        <v>154</v>
      </c>
      <c r="B87">
        <v>9</v>
      </c>
      <c r="C87">
        <v>91</v>
      </c>
      <c r="D87">
        <v>100</v>
      </c>
    </row>
    <row r="88" spans="1:4" x14ac:dyDescent="0.25">
      <c r="A88" t="s">
        <v>149</v>
      </c>
      <c r="B88">
        <v>21</v>
      </c>
      <c r="C88">
        <v>179</v>
      </c>
      <c r="D88">
        <v>200</v>
      </c>
    </row>
    <row r="89" spans="1:4" x14ac:dyDescent="0.25">
      <c r="A89" t="s">
        <v>0</v>
      </c>
      <c r="B89" s="13">
        <f>200*(12*91-9*88)^2/21/179/100/100</f>
        <v>0.4788507581803671</v>
      </c>
    </row>
    <row r="90" spans="1:4" x14ac:dyDescent="0.25">
      <c r="A90" t="s">
        <v>1</v>
      </c>
      <c r="B90" s="14">
        <f>CHIDIST(B89,1)</f>
        <v>0.48894333757368835</v>
      </c>
    </row>
    <row r="92" spans="1:4" x14ac:dyDescent="0.25">
      <c r="A92" t="s">
        <v>29</v>
      </c>
      <c r="B92" t="s">
        <v>183</v>
      </c>
      <c r="C92" t="s">
        <v>184</v>
      </c>
      <c r="D92" t="s">
        <v>149</v>
      </c>
    </row>
    <row r="93" spans="1:4" x14ac:dyDescent="0.25">
      <c r="A93" t="s">
        <v>153</v>
      </c>
      <c r="B93">
        <v>38</v>
      </c>
      <c r="C93">
        <v>62</v>
      </c>
      <c r="D93">
        <v>100</v>
      </c>
    </row>
    <row r="94" spans="1:4" x14ac:dyDescent="0.25">
      <c r="A94" t="s">
        <v>154</v>
      </c>
      <c r="B94">
        <v>39</v>
      </c>
      <c r="C94">
        <v>61</v>
      </c>
      <c r="D94">
        <v>100</v>
      </c>
    </row>
    <row r="95" spans="1:4" x14ac:dyDescent="0.25">
      <c r="A95" t="s">
        <v>149</v>
      </c>
      <c r="B95">
        <v>77</v>
      </c>
      <c r="C95">
        <v>123</v>
      </c>
      <c r="D95">
        <v>200</v>
      </c>
    </row>
    <row r="96" spans="1:4" x14ac:dyDescent="0.25">
      <c r="A96" t="s">
        <v>0</v>
      </c>
      <c r="B96" s="13">
        <f>200*(38*61-39*62)^2/77/123/100/100</f>
        <v>2.1117094287825995E-2</v>
      </c>
    </row>
    <row r="97" spans="1:4" x14ac:dyDescent="0.25">
      <c r="A97" t="s">
        <v>1</v>
      </c>
      <c r="B97" s="14">
        <f>CHIDIST(B96,1)</f>
        <v>0.88446041982516721</v>
      </c>
    </row>
    <row r="99" spans="1:4" x14ac:dyDescent="0.25">
      <c r="A99" t="s">
        <v>30</v>
      </c>
      <c r="B99" t="s">
        <v>183</v>
      </c>
      <c r="C99" t="s">
        <v>184</v>
      </c>
      <c r="D99" t="s">
        <v>149</v>
      </c>
    </row>
    <row r="100" spans="1:4" x14ac:dyDescent="0.25">
      <c r="A100" t="s">
        <v>153</v>
      </c>
      <c r="B100">
        <v>27</v>
      </c>
      <c r="C100">
        <v>73</v>
      </c>
      <c r="D100">
        <v>100</v>
      </c>
    </row>
    <row r="101" spans="1:4" x14ac:dyDescent="0.25">
      <c r="A101" t="s">
        <v>154</v>
      </c>
      <c r="B101">
        <v>36</v>
      </c>
      <c r="C101">
        <v>64</v>
      </c>
      <c r="D101">
        <v>100</v>
      </c>
    </row>
    <row r="102" spans="1:4" x14ac:dyDescent="0.25">
      <c r="A102" t="s">
        <v>149</v>
      </c>
      <c r="B102">
        <v>63</v>
      </c>
      <c r="C102">
        <v>137</v>
      </c>
      <c r="D102">
        <v>200</v>
      </c>
    </row>
    <row r="103" spans="1:4" x14ac:dyDescent="0.25">
      <c r="A103" t="s">
        <v>0</v>
      </c>
      <c r="B103" s="13">
        <f>200*(27*64-36*73)^2/63/137/100/100</f>
        <v>1.8769551616266944</v>
      </c>
    </row>
    <row r="104" spans="1:4" x14ac:dyDescent="0.25">
      <c r="A104" t="s">
        <v>1</v>
      </c>
      <c r="B104" s="14">
        <f>CHIDIST(B103,1)</f>
        <v>0.17068061738998089</v>
      </c>
    </row>
    <row r="106" spans="1:4" x14ac:dyDescent="0.25">
      <c r="A106" t="s">
        <v>31</v>
      </c>
      <c r="B106" t="s">
        <v>183</v>
      </c>
      <c r="C106" t="s">
        <v>184</v>
      </c>
      <c r="D106" t="s">
        <v>149</v>
      </c>
    </row>
    <row r="107" spans="1:4" x14ac:dyDescent="0.25">
      <c r="A107" t="s">
        <v>153</v>
      </c>
      <c r="B107">
        <v>10</v>
      </c>
      <c r="C107">
        <v>90</v>
      </c>
      <c r="D107">
        <v>100</v>
      </c>
    </row>
    <row r="108" spans="1:4" x14ac:dyDescent="0.25">
      <c r="A108" t="s">
        <v>154</v>
      </c>
      <c r="B108">
        <v>11</v>
      </c>
      <c r="C108">
        <v>89</v>
      </c>
      <c r="D108">
        <v>100</v>
      </c>
    </row>
    <row r="109" spans="1:4" x14ac:dyDescent="0.25">
      <c r="A109" t="s">
        <v>149</v>
      </c>
      <c r="B109">
        <v>21</v>
      </c>
      <c r="C109">
        <v>179</v>
      </c>
      <c r="D109">
        <v>200</v>
      </c>
    </row>
    <row r="110" spans="1:4" x14ac:dyDescent="0.25">
      <c r="A110" t="s">
        <v>0</v>
      </c>
      <c r="B110" s="13">
        <f>200*(10*89-11*90)^2/21/179/100/100</f>
        <v>5.3205639797818574E-2</v>
      </c>
    </row>
    <row r="111" spans="1:4" x14ac:dyDescent="0.25">
      <c r="A111" t="s">
        <v>1</v>
      </c>
      <c r="B111" s="14">
        <f>CHIDIST(B110,1)</f>
        <v>0.81757624923197025</v>
      </c>
    </row>
    <row r="113" spans="1:4" x14ac:dyDescent="0.25">
      <c r="A113" t="s">
        <v>32</v>
      </c>
      <c r="B113" t="s">
        <v>183</v>
      </c>
      <c r="C113" t="s">
        <v>184</v>
      </c>
      <c r="D113" t="s">
        <v>149</v>
      </c>
    </row>
    <row r="114" spans="1:4" x14ac:dyDescent="0.25">
      <c r="A114" t="s">
        <v>153</v>
      </c>
      <c r="B114">
        <v>14</v>
      </c>
      <c r="C114">
        <v>86</v>
      </c>
      <c r="D114">
        <v>100</v>
      </c>
    </row>
    <row r="115" spans="1:4" x14ac:dyDescent="0.25">
      <c r="A115" t="s">
        <v>154</v>
      </c>
      <c r="B115">
        <v>33</v>
      </c>
      <c r="C115">
        <v>67</v>
      </c>
      <c r="D115">
        <v>100</v>
      </c>
    </row>
    <row r="116" spans="1:4" x14ac:dyDescent="0.25">
      <c r="A116" t="s">
        <v>149</v>
      </c>
      <c r="B116">
        <v>47</v>
      </c>
      <c r="C116">
        <v>153</v>
      </c>
      <c r="D116">
        <v>200</v>
      </c>
    </row>
    <row r="117" spans="1:4" x14ac:dyDescent="0.25">
      <c r="A117" t="s">
        <v>0</v>
      </c>
      <c r="B117" s="13">
        <f>200*(14*67-33*86)^2/47/153/100/100</f>
        <v>10.040328188012793</v>
      </c>
    </row>
    <row r="118" spans="1:4" x14ac:dyDescent="0.25">
      <c r="A118" t="s">
        <v>1</v>
      </c>
      <c r="B118" s="16">
        <f>CHIDIST(B117,1)</f>
        <v>1.5314991575024058E-3</v>
      </c>
    </row>
    <row r="120" spans="1:4" x14ac:dyDescent="0.25">
      <c r="A120" t="s">
        <v>33</v>
      </c>
      <c r="B120" t="s">
        <v>183</v>
      </c>
      <c r="C120" t="s">
        <v>184</v>
      </c>
      <c r="D120" t="s">
        <v>149</v>
      </c>
    </row>
    <row r="121" spans="1:4" x14ac:dyDescent="0.25">
      <c r="A121" t="s">
        <v>153</v>
      </c>
      <c r="B121">
        <v>30</v>
      </c>
      <c r="C121">
        <v>70</v>
      </c>
      <c r="D121">
        <v>100</v>
      </c>
    </row>
    <row r="122" spans="1:4" x14ac:dyDescent="0.25">
      <c r="A122" t="s">
        <v>154</v>
      </c>
      <c r="B122">
        <v>28</v>
      </c>
      <c r="C122">
        <v>72</v>
      </c>
      <c r="D122">
        <v>100</v>
      </c>
    </row>
    <row r="123" spans="1:4" x14ac:dyDescent="0.25">
      <c r="A123" t="s">
        <v>149</v>
      </c>
      <c r="B123">
        <v>58</v>
      </c>
      <c r="C123">
        <v>142</v>
      </c>
      <c r="D123">
        <v>200</v>
      </c>
    </row>
    <row r="124" spans="1:4" x14ac:dyDescent="0.25">
      <c r="A124" t="s">
        <v>0</v>
      </c>
      <c r="B124" s="13">
        <f>200*(30*72-28*70)^2/58/142/100/100</f>
        <v>9.7134531325886342E-2</v>
      </c>
    </row>
    <row r="125" spans="1:4" x14ac:dyDescent="0.25">
      <c r="A125" t="s">
        <v>1</v>
      </c>
      <c r="B125" s="14">
        <f>CHIDIST(B124,1)</f>
        <v>0.75529578943375886</v>
      </c>
    </row>
    <row r="127" spans="1:4" x14ac:dyDescent="0.25">
      <c r="A127" t="s">
        <v>34</v>
      </c>
      <c r="B127" t="s">
        <v>183</v>
      </c>
      <c r="C127" t="s">
        <v>184</v>
      </c>
      <c r="D127" t="s">
        <v>149</v>
      </c>
    </row>
    <row r="128" spans="1:4" x14ac:dyDescent="0.25">
      <c r="A128" t="s">
        <v>153</v>
      </c>
      <c r="B128">
        <v>35</v>
      </c>
      <c r="C128">
        <v>65</v>
      </c>
      <c r="D128">
        <v>100</v>
      </c>
    </row>
    <row r="129" spans="1:4" x14ac:dyDescent="0.25">
      <c r="A129" t="s">
        <v>154</v>
      </c>
      <c r="B129">
        <v>41</v>
      </c>
      <c r="C129">
        <v>59</v>
      </c>
      <c r="D129">
        <v>100</v>
      </c>
    </row>
    <row r="130" spans="1:4" x14ac:dyDescent="0.25">
      <c r="A130" t="s">
        <v>149</v>
      </c>
      <c r="B130">
        <v>76</v>
      </c>
      <c r="C130">
        <v>124</v>
      </c>
      <c r="D130">
        <v>200</v>
      </c>
    </row>
    <row r="131" spans="1:4" x14ac:dyDescent="0.25">
      <c r="A131" t="s">
        <v>0</v>
      </c>
      <c r="B131" s="13">
        <f>200*(35*59-41*65)^2/76/124/100/100</f>
        <v>0.76400679117147718</v>
      </c>
    </row>
    <row r="132" spans="1:4" x14ac:dyDescent="0.25">
      <c r="A132" t="s">
        <v>1</v>
      </c>
      <c r="B132" s="14">
        <f>CHIDIST(B131,1)</f>
        <v>0.38207750906767218</v>
      </c>
    </row>
    <row r="134" spans="1:4" x14ac:dyDescent="0.25">
      <c r="A134" t="s">
        <v>36</v>
      </c>
      <c r="B134" t="s">
        <v>183</v>
      </c>
      <c r="C134" t="s">
        <v>184</v>
      </c>
      <c r="D134" t="s">
        <v>149</v>
      </c>
    </row>
    <row r="135" spans="1:4" x14ac:dyDescent="0.25">
      <c r="A135" t="s">
        <v>153</v>
      </c>
      <c r="B135">
        <v>17</v>
      </c>
      <c r="C135">
        <v>83</v>
      </c>
      <c r="D135">
        <v>100</v>
      </c>
    </row>
    <row r="136" spans="1:4" x14ac:dyDescent="0.25">
      <c r="A136" t="s">
        <v>154</v>
      </c>
      <c r="B136">
        <v>44</v>
      </c>
      <c r="C136">
        <v>56</v>
      </c>
      <c r="D136">
        <v>100</v>
      </c>
    </row>
    <row r="137" spans="1:4" x14ac:dyDescent="0.25">
      <c r="A137" t="s">
        <v>149</v>
      </c>
      <c r="B137">
        <v>61</v>
      </c>
      <c r="C137">
        <v>139</v>
      </c>
      <c r="D137">
        <v>200</v>
      </c>
    </row>
    <row r="138" spans="1:4" x14ac:dyDescent="0.25">
      <c r="A138" t="s">
        <v>0</v>
      </c>
      <c r="B138" s="13">
        <f>200*(17*56-44*83)^2/61/139/100/100</f>
        <v>17.195423988677909</v>
      </c>
    </row>
    <row r="139" spans="1:4" x14ac:dyDescent="0.25">
      <c r="A139" t="s">
        <v>1</v>
      </c>
      <c r="B139" s="16">
        <f>CHIDIST(B138,1)</f>
        <v>3.3724773719616599E-5</v>
      </c>
    </row>
    <row r="141" spans="1:4" x14ac:dyDescent="0.25">
      <c r="A141" t="s">
        <v>35</v>
      </c>
      <c r="B141" t="s">
        <v>183</v>
      </c>
      <c r="C141" t="s">
        <v>184</v>
      </c>
      <c r="D141" t="s">
        <v>149</v>
      </c>
    </row>
    <row r="142" spans="1:4" x14ac:dyDescent="0.25">
      <c r="A142" t="s">
        <v>153</v>
      </c>
      <c r="B142">
        <v>26</v>
      </c>
      <c r="C142">
        <v>74</v>
      </c>
      <c r="D142">
        <v>100</v>
      </c>
    </row>
    <row r="143" spans="1:4" x14ac:dyDescent="0.25">
      <c r="A143" t="s">
        <v>154</v>
      </c>
      <c r="B143">
        <v>37</v>
      </c>
      <c r="C143">
        <v>63</v>
      </c>
      <c r="D143">
        <v>100</v>
      </c>
    </row>
    <row r="144" spans="1:4" x14ac:dyDescent="0.25">
      <c r="A144" t="s">
        <v>149</v>
      </c>
      <c r="B144">
        <v>63</v>
      </c>
      <c r="C144">
        <v>137</v>
      </c>
      <c r="D144">
        <v>200</v>
      </c>
    </row>
    <row r="145" spans="1:4" x14ac:dyDescent="0.25">
      <c r="A145" t="s">
        <v>0</v>
      </c>
      <c r="B145" s="13">
        <f>200*(26*63-37*74)^2/63/137/100/100</f>
        <v>2.8038465994670378</v>
      </c>
    </row>
    <row r="146" spans="1:4" x14ac:dyDescent="0.25">
      <c r="A146" t="s">
        <v>1</v>
      </c>
      <c r="B146" s="14">
        <f>CHIDIST(B145,1)</f>
        <v>9.4038452138407294E-2</v>
      </c>
    </row>
    <row r="148" spans="1:4" x14ac:dyDescent="0.25">
      <c r="A148" t="s">
        <v>37</v>
      </c>
      <c r="B148" t="s">
        <v>183</v>
      </c>
      <c r="C148" t="s">
        <v>184</v>
      </c>
      <c r="D148" t="s">
        <v>149</v>
      </c>
    </row>
    <row r="149" spans="1:4" x14ac:dyDescent="0.25">
      <c r="A149" t="s">
        <v>153</v>
      </c>
      <c r="B149">
        <v>4</v>
      </c>
      <c r="C149">
        <v>96</v>
      </c>
      <c r="D149">
        <v>100</v>
      </c>
    </row>
    <row r="150" spans="1:4" x14ac:dyDescent="0.25">
      <c r="A150" t="s">
        <v>154</v>
      </c>
      <c r="B150">
        <v>2</v>
      </c>
      <c r="C150">
        <v>98</v>
      </c>
      <c r="D150">
        <v>100</v>
      </c>
    </row>
    <row r="151" spans="1:4" x14ac:dyDescent="0.25">
      <c r="A151" t="s">
        <v>149</v>
      </c>
      <c r="B151">
        <v>6</v>
      </c>
      <c r="C151">
        <v>194</v>
      </c>
      <c r="D151">
        <v>200</v>
      </c>
    </row>
    <row r="152" spans="1:4" x14ac:dyDescent="0.25">
      <c r="A152" t="s">
        <v>0</v>
      </c>
      <c r="B152" s="13">
        <f>200*(4*98-2*96)^2/6/194/100/100</f>
        <v>0.6872852233676976</v>
      </c>
    </row>
    <row r="153" spans="1:4" x14ac:dyDescent="0.25">
      <c r="A153" t="s">
        <v>1</v>
      </c>
      <c r="B153" s="14">
        <f>CHIDIST(B152,1)</f>
        <v>0.40708931466170406</v>
      </c>
    </row>
    <row r="155" spans="1:4" x14ac:dyDescent="0.25">
      <c r="A155" t="s">
        <v>38</v>
      </c>
      <c r="B155" t="s">
        <v>183</v>
      </c>
      <c r="C155" t="s">
        <v>184</v>
      </c>
      <c r="D155" t="s">
        <v>149</v>
      </c>
    </row>
    <row r="156" spans="1:4" x14ac:dyDescent="0.25">
      <c r="A156" t="s">
        <v>153</v>
      </c>
      <c r="B156">
        <v>24</v>
      </c>
      <c r="C156">
        <v>76</v>
      </c>
      <c r="D156">
        <v>100</v>
      </c>
    </row>
    <row r="157" spans="1:4" x14ac:dyDescent="0.25">
      <c r="A157" t="s">
        <v>154</v>
      </c>
      <c r="B157">
        <v>11</v>
      </c>
      <c r="C157">
        <v>89</v>
      </c>
      <c r="D157">
        <v>100</v>
      </c>
    </row>
    <row r="158" spans="1:4" x14ac:dyDescent="0.25">
      <c r="A158" t="s">
        <v>149</v>
      </c>
      <c r="B158">
        <v>35</v>
      </c>
      <c r="C158">
        <v>165</v>
      </c>
      <c r="D158">
        <v>200</v>
      </c>
    </row>
    <row r="159" spans="1:4" x14ac:dyDescent="0.25">
      <c r="A159" t="s">
        <v>0</v>
      </c>
      <c r="B159" s="13">
        <f>200*(24*89-11*76)^2/35/165/100/100</f>
        <v>5.8528138528138527</v>
      </c>
    </row>
    <row r="160" spans="1:4" x14ac:dyDescent="0.25">
      <c r="A160" t="s">
        <v>1</v>
      </c>
      <c r="B160" s="16">
        <f>CHIDIST(B159,1)</f>
        <v>1.5552164676313814E-2</v>
      </c>
    </row>
    <row r="162" spans="1:4" x14ac:dyDescent="0.25">
      <c r="A162" t="s">
        <v>39</v>
      </c>
      <c r="B162" t="s">
        <v>183</v>
      </c>
      <c r="C162" t="s">
        <v>184</v>
      </c>
      <c r="D162" t="s">
        <v>149</v>
      </c>
    </row>
    <row r="163" spans="1:4" x14ac:dyDescent="0.25">
      <c r="A163" t="s">
        <v>153</v>
      </c>
      <c r="B163">
        <v>40</v>
      </c>
      <c r="C163">
        <v>60</v>
      </c>
      <c r="D163">
        <v>100</v>
      </c>
    </row>
    <row r="164" spans="1:4" x14ac:dyDescent="0.25">
      <c r="A164" t="s">
        <v>154</v>
      </c>
      <c r="B164">
        <v>61</v>
      </c>
      <c r="C164">
        <v>39</v>
      </c>
      <c r="D164">
        <v>100</v>
      </c>
    </row>
    <row r="165" spans="1:4" x14ac:dyDescent="0.25">
      <c r="A165" t="s">
        <v>149</v>
      </c>
      <c r="B165">
        <v>101</v>
      </c>
      <c r="C165">
        <v>99</v>
      </c>
      <c r="D165">
        <v>200</v>
      </c>
    </row>
    <row r="166" spans="1:4" x14ac:dyDescent="0.25">
      <c r="A166" t="s">
        <v>0</v>
      </c>
      <c r="B166" s="13">
        <f>200*(40*39-61*60)^2/101/99/100/100</f>
        <v>8.8208820882088226</v>
      </c>
    </row>
    <row r="167" spans="1:4" x14ac:dyDescent="0.25">
      <c r="A167" t="s">
        <v>1</v>
      </c>
      <c r="B167" s="16">
        <f>CHIDIST(B166,1)</f>
        <v>2.9780267226210862E-3</v>
      </c>
    </row>
    <row r="169" spans="1:4" x14ac:dyDescent="0.25">
      <c r="A169" t="s">
        <v>40</v>
      </c>
      <c r="B169" t="s">
        <v>183</v>
      </c>
      <c r="C169" t="s">
        <v>184</v>
      </c>
      <c r="D169" t="s">
        <v>149</v>
      </c>
    </row>
    <row r="170" spans="1:4" x14ac:dyDescent="0.25">
      <c r="A170" t="s">
        <v>153</v>
      </c>
      <c r="B170">
        <v>23</v>
      </c>
      <c r="C170">
        <v>77</v>
      </c>
      <c r="D170">
        <v>100</v>
      </c>
    </row>
    <row r="171" spans="1:4" x14ac:dyDescent="0.25">
      <c r="A171" t="s">
        <v>154</v>
      </c>
      <c r="B171">
        <v>28</v>
      </c>
      <c r="C171">
        <v>72</v>
      </c>
      <c r="D171">
        <v>100</v>
      </c>
    </row>
    <row r="172" spans="1:4" x14ac:dyDescent="0.25">
      <c r="A172" t="s">
        <v>149</v>
      </c>
      <c r="B172">
        <v>51</v>
      </c>
      <c r="C172">
        <v>149</v>
      </c>
      <c r="D172">
        <v>200</v>
      </c>
    </row>
    <row r="173" spans="1:4" x14ac:dyDescent="0.25">
      <c r="A173" t="s">
        <v>0</v>
      </c>
      <c r="B173" s="13">
        <f>200*(23*72-28*77)^2/51/149/100/100</f>
        <v>0.65798131333070142</v>
      </c>
    </row>
    <row r="174" spans="1:4" x14ac:dyDescent="0.25">
      <c r="A174" t="s">
        <v>1</v>
      </c>
      <c r="B174" s="14">
        <f>CHIDIST(B173,1)</f>
        <v>0.41727352143972979</v>
      </c>
    </row>
    <row r="176" spans="1:4" x14ac:dyDescent="0.25">
      <c r="A176" t="s">
        <v>41</v>
      </c>
      <c r="B176" t="s">
        <v>183</v>
      </c>
      <c r="C176" t="s">
        <v>184</v>
      </c>
      <c r="D176" t="s">
        <v>149</v>
      </c>
    </row>
    <row r="177" spans="1:4" x14ac:dyDescent="0.25">
      <c r="A177" t="s">
        <v>153</v>
      </c>
      <c r="B177">
        <v>24</v>
      </c>
      <c r="C177">
        <v>76</v>
      </c>
      <c r="D177">
        <v>100</v>
      </c>
    </row>
    <row r="178" spans="1:4" x14ac:dyDescent="0.25">
      <c r="A178" t="s">
        <v>154</v>
      </c>
      <c r="B178">
        <v>50</v>
      </c>
      <c r="C178">
        <v>20</v>
      </c>
      <c r="D178">
        <v>100</v>
      </c>
    </row>
    <row r="179" spans="1:4" x14ac:dyDescent="0.25">
      <c r="A179" t="s">
        <v>149</v>
      </c>
      <c r="B179">
        <v>74</v>
      </c>
      <c r="C179">
        <v>126</v>
      </c>
      <c r="D179">
        <v>200</v>
      </c>
    </row>
    <row r="180" spans="1:4" x14ac:dyDescent="0.25">
      <c r="A180" t="s">
        <v>0</v>
      </c>
      <c r="B180" s="13">
        <f>200*(24*20-50*76)^2/74/126/100/100</f>
        <v>23.643071643071643</v>
      </c>
    </row>
    <row r="181" spans="1:4" x14ac:dyDescent="0.25">
      <c r="A181" t="s">
        <v>1</v>
      </c>
      <c r="B181" s="15">
        <f>CHIDIST(B180,1)</f>
        <v>1.1596266158832624E-6</v>
      </c>
    </row>
    <row r="183" spans="1:4" x14ac:dyDescent="0.25">
      <c r="A183" t="s">
        <v>42</v>
      </c>
      <c r="B183" t="s">
        <v>183</v>
      </c>
      <c r="C183" t="s">
        <v>184</v>
      </c>
      <c r="D183" t="s">
        <v>149</v>
      </c>
    </row>
    <row r="184" spans="1:4" x14ac:dyDescent="0.25">
      <c r="A184" t="s">
        <v>153</v>
      </c>
      <c r="B184">
        <v>87</v>
      </c>
      <c r="C184">
        <v>13</v>
      </c>
      <c r="D184">
        <v>100</v>
      </c>
    </row>
    <row r="185" spans="1:4" x14ac:dyDescent="0.25">
      <c r="A185" t="s">
        <v>154</v>
      </c>
      <c r="B185">
        <v>74</v>
      </c>
      <c r="C185">
        <v>26</v>
      </c>
      <c r="D185">
        <v>100</v>
      </c>
    </row>
    <row r="186" spans="1:4" x14ac:dyDescent="0.25">
      <c r="A186" t="s">
        <v>149</v>
      </c>
      <c r="B186">
        <v>161</v>
      </c>
      <c r="C186">
        <v>39</v>
      </c>
      <c r="D186">
        <v>200</v>
      </c>
    </row>
    <row r="187" spans="1:4" x14ac:dyDescent="0.25">
      <c r="A187" t="s">
        <v>0</v>
      </c>
      <c r="B187" s="13">
        <f>200*(87*26-74*13)^2/161/39/100/100</f>
        <v>5.383022774327122</v>
      </c>
    </row>
    <row r="188" spans="1:4" x14ac:dyDescent="0.25">
      <c r="A188" t="s">
        <v>1</v>
      </c>
      <c r="B188" s="16">
        <f>CHIDIST(B187,1)</f>
        <v>2.0333617961362519E-2</v>
      </c>
    </row>
    <row r="190" spans="1:4" x14ac:dyDescent="0.25">
      <c r="A190" t="s">
        <v>43</v>
      </c>
      <c r="B190" t="s">
        <v>183</v>
      </c>
      <c r="C190" t="s">
        <v>184</v>
      </c>
      <c r="D190" t="s">
        <v>149</v>
      </c>
    </row>
    <row r="191" spans="1:4" x14ac:dyDescent="0.25">
      <c r="A191" t="s">
        <v>153</v>
      </c>
      <c r="B191">
        <v>7</v>
      </c>
      <c r="C191">
        <v>93</v>
      </c>
      <c r="D191">
        <v>100</v>
      </c>
    </row>
    <row r="192" spans="1:4" x14ac:dyDescent="0.25">
      <c r="A192" t="s">
        <v>154</v>
      </c>
      <c r="B192">
        <v>6</v>
      </c>
      <c r="C192">
        <v>94</v>
      </c>
      <c r="D192">
        <v>100</v>
      </c>
    </row>
    <row r="193" spans="1:4" x14ac:dyDescent="0.25">
      <c r="A193" t="s">
        <v>149</v>
      </c>
      <c r="B193">
        <v>13</v>
      </c>
      <c r="C193">
        <v>187</v>
      </c>
      <c r="D193">
        <v>200</v>
      </c>
    </row>
    <row r="194" spans="1:4" x14ac:dyDescent="0.25">
      <c r="A194" t="s">
        <v>0</v>
      </c>
      <c r="B194" s="13">
        <f>200*(7*94-6*93)^2/13/187/100/100</f>
        <v>8.2270670505964621E-2</v>
      </c>
    </row>
    <row r="195" spans="1:4" x14ac:dyDescent="0.25">
      <c r="A195" t="s">
        <v>1</v>
      </c>
      <c r="B195" s="14">
        <f>CHIDIST(B194,1)</f>
        <v>0.77424352998739299</v>
      </c>
    </row>
    <row r="197" spans="1:4" x14ac:dyDescent="0.25">
      <c r="A197" t="s">
        <v>44</v>
      </c>
      <c r="B197" t="s">
        <v>183</v>
      </c>
      <c r="C197" t="s">
        <v>184</v>
      </c>
      <c r="D197" t="s">
        <v>149</v>
      </c>
    </row>
    <row r="198" spans="1:4" x14ac:dyDescent="0.25">
      <c r="A198" t="s">
        <v>153</v>
      </c>
      <c r="B198">
        <v>8</v>
      </c>
      <c r="C198">
        <v>92</v>
      </c>
      <c r="D198">
        <v>100</v>
      </c>
    </row>
    <row r="199" spans="1:4" x14ac:dyDescent="0.25">
      <c r="A199" t="s">
        <v>154</v>
      </c>
      <c r="B199">
        <v>4</v>
      </c>
      <c r="C199">
        <v>96</v>
      </c>
      <c r="D199">
        <v>100</v>
      </c>
    </row>
    <row r="200" spans="1:4" x14ac:dyDescent="0.25">
      <c r="A200" t="s">
        <v>149</v>
      </c>
      <c r="B200">
        <v>12</v>
      </c>
      <c r="C200">
        <v>188</v>
      </c>
      <c r="D200">
        <v>200</v>
      </c>
    </row>
    <row r="201" spans="1:4" x14ac:dyDescent="0.25">
      <c r="A201" t="s">
        <v>0</v>
      </c>
      <c r="B201" s="13">
        <f>200*(8*96-4*92)^2/12/188/100/100</f>
        <v>1.4184397163120566</v>
      </c>
    </row>
    <row r="202" spans="1:4" x14ac:dyDescent="0.25">
      <c r="A202" t="s">
        <v>1</v>
      </c>
      <c r="B202" s="14">
        <f>CHIDIST(B201,1)</f>
        <v>0.23366038889458676</v>
      </c>
    </row>
    <row r="204" spans="1:4" x14ac:dyDescent="0.25">
      <c r="A204" t="s">
        <v>45</v>
      </c>
      <c r="B204" t="s">
        <v>183</v>
      </c>
      <c r="C204" t="s">
        <v>184</v>
      </c>
      <c r="D204" t="s">
        <v>149</v>
      </c>
    </row>
    <row r="205" spans="1:4" x14ac:dyDescent="0.25">
      <c r="A205" t="s">
        <v>153</v>
      </c>
      <c r="B205">
        <v>49</v>
      </c>
      <c r="C205">
        <v>51</v>
      </c>
      <c r="D205">
        <v>100</v>
      </c>
    </row>
    <row r="206" spans="1:4" x14ac:dyDescent="0.25">
      <c r="A206" t="s">
        <v>154</v>
      </c>
      <c r="B206">
        <v>63</v>
      </c>
      <c r="C206">
        <v>37</v>
      </c>
      <c r="D206">
        <v>100</v>
      </c>
    </row>
    <row r="207" spans="1:4" x14ac:dyDescent="0.25">
      <c r="A207" t="s">
        <v>149</v>
      </c>
      <c r="B207">
        <v>112</v>
      </c>
      <c r="C207">
        <v>88</v>
      </c>
      <c r="D207">
        <v>200</v>
      </c>
    </row>
    <row r="208" spans="1:4" x14ac:dyDescent="0.25">
      <c r="A208" t="s">
        <v>0</v>
      </c>
      <c r="B208" s="13">
        <f>200*(49*37-63*51)^2/112/88/100/100</f>
        <v>3.9772727272727275</v>
      </c>
    </row>
    <row r="209" spans="1:4" x14ac:dyDescent="0.25">
      <c r="A209" t="s">
        <v>1</v>
      </c>
      <c r="B209" s="16">
        <f>CHIDIST(B208,1)</f>
        <v>4.6118177468984514E-2</v>
      </c>
    </row>
    <row r="211" spans="1:4" x14ac:dyDescent="0.25">
      <c r="A211" t="s">
        <v>46</v>
      </c>
      <c r="B211" t="s">
        <v>183</v>
      </c>
      <c r="C211" t="s">
        <v>184</v>
      </c>
      <c r="D211" t="s">
        <v>149</v>
      </c>
    </row>
    <row r="212" spans="1:4" x14ac:dyDescent="0.25">
      <c r="A212" t="s">
        <v>153</v>
      </c>
      <c r="B212">
        <v>7</v>
      </c>
      <c r="C212">
        <v>93</v>
      </c>
      <c r="D212">
        <v>100</v>
      </c>
    </row>
    <row r="213" spans="1:4" x14ac:dyDescent="0.25">
      <c r="A213" t="s">
        <v>154</v>
      </c>
      <c r="B213">
        <v>6</v>
      </c>
      <c r="C213">
        <v>94</v>
      </c>
      <c r="D213">
        <v>100</v>
      </c>
    </row>
    <row r="214" spans="1:4" x14ac:dyDescent="0.25">
      <c r="A214" t="s">
        <v>149</v>
      </c>
      <c r="B214">
        <v>13</v>
      </c>
      <c r="C214">
        <v>187</v>
      </c>
      <c r="D214">
        <v>200</v>
      </c>
    </row>
    <row r="215" spans="1:4" x14ac:dyDescent="0.25">
      <c r="A215" t="s">
        <v>0</v>
      </c>
      <c r="B215" s="13">
        <f>200*(7*94-6*93)^2/13/187/100/100</f>
        <v>8.2270670505964621E-2</v>
      </c>
    </row>
    <row r="216" spans="1:4" x14ac:dyDescent="0.25">
      <c r="A216" t="s">
        <v>1</v>
      </c>
      <c r="B216" s="14">
        <f>CHIDIST(B215,1)</f>
        <v>0.77424352998739299</v>
      </c>
    </row>
    <row r="218" spans="1:4" x14ac:dyDescent="0.25">
      <c r="A218" t="s">
        <v>48</v>
      </c>
      <c r="B218" t="s">
        <v>183</v>
      </c>
      <c r="C218" t="s">
        <v>184</v>
      </c>
      <c r="D218" t="s">
        <v>149</v>
      </c>
    </row>
    <row r="219" spans="1:4" x14ac:dyDescent="0.25">
      <c r="A219" t="s">
        <v>153</v>
      </c>
      <c r="B219">
        <v>24</v>
      </c>
      <c r="C219">
        <v>76</v>
      </c>
      <c r="D219">
        <v>100</v>
      </c>
    </row>
    <row r="220" spans="1:4" x14ac:dyDescent="0.25">
      <c r="A220" t="s">
        <v>154</v>
      </c>
      <c r="B220">
        <v>34</v>
      </c>
      <c r="C220">
        <v>66</v>
      </c>
      <c r="D220">
        <v>100</v>
      </c>
    </row>
    <row r="221" spans="1:4" x14ac:dyDescent="0.25">
      <c r="A221" t="s">
        <v>149</v>
      </c>
      <c r="B221">
        <v>58</v>
      </c>
      <c r="C221">
        <v>132</v>
      </c>
      <c r="D221">
        <v>200</v>
      </c>
    </row>
    <row r="222" spans="1:4" x14ac:dyDescent="0.25">
      <c r="A222" t="s">
        <v>0</v>
      </c>
      <c r="B222" s="13">
        <f>200*(24*66-34*76)^2/58/132/100/100</f>
        <v>2.6123301985370948</v>
      </c>
    </row>
    <row r="223" spans="1:4" x14ac:dyDescent="0.25">
      <c r="A223" t="s">
        <v>1</v>
      </c>
      <c r="B223" s="14">
        <f>CHIDIST(B222,1)</f>
        <v>0.10603585073767466</v>
      </c>
    </row>
    <row r="225" spans="1:4" x14ac:dyDescent="0.25">
      <c r="A225" t="s">
        <v>49</v>
      </c>
      <c r="B225" t="s">
        <v>183</v>
      </c>
      <c r="C225" t="s">
        <v>184</v>
      </c>
      <c r="D225" t="s">
        <v>149</v>
      </c>
    </row>
    <row r="226" spans="1:4" x14ac:dyDescent="0.25">
      <c r="A226" t="s">
        <v>153</v>
      </c>
      <c r="B226">
        <v>5</v>
      </c>
      <c r="C226">
        <v>95</v>
      </c>
      <c r="D226">
        <v>100</v>
      </c>
    </row>
    <row r="227" spans="1:4" x14ac:dyDescent="0.25">
      <c r="A227" t="s">
        <v>154</v>
      </c>
      <c r="B227">
        <v>3</v>
      </c>
      <c r="C227">
        <v>97</v>
      </c>
      <c r="D227">
        <v>100</v>
      </c>
    </row>
    <row r="228" spans="1:4" x14ac:dyDescent="0.25">
      <c r="A228" t="s">
        <v>149</v>
      </c>
      <c r="B228">
        <v>8</v>
      </c>
      <c r="C228">
        <v>192</v>
      </c>
      <c r="D228">
        <v>200</v>
      </c>
    </row>
    <row r="229" spans="1:4" x14ac:dyDescent="0.25">
      <c r="A229" t="s">
        <v>0</v>
      </c>
      <c r="B229" s="13">
        <f>200*(5*97-3*95)^2/8/192/100/100</f>
        <v>0.52083333333333326</v>
      </c>
    </row>
    <row r="230" spans="1:4" x14ac:dyDescent="0.25">
      <c r="A230" t="s">
        <v>1</v>
      </c>
      <c r="B230" s="14">
        <f>CHIDIST(B229,1)</f>
        <v>0.47048642205878977</v>
      </c>
    </row>
    <row r="232" spans="1:4" x14ac:dyDescent="0.25">
      <c r="A232" t="s">
        <v>50</v>
      </c>
      <c r="B232" t="s">
        <v>183</v>
      </c>
      <c r="C232" t="s">
        <v>184</v>
      </c>
      <c r="D232" t="s">
        <v>149</v>
      </c>
    </row>
    <row r="233" spans="1:4" x14ac:dyDescent="0.25">
      <c r="A233" t="s">
        <v>153</v>
      </c>
      <c r="B233">
        <v>42</v>
      </c>
      <c r="C233">
        <v>58</v>
      </c>
      <c r="D233">
        <v>100</v>
      </c>
    </row>
    <row r="234" spans="1:4" x14ac:dyDescent="0.25">
      <c r="A234" t="s">
        <v>154</v>
      </c>
      <c r="B234">
        <v>36</v>
      </c>
      <c r="C234">
        <v>64</v>
      </c>
      <c r="D234">
        <v>100</v>
      </c>
    </row>
    <row r="235" spans="1:4" x14ac:dyDescent="0.25">
      <c r="A235" t="s">
        <v>149</v>
      </c>
      <c r="B235">
        <v>78</v>
      </c>
      <c r="C235">
        <v>122</v>
      </c>
      <c r="D235">
        <v>200</v>
      </c>
    </row>
    <row r="236" spans="1:4" x14ac:dyDescent="0.25">
      <c r="A236" t="s">
        <v>0</v>
      </c>
      <c r="B236" s="13">
        <f>200*(42*64-36*58)^2/78/122/100/100</f>
        <v>0.7566204287515762</v>
      </c>
    </row>
    <row r="237" spans="1:4" x14ac:dyDescent="0.25">
      <c r="A237" t="s">
        <v>1</v>
      </c>
      <c r="B237" s="14">
        <f>CHIDIST(B236,1)</f>
        <v>0.38438822453166094</v>
      </c>
    </row>
    <row r="239" spans="1:4" x14ac:dyDescent="0.25">
      <c r="A239" t="s">
        <v>51</v>
      </c>
      <c r="B239" t="s">
        <v>183</v>
      </c>
      <c r="C239" t="s">
        <v>184</v>
      </c>
      <c r="D239" t="s">
        <v>149</v>
      </c>
    </row>
    <row r="240" spans="1:4" x14ac:dyDescent="0.25">
      <c r="A240" t="s">
        <v>153</v>
      </c>
      <c r="B240">
        <v>3</v>
      </c>
      <c r="C240">
        <v>97</v>
      </c>
      <c r="D240">
        <v>100</v>
      </c>
    </row>
    <row r="241" spans="1:4" x14ac:dyDescent="0.25">
      <c r="A241" t="s">
        <v>154</v>
      </c>
      <c r="B241">
        <v>9</v>
      </c>
      <c r="C241">
        <v>91</v>
      </c>
      <c r="D241">
        <v>100</v>
      </c>
    </row>
    <row r="242" spans="1:4" x14ac:dyDescent="0.25">
      <c r="A242" t="s">
        <v>149</v>
      </c>
      <c r="B242">
        <v>12</v>
      </c>
      <c r="C242">
        <v>188</v>
      </c>
      <c r="D242">
        <v>200</v>
      </c>
    </row>
    <row r="243" spans="1:4" x14ac:dyDescent="0.25">
      <c r="A243" t="s">
        <v>0</v>
      </c>
      <c r="B243" s="13">
        <f>200*(3*91-9*97)^2/12/188/100/100</f>
        <v>3.1914893617021276</v>
      </c>
    </row>
    <row r="244" spans="1:4" x14ac:dyDescent="0.25">
      <c r="A244" t="s">
        <v>1</v>
      </c>
      <c r="B244" s="14">
        <f>CHIDIST(B243,1)</f>
        <v>7.4022542925381102E-2</v>
      </c>
    </row>
    <row r="246" spans="1:4" x14ac:dyDescent="0.25">
      <c r="A246" t="s">
        <v>53</v>
      </c>
      <c r="B246" t="s">
        <v>183</v>
      </c>
      <c r="C246" t="s">
        <v>184</v>
      </c>
      <c r="D246" t="s">
        <v>149</v>
      </c>
    </row>
    <row r="247" spans="1:4" x14ac:dyDescent="0.25">
      <c r="A247" t="s">
        <v>153</v>
      </c>
      <c r="B247">
        <v>7</v>
      </c>
      <c r="C247">
        <v>93</v>
      </c>
      <c r="D247">
        <v>100</v>
      </c>
    </row>
    <row r="248" spans="1:4" x14ac:dyDescent="0.25">
      <c r="A248" t="s">
        <v>154</v>
      </c>
      <c r="B248">
        <v>12</v>
      </c>
      <c r="C248">
        <v>88</v>
      </c>
      <c r="D248">
        <v>100</v>
      </c>
    </row>
    <row r="249" spans="1:4" x14ac:dyDescent="0.25">
      <c r="A249" t="s">
        <v>149</v>
      </c>
      <c r="B249">
        <v>19</v>
      </c>
      <c r="C249">
        <v>181</v>
      </c>
      <c r="D249">
        <v>200</v>
      </c>
    </row>
    <row r="250" spans="1:4" x14ac:dyDescent="0.25">
      <c r="A250" t="s">
        <v>0</v>
      </c>
      <c r="B250" s="13">
        <f>200*(7*88-12*93)^2/19/181/100/100</f>
        <v>1.4539110206455366</v>
      </c>
    </row>
    <row r="251" spans="1:4" x14ac:dyDescent="0.25">
      <c r="A251" t="s">
        <v>1</v>
      </c>
      <c r="B251" s="14">
        <f>CHIDIST(B250,1)</f>
        <v>0.22790143148358408</v>
      </c>
    </row>
    <row r="253" spans="1:4" x14ac:dyDescent="0.25">
      <c r="A253" t="s">
        <v>54</v>
      </c>
      <c r="B253" t="s">
        <v>183</v>
      </c>
      <c r="C253" t="s">
        <v>184</v>
      </c>
      <c r="D253" t="s">
        <v>149</v>
      </c>
    </row>
    <row r="254" spans="1:4" x14ac:dyDescent="0.25">
      <c r="A254" t="s">
        <v>153</v>
      </c>
      <c r="B254">
        <v>21</v>
      </c>
      <c r="C254">
        <v>79</v>
      </c>
      <c r="D254">
        <v>100</v>
      </c>
    </row>
    <row r="255" spans="1:4" x14ac:dyDescent="0.25">
      <c r="A255" t="s">
        <v>154</v>
      </c>
      <c r="B255">
        <v>7</v>
      </c>
      <c r="C255">
        <v>93</v>
      </c>
      <c r="D255">
        <v>100</v>
      </c>
    </row>
    <row r="256" spans="1:4" x14ac:dyDescent="0.25">
      <c r="A256" t="s">
        <v>149</v>
      </c>
      <c r="B256">
        <v>28</v>
      </c>
      <c r="C256">
        <v>172</v>
      </c>
      <c r="D256">
        <v>200</v>
      </c>
    </row>
    <row r="257" spans="1:4" x14ac:dyDescent="0.25">
      <c r="A257" t="s">
        <v>0</v>
      </c>
      <c r="B257" s="13">
        <f>200*(21*93-7*79)^2/28/172/100/100</f>
        <v>8.1395348837209305</v>
      </c>
    </row>
    <row r="258" spans="1:4" x14ac:dyDescent="0.25">
      <c r="A258" t="s">
        <v>1</v>
      </c>
      <c r="B258" s="16">
        <f>CHIDIST(B257,1)</f>
        <v>4.3310391823633259E-3</v>
      </c>
    </row>
    <row r="260" spans="1:4" x14ac:dyDescent="0.25">
      <c r="A260" t="s">
        <v>55</v>
      </c>
      <c r="B260" t="s">
        <v>183</v>
      </c>
      <c r="C260" t="s">
        <v>184</v>
      </c>
      <c r="D260" t="s">
        <v>149</v>
      </c>
    </row>
    <row r="261" spans="1:4" x14ac:dyDescent="0.25">
      <c r="A261" t="s">
        <v>153</v>
      </c>
      <c r="B261">
        <v>7</v>
      </c>
      <c r="C261">
        <v>93</v>
      </c>
      <c r="D261">
        <v>100</v>
      </c>
    </row>
    <row r="262" spans="1:4" x14ac:dyDescent="0.25">
      <c r="A262" t="s">
        <v>154</v>
      </c>
      <c r="B262">
        <v>3</v>
      </c>
      <c r="C262">
        <v>97</v>
      </c>
      <c r="D262">
        <v>100</v>
      </c>
    </row>
    <row r="263" spans="1:4" x14ac:dyDescent="0.25">
      <c r="A263" t="s">
        <v>149</v>
      </c>
      <c r="B263">
        <v>10</v>
      </c>
      <c r="C263">
        <v>190</v>
      </c>
      <c r="D263">
        <v>200</v>
      </c>
    </row>
    <row r="264" spans="1:4" x14ac:dyDescent="0.25">
      <c r="A264" t="s">
        <v>0</v>
      </c>
      <c r="B264" s="13">
        <f>200*(7*97-3*93)^2/10/190/100/100</f>
        <v>1.6842105263157894</v>
      </c>
    </row>
    <row r="265" spans="1:4" x14ac:dyDescent="0.25">
      <c r="A265" t="s">
        <v>1</v>
      </c>
      <c r="B265" s="14">
        <f>CHIDIST(B264,1)</f>
        <v>0.19436591080310905</v>
      </c>
    </row>
    <row r="267" spans="1:4" x14ac:dyDescent="0.25">
      <c r="A267" t="s">
        <v>56</v>
      </c>
      <c r="B267" t="s">
        <v>183</v>
      </c>
      <c r="C267" t="s">
        <v>184</v>
      </c>
      <c r="D267" t="s">
        <v>149</v>
      </c>
    </row>
    <row r="268" spans="1:4" x14ac:dyDescent="0.25">
      <c r="A268" t="s">
        <v>153</v>
      </c>
      <c r="B268">
        <v>35</v>
      </c>
      <c r="C268">
        <v>65</v>
      </c>
      <c r="D268">
        <v>100</v>
      </c>
    </row>
    <row r="269" spans="1:4" x14ac:dyDescent="0.25">
      <c r="A269" t="s">
        <v>154</v>
      </c>
      <c r="B269">
        <v>14</v>
      </c>
      <c r="C269">
        <v>86</v>
      </c>
      <c r="D269">
        <v>100</v>
      </c>
    </row>
    <row r="270" spans="1:4" x14ac:dyDescent="0.25">
      <c r="A270" t="s">
        <v>149</v>
      </c>
      <c r="B270">
        <v>49</v>
      </c>
      <c r="C270">
        <v>151</v>
      </c>
      <c r="D270">
        <v>200</v>
      </c>
    </row>
    <row r="271" spans="1:4" x14ac:dyDescent="0.25">
      <c r="A271" t="s">
        <v>0</v>
      </c>
      <c r="B271" s="13">
        <f>200*(35*86-14*65)^2/49/151/100/100</f>
        <v>11.920529801324504</v>
      </c>
    </row>
    <row r="272" spans="1:4" x14ac:dyDescent="0.25">
      <c r="A272" t="s">
        <v>1</v>
      </c>
      <c r="B272" s="16">
        <f>CHIDIST(B271,1)</f>
        <v>5.5518689057795344E-4</v>
      </c>
    </row>
    <row r="274" spans="1:4" x14ac:dyDescent="0.25">
      <c r="A274" t="s">
        <v>57</v>
      </c>
      <c r="B274" t="s">
        <v>183</v>
      </c>
      <c r="C274" t="s">
        <v>184</v>
      </c>
      <c r="D274" t="s">
        <v>149</v>
      </c>
    </row>
    <row r="275" spans="1:4" x14ac:dyDescent="0.25">
      <c r="A275" t="s">
        <v>153</v>
      </c>
      <c r="B275">
        <v>14</v>
      </c>
      <c r="C275">
        <v>86</v>
      </c>
      <c r="D275">
        <v>100</v>
      </c>
    </row>
    <row r="276" spans="1:4" x14ac:dyDescent="0.25">
      <c r="A276" t="s">
        <v>154</v>
      </c>
      <c r="B276">
        <v>15</v>
      </c>
      <c r="C276">
        <v>85</v>
      </c>
      <c r="D276">
        <v>100</v>
      </c>
    </row>
    <row r="277" spans="1:4" x14ac:dyDescent="0.25">
      <c r="A277" t="s">
        <v>149</v>
      </c>
      <c r="B277">
        <v>29</v>
      </c>
      <c r="C277">
        <v>171</v>
      </c>
      <c r="D277">
        <v>200</v>
      </c>
    </row>
    <row r="278" spans="1:4" x14ac:dyDescent="0.25">
      <c r="A278" t="s">
        <v>0</v>
      </c>
      <c r="B278" s="13">
        <f>200*(14*85-15*86)^2/29/171/100/100</f>
        <v>4.0330711837063916E-2</v>
      </c>
    </row>
    <row r="279" spans="1:4" x14ac:dyDescent="0.25">
      <c r="A279" t="s">
        <v>1</v>
      </c>
      <c r="B279" s="14">
        <f>CHIDIST(B278,1)</f>
        <v>0.84083535321218816</v>
      </c>
    </row>
    <row r="281" spans="1:4" x14ac:dyDescent="0.25">
      <c r="A281" t="s">
        <v>58</v>
      </c>
      <c r="B281" t="s">
        <v>183</v>
      </c>
      <c r="C281" t="s">
        <v>184</v>
      </c>
      <c r="D281" t="s">
        <v>149</v>
      </c>
    </row>
    <row r="282" spans="1:4" x14ac:dyDescent="0.25">
      <c r="A282" t="s">
        <v>153</v>
      </c>
      <c r="B282">
        <v>29</v>
      </c>
      <c r="C282">
        <v>71</v>
      </c>
      <c r="D282">
        <v>100</v>
      </c>
    </row>
    <row r="283" spans="1:4" x14ac:dyDescent="0.25">
      <c r="A283" t="s">
        <v>154</v>
      </c>
      <c r="B283">
        <v>8</v>
      </c>
      <c r="C283">
        <v>92</v>
      </c>
      <c r="D283">
        <v>100</v>
      </c>
    </row>
    <row r="284" spans="1:4" x14ac:dyDescent="0.25">
      <c r="A284" t="s">
        <v>149</v>
      </c>
      <c r="B284">
        <v>37</v>
      </c>
      <c r="C284">
        <v>163</v>
      </c>
      <c r="D284">
        <v>200</v>
      </c>
    </row>
    <row r="285" spans="1:4" x14ac:dyDescent="0.25">
      <c r="A285" t="s">
        <v>0</v>
      </c>
      <c r="B285" s="13">
        <f>200*(29*92-8*71)^2/37/163/100/100</f>
        <v>14.624440391311555</v>
      </c>
    </row>
    <row r="286" spans="1:4" x14ac:dyDescent="0.25">
      <c r="A286" t="s">
        <v>1</v>
      </c>
      <c r="B286" s="16">
        <f>CHIDIST(B285,1)</f>
        <v>1.3120192822543847E-4</v>
      </c>
    </row>
    <row r="288" spans="1:4" x14ac:dyDescent="0.25">
      <c r="A288" t="s">
        <v>59</v>
      </c>
      <c r="B288" t="s">
        <v>183</v>
      </c>
      <c r="C288" t="s">
        <v>184</v>
      </c>
      <c r="D288" t="s">
        <v>149</v>
      </c>
    </row>
    <row r="289" spans="1:4" x14ac:dyDescent="0.25">
      <c r="A289" t="s">
        <v>153</v>
      </c>
      <c r="B289">
        <v>14</v>
      </c>
      <c r="C289">
        <v>86</v>
      </c>
      <c r="D289">
        <v>100</v>
      </c>
    </row>
    <row r="290" spans="1:4" x14ac:dyDescent="0.25">
      <c r="A290" t="s">
        <v>154</v>
      </c>
      <c r="B290">
        <v>7</v>
      </c>
      <c r="C290">
        <v>93</v>
      </c>
      <c r="D290">
        <v>100</v>
      </c>
    </row>
    <row r="291" spans="1:4" x14ac:dyDescent="0.25">
      <c r="A291" t="s">
        <v>149</v>
      </c>
      <c r="B291">
        <v>21</v>
      </c>
      <c r="C291">
        <v>179</v>
      </c>
      <c r="D291">
        <v>200</v>
      </c>
    </row>
    <row r="292" spans="1:4" x14ac:dyDescent="0.25">
      <c r="A292" t="s">
        <v>0</v>
      </c>
      <c r="B292" s="13">
        <f>200*(14*93-7*86)^2/21/179/100/100</f>
        <v>2.6070763500931098</v>
      </c>
    </row>
    <row r="293" spans="1:4" x14ac:dyDescent="0.25">
      <c r="A293" t="s">
        <v>1</v>
      </c>
      <c r="B293" s="14">
        <f>CHIDIST(B292,1)</f>
        <v>0.10638773711251497</v>
      </c>
    </row>
    <row r="295" spans="1:4" x14ac:dyDescent="0.25">
      <c r="A295" t="s">
        <v>60</v>
      </c>
      <c r="B295" t="s">
        <v>183</v>
      </c>
      <c r="C295" t="s">
        <v>184</v>
      </c>
      <c r="D295" t="s">
        <v>149</v>
      </c>
    </row>
    <row r="296" spans="1:4" x14ac:dyDescent="0.25">
      <c r="A296" t="s">
        <v>153</v>
      </c>
      <c r="B296">
        <v>23</v>
      </c>
      <c r="C296">
        <v>77</v>
      </c>
      <c r="D296">
        <v>100</v>
      </c>
    </row>
    <row r="297" spans="1:4" x14ac:dyDescent="0.25">
      <c r="A297" t="s">
        <v>154</v>
      </c>
      <c r="B297">
        <v>36</v>
      </c>
      <c r="C297">
        <v>64</v>
      </c>
      <c r="D297">
        <v>100</v>
      </c>
    </row>
    <row r="298" spans="1:4" x14ac:dyDescent="0.25">
      <c r="A298" t="s">
        <v>149</v>
      </c>
      <c r="B298">
        <v>59</v>
      </c>
      <c r="C298">
        <v>141</v>
      </c>
      <c r="D298">
        <v>200</v>
      </c>
    </row>
    <row r="299" spans="1:4" x14ac:dyDescent="0.25">
      <c r="A299" t="s">
        <v>0</v>
      </c>
      <c r="B299" s="13">
        <f>200*(23*64-36*77)^2/59/141/100/100</f>
        <v>4.0629883399447051</v>
      </c>
    </row>
    <row r="300" spans="1:4" x14ac:dyDescent="0.25">
      <c r="A300" t="s">
        <v>1</v>
      </c>
      <c r="B300" s="16">
        <f>CHIDIST(B299,1)</f>
        <v>4.3832864881961968E-2</v>
      </c>
    </row>
    <row r="302" spans="1:4" x14ac:dyDescent="0.25">
      <c r="A302" t="s">
        <v>61</v>
      </c>
      <c r="B302" t="s">
        <v>183</v>
      </c>
      <c r="C302" t="s">
        <v>184</v>
      </c>
      <c r="D302" t="s">
        <v>149</v>
      </c>
    </row>
    <row r="303" spans="1:4" x14ac:dyDescent="0.25">
      <c r="A303" t="s">
        <v>153</v>
      </c>
      <c r="B303">
        <v>1</v>
      </c>
      <c r="C303">
        <v>99</v>
      </c>
      <c r="D303">
        <v>100</v>
      </c>
    </row>
    <row r="304" spans="1:4" x14ac:dyDescent="0.25">
      <c r="A304" t="s">
        <v>154</v>
      </c>
      <c r="B304">
        <v>2</v>
      </c>
      <c r="C304">
        <v>98</v>
      </c>
      <c r="D304">
        <v>100</v>
      </c>
    </row>
    <row r="305" spans="1:4" x14ac:dyDescent="0.25">
      <c r="A305" t="s">
        <v>149</v>
      </c>
      <c r="B305">
        <v>3</v>
      </c>
      <c r="C305">
        <v>197</v>
      </c>
      <c r="D305">
        <v>200</v>
      </c>
    </row>
    <row r="306" spans="1:4" x14ac:dyDescent="0.25">
      <c r="A306" t="s">
        <v>0</v>
      </c>
      <c r="B306" s="13">
        <f>200*(98-2*99)^2/3/197/100/100</f>
        <v>0.33840947546531303</v>
      </c>
    </row>
    <row r="307" spans="1:4" x14ac:dyDescent="0.25">
      <c r="A307" t="s">
        <v>1</v>
      </c>
      <c r="B307" s="14">
        <f>CHIDIST(B306,1)</f>
        <v>0.56074874468732916</v>
      </c>
    </row>
    <row r="309" spans="1:4" x14ac:dyDescent="0.25">
      <c r="A309" t="s">
        <v>62</v>
      </c>
      <c r="B309" t="s">
        <v>183</v>
      </c>
      <c r="C309" t="s">
        <v>184</v>
      </c>
      <c r="D309" t="s">
        <v>149</v>
      </c>
    </row>
    <row r="310" spans="1:4" x14ac:dyDescent="0.25">
      <c r="A310" t="s">
        <v>153</v>
      </c>
      <c r="B310">
        <v>3</v>
      </c>
      <c r="C310">
        <v>97</v>
      </c>
      <c r="D310">
        <v>100</v>
      </c>
    </row>
    <row r="311" spans="1:4" x14ac:dyDescent="0.25">
      <c r="A311" t="s">
        <v>154</v>
      </c>
      <c r="B311">
        <v>1</v>
      </c>
      <c r="C311">
        <v>99</v>
      </c>
      <c r="D311">
        <v>100</v>
      </c>
    </row>
    <row r="312" spans="1:4" x14ac:dyDescent="0.25">
      <c r="A312" t="s">
        <v>149</v>
      </c>
      <c r="B312">
        <v>4</v>
      </c>
      <c r="C312">
        <v>196</v>
      </c>
      <c r="D312">
        <v>200</v>
      </c>
    </row>
    <row r="313" spans="1:4" x14ac:dyDescent="0.25">
      <c r="A313" t="s">
        <v>0</v>
      </c>
      <c r="B313" s="13">
        <f>200*(3*99-1*97)^2/4/196/100/100</f>
        <v>1.0204081632653061</v>
      </c>
    </row>
    <row r="314" spans="1:4" x14ac:dyDescent="0.25">
      <c r="A314" t="s">
        <v>1</v>
      </c>
      <c r="B314" s="14">
        <f>CHIDIST(B313,1)</f>
        <v>0.31242221124269337</v>
      </c>
    </row>
    <row r="316" spans="1:4" x14ac:dyDescent="0.25">
      <c r="A316" t="s">
        <v>63</v>
      </c>
      <c r="B316" t="s">
        <v>183</v>
      </c>
      <c r="C316" t="s">
        <v>184</v>
      </c>
      <c r="D316" t="s">
        <v>149</v>
      </c>
    </row>
    <row r="317" spans="1:4" x14ac:dyDescent="0.25">
      <c r="A317" t="s">
        <v>153</v>
      </c>
      <c r="B317">
        <v>6</v>
      </c>
      <c r="C317">
        <v>94</v>
      </c>
      <c r="D317">
        <v>100</v>
      </c>
    </row>
    <row r="318" spans="1:4" x14ac:dyDescent="0.25">
      <c r="A318" t="s">
        <v>154</v>
      </c>
      <c r="B318">
        <v>10</v>
      </c>
      <c r="C318">
        <v>90</v>
      </c>
      <c r="D318">
        <v>100</v>
      </c>
    </row>
    <row r="319" spans="1:4" x14ac:dyDescent="0.25">
      <c r="A319" t="s">
        <v>149</v>
      </c>
      <c r="B319">
        <v>16</v>
      </c>
      <c r="C319">
        <v>184</v>
      </c>
      <c r="D319">
        <v>200</v>
      </c>
    </row>
    <row r="320" spans="1:4" x14ac:dyDescent="0.25">
      <c r="A320" t="s">
        <v>0</v>
      </c>
      <c r="B320" s="13">
        <f>200*(6*90-10*94)^2/16/184/100/100</f>
        <v>1.0869565217391304</v>
      </c>
    </row>
    <row r="321" spans="1:4" x14ac:dyDescent="0.25">
      <c r="A321" t="s">
        <v>1</v>
      </c>
      <c r="B321" s="14">
        <f>CHIDIST(B320,1)</f>
        <v>0.29714653034847038</v>
      </c>
    </row>
    <row r="323" spans="1:4" x14ac:dyDescent="0.25">
      <c r="A323" t="s">
        <v>64</v>
      </c>
      <c r="B323" t="s">
        <v>183</v>
      </c>
      <c r="C323" t="s">
        <v>184</v>
      </c>
      <c r="D323" t="s">
        <v>149</v>
      </c>
    </row>
    <row r="324" spans="1:4" x14ac:dyDescent="0.25">
      <c r="A324" t="s">
        <v>153</v>
      </c>
      <c r="B324">
        <v>20</v>
      </c>
      <c r="C324">
        <v>80</v>
      </c>
      <c r="D324">
        <v>100</v>
      </c>
    </row>
    <row r="325" spans="1:4" x14ac:dyDescent="0.25">
      <c r="A325" t="s">
        <v>154</v>
      </c>
      <c r="B325">
        <v>26</v>
      </c>
      <c r="C325">
        <v>74</v>
      </c>
      <c r="D325">
        <v>100</v>
      </c>
    </row>
    <row r="326" spans="1:4" x14ac:dyDescent="0.25">
      <c r="A326" t="s">
        <v>149</v>
      </c>
      <c r="B326">
        <v>46</v>
      </c>
      <c r="C326">
        <v>154</v>
      </c>
      <c r="D326">
        <v>200</v>
      </c>
    </row>
    <row r="327" spans="1:4" x14ac:dyDescent="0.25">
      <c r="A327" t="s">
        <v>0</v>
      </c>
      <c r="B327" s="13">
        <f>200*(20*74-26*80)^2/46/154/100/100</f>
        <v>1.0163749294184077</v>
      </c>
    </row>
    <row r="328" spans="1:4" x14ac:dyDescent="0.25">
      <c r="A328" t="s">
        <v>1</v>
      </c>
      <c r="B328" s="14">
        <f>CHIDIST(B327,1)</f>
        <v>0.31338043204012189</v>
      </c>
    </row>
    <row r="330" spans="1:4" x14ac:dyDescent="0.25">
      <c r="A330" t="s">
        <v>65</v>
      </c>
      <c r="B330" t="s">
        <v>183</v>
      </c>
      <c r="C330" t="s">
        <v>184</v>
      </c>
      <c r="D330" t="s">
        <v>149</v>
      </c>
    </row>
    <row r="331" spans="1:4" x14ac:dyDescent="0.25">
      <c r="A331" t="s">
        <v>153</v>
      </c>
      <c r="B331">
        <v>0</v>
      </c>
      <c r="C331">
        <v>100</v>
      </c>
      <c r="D331">
        <v>100</v>
      </c>
    </row>
    <row r="332" spans="1:4" x14ac:dyDescent="0.25">
      <c r="A332" t="s">
        <v>154</v>
      </c>
      <c r="B332">
        <v>8</v>
      </c>
      <c r="C332">
        <v>92</v>
      </c>
      <c r="D332">
        <v>100</v>
      </c>
    </row>
    <row r="333" spans="1:4" x14ac:dyDescent="0.25">
      <c r="A333" t="s">
        <v>149</v>
      </c>
      <c r="B333">
        <v>8</v>
      </c>
      <c r="C333">
        <v>192</v>
      </c>
      <c r="D333">
        <v>200</v>
      </c>
    </row>
    <row r="334" spans="1:4" x14ac:dyDescent="0.25">
      <c r="A334" t="s">
        <v>0</v>
      </c>
      <c r="B334" s="13">
        <f>200*(0-800)^2/8/192/100/100</f>
        <v>8.3333333333333321</v>
      </c>
    </row>
    <row r="335" spans="1:4" x14ac:dyDescent="0.25">
      <c r="A335" t="s">
        <v>1</v>
      </c>
      <c r="B335" s="16">
        <f>CHIDIST(B334,1)</f>
        <v>3.8924171227786349E-3</v>
      </c>
    </row>
    <row r="337" spans="1:4" x14ac:dyDescent="0.25">
      <c r="A337" t="s">
        <v>66</v>
      </c>
      <c r="B337" t="s">
        <v>183</v>
      </c>
      <c r="C337" t="s">
        <v>184</v>
      </c>
      <c r="D337" t="s">
        <v>149</v>
      </c>
    </row>
    <row r="338" spans="1:4" x14ac:dyDescent="0.25">
      <c r="A338" t="s">
        <v>153</v>
      </c>
      <c r="B338">
        <v>11</v>
      </c>
      <c r="C338">
        <v>89</v>
      </c>
      <c r="D338">
        <v>100</v>
      </c>
    </row>
    <row r="339" spans="1:4" x14ac:dyDescent="0.25">
      <c r="A339" t="s">
        <v>154</v>
      </c>
      <c r="B339">
        <v>4</v>
      </c>
      <c r="C339">
        <v>96</v>
      </c>
      <c r="D339">
        <v>100</v>
      </c>
    </row>
    <row r="340" spans="1:4" x14ac:dyDescent="0.25">
      <c r="A340" t="s">
        <v>149</v>
      </c>
      <c r="B340">
        <v>15</v>
      </c>
      <c r="C340">
        <v>185</v>
      </c>
      <c r="D340">
        <v>200</v>
      </c>
    </row>
    <row r="341" spans="1:4" x14ac:dyDescent="0.25">
      <c r="A341" t="s">
        <v>0</v>
      </c>
      <c r="B341" s="13">
        <f>200*(11*96-4*89)^2/15/185/100/100</f>
        <v>3.531531531531531</v>
      </c>
    </row>
    <row r="342" spans="1:4" x14ac:dyDescent="0.25">
      <c r="A342" t="s">
        <v>1</v>
      </c>
      <c r="B342" s="14">
        <f>CHIDIST(B341,1)</f>
        <v>6.0212145807873901E-2</v>
      </c>
    </row>
    <row r="344" spans="1:4" x14ac:dyDescent="0.25">
      <c r="A344" t="s">
        <v>67</v>
      </c>
      <c r="B344" t="s">
        <v>183</v>
      </c>
      <c r="C344" t="s">
        <v>184</v>
      </c>
      <c r="D344" t="s">
        <v>149</v>
      </c>
    </row>
    <row r="345" spans="1:4" x14ac:dyDescent="0.25">
      <c r="A345" t="s">
        <v>153</v>
      </c>
      <c r="B345">
        <v>46</v>
      </c>
      <c r="C345">
        <v>54</v>
      </c>
      <c r="D345">
        <v>100</v>
      </c>
    </row>
    <row r="346" spans="1:4" x14ac:dyDescent="0.25">
      <c r="A346" t="s">
        <v>154</v>
      </c>
      <c r="B346">
        <v>33</v>
      </c>
      <c r="C346">
        <v>67</v>
      </c>
      <c r="D346">
        <v>100</v>
      </c>
    </row>
    <row r="347" spans="1:4" x14ac:dyDescent="0.25">
      <c r="A347" t="s">
        <v>149</v>
      </c>
      <c r="B347">
        <v>79</v>
      </c>
      <c r="C347">
        <v>121</v>
      </c>
      <c r="D347">
        <v>200</v>
      </c>
    </row>
    <row r="348" spans="1:4" x14ac:dyDescent="0.25">
      <c r="A348" t="s">
        <v>0</v>
      </c>
      <c r="B348" s="13">
        <f>200*(46*67-33*54)^2/79/121/100/100</f>
        <v>3.5359347212051473</v>
      </c>
    </row>
    <row r="349" spans="1:4" x14ac:dyDescent="0.25">
      <c r="A349" t="s">
        <v>1</v>
      </c>
      <c r="B349" s="14">
        <f>CHIDIST(B348,1)</f>
        <v>6.0052476903425439E-2</v>
      </c>
    </row>
    <row r="351" spans="1:4" x14ac:dyDescent="0.25">
      <c r="A351" t="s">
        <v>68</v>
      </c>
      <c r="B351" t="s">
        <v>183</v>
      </c>
      <c r="C351" t="s">
        <v>184</v>
      </c>
      <c r="D351" t="s">
        <v>149</v>
      </c>
    </row>
    <row r="352" spans="1:4" x14ac:dyDescent="0.25">
      <c r="A352" t="s">
        <v>153</v>
      </c>
      <c r="B352">
        <v>11</v>
      </c>
      <c r="C352">
        <v>89</v>
      </c>
      <c r="D352">
        <v>100</v>
      </c>
    </row>
    <row r="353" spans="1:4" x14ac:dyDescent="0.25">
      <c r="A353" t="s">
        <v>154</v>
      </c>
      <c r="B353">
        <v>17</v>
      </c>
      <c r="C353">
        <v>83</v>
      </c>
      <c r="D353">
        <v>100</v>
      </c>
    </row>
    <row r="354" spans="1:4" x14ac:dyDescent="0.25">
      <c r="A354" t="s">
        <v>149</v>
      </c>
      <c r="B354">
        <v>28</v>
      </c>
      <c r="C354">
        <v>172</v>
      </c>
      <c r="D354">
        <v>200</v>
      </c>
    </row>
    <row r="355" spans="1:4" x14ac:dyDescent="0.25">
      <c r="A355" t="s">
        <v>0</v>
      </c>
      <c r="B355" s="13">
        <f>200*(11*83-17*89)^2/28/172/100/100</f>
        <v>1.4950166112956811</v>
      </c>
    </row>
    <row r="356" spans="1:4" x14ac:dyDescent="0.25">
      <c r="A356" t="s">
        <v>1</v>
      </c>
      <c r="B356" s="14">
        <f>CHIDIST(B355,1)</f>
        <v>0.22143973267201322</v>
      </c>
    </row>
    <row r="358" spans="1:4" x14ac:dyDescent="0.25">
      <c r="A358" t="s">
        <v>72</v>
      </c>
      <c r="B358" t="s">
        <v>183</v>
      </c>
      <c r="C358" t="s">
        <v>184</v>
      </c>
      <c r="D358" t="s">
        <v>149</v>
      </c>
    </row>
    <row r="359" spans="1:4" x14ac:dyDescent="0.25">
      <c r="A359" t="s">
        <v>153</v>
      </c>
      <c r="B359">
        <v>38</v>
      </c>
      <c r="C359">
        <v>62</v>
      </c>
      <c r="D359">
        <v>100</v>
      </c>
    </row>
    <row r="360" spans="1:4" x14ac:dyDescent="0.25">
      <c r="A360" t="s">
        <v>154</v>
      </c>
      <c r="B360">
        <v>47</v>
      </c>
      <c r="C360">
        <v>53</v>
      </c>
      <c r="D360">
        <v>100</v>
      </c>
    </row>
    <row r="361" spans="1:4" x14ac:dyDescent="0.25">
      <c r="A361" t="s">
        <v>149</v>
      </c>
      <c r="B361">
        <v>85</v>
      </c>
      <c r="C361">
        <v>115</v>
      </c>
      <c r="D361">
        <v>200</v>
      </c>
    </row>
    <row r="362" spans="1:4" x14ac:dyDescent="0.25">
      <c r="A362" t="s">
        <v>0</v>
      </c>
      <c r="B362" s="13">
        <f>200*(38*53-47*62)^2/85/115/100/100</f>
        <v>1.6572890025575444</v>
      </c>
    </row>
    <row r="363" spans="1:4" x14ac:dyDescent="0.25">
      <c r="A363" t="s">
        <v>1</v>
      </c>
      <c r="B363" s="14">
        <f>CHIDIST(B362,1)</f>
        <v>0.19796975514715789</v>
      </c>
    </row>
    <row r="365" spans="1:4" x14ac:dyDescent="0.25">
      <c r="A365" t="s">
        <v>73</v>
      </c>
      <c r="B365" t="s">
        <v>183</v>
      </c>
      <c r="C365" t="s">
        <v>184</v>
      </c>
      <c r="D365" t="s">
        <v>149</v>
      </c>
    </row>
    <row r="366" spans="1:4" x14ac:dyDescent="0.25">
      <c r="A366" t="s">
        <v>153</v>
      </c>
      <c r="B366">
        <v>38</v>
      </c>
      <c r="C366">
        <v>62</v>
      </c>
      <c r="D366">
        <v>100</v>
      </c>
    </row>
    <row r="367" spans="1:4" x14ac:dyDescent="0.25">
      <c r="A367" t="s">
        <v>154</v>
      </c>
      <c r="B367">
        <v>50</v>
      </c>
      <c r="C367">
        <v>50</v>
      </c>
      <c r="D367">
        <v>100</v>
      </c>
    </row>
    <row r="368" spans="1:4" x14ac:dyDescent="0.25">
      <c r="A368" t="s">
        <v>149</v>
      </c>
      <c r="B368">
        <v>88</v>
      </c>
      <c r="C368">
        <v>112</v>
      </c>
      <c r="D368">
        <v>200</v>
      </c>
    </row>
    <row r="369" spans="1:4" x14ac:dyDescent="0.25">
      <c r="A369" t="s">
        <v>0</v>
      </c>
      <c r="B369" s="13">
        <f>200*(38*50-50*62)^2/88/112/100/100</f>
        <v>2.9220779220779223</v>
      </c>
    </row>
    <row r="370" spans="1:4" x14ac:dyDescent="0.25">
      <c r="A370" t="s">
        <v>1</v>
      </c>
      <c r="B370" s="14">
        <f>CHIDIST(B369,1)</f>
        <v>8.7375280340767608E-2</v>
      </c>
    </row>
    <row r="372" spans="1:4" x14ac:dyDescent="0.25">
      <c r="A372" t="s">
        <v>74</v>
      </c>
      <c r="B372" t="s">
        <v>183</v>
      </c>
      <c r="C372" t="s">
        <v>184</v>
      </c>
      <c r="D372" t="s">
        <v>149</v>
      </c>
    </row>
    <row r="373" spans="1:4" x14ac:dyDescent="0.25">
      <c r="A373" t="s">
        <v>153</v>
      </c>
      <c r="B373">
        <v>9</v>
      </c>
      <c r="C373">
        <v>91</v>
      </c>
      <c r="D373">
        <v>100</v>
      </c>
    </row>
    <row r="374" spans="1:4" x14ac:dyDescent="0.25">
      <c r="A374" t="s">
        <v>154</v>
      </c>
      <c r="B374">
        <v>15</v>
      </c>
      <c r="C374">
        <v>85</v>
      </c>
      <c r="D374">
        <v>100</v>
      </c>
    </row>
    <row r="375" spans="1:4" x14ac:dyDescent="0.25">
      <c r="A375" t="s">
        <v>149</v>
      </c>
      <c r="B375">
        <v>24</v>
      </c>
      <c r="C375">
        <v>176</v>
      </c>
      <c r="D375">
        <v>200</v>
      </c>
    </row>
    <row r="376" spans="1:4" x14ac:dyDescent="0.25">
      <c r="A376" t="s">
        <v>0</v>
      </c>
      <c r="B376" s="13">
        <f>200*(9*85-15*91)^2/24/176/100/100</f>
        <v>1.7045454545454544</v>
      </c>
    </row>
    <row r="377" spans="1:4" x14ac:dyDescent="0.25">
      <c r="A377" t="s">
        <v>1</v>
      </c>
      <c r="B377" s="14">
        <f>CHIDIST(B376,1)</f>
        <v>0.19169460205188804</v>
      </c>
    </row>
    <row r="379" spans="1:4" x14ac:dyDescent="0.25">
      <c r="A379" t="s">
        <v>75</v>
      </c>
      <c r="B379" t="s">
        <v>183</v>
      </c>
      <c r="C379" t="s">
        <v>184</v>
      </c>
      <c r="D379" t="s">
        <v>149</v>
      </c>
    </row>
    <row r="380" spans="1:4" x14ac:dyDescent="0.25">
      <c r="A380" t="s">
        <v>153</v>
      </c>
      <c r="B380">
        <v>11</v>
      </c>
      <c r="C380">
        <v>89</v>
      </c>
      <c r="D380">
        <v>100</v>
      </c>
    </row>
    <row r="381" spans="1:4" x14ac:dyDescent="0.25">
      <c r="A381" t="s">
        <v>154</v>
      </c>
      <c r="B381">
        <v>48</v>
      </c>
      <c r="C381">
        <v>52</v>
      </c>
      <c r="D381">
        <v>100</v>
      </c>
    </row>
    <row r="382" spans="1:4" x14ac:dyDescent="0.25">
      <c r="A382" t="s">
        <v>149</v>
      </c>
      <c r="B382">
        <v>59</v>
      </c>
      <c r="C382">
        <v>141</v>
      </c>
      <c r="D382">
        <v>200</v>
      </c>
    </row>
    <row r="383" spans="1:4" x14ac:dyDescent="0.25">
      <c r="A383" t="s">
        <v>0</v>
      </c>
      <c r="B383" s="13">
        <f>200*(11*52-48*89)^2/59/141/100/100</f>
        <v>32.912609688664503</v>
      </c>
    </row>
    <row r="384" spans="1:4" x14ac:dyDescent="0.25">
      <c r="A384" t="s">
        <v>1</v>
      </c>
      <c r="B384" s="16">
        <f>CHIDIST(B383,1)</f>
        <v>9.6395986204720138E-9</v>
      </c>
    </row>
    <row r="386" spans="1:4" x14ac:dyDescent="0.25">
      <c r="A386" t="s">
        <v>76</v>
      </c>
      <c r="B386" t="s">
        <v>183</v>
      </c>
      <c r="C386" t="s">
        <v>184</v>
      </c>
      <c r="D386" t="s">
        <v>149</v>
      </c>
    </row>
    <row r="387" spans="1:4" x14ac:dyDescent="0.25">
      <c r="A387" t="s">
        <v>153</v>
      </c>
      <c r="B387">
        <v>10</v>
      </c>
      <c r="C387">
        <v>90</v>
      </c>
      <c r="D387">
        <v>100</v>
      </c>
    </row>
    <row r="388" spans="1:4" x14ac:dyDescent="0.25">
      <c r="A388" t="s">
        <v>154</v>
      </c>
      <c r="B388">
        <v>9</v>
      </c>
      <c r="C388">
        <v>91</v>
      </c>
      <c r="D388">
        <v>100</v>
      </c>
    </row>
    <row r="389" spans="1:4" x14ac:dyDescent="0.25">
      <c r="A389" t="s">
        <v>149</v>
      </c>
      <c r="B389">
        <v>19</v>
      </c>
      <c r="C389">
        <v>181</v>
      </c>
      <c r="D389">
        <v>200</v>
      </c>
    </row>
    <row r="390" spans="1:4" x14ac:dyDescent="0.25">
      <c r="A390" t="s">
        <v>0</v>
      </c>
      <c r="B390" s="13">
        <f>200*(10*91-9*90)^2/19/181/100/100</f>
        <v>5.8156440825821464E-2</v>
      </c>
    </row>
    <row r="391" spans="1:4" x14ac:dyDescent="0.25">
      <c r="A391" t="s">
        <v>1</v>
      </c>
      <c r="B391" s="14">
        <f>CHIDIST(B390,1)</f>
        <v>0.80943385076703978</v>
      </c>
    </row>
    <row r="393" spans="1:4" x14ac:dyDescent="0.25">
      <c r="A393" t="s">
        <v>77</v>
      </c>
      <c r="B393" t="s">
        <v>183</v>
      </c>
      <c r="C393" t="s">
        <v>184</v>
      </c>
      <c r="D393" t="s">
        <v>149</v>
      </c>
    </row>
    <row r="394" spans="1:4" x14ac:dyDescent="0.25">
      <c r="A394" t="s">
        <v>153</v>
      </c>
      <c r="B394">
        <v>12</v>
      </c>
      <c r="C394">
        <v>88</v>
      </c>
      <c r="D394">
        <v>100</v>
      </c>
    </row>
    <row r="395" spans="1:4" x14ac:dyDescent="0.25">
      <c r="A395" t="s">
        <v>154</v>
      </c>
      <c r="B395">
        <v>3</v>
      </c>
      <c r="C395">
        <v>97</v>
      </c>
      <c r="D395">
        <v>100</v>
      </c>
    </row>
    <row r="396" spans="1:4" x14ac:dyDescent="0.25">
      <c r="A396" t="s">
        <v>149</v>
      </c>
      <c r="B396">
        <v>15</v>
      </c>
      <c r="C396">
        <v>185</v>
      </c>
      <c r="D396">
        <v>200</v>
      </c>
    </row>
    <row r="397" spans="1:4" x14ac:dyDescent="0.25">
      <c r="A397" t="s">
        <v>0</v>
      </c>
      <c r="B397" s="13">
        <f>200*(12*97-3*88)^2/15/185/100/100</f>
        <v>5.8378378378378377</v>
      </c>
    </row>
    <row r="398" spans="1:4" x14ac:dyDescent="0.25">
      <c r="A398" t="s">
        <v>1</v>
      </c>
      <c r="B398" s="16">
        <f>CHIDIST(B397,1)</f>
        <v>1.5685089789788064E-2</v>
      </c>
    </row>
    <row r="400" spans="1:4" x14ac:dyDescent="0.25">
      <c r="A400" t="s">
        <v>78</v>
      </c>
      <c r="B400" t="s">
        <v>183</v>
      </c>
      <c r="C400" t="s">
        <v>184</v>
      </c>
      <c r="D400" t="s">
        <v>149</v>
      </c>
    </row>
    <row r="401" spans="1:4" x14ac:dyDescent="0.25">
      <c r="A401" t="s">
        <v>153</v>
      </c>
      <c r="B401">
        <v>25</v>
      </c>
      <c r="C401">
        <v>75</v>
      </c>
      <c r="D401">
        <v>100</v>
      </c>
    </row>
    <row r="402" spans="1:4" x14ac:dyDescent="0.25">
      <c r="A402" t="s">
        <v>154</v>
      </c>
      <c r="B402">
        <v>11</v>
      </c>
      <c r="C402">
        <v>89</v>
      </c>
      <c r="D402">
        <v>100</v>
      </c>
    </row>
    <row r="403" spans="1:4" x14ac:dyDescent="0.25">
      <c r="A403" t="s">
        <v>149</v>
      </c>
      <c r="B403">
        <v>36</v>
      </c>
      <c r="C403">
        <v>164</v>
      </c>
      <c r="D403">
        <v>200</v>
      </c>
    </row>
    <row r="404" spans="1:4" x14ac:dyDescent="0.25">
      <c r="A404" t="s">
        <v>0</v>
      </c>
      <c r="B404" s="13">
        <f>200*(25*89-11*75)^2/36/164/100/100</f>
        <v>6.6395663956639552</v>
      </c>
    </row>
    <row r="405" spans="1:4" x14ac:dyDescent="0.25">
      <c r="A405" t="s">
        <v>1</v>
      </c>
      <c r="B405" s="16">
        <f>CHIDIST(B404,1)</f>
        <v>9.9738207022053542E-3</v>
      </c>
    </row>
    <row r="407" spans="1:4" x14ac:dyDescent="0.25">
      <c r="A407" t="s">
        <v>79</v>
      </c>
      <c r="B407" t="s">
        <v>183</v>
      </c>
      <c r="C407" t="s">
        <v>184</v>
      </c>
      <c r="D407" t="s">
        <v>149</v>
      </c>
    </row>
    <row r="408" spans="1:4" x14ac:dyDescent="0.25">
      <c r="A408" t="s">
        <v>153</v>
      </c>
      <c r="B408">
        <v>55</v>
      </c>
      <c r="C408">
        <v>45</v>
      </c>
      <c r="D408">
        <v>100</v>
      </c>
    </row>
    <row r="409" spans="1:4" x14ac:dyDescent="0.25">
      <c r="A409" t="s">
        <v>154</v>
      </c>
      <c r="B409">
        <v>33</v>
      </c>
      <c r="C409">
        <v>67</v>
      </c>
      <c r="D409">
        <v>100</v>
      </c>
    </row>
    <row r="410" spans="1:4" x14ac:dyDescent="0.25">
      <c r="A410" t="s">
        <v>149</v>
      </c>
      <c r="B410">
        <v>88</v>
      </c>
      <c r="C410">
        <v>112</v>
      </c>
      <c r="D410">
        <v>200</v>
      </c>
    </row>
    <row r="411" spans="1:4" x14ac:dyDescent="0.25">
      <c r="A411" t="s">
        <v>0</v>
      </c>
      <c r="B411" s="13">
        <f>200*(55*67-33*45)^2/88/112/100/100</f>
        <v>9.8214285714285712</v>
      </c>
    </row>
    <row r="412" spans="1:4" x14ac:dyDescent="0.25">
      <c r="A412" t="s">
        <v>1</v>
      </c>
      <c r="B412" s="16">
        <f>CHIDIST(B411,1)</f>
        <v>1.7249031292407952E-3</v>
      </c>
    </row>
    <row r="414" spans="1:4" x14ac:dyDescent="0.25">
      <c r="A414" t="s">
        <v>80</v>
      </c>
      <c r="B414" t="s">
        <v>183</v>
      </c>
      <c r="C414" t="s">
        <v>184</v>
      </c>
      <c r="D414" t="s">
        <v>149</v>
      </c>
    </row>
    <row r="415" spans="1:4" x14ac:dyDescent="0.25">
      <c r="A415" t="s">
        <v>153</v>
      </c>
      <c r="B415">
        <v>19</v>
      </c>
      <c r="C415">
        <v>81</v>
      </c>
      <c r="D415">
        <v>100</v>
      </c>
    </row>
    <row r="416" spans="1:4" x14ac:dyDescent="0.25">
      <c r="A416" t="s">
        <v>154</v>
      </c>
      <c r="B416">
        <v>6</v>
      </c>
      <c r="C416">
        <v>94</v>
      </c>
      <c r="D416">
        <v>100</v>
      </c>
    </row>
    <row r="417" spans="1:4" x14ac:dyDescent="0.25">
      <c r="A417" t="s">
        <v>149</v>
      </c>
      <c r="B417">
        <v>25</v>
      </c>
      <c r="C417">
        <v>175</v>
      </c>
      <c r="D417">
        <v>200</v>
      </c>
    </row>
    <row r="418" spans="1:4" x14ac:dyDescent="0.25">
      <c r="A418" t="s">
        <v>0</v>
      </c>
      <c r="B418" s="13">
        <f>200*(19*94-6*81)^2/25/175/100/100</f>
        <v>7.725714285714286</v>
      </c>
    </row>
    <row r="419" spans="1:4" x14ac:dyDescent="0.25">
      <c r="A419" t="s">
        <v>1</v>
      </c>
      <c r="B419" s="16">
        <f>CHIDIST(B418,1)</f>
        <v>5.4439818052024582E-3</v>
      </c>
    </row>
    <row r="421" spans="1:4" x14ac:dyDescent="0.25">
      <c r="A421" t="s">
        <v>81</v>
      </c>
      <c r="B421" t="s">
        <v>183</v>
      </c>
      <c r="C421" t="s">
        <v>184</v>
      </c>
      <c r="D421" t="s">
        <v>149</v>
      </c>
    </row>
    <row r="422" spans="1:4" x14ac:dyDescent="0.25">
      <c r="A422" t="s">
        <v>153</v>
      </c>
      <c r="B422">
        <v>9</v>
      </c>
      <c r="C422">
        <v>91</v>
      </c>
      <c r="D422">
        <v>100</v>
      </c>
    </row>
    <row r="423" spans="1:4" x14ac:dyDescent="0.25">
      <c r="A423" t="s">
        <v>154</v>
      </c>
      <c r="B423">
        <v>13</v>
      </c>
      <c r="C423">
        <v>87</v>
      </c>
      <c r="D423">
        <v>100</v>
      </c>
    </row>
    <row r="424" spans="1:4" x14ac:dyDescent="0.25">
      <c r="A424" t="s">
        <v>149</v>
      </c>
      <c r="B424">
        <v>22</v>
      </c>
      <c r="C424">
        <v>178</v>
      </c>
      <c r="D424">
        <v>200</v>
      </c>
    </row>
    <row r="425" spans="1:4" x14ac:dyDescent="0.25">
      <c r="A425" t="s">
        <v>0</v>
      </c>
      <c r="B425" s="13">
        <f>200*(9*87-13*91)^2/22/178/100/100</f>
        <v>0.81716036772216549</v>
      </c>
    </row>
    <row r="426" spans="1:4" x14ac:dyDescent="0.25">
      <c r="A426" t="s">
        <v>1</v>
      </c>
      <c r="B426" s="14">
        <f>CHIDIST(B425,1)</f>
        <v>0.3660117178405965</v>
      </c>
    </row>
    <row r="428" spans="1:4" x14ac:dyDescent="0.25">
      <c r="A428" t="s">
        <v>82</v>
      </c>
      <c r="B428" t="s">
        <v>183</v>
      </c>
      <c r="C428" t="s">
        <v>184</v>
      </c>
      <c r="D428" t="s">
        <v>149</v>
      </c>
    </row>
    <row r="429" spans="1:4" x14ac:dyDescent="0.25">
      <c r="A429" t="s">
        <v>153</v>
      </c>
      <c r="B429">
        <v>30</v>
      </c>
      <c r="C429">
        <v>70</v>
      </c>
      <c r="D429">
        <v>100</v>
      </c>
    </row>
    <row r="430" spans="1:4" x14ac:dyDescent="0.25">
      <c r="A430" t="s">
        <v>154</v>
      </c>
      <c r="B430">
        <v>39</v>
      </c>
      <c r="C430">
        <v>61</v>
      </c>
      <c r="D430">
        <v>100</v>
      </c>
    </row>
    <row r="431" spans="1:4" x14ac:dyDescent="0.25">
      <c r="A431" t="s">
        <v>149</v>
      </c>
      <c r="B431">
        <v>69</v>
      </c>
      <c r="C431">
        <v>131</v>
      </c>
      <c r="D431">
        <v>200</v>
      </c>
    </row>
    <row r="432" spans="1:4" x14ac:dyDescent="0.25">
      <c r="A432" t="s">
        <v>0</v>
      </c>
      <c r="B432" s="13">
        <f>200*(30*61-39*70)^2/69/131/100/100</f>
        <v>1.7922336541652839</v>
      </c>
    </row>
    <row r="433" spans="1:2" x14ac:dyDescent="0.25">
      <c r="A433" t="s">
        <v>1</v>
      </c>
      <c r="B433" s="14">
        <f>CHIDIST(B432,1)</f>
        <v>0.18065425114347755</v>
      </c>
    </row>
  </sheetData>
  <sheetProtection algorithmName="SHA-512" hashValue="kUsm78nyEu1wysyIyrmRHoumEqP417XT6cEI9oGhOsWdtTeCPgXkdP57aff5OtUlIH0EfCc+n93tf+ouoezp1w==" saltValue="71Xilap8wPkcpxHuXgcJ7Q==" spinCount="100000" sheet="1" objects="1" scenarios="1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DATA</vt:lpstr>
      <vt:lpstr>RESULTS</vt:lpstr>
      <vt:lpstr>CHI-SQUERED TEST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2016-01-25T15:52:38Z</dcterms:modified>
</cp:coreProperties>
</file>