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5"/>
  </bookViews>
  <sheets>
    <sheet name="AENaC mRNA" sheetId="1" r:id="rId1"/>
    <sheet name="AENaC WB" sheetId="6" r:id="rId2"/>
    <sheet name="BENaC mRNA" sheetId="4" r:id="rId3"/>
    <sheet name="BENaC WB" sheetId="7" r:id="rId4"/>
    <sheet name="GENaC mRNA" sheetId="5" r:id="rId5"/>
    <sheet name="GENaC WB" sheetId="8" r:id="rId6"/>
    <sheet name="Testosterone level" sheetId="3" r:id="rId7"/>
  </sheets>
  <calcPr calcId="145621" concurrentCalc="0"/>
</workbook>
</file>

<file path=xl/calcChain.xml><?xml version="1.0" encoding="utf-8"?>
<calcChain xmlns="http://schemas.openxmlformats.org/spreadsheetml/2006/main">
  <c r="N27" i="8" l="1"/>
  <c r="N26" i="8"/>
  <c r="N25" i="8"/>
  <c r="P25" i="8"/>
  <c r="O25" i="8"/>
  <c r="N24" i="8"/>
  <c r="N23" i="8"/>
  <c r="N22" i="8"/>
  <c r="P22" i="8"/>
  <c r="O22" i="8"/>
  <c r="N21" i="8"/>
  <c r="N20" i="8"/>
  <c r="N19" i="8"/>
  <c r="P19" i="8"/>
  <c r="O19" i="8"/>
  <c r="N18" i="8"/>
  <c r="N17" i="8"/>
  <c r="N16" i="8"/>
  <c r="P16" i="8"/>
  <c r="O16" i="8"/>
  <c r="N15" i="8"/>
  <c r="N14" i="8"/>
  <c r="N13" i="8"/>
  <c r="P13" i="8"/>
  <c r="O13" i="8"/>
  <c r="N12" i="8"/>
  <c r="N11" i="8"/>
  <c r="N10" i="8"/>
  <c r="P10" i="8"/>
  <c r="O10" i="8"/>
  <c r="N9" i="8"/>
  <c r="N8" i="8"/>
  <c r="N7" i="8"/>
  <c r="P7" i="8"/>
  <c r="O7" i="8"/>
  <c r="N6" i="8"/>
  <c r="N5" i="8"/>
  <c r="N4" i="8"/>
  <c r="P4" i="8"/>
  <c r="O4" i="8"/>
  <c r="E27" i="8"/>
  <c r="E26" i="8"/>
  <c r="E25" i="8"/>
  <c r="G25" i="8"/>
  <c r="F25" i="8"/>
  <c r="E24" i="8"/>
  <c r="E23" i="8"/>
  <c r="E22" i="8"/>
  <c r="G22" i="8"/>
  <c r="F22" i="8"/>
  <c r="E21" i="8"/>
  <c r="E20" i="8"/>
  <c r="E19" i="8"/>
  <c r="G19" i="8"/>
  <c r="F19" i="8"/>
  <c r="E18" i="8"/>
  <c r="E17" i="8"/>
  <c r="E16" i="8"/>
  <c r="G16" i="8"/>
  <c r="F16" i="8"/>
  <c r="E15" i="8"/>
  <c r="E14" i="8"/>
  <c r="E13" i="8"/>
  <c r="G13" i="8"/>
  <c r="F13" i="8"/>
  <c r="E12" i="8"/>
  <c r="E11" i="8"/>
  <c r="E10" i="8"/>
  <c r="G10" i="8"/>
  <c r="F10" i="8"/>
  <c r="E9" i="8"/>
  <c r="E8" i="8"/>
  <c r="E7" i="8"/>
  <c r="G7" i="8"/>
  <c r="F7" i="8"/>
  <c r="E6" i="8"/>
  <c r="E5" i="8"/>
  <c r="E4" i="8"/>
  <c r="G4" i="8"/>
  <c r="F4" i="8"/>
  <c r="E27" i="7"/>
  <c r="E26" i="7"/>
  <c r="E25" i="7"/>
  <c r="G25" i="7"/>
  <c r="F25" i="7"/>
  <c r="E24" i="7"/>
  <c r="E23" i="7"/>
  <c r="E22" i="7"/>
  <c r="G22" i="7"/>
  <c r="F22" i="7"/>
  <c r="E21" i="7"/>
  <c r="E20" i="7"/>
  <c r="E19" i="7"/>
  <c r="G19" i="7"/>
  <c r="F19" i="7"/>
  <c r="E18" i="7"/>
  <c r="E17" i="7"/>
  <c r="E16" i="7"/>
  <c r="G16" i="7"/>
  <c r="F16" i="7"/>
  <c r="E15" i="7"/>
  <c r="E14" i="7"/>
  <c r="E13" i="7"/>
  <c r="G13" i="7"/>
  <c r="F13" i="7"/>
  <c r="E12" i="7"/>
  <c r="E11" i="7"/>
  <c r="E10" i="7"/>
  <c r="G10" i="7"/>
  <c r="F10" i="7"/>
  <c r="E9" i="7"/>
  <c r="E8" i="7"/>
  <c r="E7" i="7"/>
  <c r="G7" i="7"/>
  <c r="F7" i="7"/>
  <c r="E6" i="7"/>
  <c r="E5" i="7"/>
  <c r="E4" i="7"/>
  <c r="G4" i="7"/>
  <c r="F4" i="7"/>
  <c r="E27" i="6"/>
  <c r="E26" i="6"/>
  <c r="E25" i="6"/>
  <c r="G25" i="6"/>
  <c r="F25" i="6"/>
  <c r="E24" i="6"/>
  <c r="E23" i="6"/>
  <c r="E22" i="6"/>
  <c r="G22" i="6"/>
  <c r="F22" i="6"/>
  <c r="E21" i="6"/>
  <c r="E20" i="6"/>
  <c r="E19" i="6"/>
  <c r="G19" i="6"/>
  <c r="F19" i="6"/>
  <c r="E18" i="6"/>
  <c r="E17" i="6"/>
  <c r="E16" i="6"/>
  <c r="G16" i="6"/>
  <c r="F16" i="6"/>
  <c r="E15" i="6"/>
  <c r="E14" i="6"/>
  <c r="E13" i="6"/>
  <c r="G13" i="6"/>
  <c r="F13" i="6"/>
  <c r="E12" i="6"/>
  <c r="E11" i="6"/>
  <c r="E10" i="6"/>
  <c r="G10" i="6"/>
  <c r="F10" i="6"/>
  <c r="E9" i="6"/>
  <c r="E8" i="6"/>
  <c r="E7" i="6"/>
  <c r="G7" i="6"/>
  <c r="F7" i="6"/>
  <c r="E6" i="6"/>
  <c r="E5" i="6"/>
  <c r="E4" i="6"/>
  <c r="G4" i="6"/>
  <c r="F4" i="6"/>
  <c r="E27" i="3"/>
  <c r="G27" i="3"/>
  <c r="G19" i="3"/>
  <c r="E12" i="3"/>
  <c r="G12" i="3"/>
  <c r="D27" i="3"/>
  <c r="E19" i="3"/>
  <c r="E4" i="3"/>
  <c r="D19" i="3"/>
  <c r="D12" i="3"/>
  <c r="D4" i="3"/>
  <c r="D97" i="5"/>
  <c r="F97" i="5"/>
  <c r="G97" i="5"/>
  <c r="D4" i="5"/>
  <c r="F4" i="5"/>
  <c r="G4" i="5"/>
  <c r="D7" i="5"/>
  <c r="F7" i="5"/>
  <c r="G7" i="5"/>
  <c r="D10" i="5"/>
  <c r="F10" i="5"/>
  <c r="G10" i="5"/>
  <c r="D13" i="5"/>
  <c r="F13" i="5"/>
  <c r="G13" i="5"/>
  <c r="H4" i="5"/>
  <c r="I97" i="5"/>
  <c r="J97" i="5"/>
  <c r="D94" i="5"/>
  <c r="F94" i="5"/>
  <c r="G94" i="5"/>
  <c r="I94" i="5"/>
  <c r="J94" i="5"/>
  <c r="D91" i="5"/>
  <c r="F91" i="5"/>
  <c r="G91" i="5"/>
  <c r="I91" i="5"/>
  <c r="J91" i="5"/>
  <c r="D40" i="5"/>
  <c r="F40" i="5"/>
  <c r="G40" i="5"/>
  <c r="I40" i="5"/>
  <c r="J40" i="5"/>
  <c r="D43" i="5"/>
  <c r="F43" i="5"/>
  <c r="G43" i="5"/>
  <c r="I43" i="5"/>
  <c r="J43" i="5"/>
  <c r="D46" i="5"/>
  <c r="F46" i="5"/>
  <c r="G46" i="5"/>
  <c r="I46" i="5"/>
  <c r="J46" i="5"/>
  <c r="D49" i="5"/>
  <c r="F49" i="5"/>
  <c r="G49" i="5"/>
  <c r="I49" i="5"/>
  <c r="J49" i="5"/>
  <c r="D88" i="5"/>
  <c r="F88" i="5"/>
  <c r="G88" i="5"/>
  <c r="I88" i="5"/>
  <c r="J88" i="5"/>
  <c r="M88" i="5"/>
  <c r="D85" i="5"/>
  <c r="F85" i="5"/>
  <c r="G85" i="5"/>
  <c r="I85" i="5"/>
  <c r="J85" i="5"/>
  <c r="D82" i="5"/>
  <c r="F82" i="5"/>
  <c r="G82" i="5"/>
  <c r="I82" i="5"/>
  <c r="J82" i="5"/>
  <c r="D79" i="5"/>
  <c r="F79" i="5"/>
  <c r="G79" i="5"/>
  <c r="I79" i="5"/>
  <c r="J79" i="5"/>
  <c r="D28" i="5"/>
  <c r="F28" i="5"/>
  <c r="G28" i="5"/>
  <c r="I28" i="5"/>
  <c r="J28" i="5"/>
  <c r="D31" i="5"/>
  <c r="F31" i="5"/>
  <c r="G31" i="5"/>
  <c r="I31" i="5"/>
  <c r="J31" i="5"/>
  <c r="D34" i="5"/>
  <c r="F34" i="5"/>
  <c r="G34" i="5"/>
  <c r="I34" i="5"/>
  <c r="J34" i="5"/>
  <c r="D37" i="5"/>
  <c r="F37" i="5"/>
  <c r="G37" i="5"/>
  <c r="I37" i="5"/>
  <c r="J37" i="5"/>
  <c r="D76" i="5"/>
  <c r="F76" i="5"/>
  <c r="G76" i="5"/>
  <c r="I76" i="5"/>
  <c r="J76" i="5"/>
  <c r="M76" i="5"/>
  <c r="D73" i="5"/>
  <c r="F73" i="5"/>
  <c r="G73" i="5"/>
  <c r="I73" i="5"/>
  <c r="J73" i="5"/>
  <c r="D70" i="5"/>
  <c r="F70" i="5"/>
  <c r="G70" i="5"/>
  <c r="I70" i="5"/>
  <c r="J70" i="5"/>
  <c r="D67" i="5"/>
  <c r="F67" i="5"/>
  <c r="G67" i="5"/>
  <c r="I67" i="5"/>
  <c r="J67" i="5"/>
  <c r="D64" i="5"/>
  <c r="F64" i="5"/>
  <c r="G64" i="5"/>
  <c r="I64" i="5"/>
  <c r="J64" i="5"/>
  <c r="M64" i="5"/>
  <c r="D61" i="5"/>
  <c r="F61" i="5"/>
  <c r="G61" i="5"/>
  <c r="I61" i="5"/>
  <c r="J61" i="5"/>
  <c r="D58" i="5"/>
  <c r="F58" i="5"/>
  <c r="G58" i="5"/>
  <c r="I58" i="5"/>
  <c r="J58" i="5"/>
  <c r="D55" i="5"/>
  <c r="F55" i="5"/>
  <c r="G55" i="5"/>
  <c r="I55" i="5"/>
  <c r="J55" i="5"/>
  <c r="D52" i="5"/>
  <c r="F52" i="5"/>
  <c r="G52" i="5"/>
  <c r="I52" i="5"/>
  <c r="J52" i="5"/>
  <c r="M52" i="5"/>
  <c r="D16" i="5"/>
  <c r="F16" i="5"/>
  <c r="G16" i="5"/>
  <c r="I16" i="5"/>
  <c r="J16" i="5"/>
  <c r="D19" i="5"/>
  <c r="F19" i="5"/>
  <c r="G19" i="5"/>
  <c r="I19" i="5"/>
  <c r="J19" i="5"/>
  <c r="D22" i="5"/>
  <c r="F22" i="5"/>
  <c r="G22" i="5"/>
  <c r="I22" i="5"/>
  <c r="J22" i="5"/>
  <c r="D25" i="5"/>
  <c r="F25" i="5"/>
  <c r="G25" i="5"/>
  <c r="I25" i="5"/>
  <c r="J25" i="5"/>
  <c r="M40" i="5"/>
  <c r="M28" i="5"/>
  <c r="I4" i="5"/>
  <c r="J4" i="5"/>
  <c r="I7" i="5"/>
  <c r="J7" i="5"/>
  <c r="I10" i="5"/>
  <c r="J10" i="5"/>
  <c r="I13" i="5"/>
  <c r="J13" i="5"/>
  <c r="M16" i="5"/>
  <c r="D97" i="4"/>
  <c r="F97" i="4"/>
  <c r="G97" i="4"/>
  <c r="D4" i="4"/>
  <c r="F4" i="4"/>
  <c r="G4" i="4"/>
  <c r="D7" i="4"/>
  <c r="F7" i="4"/>
  <c r="G7" i="4"/>
  <c r="D10" i="4"/>
  <c r="F10" i="4"/>
  <c r="G10" i="4"/>
  <c r="D13" i="4"/>
  <c r="F13" i="4"/>
  <c r="G13" i="4"/>
  <c r="H4" i="4"/>
  <c r="I97" i="4"/>
  <c r="J97" i="4"/>
  <c r="D94" i="4"/>
  <c r="F94" i="4"/>
  <c r="G94" i="4"/>
  <c r="I94" i="4"/>
  <c r="J94" i="4"/>
  <c r="D91" i="4"/>
  <c r="F91" i="4"/>
  <c r="G91" i="4"/>
  <c r="I91" i="4"/>
  <c r="J91" i="4"/>
  <c r="D40" i="4"/>
  <c r="F40" i="4"/>
  <c r="G40" i="4"/>
  <c r="I40" i="4"/>
  <c r="J40" i="4"/>
  <c r="D43" i="4"/>
  <c r="F43" i="4"/>
  <c r="G43" i="4"/>
  <c r="I43" i="4"/>
  <c r="J43" i="4"/>
  <c r="D46" i="4"/>
  <c r="F46" i="4"/>
  <c r="G46" i="4"/>
  <c r="I46" i="4"/>
  <c r="J46" i="4"/>
  <c r="D49" i="4"/>
  <c r="F49" i="4"/>
  <c r="G49" i="4"/>
  <c r="I49" i="4"/>
  <c r="J49" i="4"/>
  <c r="D88" i="4"/>
  <c r="F88" i="4"/>
  <c r="G88" i="4"/>
  <c r="I88" i="4"/>
  <c r="J88" i="4"/>
  <c r="M88" i="4"/>
  <c r="D85" i="4"/>
  <c r="F85" i="4"/>
  <c r="G85" i="4"/>
  <c r="I85" i="4"/>
  <c r="J85" i="4"/>
  <c r="D82" i="4"/>
  <c r="F82" i="4"/>
  <c r="G82" i="4"/>
  <c r="I82" i="4"/>
  <c r="J82" i="4"/>
  <c r="D79" i="4"/>
  <c r="F79" i="4"/>
  <c r="G79" i="4"/>
  <c r="I79" i="4"/>
  <c r="J79" i="4"/>
  <c r="D28" i="4"/>
  <c r="F28" i="4"/>
  <c r="G28" i="4"/>
  <c r="I28" i="4"/>
  <c r="J28" i="4"/>
  <c r="D31" i="4"/>
  <c r="F31" i="4"/>
  <c r="G31" i="4"/>
  <c r="I31" i="4"/>
  <c r="J31" i="4"/>
  <c r="D34" i="4"/>
  <c r="F34" i="4"/>
  <c r="G34" i="4"/>
  <c r="I34" i="4"/>
  <c r="J34" i="4"/>
  <c r="D37" i="4"/>
  <c r="F37" i="4"/>
  <c r="G37" i="4"/>
  <c r="I37" i="4"/>
  <c r="J37" i="4"/>
  <c r="D76" i="4"/>
  <c r="F76" i="4"/>
  <c r="G76" i="4"/>
  <c r="I76" i="4"/>
  <c r="J76" i="4"/>
  <c r="M76" i="4"/>
  <c r="D73" i="4"/>
  <c r="F73" i="4"/>
  <c r="G73" i="4"/>
  <c r="I73" i="4"/>
  <c r="J73" i="4"/>
  <c r="D70" i="4"/>
  <c r="F70" i="4"/>
  <c r="G70" i="4"/>
  <c r="I70" i="4"/>
  <c r="J70" i="4"/>
  <c r="D67" i="4"/>
  <c r="F67" i="4"/>
  <c r="G67" i="4"/>
  <c r="I67" i="4"/>
  <c r="J67" i="4"/>
  <c r="D64" i="4"/>
  <c r="F64" i="4"/>
  <c r="G64" i="4"/>
  <c r="I64" i="4"/>
  <c r="J64" i="4"/>
  <c r="M64" i="4"/>
  <c r="D61" i="4"/>
  <c r="F61" i="4"/>
  <c r="G61" i="4"/>
  <c r="I61" i="4"/>
  <c r="J61" i="4"/>
  <c r="D58" i="4"/>
  <c r="F58" i="4"/>
  <c r="G58" i="4"/>
  <c r="I58" i="4"/>
  <c r="J58" i="4"/>
  <c r="D55" i="4"/>
  <c r="F55" i="4"/>
  <c r="G55" i="4"/>
  <c r="I55" i="4"/>
  <c r="J55" i="4"/>
  <c r="D52" i="4"/>
  <c r="F52" i="4"/>
  <c r="G52" i="4"/>
  <c r="I52" i="4"/>
  <c r="J52" i="4"/>
  <c r="M52" i="4"/>
  <c r="D16" i="4"/>
  <c r="F16" i="4"/>
  <c r="G16" i="4"/>
  <c r="I16" i="4"/>
  <c r="J16" i="4"/>
  <c r="D19" i="4"/>
  <c r="F19" i="4"/>
  <c r="G19" i="4"/>
  <c r="I19" i="4"/>
  <c r="J19" i="4"/>
  <c r="D22" i="4"/>
  <c r="F22" i="4"/>
  <c r="G22" i="4"/>
  <c r="I22" i="4"/>
  <c r="J22" i="4"/>
  <c r="D25" i="4"/>
  <c r="F25" i="4"/>
  <c r="G25" i="4"/>
  <c r="I25" i="4"/>
  <c r="J25" i="4"/>
  <c r="M40" i="4"/>
  <c r="M28" i="4"/>
  <c r="I4" i="4"/>
  <c r="J4" i="4"/>
  <c r="I7" i="4"/>
  <c r="J7" i="4"/>
  <c r="I10" i="4"/>
  <c r="J10" i="4"/>
  <c r="I13" i="4"/>
  <c r="J13" i="4"/>
  <c r="M16" i="4"/>
  <c r="D7" i="1"/>
  <c r="F7" i="1"/>
  <c r="G7" i="1"/>
  <c r="D10" i="1"/>
  <c r="F10" i="1"/>
  <c r="G10" i="1"/>
  <c r="D13" i="1"/>
  <c r="F13" i="1"/>
  <c r="G13" i="1"/>
  <c r="D16" i="1"/>
  <c r="F16" i="1"/>
  <c r="G16" i="1"/>
  <c r="D19" i="1"/>
  <c r="F19" i="1"/>
  <c r="G19" i="1"/>
  <c r="D22" i="1"/>
  <c r="F22" i="1"/>
  <c r="G22" i="1"/>
  <c r="D25" i="1"/>
  <c r="F25" i="1"/>
  <c r="G25" i="1"/>
  <c r="D28" i="1"/>
  <c r="F28" i="1"/>
  <c r="G28" i="1"/>
  <c r="D31" i="1"/>
  <c r="F31" i="1"/>
  <c r="G31" i="1"/>
  <c r="D34" i="1"/>
  <c r="F34" i="1"/>
  <c r="G34" i="1"/>
  <c r="D37" i="1"/>
  <c r="F37" i="1"/>
  <c r="G37" i="1"/>
  <c r="D40" i="1"/>
  <c r="F40" i="1"/>
  <c r="G40" i="1"/>
  <c r="D43" i="1"/>
  <c r="F43" i="1"/>
  <c r="G43" i="1"/>
  <c r="D46" i="1"/>
  <c r="F46" i="1"/>
  <c r="G46" i="1"/>
  <c r="D49" i="1"/>
  <c r="F49" i="1"/>
  <c r="G49" i="1"/>
  <c r="D52" i="1"/>
  <c r="F52" i="1"/>
  <c r="G52" i="1"/>
  <c r="D55" i="1"/>
  <c r="F55" i="1"/>
  <c r="G55" i="1"/>
  <c r="D58" i="1"/>
  <c r="F58" i="1"/>
  <c r="G58" i="1"/>
  <c r="D61" i="1"/>
  <c r="F61" i="1"/>
  <c r="G61" i="1"/>
  <c r="D64" i="1"/>
  <c r="F64" i="1"/>
  <c r="G64" i="1"/>
  <c r="D67" i="1"/>
  <c r="F67" i="1"/>
  <c r="G67" i="1"/>
  <c r="D70" i="1"/>
  <c r="F70" i="1"/>
  <c r="G70" i="1"/>
  <c r="D73" i="1"/>
  <c r="F73" i="1"/>
  <c r="G73" i="1"/>
  <c r="D76" i="1"/>
  <c r="F76" i="1"/>
  <c r="G76" i="1"/>
  <c r="D79" i="1"/>
  <c r="F79" i="1"/>
  <c r="G79" i="1"/>
  <c r="D82" i="1"/>
  <c r="F82" i="1"/>
  <c r="G82" i="1"/>
  <c r="D85" i="1"/>
  <c r="F85" i="1"/>
  <c r="G85" i="1"/>
  <c r="D88" i="1"/>
  <c r="F88" i="1"/>
  <c r="G88" i="1"/>
  <c r="D91" i="1"/>
  <c r="F91" i="1"/>
  <c r="G91" i="1"/>
  <c r="D94" i="1"/>
  <c r="F94" i="1"/>
  <c r="G94" i="1"/>
  <c r="D97" i="1"/>
  <c r="F97" i="1"/>
  <c r="G97" i="1"/>
  <c r="D4" i="1"/>
  <c r="F4" i="1"/>
  <c r="G4" i="1"/>
  <c r="H4" i="1"/>
  <c r="I7" i="1"/>
  <c r="J7" i="1"/>
  <c r="I10" i="1"/>
  <c r="J10" i="1"/>
  <c r="I13" i="1"/>
  <c r="J13" i="1"/>
  <c r="I16" i="1"/>
  <c r="J16" i="1"/>
  <c r="I19" i="1"/>
  <c r="J19" i="1"/>
  <c r="I22" i="1"/>
  <c r="J22" i="1"/>
  <c r="I25" i="1"/>
  <c r="J25" i="1"/>
  <c r="I28" i="1"/>
  <c r="J28" i="1"/>
  <c r="I31" i="1"/>
  <c r="J31" i="1"/>
  <c r="I34" i="1"/>
  <c r="J34" i="1"/>
  <c r="I37" i="1"/>
  <c r="J37" i="1"/>
  <c r="I40" i="1"/>
  <c r="J40" i="1"/>
  <c r="I43" i="1"/>
  <c r="J43" i="1"/>
  <c r="I46" i="1"/>
  <c r="J46" i="1"/>
  <c r="I49" i="1"/>
  <c r="J49" i="1"/>
  <c r="I52" i="1"/>
  <c r="J52" i="1"/>
  <c r="I55" i="1"/>
  <c r="J55" i="1"/>
  <c r="I58" i="1"/>
  <c r="J58" i="1"/>
  <c r="I61" i="1"/>
  <c r="J61" i="1"/>
  <c r="I64" i="1"/>
  <c r="J64" i="1"/>
  <c r="I67" i="1"/>
  <c r="J67" i="1"/>
  <c r="I70" i="1"/>
  <c r="J70" i="1"/>
  <c r="I73" i="1"/>
  <c r="J73" i="1"/>
  <c r="I76" i="1"/>
  <c r="J76" i="1"/>
  <c r="I79" i="1"/>
  <c r="J79" i="1"/>
  <c r="I82" i="1"/>
  <c r="J82" i="1"/>
  <c r="I85" i="1"/>
  <c r="J85" i="1"/>
  <c r="I88" i="1"/>
  <c r="J88" i="1"/>
  <c r="I91" i="1"/>
  <c r="J91" i="1"/>
  <c r="I94" i="1"/>
  <c r="J94" i="1"/>
  <c r="I97" i="1"/>
  <c r="J97" i="1"/>
  <c r="I4" i="1"/>
  <c r="J4" i="1"/>
  <c r="M88" i="1"/>
  <c r="M76" i="1"/>
  <c r="M64" i="1"/>
  <c r="M52" i="1"/>
  <c r="M40" i="1"/>
  <c r="M28" i="1"/>
  <c r="M16" i="1"/>
  <c r="H7" i="6"/>
  <c r="H10" i="6"/>
  <c r="H13" i="6"/>
  <c r="H16" i="6"/>
  <c r="H19" i="6"/>
  <c r="H22" i="6"/>
  <c r="H25" i="6"/>
  <c r="H7" i="7"/>
  <c r="H10" i="7"/>
  <c r="H13" i="7"/>
  <c r="H16" i="7"/>
  <c r="H19" i="7"/>
  <c r="H22" i="7"/>
  <c r="H25" i="7"/>
  <c r="H7" i="8"/>
  <c r="H10" i="8"/>
  <c r="H13" i="8"/>
  <c r="H16" i="8"/>
  <c r="H19" i="8"/>
  <c r="H22" i="8"/>
  <c r="H25" i="8"/>
  <c r="Q7" i="8"/>
  <c r="Q10" i="8"/>
  <c r="Q13" i="8"/>
  <c r="Q16" i="8"/>
  <c r="Q19" i="8"/>
  <c r="Q22" i="8"/>
  <c r="Q25" i="8"/>
</calcChain>
</file>

<file path=xl/sharedStrings.xml><?xml version="1.0" encoding="utf-8"?>
<sst xmlns="http://schemas.openxmlformats.org/spreadsheetml/2006/main" count="165" uniqueCount="40">
  <si>
    <t>Cт Mean</t>
  </si>
  <si>
    <t>ΔCт</t>
  </si>
  <si>
    <t>Average</t>
  </si>
  <si>
    <t>ΔΔCт</t>
  </si>
  <si>
    <t>SEM</t>
  </si>
  <si>
    <t>T test</t>
  </si>
  <si>
    <t>Group</t>
  </si>
  <si>
    <t>Cт</t>
  </si>
  <si>
    <t>GAPDH</t>
  </si>
  <si>
    <t>α-ENaC</t>
  </si>
  <si>
    <t>Fold Change</t>
  </si>
  <si>
    <t>Average FC</t>
  </si>
  <si>
    <t>Average ΔCт</t>
  </si>
  <si>
    <t>T125</t>
  </si>
  <si>
    <t>S</t>
  </si>
  <si>
    <t>O</t>
  </si>
  <si>
    <t>T250</t>
  </si>
  <si>
    <t>T125+FU</t>
  </si>
  <si>
    <t>T250+FU</t>
  </si>
  <si>
    <t>T125+FN</t>
  </si>
  <si>
    <t>T250+FN</t>
  </si>
  <si>
    <t>to S</t>
  </si>
  <si>
    <t>to O</t>
  </si>
  <si>
    <t>to T125</t>
  </si>
  <si>
    <t>to T250</t>
  </si>
  <si>
    <t>β-ENaC</t>
  </si>
  <si>
    <t>γ-ENaC</t>
  </si>
  <si>
    <t>ng/ml</t>
  </si>
  <si>
    <t>Mean</t>
  </si>
  <si>
    <r>
      <t xml:space="preserve">MEAN </t>
    </r>
    <r>
      <rPr>
        <b/>
        <sz val="11"/>
        <color theme="1"/>
        <rFont val="Calibri"/>
        <family val="2"/>
      </rPr>
      <t>± SEM</t>
    </r>
  </si>
  <si>
    <r>
      <t xml:space="preserve">2.89 </t>
    </r>
    <r>
      <rPr>
        <b/>
        <sz val="10"/>
        <color rgb="FF000000"/>
        <rFont val="Calibri"/>
        <family val="2"/>
      </rPr>
      <t>± 0.38</t>
    </r>
  </si>
  <si>
    <r>
      <t xml:space="preserve">3.37 </t>
    </r>
    <r>
      <rPr>
        <b/>
        <sz val="11"/>
        <color theme="1"/>
        <rFont val="Calibri"/>
        <family val="2"/>
      </rPr>
      <t>± 0.40</t>
    </r>
  </si>
  <si>
    <r>
      <t xml:space="preserve">4.12 </t>
    </r>
    <r>
      <rPr>
        <b/>
        <sz val="11"/>
        <color theme="1"/>
        <rFont val="Calibri"/>
        <family val="2"/>
      </rPr>
      <t>± 0.55</t>
    </r>
  </si>
  <si>
    <t xml:space="preserve">Testosterone level </t>
  </si>
  <si>
    <r>
      <t xml:space="preserve">0.25 </t>
    </r>
    <r>
      <rPr>
        <b/>
        <sz val="11"/>
        <color theme="1"/>
        <rFont val="Calibri"/>
        <family val="2"/>
      </rPr>
      <t>± 0.20</t>
    </r>
  </si>
  <si>
    <t>Ratio of α-ENaC/GAPDH</t>
  </si>
  <si>
    <t>T-test</t>
  </si>
  <si>
    <t>γ-ENaC Uncleaved</t>
  </si>
  <si>
    <t>α-ENaC Uncleaved</t>
  </si>
  <si>
    <t>γ-ENaC Cleaved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</si>
</sst>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2" fillId="2" borderId="16" xfId="1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18" xfId="1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/>
    <xf numFmtId="0" fontId="1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2" fillId="2" borderId="32" xfId="1" applyNumberFormat="1" applyFill="1" applyBorder="1" applyAlignment="1">
      <alignment horizontal="center" vertical="center"/>
    </xf>
    <xf numFmtId="164" fontId="2" fillId="0" borderId="32" xfId="1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2" fillId="2" borderId="31" xfId="1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 wrapText="1"/>
    </xf>
    <xf numFmtId="2" fontId="4" fillId="0" borderId="21" xfId="1" applyNumberFormat="1" applyFont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4" fillId="0" borderId="22" xfId="1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9"/>
  <sheetViews>
    <sheetView workbookViewId="0">
      <selection activeCell="P17" sqref="P17"/>
    </sheetView>
  </sheetViews>
  <sheetFormatPr defaultRowHeight="15" x14ac:dyDescent="0.25"/>
  <cols>
    <col min="2" max="2" width="9.140625" style="37"/>
    <col min="3" max="7" width="9.140625" style="5"/>
    <col min="8" max="8" width="8.5703125" style="5" customWidth="1"/>
    <col min="9" max="9" width="9.140625" style="5"/>
    <col min="10" max="10" width="8.7109375" style="5" customWidth="1"/>
    <col min="11" max="11" width="9.140625" style="5" customWidth="1"/>
    <col min="12" max="12" width="9.140625" style="5"/>
    <col min="13" max="13" width="11.28515625" style="4" customWidth="1"/>
  </cols>
  <sheetData>
    <row r="1" spans="2:13" ht="15.75" thickBot="1" x14ac:dyDescent="0.3"/>
    <row r="2" spans="2:13" ht="15" customHeight="1" x14ac:dyDescent="0.25">
      <c r="B2" s="85" t="s">
        <v>6</v>
      </c>
      <c r="C2" s="84" t="s">
        <v>9</v>
      </c>
      <c r="D2" s="83"/>
      <c r="E2" s="82" t="s">
        <v>8</v>
      </c>
      <c r="F2" s="83"/>
      <c r="G2" s="87" t="s">
        <v>1</v>
      </c>
      <c r="H2" s="89" t="s">
        <v>12</v>
      </c>
      <c r="I2" s="87" t="s">
        <v>3</v>
      </c>
      <c r="J2" s="91" t="s">
        <v>10</v>
      </c>
      <c r="K2" s="89" t="s">
        <v>11</v>
      </c>
      <c r="L2" s="87" t="s">
        <v>4</v>
      </c>
      <c r="M2" s="80" t="s">
        <v>5</v>
      </c>
    </row>
    <row r="3" spans="2:13" ht="15.75" thickBot="1" x14ac:dyDescent="0.3">
      <c r="B3" s="86"/>
      <c r="C3" s="41" t="s">
        <v>7</v>
      </c>
      <c r="D3" s="42" t="s">
        <v>0</v>
      </c>
      <c r="E3" s="41" t="s">
        <v>7</v>
      </c>
      <c r="F3" s="43" t="s">
        <v>0</v>
      </c>
      <c r="G3" s="88"/>
      <c r="H3" s="90"/>
      <c r="I3" s="88"/>
      <c r="J3" s="92"/>
      <c r="K3" s="90"/>
      <c r="L3" s="88"/>
      <c r="M3" s="81"/>
    </row>
    <row r="4" spans="2:13" x14ac:dyDescent="0.25">
      <c r="B4" s="38" t="s">
        <v>14</v>
      </c>
      <c r="C4" s="15">
        <v>18.591697964123799</v>
      </c>
      <c r="D4" s="16">
        <f>AVERAGE(C4:C6)</f>
        <v>18.621185373583046</v>
      </c>
      <c r="E4" s="15">
        <v>11.043776093482199</v>
      </c>
      <c r="F4" s="32">
        <f>AVERAGE(E4:E6)</f>
        <v>11.406224281677877</v>
      </c>
      <c r="G4" s="17">
        <f>D4-F4</f>
        <v>7.2149610919051685</v>
      </c>
      <c r="H4" s="16">
        <f>AVERAGE(G4:G15)</f>
        <v>7.1103760132427087</v>
      </c>
      <c r="I4" s="17">
        <f>G4-$H$4</f>
        <v>0.10458507866245981</v>
      </c>
      <c r="J4" s="17">
        <f>POWER(2,-I4)</f>
        <v>0.93007239441868927</v>
      </c>
      <c r="K4" s="16">
        <v>1.0455456966917067</v>
      </c>
      <c r="L4" s="17">
        <v>0.16624178779804677</v>
      </c>
      <c r="M4" s="30"/>
    </row>
    <row r="5" spans="2:13" x14ac:dyDescent="0.25">
      <c r="B5" s="39"/>
      <c r="C5" s="10">
        <v>19.051403337655501</v>
      </c>
      <c r="D5" s="2"/>
      <c r="E5" s="10">
        <v>12.222587673259399</v>
      </c>
      <c r="F5" s="11"/>
      <c r="G5" s="12"/>
      <c r="H5" s="2"/>
      <c r="I5" s="12"/>
      <c r="J5" s="12"/>
      <c r="K5" s="2"/>
      <c r="L5" s="12"/>
      <c r="M5" s="21"/>
    </row>
    <row r="6" spans="2:13" x14ac:dyDescent="0.25">
      <c r="B6" s="39"/>
      <c r="C6" s="8">
        <v>18.220454818969841</v>
      </c>
      <c r="D6" s="7"/>
      <c r="E6" s="8">
        <v>10.95230907829203</v>
      </c>
      <c r="F6" s="9"/>
      <c r="G6" s="13"/>
      <c r="H6" s="2"/>
      <c r="I6" s="13"/>
      <c r="J6" s="12"/>
      <c r="K6" s="2"/>
      <c r="L6" s="12"/>
      <c r="M6" s="21"/>
    </row>
    <row r="7" spans="2:13" x14ac:dyDescent="0.25">
      <c r="B7" s="39"/>
      <c r="C7" s="33">
        <v>19.392552386437199</v>
      </c>
      <c r="D7" s="34">
        <f t="shared" ref="D7:F7" si="0">AVERAGE(C7:C9)</f>
        <v>19.028628930041162</v>
      </c>
      <c r="E7" s="33">
        <v>12.0108793851707</v>
      </c>
      <c r="F7" s="35">
        <f t="shared" si="0"/>
        <v>11.9596319963995</v>
      </c>
      <c r="G7" s="36">
        <f t="shared" ref="G7" si="1">D7-F7</f>
        <v>7.068996933641662</v>
      </c>
      <c r="H7" s="2"/>
      <c r="I7" s="12">
        <f t="shared" ref="I7" si="2">G7-$H$4</f>
        <v>-4.1379079601046698E-2</v>
      </c>
      <c r="J7" s="36">
        <f t="shared" ref="J7" si="3">POWER(2,-I7)</f>
        <v>1.0290970758162186</v>
      </c>
      <c r="K7" s="2"/>
      <c r="L7" s="12"/>
      <c r="M7" s="21"/>
    </row>
    <row r="8" spans="2:13" x14ac:dyDescent="0.25">
      <c r="B8" s="39"/>
      <c r="C8" s="10">
        <v>19.159120480299201</v>
      </c>
      <c r="D8" s="2"/>
      <c r="E8" s="10">
        <v>12.200007117609401</v>
      </c>
      <c r="F8" s="11"/>
      <c r="G8" s="12"/>
      <c r="H8" s="2"/>
      <c r="I8" s="12"/>
      <c r="J8" s="12"/>
      <c r="K8" s="2"/>
      <c r="L8" s="12"/>
      <c r="M8" s="21"/>
    </row>
    <row r="9" spans="2:13" x14ac:dyDescent="0.25">
      <c r="B9" s="39"/>
      <c r="C9" s="8">
        <v>18.534213923387092</v>
      </c>
      <c r="D9" s="7"/>
      <c r="E9" s="8">
        <v>11.668009486418397</v>
      </c>
      <c r="F9" s="9"/>
      <c r="G9" s="13"/>
      <c r="H9" s="2"/>
      <c r="I9" s="12"/>
      <c r="J9" s="13"/>
      <c r="K9" s="2"/>
      <c r="L9" s="12"/>
      <c r="M9" s="21"/>
    </row>
    <row r="10" spans="2:13" x14ac:dyDescent="0.25">
      <c r="B10" s="39"/>
      <c r="C10" s="33">
        <v>17.966519289671702</v>
      </c>
      <c r="D10" s="34">
        <f t="shared" ref="D10:F10" si="4">AVERAGE(C10:C12)</f>
        <v>17.869537260567199</v>
      </c>
      <c r="E10" s="33">
        <v>10.6874517070673</v>
      </c>
      <c r="F10" s="35">
        <f t="shared" si="4"/>
        <v>10.882465626843498</v>
      </c>
      <c r="G10" s="36">
        <f t="shared" ref="G10" si="5">D10-F10</f>
        <v>6.9870716337237013</v>
      </c>
      <c r="H10" s="2"/>
      <c r="I10" s="36">
        <f t="shared" ref="I10" si="6">G10-$H$4</f>
        <v>-0.12330437951900741</v>
      </c>
      <c r="J10" s="36">
        <f t="shared" ref="J10" si="7">POWER(2,-I10)</f>
        <v>1.0892267959531878</v>
      </c>
      <c r="K10" s="2"/>
      <c r="L10" s="12"/>
      <c r="M10" s="21"/>
    </row>
    <row r="11" spans="2:13" x14ac:dyDescent="0.25">
      <c r="B11" s="39"/>
      <c r="C11" s="10">
        <v>17.5978343300538</v>
      </c>
      <c r="D11" s="2"/>
      <c r="E11" s="10">
        <v>10.9561150545173</v>
      </c>
      <c r="F11" s="11"/>
      <c r="G11" s="12"/>
      <c r="H11" s="2"/>
      <c r="I11" s="12"/>
      <c r="J11" s="12"/>
      <c r="K11" s="2"/>
      <c r="L11" s="12"/>
      <c r="M11" s="21"/>
    </row>
    <row r="12" spans="2:13" x14ac:dyDescent="0.25">
      <c r="B12" s="39"/>
      <c r="C12" s="8">
        <v>18.044258161976096</v>
      </c>
      <c r="D12" s="7"/>
      <c r="E12" s="8">
        <v>11.003830118945894</v>
      </c>
      <c r="F12" s="9"/>
      <c r="G12" s="13"/>
      <c r="H12" s="2"/>
      <c r="I12" s="13"/>
      <c r="J12" s="13"/>
      <c r="K12" s="2"/>
      <c r="L12" s="12"/>
      <c r="M12" s="21"/>
    </row>
    <row r="13" spans="2:13" x14ac:dyDescent="0.25">
      <c r="B13" s="39"/>
      <c r="C13" s="10">
        <v>18.562766729676301</v>
      </c>
      <c r="D13" s="2">
        <f t="shared" ref="D13:F13" si="8">AVERAGE(C13:C15)</f>
        <v>17.866663812461134</v>
      </c>
      <c r="E13" s="10">
        <v>11.061442084577999</v>
      </c>
      <c r="F13" s="11">
        <f t="shared" si="8"/>
        <v>10.696189418760833</v>
      </c>
      <c r="G13" s="12">
        <f t="shared" ref="G13" si="9">D13-F13</f>
        <v>7.1704743937003013</v>
      </c>
      <c r="H13" s="2"/>
      <c r="I13" s="12">
        <f t="shared" ref="I13" si="10">G13-$H$4</f>
        <v>6.0098380457592526E-2</v>
      </c>
      <c r="J13" s="12">
        <f t="shared" ref="J13" si="11">POWER(2,-I13)</f>
        <v>0.95919870728552836</v>
      </c>
      <c r="K13" s="2"/>
      <c r="L13" s="12"/>
      <c r="M13" s="21"/>
    </row>
    <row r="14" spans="2:13" x14ac:dyDescent="0.25">
      <c r="B14" s="39"/>
      <c r="C14" s="10">
        <v>17.5039693730449</v>
      </c>
      <c r="D14" s="2"/>
      <c r="E14" s="10">
        <v>10.5913849846941</v>
      </c>
      <c r="F14" s="11"/>
      <c r="G14" s="12"/>
      <c r="H14" s="2"/>
      <c r="I14" s="12"/>
      <c r="J14" s="12"/>
      <c r="K14" s="2"/>
      <c r="L14" s="12"/>
      <c r="M14" s="21"/>
    </row>
    <row r="15" spans="2:13" ht="15.75" thickBot="1" x14ac:dyDescent="0.3">
      <c r="B15" s="40"/>
      <c r="C15" s="24">
        <v>17.533255334662201</v>
      </c>
      <c r="D15" s="25"/>
      <c r="E15" s="24">
        <v>10.435741187010402</v>
      </c>
      <c r="F15" s="31"/>
      <c r="G15" s="26"/>
      <c r="H15" s="25"/>
      <c r="I15" s="26"/>
      <c r="J15" s="26"/>
      <c r="K15" s="25"/>
      <c r="L15" s="26"/>
      <c r="M15" s="27"/>
    </row>
    <row r="16" spans="2:13" x14ac:dyDescent="0.25">
      <c r="B16" s="38" t="s">
        <v>15</v>
      </c>
      <c r="C16" s="15">
        <v>19.797944870758499</v>
      </c>
      <c r="D16" s="16">
        <f t="shared" ref="D16:F16" si="12">AVERAGE(C16:C18)</f>
        <v>19.592449910778402</v>
      </c>
      <c r="E16" s="15">
        <v>12.275648673999701</v>
      </c>
      <c r="F16" s="32">
        <f t="shared" si="12"/>
        <v>11.941454455848101</v>
      </c>
      <c r="G16" s="17">
        <f t="shared" ref="G16" si="13">D16-F16</f>
        <v>7.6509954549303014</v>
      </c>
      <c r="H16" s="16"/>
      <c r="I16" s="17">
        <f t="shared" ref="I16" si="14">G16-$H$4</f>
        <v>0.54061944168759268</v>
      </c>
      <c r="J16" s="17">
        <f t="shared" ref="J16" si="15">POWER(2,-I16)</f>
        <v>0.68747566821041961</v>
      </c>
      <c r="K16" s="16">
        <v>0.95686685962808826</v>
      </c>
      <c r="L16" s="17">
        <v>5.951910484223067E-2</v>
      </c>
      <c r="M16" s="18">
        <f>TTEST(J4:J15,J16:J27,2,3)</f>
        <v>1.2079739237046607E-3</v>
      </c>
    </row>
    <row r="17" spans="2:13" x14ac:dyDescent="0.25">
      <c r="B17" s="39"/>
      <c r="C17" s="10">
        <v>19.462478906788501</v>
      </c>
      <c r="D17" s="2"/>
      <c r="E17" s="10">
        <v>11.803753259034901</v>
      </c>
      <c r="F17" s="11"/>
      <c r="G17" s="12"/>
      <c r="H17" s="2"/>
      <c r="I17" s="12"/>
      <c r="J17" s="12"/>
      <c r="K17" s="2"/>
      <c r="L17" s="12"/>
      <c r="M17" s="20" t="s">
        <v>21</v>
      </c>
    </row>
    <row r="18" spans="2:13" x14ac:dyDescent="0.25">
      <c r="B18" s="39"/>
      <c r="C18" s="10">
        <v>19.516925954788199</v>
      </c>
      <c r="D18" s="2"/>
      <c r="E18" s="10">
        <v>11.744961434509699</v>
      </c>
      <c r="F18" s="11"/>
      <c r="G18" s="12"/>
      <c r="H18" s="2"/>
      <c r="I18" s="12"/>
      <c r="J18" s="12"/>
      <c r="K18" s="2"/>
      <c r="L18" s="12"/>
      <c r="M18" s="21"/>
    </row>
    <row r="19" spans="2:13" x14ac:dyDescent="0.25">
      <c r="B19" s="39"/>
      <c r="C19" s="33">
        <v>20.055781221460499</v>
      </c>
      <c r="D19" s="34">
        <f t="shared" ref="D19:F19" si="16">AVERAGE(C19:C21)</f>
        <v>19.579236826545934</v>
      </c>
      <c r="E19" s="33">
        <v>12.26317296178</v>
      </c>
      <c r="F19" s="35">
        <f t="shared" si="16"/>
        <v>11.925095480840668</v>
      </c>
      <c r="G19" s="36">
        <f t="shared" ref="G19" si="17">D19-F19</f>
        <v>7.6541413457052663</v>
      </c>
      <c r="H19" s="2"/>
      <c r="I19" s="36">
        <f t="shared" ref="I19" si="18">G19-$H$4</f>
        <v>0.54376533246255754</v>
      </c>
      <c r="J19" s="36">
        <f t="shared" ref="J19" si="19">POWER(2,-I19)</f>
        <v>0.68597821584897056</v>
      </c>
      <c r="K19" s="2"/>
      <c r="L19" s="12"/>
      <c r="M19" s="22"/>
    </row>
    <row r="20" spans="2:13" x14ac:dyDescent="0.25">
      <c r="B20" s="39"/>
      <c r="C20" s="10">
        <v>19.144019028335698</v>
      </c>
      <c r="D20" s="2"/>
      <c r="E20" s="10">
        <v>11.436410199280701</v>
      </c>
      <c r="F20" s="11"/>
      <c r="G20" s="12"/>
      <c r="H20" s="2"/>
      <c r="I20" s="12"/>
      <c r="J20" s="12"/>
      <c r="K20" s="2"/>
      <c r="L20" s="12"/>
      <c r="M20" s="22"/>
    </row>
    <row r="21" spans="2:13" x14ac:dyDescent="0.25">
      <c r="B21" s="39"/>
      <c r="C21" s="8">
        <v>19.5379102298416</v>
      </c>
      <c r="D21" s="7"/>
      <c r="E21" s="8">
        <v>12.075703281461301</v>
      </c>
      <c r="F21" s="9"/>
      <c r="G21" s="13"/>
      <c r="H21" s="2"/>
      <c r="I21" s="13"/>
      <c r="J21" s="13"/>
      <c r="K21" s="2"/>
      <c r="L21" s="12"/>
      <c r="M21" s="22"/>
    </row>
    <row r="22" spans="2:13" x14ac:dyDescent="0.25">
      <c r="B22" s="39"/>
      <c r="C22" s="33">
        <v>19.480414417023301</v>
      </c>
      <c r="D22" s="34">
        <f t="shared" ref="D22:F22" si="20">AVERAGE(C22:C24)</f>
        <v>19.762989911774401</v>
      </c>
      <c r="E22" s="33">
        <v>11.8866206525358</v>
      </c>
      <c r="F22" s="35">
        <f t="shared" si="20"/>
        <v>12.190305841697501</v>
      </c>
      <c r="G22" s="36">
        <f t="shared" ref="G22" si="21">D22-F22</f>
        <v>7.5726840700768996</v>
      </c>
      <c r="H22" s="2"/>
      <c r="I22" s="36">
        <f t="shared" ref="I22" si="22">G22-$H$4</f>
        <v>0.46230805683419085</v>
      </c>
      <c r="J22" s="36">
        <f t="shared" ref="J22" si="23">POWER(2,-I22)</f>
        <v>0.72582413910019483</v>
      </c>
      <c r="K22" s="2"/>
      <c r="L22" s="12"/>
      <c r="M22" s="22"/>
    </row>
    <row r="23" spans="2:13" x14ac:dyDescent="0.25">
      <c r="B23" s="39"/>
      <c r="C23" s="10">
        <v>19.671070557080501</v>
      </c>
      <c r="D23" s="2"/>
      <c r="E23" s="10">
        <v>12.493991030859201</v>
      </c>
      <c r="F23" s="11"/>
      <c r="G23" s="12"/>
      <c r="H23" s="2"/>
      <c r="I23" s="12"/>
      <c r="J23" s="12"/>
      <c r="K23" s="2"/>
      <c r="L23" s="12"/>
      <c r="M23" s="22"/>
    </row>
    <row r="24" spans="2:13" x14ac:dyDescent="0.25">
      <c r="B24" s="39"/>
      <c r="C24" s="8">
        <v>20.137484761219408</v>
      </c>
      <c r="D24" s="7"/>
      <c r="E24" s="8"/>
      <c r="F24" s="9"/>
      <c r="G24" s="13"/>
      <c r="H24" s="2"/>
      <c r="I24" s="13"/>
      <c r="J24" s="13"/>
      <c r="K24" s="2"/>
      <c r="L24" s="12"/>
      <c r="M24" s="22"/>
    </row>
    <row r="25" spans="2:13" x14ac:dyDescent="0.25">
      <c r="B25" s="39"/>
      <c r="C25" s="10">
        <v>18.025536023878999</v>
      </c>
      <c r="D25" s="2">
        <f t="shared" ref="D25:F25" si="24">AVERAGE(C25:C27)</f>
        <v>18.420364403944536</v>
      </c>
      <c r="E25" s="10">
        <v>10.9311848854536</v>
      </c>
      <c r="F25" s="11">
        <f t="shared" si="24"/>
        <v>10.934904888928367</v>
      </c>
      <c r="G25" s="12">
        <f t="shared" ref="G25" si="25">D25-F25</f>
        <v>7.4854595150161689</v>
      </c>
      <c r="H25" s="2"/>
      <c r="I25" s="12">
        <f t="shared" ref="I25" si="26">G25-$H$4</f>
        <v>0.37508350177346017</v>
      </c>
      <c r="J25" s="12">
        <f t="shared" ref="J25" si="27">POWER(2,-I25)</f>
        <v>0.77106078317082571</v>
      </c>
      <c r="K25" s="2"/>
      <c r="L25" s="12"/>
      <c r="M25" s="22"/>
    </row>
    <row r="26" spans="2:13" x14ac:dyDescent="0.25">
      <c r="B26" s="39"/>
      <c r="C26" s="10">
        <v>18.9005123633039</v>
      </c>
      <c r="D26" s="2"/>
      <c r="E26" s="10">
        <v>11.1305531908387</v>
      </c>
      <c r="F26" s="11"/>
      <c r="G26" s="12"/>
      <c r="H26" s="2"/>
      <c r="I26" s="12"/>
      <c r="J26" s="12"/>
      <c r="K26" s="2"/>
      <c r="L26" s="12"/>
      <c r="M26" s="22"/>
    </row>
    <row r="27" spans="2:13" ht="15.75" thickBot="1" x14ac:dyDescent="0.3">
      <c r="B27" s="40"/>
      <c r="C27" s="24">
        <v>18.335044824650701</v>
      </c>
      <c r="D27" s="25"/>
      <c r="E27" s="24">
        <v>10.7429765904928</v>
      </c>
      <c r="F27" s="31"/>
      <c r="G27" s="26"/>
      <c r="H27" s="25"/>
      <c r="I27" s="26"/>
      <c r="J27" s="26"/>
      <c r="K27" s="25"/>
      <c r="L27" s="26"/>
      <c r="M27" s="29"/>
    </row>
    <row r="28" spans="2:13" x14ac:dyDescent="0.25">
      <c r="B28" s="38" t="s">
        <v>13</v>
      </c>
      <c r="C28" s="15">
        <v>18.7892753387817</v>
      </c>
      <c r="D28" s="16">
        <f t="shared" ref="D28:F28" si="28">AVERAGE(C28:C30)</f>
        <v>18.971986053643931</v>
      </c>
      <c r="E28" s="15">
        <v>11.9944707734152</v>
      </c>
      <c r="F28" s="32">
        <f t="shared" si="28"/>
        <v>12.297829300412333</v>
      </c>
      <c r="G28" s="17">
        <f t="shared" ref="G28" si="29">D28-F28</f>
        <v>6.674156753231598</v>
      </c>
      <c r="H28" s="16"/>
      <c r="I28" s="17">
        <f t="shared" ref="I28" si="30">G28-$H$4</f>
        <v>-0.43621926001111078</v>
      </c>
      <c r="J28" s="17">
        <f t="shared" ref="J28" si="31">POWER(2,-I28)</f>
        <v>1.3530538518165476</v>
      </c>
      <c r="K28" s="16">
        <v>1.6807392220739297</v>
      </c>
      <c r="L28" s="17">
        <v>0.10665486060523341</v>
      </c>
      <c r="M28" s="18">
        <f>TTEST(J16:J27,J28:J39,2,3)</f>
        <v>4.0700562439428562E-3</v>
      </c>
    </row>
    <row r="29" spans="2:13" x14ac:dyDescent="0.25">
      <c r="B29" s="39"/>
      <c r="C29" s="10">
        <v>18.813145777270702</v>
      </c>
      <c r="D29" s="2"/>
      <c r="E29" s="10">
        <v>12.1948974821427</v>
      </c>
      <c r="F29" s="11"/>
      <c r="G29" s="12"/>
      <c r="H29" s="2"/>
      <c r="I29" s="12"/>
      <c r="J29" s="12"/>
      <c r="K29" s="2"/>
      <c r="L29" s="12"/>
      <c r="M29" s="20" t="s">
        <v>22</v>
      </c>
    </row>
    <row r="30" spans="2:13" x14ac:dyDescent="0.25">
      <c r="B30" s="39"/>
      <c r="C30" s="10">
        <v>19.3135370448794</v>
      </c>
      <c r="D30" s="2"/>
      <c r="E30" s="10">
        <v>12.7041196456791</v>
      </c>
      <c r="F30" s="11"/>
      <c r="G30" s="12"/>
      <c r="H30" s="2"/>
      <c r="I30" s="12"/>
      <c r="J30" s="12"/>
      <c r="K30" s="2"/>
      <c r="L30" s="12"/>
      <c r="M30" s="21"/>
    </row>
    <row r="31" spans="2:13" x14ac:dyDescent="0.25">
      <c r="B31" s="39"/>
      <c r="C31" s="33">
        <v>19.0138422885579</v>
      </c>
      <c r="D31" s="34">
        <f t="shared" ref="D31:F31" si="32">AVERAGE(C31:C33)</f>
        <v>18.580733593572134</v>
      </c>
      <c r="E31" s="33">
        <v>12.157458204186399</v>
      </c>
      <c r="F31" s="35">
        <f t="shared" si="32"/>
        <v>11.744249017505402</v>
      </c>
      <c r="G31" s="36">
        <f t="shared" ref="G31" si="33">D31-F31</f>
        <v>6.8364845760667325</v>
      </c>
      <c r="H31" s="2"/>
      <c r="I31" s="36">
        <f t="shared" ref="I31" si="34">G31-$H$4</f>
        <v>-0.27389143717597619</v>
      </c>
      <c r="J31" s="36">
        <f t="shared" ref="J31" si="35">POWER(2,-I31)</f>
        <v>1.2090646902735267</v>
      </c>
      <c r="K31" s="2"/>
      <c r="L31" s="12"/>
      <c r="M31" s="22"/>
    </row>
    <row r="32" spans="2:13" x14ac:dyDescent="0.25">
      <c r="B32" s="39"/>
      <c r="C32" s="10">
        <v>17.9859188551135</v>
      </c>
      <c r="D32" s="2"/>
      <c r="E32" s="10">
        <v>11.382059749379099</v>
      </c>
      <c r="F32" s="11"/>
      <c r="G32" s="12"/>
      <c r="H32" s="2"/>
      <c r="I32" s="12"/>
      <c r="J32" s="12"/>
      <c r="K32" s="2"/>
      <c r="L32" s="12"/>
      <c r="M32" s="22"/>
    </row>
    <row r="33" spans="2:13" x14ac:dyDescent="0.25">
      <c r="B33" s="39"/>
      <c r="C33" s="8">
        <v>18.742439637044999</v>
      </c>
      <c r="D33" s="7"/>
      <c r="E33" s="8">
        <v>11.693229098950706</v>
      </c>
      <c r="F33" s="9"/>
      <c r="G33" s="13"/>
      <c r="H33" s="2"/>
      <c r="I33" s="12"/>
      <c r="J33" s="12"/>
      <c r="K33" s="2"/>
      <c r="L33" s="12"/>
      <c r="M33" s="22"/>
    </row>
    <row r="34" spans="2:13" x14ac:dyDescent="0.25">
      <c r="B34" s="39"/>
      <c r="C34" s="10">
        <v>18.5357478200408</v>
      </c>
      <c r="D34" s="2">
        <f t="shared" ref="D34:F34" si="36">AVERAGE(C34:C36)</f>
        <v>18.662779461265252</v>
      </c>
      <c r="E34" s="10">
        <v>12.573801799049001</v>
      </c>
      <c r="F34" s="11">
        <f t="shared" si="36"/>
        <v>12.1948974821427</v>
      </c>
      <c r="G34" s="12">
        <f t="shared" ref="G34" si="37">D34-F34</f>
        <v>6.4678819791225521</v>
      </c>
      <c r="H34" s="2"/>
      <c r="I34" s="36">
        <f t="shared" ref="I34" si="38">G34-$H$4</f>
        <v>-0.6424940341201566</v>
      </c>
      <c r="J34" s="36">
        <f t="shared" ref="J34" si="39">POWER(2,-I34)</f>
        <v>1.5610254238139145</v>
      </c>
      <c r="K34" s="2"/>
      <c r="L34" s="12"/>
      <c r="M34" s="22"/>
    </row>
    <row r="35" spans="2:13" x14ac:dyDescent="0.25">
      <c r="B35" s="39"/>
      <c r="C35" s="10">
        <v>18.789811102489701</v>
      </c>
      <c r="D35" s="2"/>
      <c r="E35" s="10">
        <v>11.9376208579107</v>
      </c>
      <c r="F35" s="11"/>
      <c r="G35" s="12"/>
      <c r="H35" s="2"/>
      <c r="I35" s="12"/>
      <c r="J35" s="12"/>
      <c r="K35" s="2"/>
      <c r="L35" s="12"/>
      <c r="M35" s="22"/>
    </row>
    <row r="36" spans="2:13" x14ac:dyDescent="0.25">
      <c r="B36" s="39"/>
      <c r="C36" s="8"/>
      <c r="D36" s="7"/>
      <c r="E36" s="8">
        <v>12.0732697894684</v>
      </c>
      <c r="F36" s="9"/>
      <c r="G36" s="13"/>
      <c r="H36" s="2"/>
      <c r="I36" s="13"/>
      <c r="J36" s="13"/>
      <c r="K36" s="2"/>
      <c r="L36" s="12"/>
      <c r="M36" s="22"/>
    </row>
    <row r="37" spans="2:13" x14ac:dyDescent="0.25">
      <c r="B37" s="39"/>
      <c r="C37" s="10">
        <v>17.5489226697253</v>
      </c>
      <c r="D37" s="2">
        <f t="shared" ref="D37:F37" si="40">AVERAGE(C37:C39)</f>
        <v>18.843892896554603</v>
      </c>
      <c r="E37" s="10">
        <v>11.8748409865116</v>
      </c>
      <c r="F37" s="11">
        <f t="shared" si="40"/>
        <v>11.995937398149501</v>
      </c>
      <c r="G37" s="12">
        <f t="shared" ref="G37" si="41">D37-F37</f>
        <v>6.8479554984051028</v>
      </c>
      <c r="H37" s="2"/>
      <c r="I37" s="12">
        <f t="shared" ref="I37" si="42">G37-$H$4</f>
        <v>-0.26242051483760598</v>
      </c>
      <c r="J37" s="12">
        <f t="shared" ref="J37" si="43">POWER(2,-I37)</f>
        <v>1.1994894884475129</v>
      </c>
      <c r="K37" s="2"/>
      <c r="L37" s="12"/>
      <c r="M37" s="22"/>
    </row>
    <row r="38" spans="2:13" x14ac:dyDescent="0.25">
      <c r="B38" s="39"/>
      <c r="C38" s="10">
        <v>18.105323339198101</v>
      </c>
      <c r="D38" s="2"/>
      <c r="E38" s="10">
        <v>12.140916634354699</v>
      </c>
      <c r="F38" s="11"/>
      <c r="G38" s="12"/>
      <c r="H38" s="2"/>
      <c r="I38" s="12"/>
      <c r="J38" s="12"/>
      <c r="K38" s="2"/>
      <c r="L38" s="12"/>
      <c r="M38" s="22"/>
    </row>
    <row r="39" spans="2:13" ht="15.75" thickBot="1" x14ac:dyDescent="0.3">
      <c r="B39" s="40"/>
      <c r="C39" s="24">
        <v>20.877432680740402</v>
      </c>
      <c r="D39" s="25"/>
      <c r="E39" s="24">
        <v>11.972054573582202</v>
      </c>
      <c r="F39" s="31"/>
      <c r="G39" s="26"/>
      <c r="H39" s="25"/>
      <c r="I39" s="26"/>
      <c r="J39" s="26"/>
      <c r="K39" s="25"/>
      <c r="L39" s="26"/>
      <c r="M39" s="29"/>
    </row>
    <row r="40" spans="2:13" x14ac:dyDescent="0.25">
      <c r="B40" s="38" t="s">
        <v>16</v>
      </c>
      <c r="C40" s="15">
        <v>19.584108019386601</v>
      </c>
      <c r="D40" s="16">
        <f t="shared" ref="D40:F40" si="44">AVERAGE(C40:C42)</f>
        <v>19.201578883478696</v>
      </c>
      <c r="E40" s="15">
        <v>12.639415705153199</v>
      </c>
      <c r="F40" s="32">
        <f t="shared" si="44"/>
        <v>12.6140375526538</v>
      </c>
      <c r="G40" s="17">
        <f t="shared" ref="G40" si="45">D40-F40</f>
        <v>6.5875413308248962</v>
      </c>
      <c r="H40" s="16"/>
      <c r="I40" s="17">
        <f t="shared" ref="I40" si="46">G40-$H$4</f>
        <v>-0.5228346824178125</v>
      </c>
      <c r="J40" s="17">
        <f t="shared" ref="J40" si="47">POWER(2,-I40)</f>
        <v>1.4367755278420995</v>
      </c>
      <c r="K40" s="16">
        <v>1.6392729520021418</v>
      </c>
      <c r="L40" s="17">
        <v>7.1030179738702653E-2</v>
      </c>
      <c r="M40" s="18">
        <f>TTEST(J16:J27,J40:J51,2,3)</f>
        <v>8.5490781083711763E-4</v>
      </c>
    </row>
    <row r="41" spans="2:13" x14ac:dyDescent="0.25">
      <c r="B41" s="39"/>
      <c r="C41" s="10">
        <v>18.895293920730701</v>
      </c>
      <c r="D41" s="2"/>
      <c r="E41" s="10">
        <v>12.984184089065501</v>
      </c>
      <c r="F41" s="11"/>
      <c r="G41" s="12"/>
      <c r="H41" s="2"/>
      <c r="I41" s="12"/>
      <c r="J41" s="12"/>
      <c r="K41" s="2"/>
      <c r="L41" s="12"/>
      <c r="M41" s="20" t="s">
        <v>22</v>
      </c>
    </row>
    <row r="42" spans="2:13" x14ac:dyDescent="0.25">
      <c r="B42" s="39"/>
      <c r="C42" s="10">
        <v>19.125334710318789</v>
      </c>
      <c r="D42" s="2"/>
      <c r="E42" s="10">
        <v>12.218512863742703</v>
      </c>
      <c r="F42" s="11"/>
      <c r="G42" s="12"/>
      <c r="H42" s="2"/>
      <c r="I42" s="12"/>
      <c r="J42" s="12"/>
      <c r="K42" s="2"/>
      <c r="L42" s="12"/>
      <c r="M42" s="21"/>
    </row>
    <row r="43" spans="2:13" x14ac:dyDescent="0.25">
      <c r="B43" s="39"/>
      <c r="C43" s="33">
        <v>19.096431224024201</v>
      </c>
      <c r="D43" s="34">
        <f t="shared" ref="D43:F43" si="48">AVERAGE(C43:C45)</f>
        <v>19.130688862436202</v>
      </c>
      <c r="E43" s="33">
        <v>12.0061448069786</v>
      </c>
      <c r="F43" s="35">
        <f t="shared" si="48"/>
        <v>12.2382100610347</v>
      </c>
      <c r="G43" s="36">
        <f t="shared" ref="G43" si="49">D43-F43</f>
        <v>6.8924788014015022</v>
      </c>
      <c r="H43" s="2"/>
      <c r="I43" s="36">
        <f t="shared" ref="I43" si="50">G43-$H$4</f>
        <v>-0.21789721184120658</v>
      </c>
      <c r="J43" s="36">
        <f t="shared" ref="J43" si="51">POWER(2,-I43)</f>
        <v>1.1630371753112219</v>
      </c>
      <c r="K43" s="2"/>
      <c r="L43" s="12"/>
      <c r="M43" s="22"/>
    </row>
    <row r="44" spans="2:13" x14ac:dyDescent="0.25">
      <c r="B44" s="39"/>
      <c r="C44" s="10">
        <v>19.339671487272302</v>
      </c>
      <c r="D44" s="2"/>
      <c r="E44" s="10">
        <v>12.3060892731395</v>
      </c>
      <c r="F44" s="11"/>
      <c r="G44" s="12"/>
      <c r="H44" s="2"/>
      <c r="I44" s="12"/>
      <c r="J44" s="12"/>
      <c r="K44" s="2"/>
      <c r="L44" s="12"/>
      <c r="M44" s="22"/>
    </row>
    <row r="45" spans="2:13" x14ac:dyDescent="0.25">
      <c r="B45" s="39"/>
      <c r="C45" s="10">
        <v>18.955963876012103</v>
      </c>
      <c r="D45" s="2"/>
      <c r="E45" s="10">
        <v>12.402396102985998</v>
      </c>
      <c r="F45" s="11"/>
      <c r="G45" s="12"/>
      <c r="H45" s="2"/>
      <c r="I45" s="12"/>
      <c r="J45" s="12"/>
      <c r="K45" s="2"/>
      <c r="L45" s="12"/>
      <c r="M45" s="22"/>
    </row>
    <row r="46" spans="2:13" x14ac:dyDescent="0.25">
      <c r="B46" s="39"/>
      <c r="C46" s="33">
        <v>18.447448559417399</v>
      </c>
      <c r="D46" s="34">
        <f t="shared" ref="D46:F46" si="52">AVERAGE(C46:C48)</f>
        <v>18.5289758875685</v>
      </c>
      <c r="E46" s="33">
        <v>11.9264527948371</v>
      </c>
      <c r="F46" s="35">
        <f t="shared" si="52"/>
        <v>11.809273237292899</v>
      </c>
      <c r="G46" s="36">
        <f t="shared" ref="G46" si="53">D46-F46</f>
        <v>6.7197026502756003</v>
      </c>
      <c r="H46" s="2"/>
      <c r="I46" s="36">
        <f t="shared" ref="I46" si="54">G46-$H$4</f>
        <v>-0.39067336296710842</v>
      </c>
      <c r="J46" s="36">
        <f t="shared" ref="J46" si="55">POWER(2,-I46)</f>
        <v>1.3110051591608687</v>
      </c>
      <c r="K46" s="2"/>
      <c r="L46" s="12"/>
      <c r="M46" s="22"/>
    </row>
    <row r="47" spans="2:13" x14ac:dyDescent="0.25">
      <c r="B47" s="39"/>
      <c r="C47" s="10">
        <v>18.609771340135399</v>
      </c>
      <c r="D47" s="2"/>
      <c r="E47" s="10">
        <v>12.0723546427941</v>
      </c>
      <c r="F47" s="11"/>
      <c r="G47" s="12"/>
      <c r="H47" s="2"/>
      <c r="I47" s="12"/>
      <c r="J47" s="12"/>
      <c r="K47" s="2"/>
      <c r="L47" s="12"/>
      <c r="M47" s="22"/>
    </row>
    <row r="48" spans="2:13" x14ac:dyDescent="0.25">
      <c r="B48" s="39"/>
      <c r="C48" s="8">
        <v>18.5297077631527</v>
      </c>
      <c r="D48" s="7"/>
      <c r="E48" s="8">
        <v>11.429012274247498</v>
      </c>
      <c r="F48" s="9"/>
      <c r="G48" s="13"/>
      <c r="H48" s="2"/>
      <c r="I48" s="13"/>
      <c r="J48" s="13"/>
      <c r="K48" s="2"/>
      <c r="L48" s="12"/>
      <c r="M48" s="22"/>
    </row>
    <row r="49" spans="2:13" x14ac:dyDescent="0.25">
      <c r="B49" s="39"/>
      <c r="C49" s="10">
        <v>18.4178894273211</v>
      </c>
      <c r="D49" s="2">
        <f t="shared" ref="D49:F49" si="56">AVERAGE(C49:C51)</f>
        <v>17.7253152025032</v>
      </c>
      <c r="E49" s="10">
        <v>11.1092732372929</v>
      </c>
      <c r="F49" s="11">
        <f t="shared" si="56"/>
        <v>10.971644772846298</v>
      </c>
      <c r="G49" s="12">
        <f t="shared" ref="G49" si="57">D49-F49</f>
        <v>6.7536704296569017</v>
      </c>
      <c r="H49" s="2"/>
      <c r="I49" s="12">
        <f t="shared" ref="I49" si="58">G49-$H$4</f>
        <v>-0.35670558358580706</v>
      </c>
      <c r="J49" s="12">
        <f t="shared" ref="J49" si="59">POWER(2,-I49)</f>
        <v>1.2804985183279678</v>
      </c>
      <c r="K49" s="2"/>
      <c r="L49" s="12"/>
      <c r="M49" s="22"/>
    </row>
    <row r="50" spans="2:13" x14ac:dyDescent="0.25">
      <c r="B50" s="39"/>
      <c r="C50" s="10">
        <v>17.476657662905101</v>
      </c>
      <c r="D50" s="2"/>
      <c r="E50" s="10">
        <v>10.6058580070854</v>
      </c>
      <c r="F50" s="11"/>
      <c r="G50" s="12"/>
      <c r="H50" s="2"/>
      <c r="I50" s="12"/>
      <c r="J50" s="12"/>
      <c r="K50" s="2"/>
      <c r="L50" s="12"/>
      <c r="M50" s="22"/>
    </row>
    <row r="51" spans="2:13" ht="15.75" thickBot="1" x14ac:dyDescent="0.3">
      <c r="B51" s="40"/>
      <c r="C51" s="24">
        <v>17.281398517283399</v>
      </c>
      <c r="D51" s="25"/>
      <c r="E51" s="24">
        <v>11.199803074160597</v>
      </c>
      <c r="F51" s="31"/>
      <c r="G51" s="26"/>
      <c r="H51" s="25"/>
      <c r="I51" s="26"/>
      <c r="J51" s="26"/>
      <c r="K51" s="25"/>
      <c r="L51" s="26"/>
      <c r="M51" s="29"/>
    </row>
    <row r="52" spans="2:13" x14ac:dyDescent="0.25">
      <c r="B52" s="38" t="s">
        <v>17</v>
      </c>
      <c r="C52" s="15">
        <v>18.183240979652101</v>
      </c>
      <c r="D52" s="16">
        <f t="shared" ref="D52:F52" si="60">AVERAGE(C52:C54)</f>
        <v>18.736457414247667</v>
      </c>
      <c r="E52" s="15">
        <v>10.3706497350906</v>
      </c>
      <c r="F52" s="32">
        <f t="shared" si="60"/>
        <v>10.904374721797566</v>
      </c>
      <c r="G52" s="17">
        <f t="shared" ref="G52" si="61">D52-F52</f>
        <v>7.8320826924501006</v>
      </c>
      <c r="H52" s="16"/>
      <c r="I52" s="17">
        <f t="shared" ref="I52" si="62">G52-$H$4</f>
        <v>0.72170667920739184</v>
      </c>
      <c r="J52" s="17">
        <f t="shared" ref="J52" si="63">POWER(2,-I52)</f>
        <v>0.6063796827689516</v>
      </c>
      <c r="K52" s="16">
        <v>0.94475630995717086</v>
      </c>
      <c r="L52" s="17">
        <v>6.2136722718270282E-2</v>
      </c>
      <c r="M52" s="18">
        <f>TTEST(J28:J39,J52:J63,2,3)</f>
        <v>2.14261320085344E-3</v>
      </c>
    </row>
    <row r="53" spans="2:13" x14ac:dyDescent="0.25">
      <c r="B53" s="39"/>
      <c r="C53" s="10">
        <v>19.324812347045</v>
      </c>
      <c r="D53" s="2"/>
      <c r="E53" s="10">
        <v>11.5174121175378</v>
      </c>
      <c r="F53" s="11"/>
      <c r="G53" s="12"/>
      <c r="H53" s="2"/>
      <c r="I53" s="12"/>
      <c r="J53" s="12"/>
      <c r="K53" s="2"/>
      <c r="L53" s="12"/>
      <c r="M53" s="20" t="s">
        <v>23</v>
      </c>
    </row>
    <row r="54" spans="2:13" x14ac:dyDescent="0.25">
      <c r="B54" s="39"/>
      <c r="C54" s="10">
        <v>18.701318916045899</v>
      </c>
      <c r="D54" s="2"/>
      <c r="E54" s="10">
        <v>10.825062312764301</v>
      </c>
      <c r="F54" s="11"/>
      <c r="G54" s="12"/>
      <c r="H54" s="2"/>
      <c r="I54" s="12"/>
      <c r="J54" s="12"/>
      <c r="K54" s="2"/>
      <c r="L54" s="12"/>
      <c r="M54" s="21"/>
    </row>
    <row r="55" spans="2:13" x14ac:dyDescent="0.25">
      <c r="B55" s="39"/>
      <c r="C55" s="33">
        <v>18.642991621851401</v>
      </c>
      <c r="D55" s="34">
        <f t="shared" ref="D55:F55" si="64">AVERAGE(C55:C57)</f>
        <v>18.725913851515568</v>
      </c>
      <c r="E55" s="33">
        <v>11.2947776544846</v>
      </c>
      <c r="F55" s="35">
        <f t="shared" si="64"/>
        <v>11.339593680759799</v>
      </c>
      <c r="G55" s="36">
        <f t="shared" ref="G55" si="65">D55-F55</f>
        <v>7.3863201707557682</v>
      </c>
      <c r="H55" s="2"/>
      <c r="I55" s="36">
        <f t="shared" ref="I55" si="66">G55-$H$4</f>
        <v>0.27594415751305945</v>
      </c>
      <c r="J55" s="36">
        <f t="shared" ref="J55" si="67">POWER(2,-I55)</f>
        <v>0.82590963285270147</v>
      </c>
      <c r="K55" s="2"/>
      <c r="L55" s="12"/>
      <c r="M55" s="22"/>
    </row>
    <row r="56" spans="2:13" x14ac:dyDescent="0.25">
      <c r="B56" s="39"/>
      <c r="C56" s="10">
        <v>18.626323058760899</v>
      </c>
      <c r="D56" s="2"/>
      <c r="E56" s="10">
        <v>11.3015043291854</v>
      </c>
      <c r="F56" s="11"/>
      <c r="G56" s="12"/>
      <c r="H56" s="2"/>
      <c r="I56" s="12"/>
      <c r="J56" s="12"/>
      <c r="K56" s="2"/>
      <c r="L56" s="12"/>
      <c r="M56" s="22"/>
    </row>
    <row r="57" spans="2:13" x14ac:dyDescent="0.25">
      <c r="B57" s="39"/>
      <c r="C57" s="10">
        <v>18.908426873934399</v>
      </c>
      <c r="D57" s="2"/>
      <c r="E57" s="10">
        <v>11.4224990586094</v>
      </c>
      <c r="F57" s="11"/>
      <c r="G57" s="12"/>
      <c r="H57" s="2"/>
      <c r="I57" s="12"/>
      <c r="J57" s="12"/>
      <c r="K57" s="2"/>
      <c r="L57" s="12"/>
      <c r="M57" s="22"/>
    </row>
    <row r="58" spans="2:13" x14ac:dyDescent="0.25">
      <c r="B58" s="39"/>
      <c r="C58" s="33">
        <v>18.830480277811098</v>
      </c>
      <c r="D58" s="34">
        <f t="shared" ref="D58:F58" si="68">AVERAGE(C58:C60)</f>
        <v>19.1901565494613</v>
      </c>
      <c r="E58" s="33">
        <v>12.409333127732999</v>
      </c>
      <c r="F58" s="35">
        <f t="shared" si="68"/>
        <v>11.759511373311701</v>
      </c>
      <c r="G58" s="36">
        <f t="shared" ref="G58" si="69">D58-F58</f>
        <v>7.4306451761495982</v>
      </c>
      <c r="H58" s="2"/>
      <c r="I58" s="36">
        <f t="shared" ref="I58" si="70">G58-$H$4</f>
        <v>0.32026916290688945</v>
      </c>
      <c r="J58" s="36">
        <f t="shared" ref="J58" si="71">POWER(2,-I58)</f>
        <v>0.800920436316093</v>
      </c>
      <c r="K58" s="2"/>
      <c r="L58" s="12"/>
      <c r="M58" s="22"/>
    </row>
    <row r="59" spans="2:13" x14ac:dyDescent="0.25">
      <c r="B59" s="39"/>
      <c r="C59" s="10">
        <v>19.305640991300301</v>
      </c>
      <c r="D59" s="2"/>
      <c r="E59" s="10">
        <v>11.638282958999101</v>
      </c>
      <c r="F59" s="11"/>
      <c r="G59" s="12"/>
      <c r="H59" s="2"/>
      <c r="I59" s="12"/>
      <c r="J59" s="12"/>
      <c r="K59" s="2"/>
      <c r="L59" s="12"/>
      <c r="M59" s="22"/>
    </row>
    <row r="60" spans="2:13" x14ac:dyDescent="0.25">
      <c r="B60" s="39"/>
      <c r="C60" s="8">
        <v>19.4343483792725</v>
      </c>
      <c r="D60" s="7"/>
      <c r="E60" s="8">
        <v>11.230918033203</v>
      </c>
      <c r="F60" s="9"/>
      <c r="G60" s="13"/>
      <c r="H60" s="2"/>
      <c r="I60" s="13"/>
      <c r="J60" s="13"/>
      <c r="K60" s="2"/>
      <c r="L60" s="12"/>
      <c r="M60" s="22"/>
    </row>
    <row r="61" spans="2:13" x14ac:dyDescent="0.25">
      <c r="B61" s="39"/>
      <c r="C61" s="10">
        <v>17.990581114674001</v>
      </c>
      <c r="D61" s="2">
        <f t="shared" ref="D61:F61" si="72">AVERAGE(C61:C63)</f>
        <v>17.870595571173336</v>
      </c>
      <c r="E61" s="10">
        <v>10.594103663790101</v>
      </c>
      <c r="F61" s="11">
        <f t="shared" si="72"/>
        <v>10.361788725400567</v>
      </c>
      <c r="G61" s="12">
        <f t="shared" ref="G61" si="73">D61-F61</f>
        <v>7.508806845772769</v>
      </c>
      <c r="H61" s="2"/>
      <c r="I61" s="12">
        <f t="shared" ref="I61" si="74">G61-$H$4</f>
        <v>0.39843083253006029</v>
      </c>
      <c r="J61" s="12">
        <f t="shared" ref="J61" si="75">POWER(2,-I61)</f>
        <v>0.75868302687343636</v>
      </c>
      <c r="K61" s="2"/>
      <c r="L61" s="12"/>
      <c r="M61" s="22"/>
    </row>
    <row r="62" spans="2:13" x14ac:dyDescent="0.25">
      <c r="B62" s="39"/>
      <c r="C62" s="10">
        <v>17.6433050080852</v>
      </c>
      <c r="D62" s="2"/>
      <c r="E62" s="10">
        <v>10.059589442119799</v>
      </c>
      <c r="F62" s="11"/>
      <c r="G62" s="12"/>
      <c r="H62" s="2"/>
      <c r="I62" s="12"/>
      <c r="J62" s="12"/>
      <c r="K62" s="2"/>
      <c r="L62" s="12"/>
      <c r="M62" s="22"/>
    </row>
    <row r="63" spans="2:13" ht="15.75" thickBot="1" x14ac:dyDescent="0.3">
      <c r="B63" s="40"/>
      <c r="C63" s="24">
        <v>17.9779005907608</v>
      </c>
      <c r="D63" s="25"/>
      <c r="E63" s="24">
        <v>10.431673070291801</v>
      </c>
      <c r="F63" s="31"/>
      <c r="G63" s="26"/>
      <c r="H63" s="25"/>
      <c r="I63" s="26"/>
      <c r="J63" s="26"/>
      <c r="K63" s="25"/>
      <c r="L63" s="26"/>
      <c r="M63" s="29"/>
    </row>
    <row r="64" spans="2:13" x14ac:dyDescent="0.25">
      <c r="B64" s="38" t="s">
        <v>18</v>
      </c>
      <c r="C64" s="15">
        <v>17.785098193589501</v>
      </c>
      <c r="D64" s="16">
        <f t="shared" ref="D64:F64" si="76">AVERAGE(C64:C66)</f>
        <v>17.567244489085567</v>
      </c>
      <c r="E64" s="15">
        <v>10.9083988702633</v>
      </c>
      <c r="F64" s="32">
        <f t="shared" si="76"/>
        <v>10.609409924254267</v>
      </c>
      <c r="G64" s="17">
        <f t="shared" ref="G64" si="77">D64-F64</f>
        <v>6.9578345648313</v>
      </c>
      <c r="H64" s="16"/>
      <c r="I64" s="17">
        <f t="shared" ref="I64" si="78">G64-$H$4</f>
        <v>-0.15254144841140871</v>
      </c>
      <c r="J64" s="17">
        <f t="shared" ref="J64" si="79">POWER(2,-I64)</f>
        <v>1.1115258098440417</v>
      </c>
      <c r="K64" s="16">
        <v>1.3136013092441363</v>
      </c>
      <c r="L64" s="17">
        <v>0.10459352387223234</v>
      </c>
      <c r="M64" s="18">
        <f>TTEST(J40:J51,J64:J75,2,3)</f>
        <v>6.2366159627354366E-3</v>
      </c>
    </row>
    <row r="65" spans="2:13" x14ac:dyDescent="0.25">
      <c r="B65" s="39"/>
      <c r="C65" s="10">
        <v>17.221159293618999</v>
      </c>
      <c r="D65" s="2"/>
      <c r="E65" s="10">
        <v>10.3210805247459</v>
      </c>
      <c r="F65" s="11"/>
      <c r="G65" s="12"/>
      <c r="H65" s="2"/>
      <c r="I65" s="12"/>
      <c r="J65" s="12"/>
      <c r="K65" s="2"/>
      <c r="L65" s="12"/>
      <c r="M65" s="20" t="s">
        <v>24</v>
      </c>
    </row>
    <row r="66" spans="2:13" x14ac:dyDescent="0.25">
      <c r="B66" s="39"/>
      <c r="C66" s="10">
        <v>17.695475980048201</v>
      </c>
      <c r="D66" s="2"/>
      <c r="E66" s="10">
        <v>10.5987503777536</v>
      </c>
      <c r="F66" s="11"/>
      <c r="G66" s="12"/>
      <c r="H66" s="2"/>
      <c r="I66" s="12"/>
      <c r="J66" s="12"/>
      <c r="K66" s="2"/>
      <c r="L66" s="12"/>
      <c r="M66" s="21"/>
    </row>
    <row r="67" spans="2:13" x14ac:dyDescent="0.25">
      <c r="B67" s="39"/>
      <c r="C67" s="33">
        <v>18.839075028747299</v>
      </c>
      <c r="D67" s="34">
        <f t="shared" ref="D67:F67" si="80">AVERAGE(C67:C69)</f>
        <v>18.153058024957598</v>
      </c>
      <c r="E67" s="33">
        <v>11.588466571653701</v>
      </c>
      <c r="F67" s="35">
        <f t="shared" si="80"/>
        <v>10.828279064331101</v>
      </c>
      <c r="G67" s="36">
        <f t="shared" ref="G67" si="81">D67-F67</f>
        <v>7.3247789606264977</v>
      </c>
      <c r="H67" s="2"/>
      <c r="I67" s="36">
        <f t="shared" ref="I67" si="82">G67-$H$4</f>
        <v>0.21440294738378896</v>
      </c>
      <c r="J67" s="36">
        <f t="shared" ref="J67" si="83">POWER(2,-I67)</f>
        <v>0.86190278036112422</v>
      </c>
      <c r="K67" s="2"/>
      <c r="L67" s="12"/>
      <c r="M67" s="22"/>
    </row>
    <row r="68" spans="2:13" x14ac:dyDescent="0.25">
      <c r="B68" s="39"/>
      <c r="C68" s="10">
        <v>17.500794232524999</v>
      </c>
      <c r="D68" s="2"/>
      <c r="E68" s="10">
        <v>10.102879197790401</v>
      </c>
      <c r="F68" s="11"/>
      <c r="G68" s="12"/>
      <c r="H68" s="2"/>
      <c r="I68" s="12"/>
      <c r="J68" s="12"/>
      <c r="K68" s="2"/>
      <c r="L68" s="12"/>
      <c r="M68" s="22"/>
    </row>
    <row r="69" spans="2:13" x14ac:dyDescent="0.25">
      <c r="B69" s="39"/>
      <c r="C69" s="10">
        <v>18.1193048136005</v>
      </c>
      <c r="D69" s="2"/>
      <c r="E69" s="10">
        <v>10.793491423549201</v>
      </c>
      <c r="F69" s="11"/>
      <c r="G69" s="12"/>
      <c r="H69" s="2"/>
      <c r="I69" s="12"/>
      <c r="J69" s="12"/>
      <c r="K69" s="2"/>
      <c r="L69" s="12"/>
      <c r="M69" s="22"/>
    </row>
    <row r="70" spans="2:13" x14ac:dyDescent="0.25">
      <c r="B70" s="39"/>
      <c r="C70" s="33">
        <v>18.5116794088392</v>
      </c>
      <c r="D70" s="34">
        <f t="shared" ref="D70:F70" si="84">AVERAGE(C70:C72)</f>
        <v>18.728360864862502</v>
      </c>
      <c r="E70" s="33">
        <v>11.1602683175643</v>
      </c>
      <c r="F70" s="35">
        <f t="shared" si="84"/>
        <v>11.547388496359702</v>
      </c>
      <c r="G70" s="36">
        <f t="shared" ref="G70" si="85">D70-F70</f>
        <v>7.1809723685028004</v>
      </c>
      <c r="H70" s="2"/>
      <c r="I70" s="36">
        <f t="shared" ref="I70" si="86">G70-$H$4</f>
        <v>7.059635526009167E-2</v>
      </c>
      <c r="J70" s="36">
        <f t="shared" ref="J70" si="87">POWER(2,-I70)</f>
        <v>0.95224429510360609</v>
      </c>
      <c r="K70" s="2"/>
      <c r="L70" s="12"/>
      <c r="M70" s="22"/>
    </row>
    <row r="71" spans="2:13" x14ac:dyDescent="0.25">
      <c r="B71" s="39"/>
      <c r="C71" s="10">
        <v>18.945042320885801</v>
      </c>
      <c r="D71" s="2"/>
      <c r="E71" s="10">
        <v>11.934508675155101</v>
      </c>
      <c r="F71" s="11"/>
      <c r="G71" s="12"/>
      <c r="H71" s="2"/>
      <c r="I71" s="12"/>
      <c r="J71" s="12"/>
      <c r="K71" s="2"/>
      <c r="L71" s="12"/>
      <c r="M71" s="22"/>
    </row>
    <row r="72" spans="2:13" x14ac:dyDescent="0.25">
      <c r="B72" s="39"/>
      <c r="C72" s="8"/>
      <c r="D72" s="7"/>
      <c r="E72" s="8"/>
      <c r="F72" s="9"/>
      <c r="G72" s="13"/>
      <c r="H72" s="2"/>
      <c r="I72" s="13"/>
      <c r="J72" s="13"/>
      <c r="K72" s="2"/>
      <c r="L72" s="12"/>
      <c r="M72" s="22"/>
    </row>
    <row r="73" spans="2:13" x14ac:dyDescent="0.25">
      <c r="B73" s="39"/>
      <c r="C73" s="10">
        <v>17.636477666814798</v>
      </c>
      <c r="D73" s="2">
        <f t="shared" ref="D73:F73" si="88">AVERAGE(C73:C75)</f>
        <v>17.449626462877507</v>
      </c>
      <c r="E73" s="10">
        <v>9.9411584825622406</v>
      </c>
      <c r="F73" s="11">
        <f t="shared" si="88"/>
        <v>10.340378207473146</v>
      </c>
      <c r="G73" s="12">
        <f t="shared" ref="G73" si="89">D73-F73</f>
        <v>7.1092482554043617</v>
      </c>
      <c r="H73" s="2"/>
      <c r="I73" s="12">
        <f t="shared" ref="I73" si="90">G73-$H$4</f>
        <v>-1.1277578383470654E-3</v>
      </c>
      <c r="J73" s="12">
        <f t="shared" ref="J73" si="91">POWER(2,-I73)</f>
        <v>1.0007820077747693</v>
      </c>
      <c r="K73" s="2"/>
      <c r="L73" s="12"/>
      <c r="M73" s="22"/>
    </row>
    <row r="74" spans="2:13" x14ac:dyDescent="0.25">
      <c r="B74" s="39"/>
      <c r="C74" s="10">
        <v>17.351386442647499</v>
      </c>
      <c r="D74" s="2"/>
      <c r="E74" s="10">
        <v>10.813634119913599</v>
      </c>
      <c r="F74" s="11"/>
      <c r="G74" s="12"/>
      <c r="H74" s="2"/>
      <c r="I74" s="12"/>
      <c r="J74" s="12"/>
      <c r="K74" s="2"/>
      <c r="L74" s="12"/>
      <c r="M74" s="22"/>
    </row>
    <row r="75" spans="2:13" ht="15.75" thickBot="1" x14ac:dyDescent="0.3">
      <c r="B75" s="40"/>
      <c r="C75" s="24">
        <v>17.361015279170235</v>
      </c>
      <c r="D75" s="25"/>
      <c r="E75" s="24">
        <v>10.2663420199436</v>
      </c>
      <c r="F75" s="31"/>
      <c r="G75" s="26"/>
      <c r="H75" s="25"/>
      <c r="I75" s="26"/>
      <c r="J75" s="26"/>
      <c r="K75" s="25"/>
      <c r="L75" s="26"/>
      <c r="M75" s="29"/>
    </row>
    <row r="76" spans="2:13" x14ac:dyDescent="0.25">
      <c r="B76" s="38" t="s">
        <v>19</v>
      </c>
      <c r="C76" s="15">
        <v>19.302018171396099</v>
      </c>
      <c r="D76" s="16">
        <f t="shared" ref="D76:F76" si="92">AVERAGE(C76:C78)</f>
        <v>19.476223482639465</v>
      </c>
      <c r="E76" s="15">
        <v>11.2128384922145</v>
      </c>
      <c r="F76" s="32">
        <f t="shared" si="92"/>
        <v>11.271393288143834</v>
      </c>
      <c r="G76" s="17">
        <f t="shared" ref="G76" si="93">D76-F76</f>
        <v>8.2048301944956314</v>
      </c>
      <c r="H76" s="16"/>
      <c r="I76" s="17">
        <f t="shared" ref="I76" si="94">G76-$H$4</f>
        <v>1.0944541812529227</v>
      </c>
      <c r="J76" s="17">
        <f t="shared" ref="J76" si="95">POWER(2,-I76)</f>
        <v>0.46831326844060961</v>
      </c>
      <c r="K76" s="16">
        <v>0.79524579863361688</v>
      </c>
      <c r="L76" s="17">
        <v>8.8876729096222823E-2</v>
      </c>
      <c r="M76" s="18">
        <f>TTEST(J28:J39,J76:J87,2,3)</f>
        <v>7.9158818559310368E-4</v>
      </c>
    </row>
    <row r="77" spans="2:13" x14ac:dyDescent="0.25">
      <c r="B77" s="39"/>
      <c r="C77" s="10">
        <v>19.784155506422799</v>
      </c>
      <c r="D77" s="2"/>
      <c r="E77" s="10">
        <v>11.565398751275801</v>
      </c>
      <c r="F77" s="11"/>
      <c r="G77" s="12"/>
      <c r="H77" s="2"/>
      <c r="I77" s="12"/>
      <c r="J77" s="12"/>
      <c r="K77" s="2"/>
      <c r="L77" s="12"/>
      <c r="M77" s="20" t="s">
        <v>23</v>
      </c>
    </row>
    <row r="78" spans="2:13" x14ac:dyDescent="0.25">
      <c r="B78" s="39"/>
      <c r="C78" s="10">
        <v>19.342496770099501</v>
      </c>
      <c r="D78" s="2"/>
      <c r="E78" s="10">
        <v>11.035942620941199</v>
      </c>
      <c r="F78" s="11"/>
      <c r="G78" s="12"/>
      <c r="H78" s="2"/>
      <c r="I78" s="12"/>
      <c r="J78" s="12"/>
      <c r="K78" s="2"/>
      <c r="L78" s="12"/>
      <c r="M78" s="21"/>
    </row>
    <row r="79" spans="2:13" x14ac:dyDescent="0.25">
      <c r="B79" s="39"/>
      <c r="C79" s="33">
        <v>18.929366876188102</v>
      </c>
      <c r="D79" s="34">
        <f t="shared" ref="D79:F79" si="96">AVERAGE(C79:C81)</f>
        <v>18.800600528693867</v>
      </c>
      <c r="E79" s="33">
        <v>11.0944891393197</v>
      </c>
      <c r="F79" s="35">
        <f t="shared" si="96"/>
        <v>10.991558634013431</v>
      </c>
      <c r="G79" s="36">
        <f t="shared" ref="G79" si="97">D79-F79</f>
        <v>7.8090418946804352</v>
      </c>
      <c r="H79" s="2"/>
      <c r="I79" s="36">
        <f t="shared" ref="I79" si="98">G79-$H$4</f>
        <v>0.69866588143772645</v>
      </c>
      <c r="J79" s="36">
        <f t="shared" ref="J79" si="99">POWER(2,-I79)</f>
        <v>0.61614171451784328</v>
      </c>
      <c r="K79" s="2"/>
      <c r="L79" s="12"/>
      <c r="M79" s="28"/>
    </row>
    <row r="80" spans="2:13" x14ac:dyDescent="0.25">
      <c r="B80" s="39"/>
      <c r="C80" s="10">
        <v>18.958626548224501</v>
      </c>
      <c r="D80" s="2"/>
      <c r="E80" s="10">
        <v>11.0841143492801</v>
      </c>
      <c r="F80" s="11"/>
      <c r="G80" s="12"/>
      <c r="H80" s="2"/>
      <c r="I80" s="12"/>
      <c r="J80" s="12"/>
      <c r="K80" s="2"/>
      <c r="L80" s="12"/>
      <c r="M80" s="28"/>
    </row>
    <row r="81" spans="2:13" x14ac:dyDescent="0.25">
      <c r="B81" s="39"/>
      <c r="C81" s="10">
        <v>18.513808161669001</v>
      </c>
      <c r="D81" s="2"/>
      <c r="E81" s="10">
        <v>10.7960724134405</v>
      </c>
      <c r="F81" s="11"/>
      <c r="G81" s="12"/>
      <c r="H81" s="2"/>
      <c r="I81" s="12"/>
      <c r="J81" s="12"/>
      <c r="K81" s="2"/>
      <c r="L81" s="12"/>
      <c r="M81" s="22"/>
    </row>
    <row r="82" spans="2:13" x14ac:dyDescent="0.25">
      <c r="B82" s="39"/>
      <c r="C82" s="33">
        <v>18.508092866941499</v>
      </c>
      <c r="D82" s="34">
        <f t="shared" ref="D82:F82" si="100">AVERAGE(C82:C84)</f>
        <v>18.727863845458966</v>
      </c>
      <c r="E82" s="33">
        <v>11.1376244953974</v>
      </c>
      <c r="F82" s="35">
        <f t="shared" si="100"/>
        <v>11.316531442000667</v>
      </c>
      <c r="G82" s="36">
        <f t="shared" ref="G82" si="101">D82-F82</f>
        <v>7.4113324034582995</v>
      </c>
      <c r="H82" s="2"/>
      <c r="I82" s="36">
        <f t="shared" ref="I82" si="102">G82-$H$4</f>
        <v>0.30095639021559073</v>
      </c>
      <c r="J82" s="36">
        <f t="shared" ref="J82" si="103">POWER(2,-I82)</f>
        <v>0.81171411710004537</v>
      </c>
      <c r="K82" s="2"/>
      <c r="L82" s="12"/>
      <c r="M82" s="22"/>
    </row>
    <row r="83" spans="2:13" x14ac:dyDescent="0.25">
      <c r="B83" s="39"/>
      <c r="C83" s="10">
        <v>18.9080723612614</v>
      </c>
      <c r="D83" s="2"/>
      <c r="E83" s="10">
        <v>11.512176177538899</v>
      </c>
      <c r="F83" s="11"/>
      <c r="G83" s="12"/>
      <c r="H83" s="2"/>
      <c r="I83" s="12"/>
      <c r="J83" s="12"/>
      <c r="K83" s="2"/>
      <c r="L83" s="12"/>
      <c r="M83" s="22"/>
    </row>
    <row r="84" spans="2:13" x14ac:dyDescent="0.25">
      <c r="B84" s="39"/>
      <c r="C84" s="8">
        <v>18.767426308173999</v>
      </c>
      <c r="D84" s="7"/>
      <c r="E84" s="8">
        <v>11.2997936530657</v>
      </c>
      <c r="F84" s="9"/>
      <c r="G84" s="13"/>
      <c r="H84" s="2"/>
      <c r="I84" s="13"/>
      <c r="J84" s="13"/>
      <c r="K84" s="2"/>
      <c r="L84" s="12"/>
      <c r="M84" s="22"/>
    </row>
    <row r="85" spans="2:13" x14ac:dyDescent="0.25">
      <c r="B85" s="39"/>
      <c r="C85" s="10">
        <v>19.440258754514801</v>
      </c>
      <c r="D85" s="2">
        <f t="shared" ref="D85:F85" si="104">AVERAGE(C85:C87)</f>
        <v>19.43692124979113</v>
      </c>
      <c r="E85" s="10">
        <v>11.7242644490718</v>
      </c>
      <c r="F85" s="11">
        <f t="shared" si="104"/>
        <v>11.642106132692133</v>
      </c>
      <c r="G85" s="12">
        <f t="shared" ref="G85" si="105">D85-F85</f>
        <v>7.794815117098997</v>
      </c>
      <c r="H85" s="2"/>
      <c r="I85" s="12">
        <f t="shared" ref="I85" si="106">G85-$H$4</f>
        <v>0.68443910385628826</v>
      </c>
      <c r="J85" s="12">
        <f t="shared" ref="J85" si="107">POWER(2,-I85)</f>
        <v>0.62224769931668789</v>
      </c>
      <c r="K85" s="2"/>
      <c r="L85" s="12"/>
      <c r="M85" s="22"/>
    </row>
    <row r="86" spans="2:13" x14ac:dyDescent="0.25">
      <c r="B86" s="39"/>
      <c r="C86" s="10">
        <v>19.439239455210799</v>
      </c>
      <c r="D86" s="2"/>
      <c r="E86" s="10">
        <v>11.639314957332999</v>
      </c>
      <c r="F86" s="11"/>
      <c r="G86" s="12"/>
      <c r="H86" s="2"/>
      <c r="I86" s="12"/>
      <c r="J86" s="12"/>
      <c r="K86" s="2"/>
      <c r="L86" s="12"/>
      <c r="M86" s="22"/>
    </row>
    <row r="87" spans="2:13" ht="15.75" thickBot="1" x14ac:dyDescent="0.3">
      <c r="B87" s="40"/>
      <c r="C87" s="24">
        <v>19.4312655396478</v>
      </c>
      <c r="D87" s="25"/>
      <c r="E87" s="24">
        <v>11.562738991671599</v>
      </c>
      <c r="F87" s="31"/>
      <c r="G87" s="26"/>
      <c r="H87" s="25"/>
      <c r="I87" s="26"/>
      <c r="J87" s="26"/>
      <c r="K87" s="25"/>
      <c r="L87" s="26"/>
      <c r="M87" s="29"/>
    </row>
    <row r="88" spans="2:13" x14ac:dyDescent="0.25">
      <c r="B88" s="38" t="s">
        <v>20</v>
      </c>
      <c r="C88" s="15">
        <v>18.371752041418599</v>
      </c>
      <c r="D88" s="16">
        <f t="shared" ref="D88:F88" si="108">AVERAGE(C88:C90)</f>
        <v>18.172023631124297</v>
      </c>
      <c r="E88" s="15">
        <v>10.3386813148598</v>
      </c>
      <c r="F88" s="32">
        <f t="shared" si="108"/>
        <v>10.292671368019786</v>
      </c>
      <c r="G88" s="17">
        <f t="shared" ref="G88" si="109">D88-F88</f>
        <v>7.8793522631045114</v>
      </c>
      <c r="H88" s="16"/>
      <c r="I88" s="17">
        <f t="shared" ref="I88" si="110">G88-$H$4</f>
        <v>0.76897624986180269</v>
      </c>
      <c r="J88" s="17">
        <f t="shared" ref="J88" si="111">POWER(2,-I88)</f>
        <v>0.58683374971864966</v>
      </c>
      <c r="K88" s="16">
        <v>1.1493759681239075</v>
      </c>
      <c r="L88" s="17">
        <v>0.31433545352279074</v>
      </c>
      <c r="M88" s="18">
        <f>TTEST(J40:J51,J88:J98,2,3)</f>
        <v>2.0401570592657389E-4</v>
      </c>
    </row>
    <row r="89" spans="2:13" x14ac:dyDescent="0.25">
      <c r="B89" s="39"/>
      <c r="C89" s="10">
        <v>17.972295220829999</v>
      </c>
      <c r="D89" s="2"/>
      <c r="E89" s="10">
        <v>10.246661421179772</v>
      </c>
      <c r="F89" s="11"/>
      <c r="G89" s="12"/>
      <c r="H89" s="2"/>
      <c r="I89" s="12"/>
      <c r="J89" s="12"/>
      <c r="K89" s="2"/>
      <c r="L89" s="12"/>
      <c r="M89" s="20" t="s">
        <v>24</v>
      </c>
    </row>
    <row r="90" spans="2:13" x14ac:dyDescent="0.25">
      <c r="B90" s="39"/>
      <c r="C90" s="10"/>
      <c r="D90" s="2"/>
      <c r="E90" s="10"/>
      <c r="F90" s="11"/>
      <c r="G90" s="12"/>
      <c r="H90" s="2"/>
      <c r="I90" s="12"/>
      <c r="J90" s="12"/>
      <c r="K90" s="2"/>
      <c r="L90" s="12"/>
      <c r="M90" s="21"/>
    </row>
    <row r="91" spans="2:13" x14ac:dyDescent="0.25">
      <c r="B91" s="39"/>
      <c r="C91" s="33">
        <v>17.6999242920417</v>
      </c>
      <c r="D91" s="34">
        <f t="shared" ref="D91:F91" si="112">AVERAGE(C91:C93)</f>
        <v>17.889370337012767</v>
      </c>
      <c r="E91" s="33">
        <v>9.8976279571407808</v>
      </c>
      <c r="F91" s="35">
        <f t="shared" si="112"/>
        <v>10.016689644353127</v>
      </c>
      <c r="G91" s="36">
        <f t="shared" ref="G91" si="113">D91-F91</f>
        <v>7.8726806926596407</v>
      </c>
      <c r="H91" s="2"/>
      <c r="I91" s="36">
        <f t="shared" ref="I91" si="114">G91-$H$4</f>
        <v>0.76230467941693192</v>
      </c>
      <c r="J91" s="36">
        <f t="shared" ref="J91" si="115">POWER(2,-I91)</f>
        <v>0.5895537764889669</v>
      </c>
      <c r="K91" s="2"/>
      <c r="L91" s="12"/>
      <c r="M91" s="22"/>
    </row>
    <row r="92" spans="2:13" x14ac:dyDescent="0.25">
      <c r="B92" s="39"/>
      <c r="C92" s="10">
        <v>17.930497511828701</v>
      </c>
      <c r="D92" s="2"/>
      <c r="E92" s="10">
        <v>10.052342566670699</v>
      </c>
      <c r="F92" s="11"/>
      <c r="G92" s="12"/>
      <c r="H92" s="2"/>
      <c r="I92" s="12"/>
      <c r="J92" s="12"/>
      <c r="K92" s="2"/>
      <c r="L92" s="12"/>
      <c r="M92" s="22"/>
    </row>
    <row r="93" spans="2:13" x14ac:dyDescent="0.25">
      <c r="B93" s="39"/>
      <c r="C93" s="10">
        <v>18.037689207167901</v>
      </c>
      <c r="D93" s="2"/>
      <c r="E93" s="10">
        <v>10.1000984092479</v>
      </c>
      <c r="F93" s="11"/>
      <c r="G93" s="12"/>
      <c r="H93" s="2"/>
      <c r="I93" s="12"/>
      <c r="J93" s="12"/>
      <c r="K93" s="2"/>
      <c r="L93" s="12"/>
      <c r="M93" s="22"/>
    </row>
    <row r="94" spans="2:13" x14ac:dyDescent="0.25">
      <c r="B94" s="39"/>
      <c r="C94" s="33">
        <v>18.225031883665199</v>
      </c>
      <c r="D94" s="34">
        <f t="shared" ref="D94:F94" si="116">AVERAGE(C94:C96)</f>
        <v>18.2156022341082</v>
      </c>
      <c r="E94" s="33">
        <v>10.785509101295199</v>
      </c>
      <c r="F94" s="35">
        <f t="shared" si="116"/>
        <v>10.8297068097396</v>
      </c>
      <c r="G94" s="36">
        <f t="shared" ref="G94" si="117">D94-F94</f>
        <v>7.3858954243686004</v>
      </c>
      <c r="H94" s="2"/>
      <c r="I94" s="36">
        <f t="shared" ref="I94" si="118">G94-$H$4</f>
        <v>0.27551941112589162</v>
      </c>
      <c r="J94" s="36">
        <f t="shared" ref="J94" si="119">POWER(2,-I94)</f>
        <v>0.82615282615963215</v>
      </c>
      <c r="K94" s="2"/>
      <c r="L94" s="12"/>
      <c r="M94" s="22"/>
    </row>
    <row r="95" spans="2:13" x14ac:dyDescent="0.25">
      <c r="B95" s="39"/>
      <c r="C95" s="10">
        <v>18.070317058886701</v>
      </c>
      <c r="D95" s="2"/>
      <c r="E95" s="10">
        <v>10.873904518184</v>
      </c>
      <c r="F95" s="11"/>
      <c r="G95" s="12"/>
      <c r="H95" s="2"/>
      <c r="I95" s="12"/>
      <c r="J95" s="12"/>
      <c r="K95" s="2"/>
      <c r="L95" s="12"/>
      <c r="M95" s="22"/>
    </row>
    <row r="96" spans="2:13" x14ac:dyDescent="0.25">
      <c r="B96" s="39"/>
      <c r="C96" s="8">
        <v>18.3514577597727</v>
      </c>
      <c r="D96" s="7"/>
      <c r="E96" s="8"/>
      <c r="F96" s="9"/>
      <c r="G96" s="13"/>
      <c r="H96" s="2"/>
      <c r="I96" s="13"/>
      <c r="J96" s="13"/>
      <c r="K96" s="2"/>
      <c r="L96" s="12"/>
      <c r="M96" s="22"/>
    </row>
    <row r="97" spans="2:13" x14ac:dyDescent="0.25">
      <c r="B97" s="39"/>
      <c r="C97" s="10">
        <v>17.810111794846701</v>
      </c>
      <c r="D97" s="2">
        <f t="shared" ref="D97:F97" si="120">AVERAGE(C97:C99)</f>
        <v>17.633053690048399</v>
      </c>
      <c r="E97" s="10">
        <v>9.9457193704473106</v>
      </c>
      <c r="F97" s="11">
        <f t="shared" si="120"/>
        <v>9.8670203422030305</v>
      </c>
      <c r="G97" s="12">
        <f t="shared" ref="G97" si="121">D97-F97</f>
        <v>7.7660333478453687</v>
      </c>
      <c r="H97" s="2"/>
      <c r="I97" s="12">
        <f t="shared" ref="I97" si="122">G97-$H$4</f>
        <v>0.65565733460265996</v>
      </c>
      <c r="J97" s="12">
        <f t="shared" ref="J97" si="123">POWER(2,-I97)</f>
        <v>0.63478619797080038</v>
      </c>
      <c r="K97" s="2"/>
      <c r="L97" s="12"/>
      <c r="M97" s="21"/>
    </row>
    <row r="98" spans="2:13" x14ac:dyDescent="0.25">
      <c r="B98" s="39"/>
      <c r="C98" s="10">
        <v>17.2892255942898</v>
      </c>
      <c r="D98" s="2"/>
      <c r="E98" s="10">
        <v>9.9526408422464705</v>
      </c>
      <c r="F98" s="11"/>
      <c r="G98" s="12"/>
      <c r="H98" s="2"/>
      <c r="I98" s="12"/>
      <c r="J98" s="12"/>
      <c r="K98" s="2"/>
      <c r="L98" s="12"/>
      <c r="M98" s="21"/>
    </row>
    <row r="99" spans="2:13" ht="15.75" thickBot="1" x14ac:dyDescent="0.3">
      <c r="B99" s="40"/>
      <c r="C99" s="24">
        <v>17.799823681008693</v>
      </c>
      <c r="D99" s="25"/>
      <c r="E99" s="24">
        <v>9.7027008139153104</v>
      </c>
      <c r="F99" s="31"/>
      <c r="G99" s="26"/>
      <c r="H99" s="25"/>
      <c r="I99" s="26"/>
      <c r="J99" s="26"/>
      <c r="K99" s="25"/>
      <c r="L99" s="26"/>
      <c r="M99" s="27"/>
    </row>
  </sheetData>
  <mergeCells count="10">
    <mergeCell ref="M2:M3"/>
    <mergeCell ref="E2:F2"/>
    <mergeCell ref="C2:D2"/>
    <mergeCell ref="B2:B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workbookViewId="0">
      <selection activeCell="K8" sqref="K8"/>
    </sheetView>
  </sheetViews>
  <sheetFormatPr defaultRowHeight="15" x14ac:dyDescent="0.25"/>
  <cols>
    <col min="2" max="2" width="9.140625" style="4"/>
    <col min="3" max="3" width="12" style="66" customWidth="1"/>
    <col min="4" max="4" width="9.140625" style="66"/>
    <col min="5" max="5" width="14.7109375" style="66" customWidth="1"/>
    <col min="6" max="7" width="9.140625" style="66"/>
    <col min="8" max="8" width="9.140625" style="4"/>
  </cols>
  <sheetData>
    <row r="2" spans="2:8" ht="15.75" customHeight="1" thickBot="1" x14ac:dyDescent="0.3">
      <c r="E2" s="65"/>
    </row>
    <row r="3" spans="2:8" ht="30.75" thickBot="1" x14ac:dyDescent="0.3">
      <c r="B3" s="67" t="s">
        <v>6</v>
      </c>
      <c r="C3" s="79" t="s">
        <v>38</v>
      </c>
      <c r="D3" s="68" t="s">
        <v>8</v>
      </c>
      <c r="E3" s="70" t="s">
        <v>35</v>
      </c>
      <c r="F3" s="71" t="s">
        <v>2</v>
      </c>
      <c r="G3" s="71" t="s">
        <v>4</v>
      </c>
      <c r="H3" s="72" t="s">
        <v>36</v>
      </c>
    </row>
    <row r="4" spans="2:8" x14ac:dyDescent="0.25">
      <c r="B4" s="19" t="s">
        <v>14</v>
      </c>
      <c r="C4" s="45">
        <v>13.463099919599999</v>
      </c>
      <c r="D4" s="3">
        <v>12.620891427485065</v>
      </c>
      <c r="E4" s="73">
        <f>C4/D4</f>
        <v>1.0667313</v>
      </c>
      <c r="F4" s="73">
        <f>AVERAGE(E4:E6)</f>
        <v>1.1399144000000001</v>
      </c>
      <c r="G4" s="73">
        <f>STDEVA(E4:E6)/SQRT(3)</f>
        <v>7.2964359403547147E-2</v>
      </c>
      <c r="H4" s="57"/>
    </row>
    <row r="5" spans="2:8" x14ac:dyDescent="0.25">
      <c r="B5" s="19"/>
      <c r="C5" s="45">
        <v>12.377026062000001</v>
      </c>
      <c r="D5" s="3">
        <v>11.598000000000001</v>
      </c>
      <c r="E5" s="73">
        <f t="shared" ref="E5:E27" si="0">C5/D5</f>
        <v>1.067169</v>
      </c>
      <c r="F5" s="73"/>
      <c r="G5" s="73"/>
      <c r="H5" s="57"/>
    </row>
    <row r="6" spans="2:8" ht="15.75" thickBot="1" x14ac:dyDescent="0.3">
      <c r="B6" s="19"/>
      <c r="C6" s="45">
        <v>18.4009178391</v>
      </c>
      <c r="D6" s="3">
        <v>14.31039346960659</v>
      </c>
      <c r="E6" s="73">
        <f>C6/D6</f>
        <v>1.2858429</v>
      </c>
      <c r="F6" s="73"/>
      <c r="G6" s="73"/>
      <c r="H6" s="57"/>
    </row>
    <row r="7" spans="2:8" x14ac:dyDescent="0.25">
      <c r="B7" s="14" t="s">
        <v>15</v>
      </c>
      <c r="C7" s="44">
        <v>9.8886417185000006</v>
      </c>
      <c r="D7" s="74">
        <v>13.055224211037313</v>
      </c>
      <c r="E7" s="75">
        <f t="shared" si="0"/>
        <v>0.75744710000000004</v>
      </c>
      <c r="F7" s="75">
        <f t="shared" ref="F7" si="1">AVERAGE(E7:E9)</f>
        <v>0.77990090000000001</v>
      </c>
      <c r="G7" s="75">
        <f t="shared" ref="G7" si="2">STDEVA(E7:E9)/SQRT(3)</f>
        <v>5.4158082765302318E-2</v>
      </c>
      <c r="H7" s="64">
        <f>TTEST(E4:E6,E7:E9,2,3)</f>
        <v>1.9451571035576775E-2</v>
      </c>
    </row>
    <row r="8" spans="2:8" x14ac:dyDescent="0.25">
      <c r="B8" s="19"/>
      <c r="C8" s="45">
        <v>13.1424008385</v>
      </c>
      <c r="D8" s="3">
        <v>14.885581302617402</v>
      </c>
      <c r="E8" s="73">
        <f t="shared" si="0"/>
        <v>0.88289470000000003</v>
      </c>
      <c r="F8" s="73"/>
      <c r="G8" s="73"/>
      <c r="H8" s="57"/>
    </row>
    <row r="9" spans="2:8" ht="15.75" thickBot="1" x14ac:dyDescent="0.3">
      <c r="B9" s="23"/>
      <c r="C9" s="76">
        <v>8.5133202357000002</v>
      </c>
      <c r="D9" s="77">
        <v>12.173000000000002</v>
      </c>
      <c r="E9" s="78">
        <f t="shared" si="0"/>
        <v>0.69936089999999995</v>
      </c>
      <c r="F9" s="78"/>
      <c r="G9" s="78"/>
      <c r="H9" s="60"/>
    </row>
    <row r="10" spans="2:8" x14ac:dyDescent="0.25">
      <c r="B10" s="19" t="s">
        <v>13</v>
      </c>
      <c r="C10" s="45">
        <v>17.581229389000001</v>
      </c>
      <c r="D10" s="3">
        <v>11.623699707047715</v>
      </c>
      <c r="E10" s="73">
        <f t="shared" si="0"/>
        <v>1.5125329999999999</v>
      </c>
      <c r="F10" s="73">
        <f t="shared" ref="F10" si="3">AVERAGE(E10:E12)</f>
        <v>1.3355303333333335</v>
      </c>
      <c r="G10" s="73">
        <f t="shared" ref="G10" si="4">STDEVA(E10:E12)/SQRT(3)</f>
        <v>9.5250921271717692E-2</v>
      </c>
      <c r="H10" s="58">
        <f>TTEST(E7:E9,E10:E12,2,3)</f>
        <v>1.293329620152796E-2</v>
      </c>
    </row>
    <row r="11" spans="2:8" x14ac:dyDescent="0.25">
      <c r="B11" s="19"/>
      <c r="C11" s="45">
        <v>15.813569294000001</v>
      </c>
      <c r="D11" s="3">
        <v>13.333183781874167</v>
      </c>
      <c r="E11" s="73">
        <f t="shared" si="0"/>
        <v>1.1860310000000001</v>
      </c>
      <c r="F11" s="73"/>
      <c r="G11" s="73"/>
      <c r="H11" s="57"/>
    </row>
    <row r="12" spans="2:8" ht="15.75" thickBot="1" x14ac:dyDescent="0.3">
      <c r="B12" s="19"/>
      <c r="C12" s="45">
        <v>17.609967501</v>
      </c>
      <c r="D12" s="3">
        <v>13.462999999999999</v>
      </c>
      <c r="E12" s="73">
        <f t="shared" si="0"/>
        <v>1.3080270000000001</v>
      </c>
      <c r="F12" s="73"/>
      <c r="G12" s="73"/>
      <c r="H12" s="57"/>
    </row>
    <row r="13" spans="2:8" x14ac:dyDescent="0.25">
      <c r="B13" s="14" t="s">
        <v>16</v>
      </c>
      <c r="C13" s="44">
        <v>18.453984832</v>
      </c>
      <c r="D13" s="74">
        <v>11.074375427276568</v>
      </c>
      <c r="E13" s="75">
        <f t="shared" si="0"/>
        <v>1.6663680000000001</v>
      </c>
      <c r="F13" s="75">
        <f t="shared" ref="F13" si="5">AVERAGE(E13:E15)</f>
        <v>1.5327003333333336</v>
      </c>
      <c r="G13" s="75">
        <f t="shared" ref="G13" si="6">STDEVA(E13:E15)/SQRT(3)</f>
        <v>7.5528499566572732E-2</v>
      </c>
      <c r="H13" s="64">
        <f>TTEST(E7:E9,E13:E15,2,3)</f>
        <v>1.8947093807860271E-3</v>
      </c>
    </row>
    <row r="14" spans="2:8" x14ac:dyDescent="0.25">
      <c r="B14" s="19"/>
      <c r="C14" s="45">
        <v>17.736416690999999</v>
      </c>
      <c r="D14" s="3">
        <v>12.624422081827621</v>
      </c>
      <c r="E14" s="73">
        <f t="shared" si="0"/>
        <v>1.4049290000000001</v>
      </c>
      <c r="F14" s="73"/>
      <c r="G14" s="73"/>
      <c r="H14" s="57"/>
    </row>
    <row r="15" spans="2:8" ht="15.75" thickBot="1" x14ac:dyDescent="0.3">
      <c r="B15" s="23"/>
      <c r="C15" s="76">
        <v>17.546835592000001</v>
      </c>
      <c r="D15" s="77">
        <v>11.492526605903574</v>
      </c>
      <c r="E15" s="78">
        <f t="shared" si="0"/>
        <v>1.5268040000000001</v>
      </c>
      <c r="F15" s="78"/>
      <c r="G15" s="78"/>
      <c r="H15" s="60"/>
    </row>
    <row r="16" spans="2:8" x14ac:dyDescent="0.25">
      <c r="B16" s="19" t="s">
        <v>17</v>
      </c>
      <c r="C16" s="45">
        <v>10.265416653699999</v>
      </c>
      <c r="D16" s="3">
        <v>14.468434727879732</v>
      </c>
      <c r="E16" s="73">
        <f t="shared" si="0"/>
        <v>0.70950429999999998</v>
      </c>
      <c r="F16" s="73">
        <f t="shared" ref="F16" si="7">AVERAGE(E16:E18)</f>
        <v>0.80439066419697935</v>
      </c>
      <c r="G16" s="73">
        <f t="shared" ref="G16" si="8">STDEVA(E16:E18)/SQRT(3)</f>
        <v>4.7514318785557938E-2</v>
      </c>
      <c r="H16" s="58">
        <f>TTEST(E10:E12,E16:E18,2,3)</f>
        <v>1.6273976781419133E-2</v>
      </c>
    </row>
    <row r="17" spans="2:8" x14ac:dyDescent="0.25">
      <c r="B17" s="19"/>
      <c r="C17" s="45">
        <v>9.5730744864999995</v>
      </c>
      <c r="D17" s="3">
        <v>11.17911669725242</v>
      </c>
      <c r="E17" s="73">
        <f t="shared" si="0"/>
        <v>0.85633550000000003</v>
      </c>
      <c r="F17" s="73"/>
      <c r="G17" s="73"/>
      <c r="H17" s="57"/>
    </row>
    <row r="18" spans="2:8" ht="15.75" thickBot="1" x14ac:dyDescent="0.3">
      <c r="B18" s="19"/>
      <c r="C18" s="45">
        <v>10.442153568300011</v>
      </c>
      <c r="D18" s="3">
        <v>12.323565255287207</v>
      </c>
      <c r="E18" s="73">
        <f t="shared" si="0"/>
        <v>0.84733219259093795</v>
      </c>
      <c r="F18" s="73"/>
      <c r="G18" s="73"/>
      <c r="H18" s="57"/>
    </row>
    <row r="19" spans="2:8" x14ac:dyDescent="0.25">
      <c r="B19" s="14" t="s">
        <v>18</v>
      </c>
      <c r="C19" s="44">
        <v>12.83625</v>
      </c>
      <c r="D19" s="74">
        <v>11.617262285631021</v>
      </c>
      <c r="E19" s="75">
        <f t="shared" si="0"/>
        <v>1.1049290000000001</v>
      </c>
      <c r="F19" s="75">
        <f t="shared" ref="F19" si="9">AVERAGE(E19:E21)</f>
        <v>0.98633539196912101</v>
      </c>
      <c r="G19" s="75">
        <f t="shared" ref="G19" si="10">STDEVA(E19:E21)/SQRT(3)</f>
        <v>6.10072054140397E-2</v>
      </c>
      <c r="H19" s="64">
        <f>TTEST(E13:E15,E19:E21,2,3)</f>
        <v>5.5768716564652951E-3</v>
      </c>
    </row>
    <row r="20" spans="2:8" x14ac:dyDescent="0.25">
      <c r="B20" s="19"/>
      <c r="C20" s="45">
        <v>9.1573403092999914</v>
      </c>
      <c r="D20" s="3">
        <v>10.150090450538229</v>
      </c>
      <c r="E20" s="73">
        <f t="shared" si="0"/>
        <v>0.90219297590736292</v>
      </c>
      <c r="F20" s="73"/>
      <c r="G20" s="73"/>
      <c r="H20" s="57"/>
    </row>
    <row r="21" spans="2:8" ht="15.75" thickBot="1" x14ac:dyDescent="0.3">
      <c r="B21" s="23"/>
      <c r="C21" s="76">
        <v>11.560633609</v>
      </c>
      <c r="D21" s="77">
        <v>12.145</v>
      </c>
      <c r="E21" s="78">
        <f t="shared" si="0"/>
        <v>0.95188420000000007</v>
      </c>
      <c r="F21" s="78"/>
      <c r="G21" s="78"/>
      <c r="H21" s="60"/>
    </row>
    <row r="22" spans="2:8" x14ac:dyDescent="0.25">
      <c r="B22" s="19" t="s">
        <v>19</v>
      </c>
      <c r="C22" s="45">
        <v>9.5855262986999996</v>
      </c>
      <c r="D22" s="3">
        <v>14.682337095867215</v>
      </c>
      <c r="E22" s="73">
        <f t="shared" si="0"/>
        <v>0.65286106946816624</v>
      </c>
      <c r="F22" s="73">
        <f t="shared" ref="F22" si="11">AVERAGE(E22:E24)</f>
        <v>0.72739325648938868</v>
      </c>
      <c r="G22" s="73">
        <f t="shared" ref="G22" si="12">STDEVA(E22:E24)/SQRT(3)</f>
        <v>6.5258081815428248E-2</v>
      </c>
      <c r="H22" s="58">
        <f>TTEST(E10:E12,E22:E24,2,3)</f>
        <v>8.6923819234064944E-3</v>
      </c>
    </row>
    <row r="23" spans="2:8" x14ac:dyDescent="0.25">
      <c r="B23" s="19"/>
      <c r="C23" s="45">
        <v>11.1694847646</v>
      </c>
      <c r="D23" s="3">
        <v>13.026441823174864</v>
      </c>
      <c r="E23" s="73">
        <f t="shared" si="0"/>
        <v>0.85744710000000002</v>
      </c>
      <c r="F23" s="73"/>
      <c r="G23" s="73"/>
      <c r="H23" s="57"/>
    </row>
    <row r="24" spans="2:8" ht="15.75" thickBot="1" x14ac:dyDescent="0.3">
      <c r="B24" s="19"/>
      <c r="C24" s="45">
        <v>8.4481134983999997</v>
      </c>
      <c r="D24" s="3">
        <v>12.574</v>
      </c>
      <c r="E24" s="73">
        <f t="shared" si="0"/>
        <v>0.67187160000000001</v>
      </c>
      <c r="F24" s="73"/>
      <c r="G24" s="73"/>
      <c r="H24" s="57"/>
    </row>
    <row r="25" spans="2:8" x14ac:dyDescent="0.25">
      <c r="B25" s="14" t="s">
        <v>20</v>
      </c>
      <c r="C25" s="44">
        <v>7.9258511885000056</v>
      </c>
      <c r="D25" s="74">
        <v>10.857775117775381</v>
      </c>
      <c r="E25" s="75">
        <f t="shared" si="0"/>
        <v>0.72997009999999996</v>
      </c>
      <c r="F25" s="75">
        <f t="shared" ref="F25" si="13">AVERAGE(E25:E27)</f>
        <v>0.73821623333333319</v>
      </c>
      <c r="G25" s="75">
        <f t="shared" ref="G25" si="14">STDEVA(E25:E27)/SQRT(3)</f>
        <v>5.3919918095182331E-2</v>
      </c>
      <c r="H25" s="64">
        <f>TTEST(E13:E15,E25:E27,2,3)</f>
        <v>1.5780269519597363E-3</v>
      </c>
    </row>
    <row r="26" spans="2:8" x14ac:dyDescent="0.25">
      <c r="B26" s="19"/>
      <c r="C26" s="45">
        <v>11.0306875541</v>
      </c>
      <c r="D26" s="3">
        <v>13.203163862715286</v>
      </c>
      <c r="E26" s="73">
        <f t="shared" si="0"/>
        <v>0.83545789999999998</v>
      </c>
      <c r="F26" s="73"/>
      <c r="G26" s="73"/>
      <c r="H26" s="57"/>
    </row>
    <row r="27" spans="2:8" ht="15.75" thickBot="1" x14ac:dyDescent="0.3">
      <c r="B27" s="23"/>
      <c r="C27" s="76">
        <v>7.4780581565000004</v>
      </c>
      <c r="D27" s="77">
        <v>11.518514669202631</v>
      </c>
      <c r="E27" s="78">
        <f t="shared" si="0"/>
        <v>0.64922069999999998</v>
      </c>
      <c r="F27" s="78"/>
      <c r="G27" s="78"/>
      <c r="H27" s="6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9"/>
  <sheetViews>
    <sheetView workbookViewId="0"/>
  </sheetViews>
  <sheetFormatPr defaultRowHeight="15" x14ac:dyDescent="0.25"/>
  <cols>
    <col min="2" max="2" width="9.140625" style="37"/>
    <col min="3" max="7" width="9.140625" style="5"/>
    <col min="8" max="8" width="8.5703125" style="5" customWidth="1"/>
    <col min="9" max="9" width="9.140625" style="5"/>
    <col min="10" max="10" width="8.7109375" style="5" customWidth="1"/>
    <col min="11" max="11" width="9.140625" style="5" customWidth="1"/>
    <col min="12" max="12" width="9.140625" style="5"/>
    <col min="13" max="13" width="11.28515625" style="4" customWidth="1"/>
  </cols>
  <sheetData>
    <row r="1" spans="2:13" ht="15.75" thickBot="1" x14ac:dyDescent="0.3"/>
    <row r="2" spans="2:13" ht="15" customHeight="1" x14ac:dyDescent="0.25">
      <c r="B2" s="85" t="s">
        <v>6</v>
      </c>
      <c r="C2" s="84" t="s">
        <v>25</v>
      </c>
      <c r="D2" s="83"/>
      <c r="E2" s="82" t="s">
        <v>8</v>
      </c>
      <c r="F2" s="83"/>
      <c r="G2" s="87" t="s">
        <v>1</v>
      </c>
      <c r="H2" s="89" t="s">
        <v>12</v>
      </c>
      <c r="I2" s="87" t="s">
        <v>3</v>
      </c>
      <c r="J2" s="91" t="s">
        <v>10</v>
      </c>
      <c r="K2" s="89" t="s">
        <v>11</v>
      </c>
      <c r="L2" s="87" t="s">
        <v>4</v>
      </c>
      <c r="M2" s="80" t="s">
        <v>5</v>
      </c>
    </row>
    <row r="3" spans="2:13" ht="15.75" thickBot="1" x14ac:dyDescent="0.3">
      <c r="B3" s="86"/>
      <c r="C3" s="41" t="s">
        <v>7</v>
      </c>
      <c r="D3" s="42" t="s">
        <v>0</v>
      </c>
      <c r="E3" s="41" t="s">
        <v>7</v>
      </c>
      <c r="F3" s="43" t="s">
        <v>0</v>
      </c>
      <c r="G3" s="88"/>
      <c r="H3" s="90"/>
      <c r="I3" s="88"/>
      <c r="J3" s="92"/>
      <c r="K3" s="90"/>
      <c r="L3" s="88"/>
      <c r="M3" s="81"/>
    </row>
    <row r="4" spans="2:13" x14ac:dyDescent="0.25">
      <c r="B4" s="38" t="s">
        <v>14</v>
      </c>
      <c r="C4" s="15">
        <v>18.741747152874499</v>
      </c>
      <c r="D4" s="16">
        <f>AVERAGE(C4:C6)</f>
        <v>18.5017743408347</v>
      </c>
      <c r="E4" s="15">
        <v>11.043776093482199</v>
      </c>
      <c r="F4" s="32">
        <f>AVERAGE(E4:E6)</f>
        <v>11.406224281677877</v>
      </c>
      <c r="G4" s="17">
        <f>D4-F4</f>
        <v>7.0955500591568228</v>
      </c>
      <c r="H4" s="16">
        <f>AVERAGE(G4:G15)</f>
        <v>6.9510667128545744</v>
      </c>
      <c r="I4" s="17">
        <f>G4-$H$4</f>
        <v>0.14448334630224835</v>
      </c>
      <c r="J4" s="17">
        <f>POWER(2,-I4)</f>
        <v>0.90470330923867559</v>
      </c>
      <c r="K4" s="16">
        <v>1.0455456966917067</v>
      </c>
      <c r="L4" s="17">
        <v>0.16624178779804677</v>
      </c>
      <c r="M4" s="30"/>
    </row>
    <row r="5" spans="2:13" x14ac:dyDescent="0.25">
      <c r="B5" s="39"/>
      <c r="C5" s="10">
        <v>18.061801528794899</v>
      </c>
      <c r="D5" s="2"/>
      <c r="E5" s="10">
        <v>12.222587673259399</v>
      </c>
      <c r="F5" s="11"/>
      <c r="G5" s="12"/>
      <c r="H5" s="2"/>
      <c r="I5" s="12"/>
      <c r="J5" s="12"/>
      <c r="K5" s="2"/>
      <c r="L5" s="12"/>
      <c r="M5" s="21"/>
    </row>
    <row r="6" spans="2:13" x14ac:dyDescent="0.25">
      <c r="B6" s="39"/>
      <c r="C6" s="8">
        <v>18.701774340834707</v>
      </c>
      <c r="D6" s="7"/>
      <c r="E6" s="8">
        <v>10.95230907829203</v>
      </c>
      <c r="F6" s="9"/>
      <c r="G6" s="13"/>
      <c r="H6" s="2"/>
      <c r="I6" s="13"/>
      <c r="J6" s="12"/>
      <c r="K6" s="2"/>
      <c r="L6" s="12"/>
      <c r="M6" s="21"/>
    </row>
    <row r="7" spans="2:13" x14ac:dyDescent="0.25">
      <c r="B7" s="39"/>
      <c r="C7" s="33">
        <v>19.307556580815699</v>
      </c>
      <c r="D7" s="34">
        <f t="shared" ref="D7:F7" si="0">AVERAGE(C7:C9)</f>
        <v>18.910349077488672</v>
      </c>
      <c r="E7" s="33">
        <v>12.0108793851707</v>
      </c>
      <c r="F7" s="35">
        <f t="shared" si="0"/>
        <v>11.9596319963995</v>
      </c>
      <c r="G7" s="36">
        <f t="shared" ref="G7" si="1">D7-F7</f>
        <v>6.9507170810891719</v>
      </c>
      <c r="H7" s="2"/>
      <c r="I7" s="12">
        <f t="shared" ref="I7" si="2">G7-$H$4</f>
        <v>-3.4963176540259155E-4</v>
      </c>
      <c r="J7" s="36">
        <f t="shared" ref="J7" si="3">POWER(2,-I7)</f>
        <v>1.0002423756406533</v>
      </c>
      <c r="K7" s="2"/>
      <c r="L7" s="12"/>
      <c r="M7" s="21"/>
    </row>
    <row r="8" spans="2:13" x14ac:dyDescent="0.25">
      <c r="B8" s="39"/>
      <c r="C8" s="10">
        <v>18.9559104025011</v>
      </c>
      <c r="D8" s="2"/>
      <c r="E8" s="10">
        <v>12.200007117609401</v>
      </c>
      <c r="F8" s="11"/>
      <c r="G8" s="12"/>
      <c r="H8" s="2"/>
      <c r="I8" s="12"/>
      <c r="J8" s="12"/>
      <c r="K8" s="2"/>
      <c r="L8" s="12"/>
      <c r="M8" s="21"/>
    </row>
    <row r="9" spans="2:13" x14ac:dyDescent="0.25">
      <c r="B9" s="39"/>
      <c r="C9" s="8">
        <v>18.467580249149204</v>
      </c>
      <c r="D9" s="7"/>
      <c r="E9" s="8">
        <v>11.668009486418397</v>
      </c>
      <c r="F9" s="9"/>
      <c r="G9" s="13"/>
      <c r="H9" s="2"/>
      <c r="I9" s="12"/>
      <c r="J9" s="13"/>
      <c r="K9" s="2"/>
      <c r="L9" s="12"/>
      <c r="M9" s="21"/>
    </row>
    <row r="10" spans="2:13" x14ac:dyDescent="0.25">
      <c r="B10" s="39"/>
      <c r="C10" s="33">
        <v>18.1995585699953</v>
      </c>
      <c r="D10" s="34">
        <f t="shared" ref="D10:F10" si="4">AVERAGE(C10:C12)</f>
        <v>17.820044760920833</v>
      </c>
      <c r="E10" s="33">
        <v>10.6874517070673</v>
      </c>
      <c r="F10" s="35">
        <f t="shared" si="4"/>
        <v>10.882465626843498</v>
      </c>
      <c r="G10" s="36">
        <f t="shared" ref="G10" si="5">D10-F10</f>
        <v>6.9375791340773354</v>
      </c>
      <c r="H10" s="2"/>
      <c r="I10" s="36">
        <f t="shared" ref="I10" si="6">G10-$H$4</f>
        <v>-1.3487578777239051E-2</v>
      </c>
      <c r="J10" s="36">
        <f t="shared" ref="J10" si="7">POWER(2,-I10)</f>
        <v>1.0093927144577042</v>
      </c>
      <c r="K10" s="2"/>
      <c r="L10" s="12"/>
      <c r="M10" s="21"/>
    </row>
    <row r="11" spans="2:13" x14ac:dyDescent="0.25">
      <c r="B11" s="39"/>
      <c r="C11" s="10">
        <v>17.455185259720391</v>
      </c>
      <c r="D11" s="2"/>
      <c r="E11" s="10">
        <v>10.9561150545173</v>
      </c>
      <c r="F11" s="11"/>
      <c r="G11" s="12"/>
      <c r="H11" s="2"/>
      <c r="I11" s="12"/>
      <c r="J11" s="12"/>
      <c r="K11" s="2"/>
      <c r="L11" s="12"/>
      <c r="M11" s="21"/>
    </row>
    <row r="12" spans="2:13" x14ac:dyDescent="0.25">
      <c r="B12" s="39"/>
      <c r="C12" s="8">
        <v>17.805390453046801</v>
      </c>
      <c r="D12" s="7"/>
      <c r="E12" s="8">
        <v>11.003830118945894</v>
      </c>
      <c r="F12" s="9"/>
      <c r="G12" s="13"/>
      <c r="H12" s="2"/>
      <c r="I12" s="13"/>
      <c r="J12" s="13"/>
      <c r="K12" s="2"/>
      <c r="L12" s="12"/>
      <c r="M12" s="21"/>
    </row>
    <row r="13" spans="2:13" x14ac:dyDescent="0.25">
      <c r="B13" s="39"/>
      <c r="C13" s="10">
        <v>17.955522978242499</v>
      </c>
      <c r="D13" s="2">
        <f t="shared" ref="D13:F13" si="8">AVERAGE(C13:C15)</f>
        <v>17.516609995855799</v>
      </c>
      <c r="E13" s="10">
        <v>11.061442084577999</v>
      </c>
      <c r="F13" s="11">
        <f t="shared" si="8"/>
        <v>10.696189418760833</v>
      </c>
      <c r="G13" s="12">
        <f t="shared" ref="G13" si="9">D13-F13</f>
        <v>6.820420577094966</v>
      </c>
      <c r="H13" s="2"/>
      <c r="I13" s="12">
        <f t="shared" ref="I13" si="10">G13-$H$4</f>
        <v>-0.13064613575960848</v>
      </c>
      <c r="J13" s="12">
        <f t="shared" ref="J13" si="11">POWER(2,-I13)</f>
        <v>1.0947839092606928</v>
      </c>
      <c r="K13" s="2"/>
      <c r="L13" s="12"/>
      <c r="M13" s="21"/>
    </row>
    <row r="14" spans="2:13" x14ac:dyDescent="0.25">
      <c r="B14" s="39"/>
      <c r="C14" s="10">
        <v>17.6776970134691</v>
      </c>
      <c r="D14" s="2"/>
      <c r="E14" s="10">
        <v>10.5913849846941</v>
      </c>
      <c r="F14" s="11"/>
      <c r="G14" s="12"/>
      <c r="H14" s="2"/>
      <c r="I14" s="12"/>
      <c r="J14" s="12"/>
      <c r="K14" s="2"/>
      <c r="L14" s="12"/>
      <c r="M14" s="21"/>
    </row>
    <row r="15" spans="2:13" ht="15.75" thickBot="1" x14ac:dyDescent="0.3">
      <c r="B15" s="40"/>
      <c r="C15" s="24">
        <v>16.916609995855794</v>
      </c>
      <c r="D15" s="25"/>
      <c r="E15" s="24">
        <v>10.435741187010402</v>
      </c>
      <c r="F15" s="31"/>
      <c r="G15" s="26"/>
      <c r="H15" s="25"/>
      <c r="I15" s="26"/>
      <c r="J15" s="26"/>
      <c r="K15" s="25"/>
      <c r="L15" s="26"/>
      <c r="M15" s="27"/>
    </row>
    <row r="16" spans="2:13" x14ac:dyDescent="0.25">
      <c r="B16" s="38" t="s">
        <v>15</v>
      </c>
      <c r="C16" s="15">
        <v>19.118216775979501</v>
      </c>
      <c r="D16" s="16">
        <f t="shared" ref="D16:F16" si="12">AVERAGE(C16:C18)</f>
        <v>19.190661521603801</v>
      </c>
      <c r="E16" s="15">
        <v>12.275648673999701</v>
      </c>
      <c r="F16" s="32">
        <f t="shared" si="12"/>
        <v>11.941454455848101</v>
      </c>
      <c r="G16" s="17">
        <f t="shared" ref="G16" si="13">D16-F16</f>
        <v>7.2492070657556997</v>
      </c>
      <c r="H16" s="16"/>
      <c r="I16" s="17">
        <f t="shared" ref="I16" si="14">G16-$H$4</f>
        <v>0.29814035290112528</v>
      </c>
      <c r="J16" s="17">
        <f t="shared" ref="J16" si="15">POWER(2,-I16)</f>
        <v>0.81330007220871803</v>
      </c>
      <c r="K16" s="16">
        <v>0.95686685962808826</v>
      </c>
      <c r="L16" s="17">
        <v>5.951910484223067E-2</v>
      </c>
      <c r="M16" s="18">
        <f>TTEST(J4:J15,J16:J27,2,3)</f>
        <v>2.2359620062309409E-3</v>
      </c>
    </row>
    <row r="17" spans="2:13" x14ac:dyDescent="0.25">
      <c r="B17" s="39"/>
      <c r="C17" s="10">
        <v>19.274167731429898</v>
      </c>
      <c r="D17" s="2"/>
      <c r="E17" s="10">
        <v>11.803753259034901</v>
      </c>
      <c r="F17" s="11"/>
      <c r="G17" s="12"/>
      <c r="H17" s="2"/>
      <c r="I17" s="12"/>
      <c r="J17" s="12"/>
      <c r="K17" s="2"/>
      <c r="L17" s="12"/>
      <c r="M17" s="20" t="s">
        <v>21</v>
      </c>
    </row>
    <row r="18" spans="2:13" x14ac:dyDescent="0.25">
      <c r="B18" s="39"/>
      <c r="C18" s="10">
        <v>19.179600057401998</v>
      </c>
      <c r="D18" s="2"/>
      <c r="E18" s="10">
        <v>11.744961434509699</v>
      </c>
      <c r="F18" s="11"/>
      <c r="G18" s="12"/>
      <c r="H18" s="2"/>
      <c r="I18" s="12"/>
      <c r="J18" s="12"/>
      <c r="K18" s="2"/>
      <c r="L18" s="12"/>
      <c r="M18" s="21"/>
    </row>
    <row r="19" spans="2:13" x14ac:dyDescent="0.25">
      <c r="B19" s="39"/>
      <c r="C19" s="33">
        <v>19.281051608776</v>
      </c>
      <c r="D19" s="34">
        <f t="shared" ref="D19:F19" si="16">AVERAGE(C19:C21)</f>
        <v>19.386828323127165</v>
      </c>
      <c r="E19" s="33">
        <v>12.26317296178</v>
      </c>
      <c r="F19" s="35">
        <f t="shared" si="16"/>
        <v>11.925095480840668</v>
      </c>
      <c r="G19" s="36">
        <f t="shared" ref="G19" si="17">D19-F19</f>
        <v>7.4617328422864979</v>
      </c>
      <c r="H19" s="2"/>
      <c r="I19" s="36">
        <f t="shared" ref="I19" si="18">G19-$H$4</f>
        <v>0.51066612943192347</v>
      </c>
      <c r="J19" s="36">
        <f t="shared" ref="J19" si="19">POWER(2,-I19)</f>
        <v>0.70189827853800824</v>
      </c>
      <c r="K19" s="2"/>
      <c r="L19" s="12"/>
      <c r="M19" s="22"/>
    </row>
    <row r="20" spans="2:13" x14ac:dyDescent="0.25">
      <c r="B20" s="39"/>
      <c r="C20" s="10">
        <v>19.145164287104802</v>
      </c>
      <c r="D20" s="2"/>
      <c r="E20" s="10">
        <v>11.436410199280701</v>
      </c>
      <c r="F20" s="11"/>
      <c r="G20" s="12"/>
      <c r="H20" s="2"/>
      <c r="I20" s="12"/>
      <c r="J20" s="12"/>
      <c r="K20" s="2"/>
      <c r="L20" s="12"/>
      <c r="M20" s="22"/>
    </row>
    <row r="21" spans="2:13" x14ac:dyDescent="0.25">
      <c r="B21" s="39"/>
      <c r="C21" s="8">
        <v>19.734269073500702</v>
      </c>
      <c r="D21" s="7"/>
      <c r="E21" s="8">
        <v>12.075703281461301</v>
      </c>
      <c r="F21" s="9"/>
      <c r="G21" s="13"/>
      <c r="H21" s="2"/>
      <c r="I21" s="13"/>
      <c r="J21" s="13"/>
      <c r="K21" s="2"/>
      <c r="L21" s="12"/>
      <c r="M21" s="22"/>
    </row>
    <row r="22" spans="2:13" x14ac:dyDescent="0.25">
      <c r="B22" s="39"/>
      <c r="C22" s="33">
        <v>19.703556236071201</v>
      </c>
      <c r="D22" s="34">
        <f t="shared" ref="D22:F22" si="20">AVERAGE(C22:C24)</f>
        <v>19.642278958661549</v>
      </c>
      <c r="E22" s="33">
        <v>11.8866206525358</v>
      </c>
      <c r="F22" s="35">
        <f t="shared" si="20"/>
        <v>12.190305841697501</v>
      </c>
      <c r="G22" s="36">
        <f t="shared" ref="G22" si="21">D22-F22</f>
        <v>7.451973116964048</v>
      </c>
      <c r="H22" s="2"/>
      <c r="I22" s="36">
        <f t="shared" ref="I22" si="22">G22-$H$4</f>
        <v>0.50090640410947351</v>
      </c>
      <c r="J22" s="36">
        <f t="shared" ref="J22" si="23">POWER(2,-I22)</f>
        <v>0.70666266570890202</v>
      </c>
      <c r="K22" s="2"/>
      <c r="L22" s="12"/>
      <c r="M22" s="22"/>
    </row>
    <row r="23" spans="2:13" x14ac:dyDescent="0.25">
      <c r="B23" s="39"/>
      <c r="C23" s="10">
        <v>19.1137212136762</v>
      </c>
      <c r="D23" s="2"/>
      <c r="E23" s="10">
        <v>12.493991030859201</v>
      </c>
      <c r="F23" s="11"/>
      <c r="G23" s="12"/>
      <c r="H23" s="2"/>
      <c r="I23" s="12"/>
      <c r="J23" s="12"/>
      <c r="K23" s="2"/>
      <c r="L23" s="12"/>
      <c r="M23" s="22"/>
    </row>
    <row r="24" spans="2:13" x14ac:dyDescent="0.25">
      <c r="B24" s="39"/>
      <c r="C24" s="8">
        <v>20.109559426237247</v>
      </c>
      <c r="D24" s="7"/>
      <c r="E24" s="8"/>
      <c r="F24" s="9"/>
      <c r="G24" s="13"/>
      <c r="H24" s="2"/>
      <c r="I24" s="13"/>
      <c r="J24" s="13"/>
      <c r="K24" s="2"/>
      <c r="L24" s="12"/>
      <c r="M24" s="22"/>
    </row>
    <row r="25" spans="2:13" x14ac:dyDescent="0.25">
      <c r="B25" s="39"/>
      <c r="C25" s="10">
        <v>18.479727026115199</v>
      </c>
      <c r="D25" s="2">
        <f t="shared" ref="D25:F25" si="24">AVERAGE(C25:C27)</f>
        <v>18.307890762914436</v>
      </c>
      <c r="E25" s="10">
        <v>10.9311848854536</v>
      </c>
      <c r="F25" s="11">
        <f t="shared" si="24"/>
        <v>10.934904888928367</v>
      </c>
      <c r="G25" s="12">
        <f t="shared" ref="G25" si="25">D25-F25</f>
        <v>7.3729858739860692</v>
      </c>
      <c r="H25" s="2"/>
      <c r="I25" s="12">
        <f t="shared" ref="I25" si="26">G25-$H$4</f>
        <v>0.42191916113149475</v>
      </c>
      <c r="J25" s="12">
        <f t="shared" ref="J25" si="27">POWER(2,-I25)</f>
        <v>0.74643101542029566</v>
      </c>
      <c r="K25" s="2"/>
      <c r="L25" s="12"/>
      <c r="M25" s="22"/>
    </row>
    <row r="26" spans="2:13" x14ac:dyDescent="0.25">
      <c r="B26" s="39"/>
      <c r="C26" s="10">
        <v>18.019668750929704</v>
      </c>
      <c r="D26" s="2"/>
      <c r="E26" s="10">
        <v>11.1305531908387</v>
      </c>
      <c r="F26" s="11"/>
      <c r="G26" s="12"/>
      <c r="H26" s="2"/>
      <c r="I26" s="12"/>
      <c r="J26" s="12"/>
      <c r="K26" s="2"/>
      <c r="L26" s="12"/>
      <c r="M26" s="22"/>
    </row>
    <row r="27" spans="2:13" ht="15.75" thickBot="1" x14ac:dyDescent="0.3">
      <c r="B27" s="40"/>
      <c r="C27" s="24">
        <v>18.424276511698402</v>
      </c>
      <c r="D27" s="25"/>
      <c r="E27" s="24">
        <v>10.7429765904928</v>
      </c>
      <c r="F27" s="31"/>
      <c r="G27" s="26"/>
      <c r="H27" s="25"/>
      <c r="I27" s="26"/>
      <c r="J27" s="26"/>
      <c r="K27" s="25"/>
      <c r="L27" s="26"/>
      <c r="M27" s="29"/>
    </row>
    <row r="28" spans="2:13" x14ac:dyDescent="0.25">
      <c r="B28" s="38" t="s">
        <v>13</v>
      </c>
      <c r="C28" s="15">
        <v>19.115126737564601</v>
      </c>
      <c r="D28" s="16">
        <f t="shared" ref="D28:F28" si="28">AVERAGE(C28:C30)</f>
        <v>19.118216775979501</v>
      </c>
      <c r="E28" s="15">
        <v>11.9944707734152</v>
      </c>
      <c r="F28" s="32">
        <f t="shared" si="28"/>
        <v>12.297829300412333</v>
      </c>
      <c r="G28" s="17">
        <f t="shared" ref="G28" si="29">D28-F28</f>
        <v>6.8203874755671681</v>
      </c>
      <c r="H28" s="16"/>
      <c r="I28" s="17">
        <f t="shared" ref="I28" si="30">G28-$H$4</f>
        <v>-0.13067923728740638</v>
      </c>
      <c r="J28" s="17">
        <f t="shared" ref="J28" si="31">POWER(2,-I28)</f>
        <v>1.0948090285234056</v>
      </c>
      <c r="K28" s="16">
        <v>1.6807392220739297</v>
      </c>
      <c r="L28" s="17">
        <v>0.10665486060523341</v>
      </c>
      <c r="M28" s="18">
        <f>TTEST(J16:J27,J28:J39,2,3)</f>
        <v>5.2646004518171145E-3</v>
      </c>
    </row>
    <row r="29" spans="2:13" x14ac:dyDescent="0.25">
      <c r="B29" s="39"/>
      <c r="C29" s="10">
        <v>19.3191441626957</v>
      </c>
      <c r="D29" s="2"/>
      <c r="E29" s="10">
        <v>12.1948974821427</v>
      </c>
      <c r="F29" s="11"/>
      <c r="G29" s="12"/>
      <c r="H29" s="2"/>
      <c r="I29" s="12"/>
      <c r="J29" s="12"/>
      <c r="K29" s="2"/>
      <c r="L29" s="12"/>
      <c r="M29" s="20" t="s">
        <v>22</v>
      </c>
    </row>
    <row r="30" spans="2:13" x14ac:dyDescent="0.25">
      <c r="B30" s="39"/>
      <c r="C30" s="10">
        <v>18.920379427678199</v>
      </c>
      <c r="D30" s="2"/>
      <c r="E30" s="10">
        <v>12.7041196456791</v>
      </c>
      <c r="F30" s="11"/>
      <c r="G30" s="12"/>
      <c r="H30" s="2"/>
      <c r="I30" s="12"/>
      <c r="J30" s="12"/>
      <c r="K30" s="2"/>
      <c r="L30" s="12"/>
      <c r="M30" s="21"/>
    </row>
    <row r="31" spans="2:13" x14ac:dyDescent="0.25">
      <c r="B31" s="39"/>
      <c r="C31" s="33">
        <v>18.3903606013093</v>
      </c>
      <c r="D31" s="34">
        <f t="shared" ref="D31:F31" si="32">AVERAGE(C31:C33)</f>
        <v>18.604897066191704</v>
      </c>
      <c r="E31" s="33">
        <v>12.157458204186399</v>
      </c>
      <c r="F31" s="35">
        <f t="shared" si="32"/>
        <v>11.744249017505402</v>
      </c>
      <c r="G31" s="36">
        <f t="shared" ref="G31" si="33">D31-F31</f>
        <v>6.8606480486863024</v>
      </c>
      <c r="H31" s="2"/>
      <c r="I31" s="36">
        <f t="shared" ref="I31" si="34">G31-$H$4</f>
        <v>-9.0418664168272045E-2</v>
      </c>
      <c r="J31" s="36">
        <f t="shared" ref="J31" si="35">POWER(2,-I31)</f>
        <v>1.0646791031250329</v>
      </c>
      <c r="K31" s="2"/>
      <c r="L31" s="12"/>
      <c r="M31" s="22"/>
    </row>
    <row r="32" spans="2:13" x14ac:dyDescent="0.25">
      <c r="B32" s="39"/>
      <c r="C32" s="10">
        <v>18.556357706253699</v>
      </c>
      <c r="D32" s="2"/>
      <c r="E32" s="10">
        <v>11.382059749379099</v>
      </c>
      <c r="F32" s="11"/>
      <c r="G32" s="12"/>
      <c r="H32" s="2"/>
      <c r="I32" s="12"/>
      <c r="J32" s="12"/>
      <c r="K32" s="2"/>
      <c r="L32" s="12"/>
      <c r="M32" s="22"/>
    </row>
    <row r="33" spans="2:13" x14ac:dyDescent="0.25">
      <c r="B33" s="39"/>
      <c r="C33" s="8">
        <v>18.867972891012109</v>
      </c>
      <c r="D33" s="7"/>
      <c r="E33" s="8">
        <v>11.693229098950706</v>
      </c>
      <c r="F33" s="9"/>
      <c r="G33" s="13"/>
      <c r="H33" s="2"/>
      <c r="I33" s="12"/>
      <c r="J33" s="12"/>
      <c r="K33" s="2"/>
      <c r="L33" s="12"/>
      <c r="M33" s="22"/>
    </row>
    <row r="34" spans="2:13" x14ac:dyDescent="0.25">
      <c r="B34" s="39"/>
      <c r="C34" s="10">
        <v>19.11891482490346</v>
      </c>
      <c r="D34" s="2">
        <f t="shared" ref="D34:F34" si="36">AVERAGE(C34:C36)</f>
        <v>18.965315439310253</v>
      </c>
      <c r="E34" s="10">
        <v>12.573801799049001</v>
      </c>
      <c r="F34" s="11">
        <f t="shared" si="36"/>
        <v>12.1948974821427</v>
      </c>
      <c r="G34" s="12">
        <f t="shared" ref="G34" si="37">D34-F34</f>
        <v>6.7704179571675525</v>
      </c>
      <c r="H34" s="2"/>
      <c r="I34" s="36">
        <f t="shared" ref="I34" si="38">G34-$H$4</f>
        <v>-0.18064875568702199</v>
      </c>
      <c r="J34" s="36">
        <f t="shared" ref="J34" si="39">POWER(2,-I34)</f>
        <v>1.1333934386788254</v>
      </c>
      <c r="K34" s="2"/>
      <c r="L34" s="12"/>
      <c r="M34" s="22"/>
    </row>
    <row r="35" spans="2:13" x14ac:dyDescent="0.25">
      <c r="B35" s="39"/>
      <c r="C35" s="10">
        <v>18.773093889737499</v>
      </c>
      <c r="D35" s="2"/>
      <c r="E35" s="10">
        <v>11.9376208579107</v>
      </c>
      <c r="F35" s="11"/>
      <c r="G35" s="12"/>
      <c r="H35" s="2"/>
      <c r="I35" s="12"/>
      <c r="J35" s="12"/>
      <c r="K35" s="2"/>
      <c r="L35" s="12"/>
      <c r="M35" s="22"/>
    </row>
    <row r="36" spans="2:13" x14ac:dyDescent="0.25">
      <c r="B36" s="39"/>
      <c r="C36" s="8">
        <v>19.003937603289799</v>
      </c>
      <c r="D36" s="7"/>
      <c r="E36" s="8">
        <v>12.0732697894684</v>
      </c>
      <c r="F36" s="9"/>
      <c r="G36" s="13"/>
      <c r="H36" s="2"/>
      <c r="I36" s="13"/>
      <c r="J36" s="13"/>
      <c r="K36" s="2"/>
      <c r="L36" s="12"/>
      <c r="M36" s="22"/>
    </row>
    <row r="37" spans="2:13" x14ac:dyDescent="0.25">
      <c r="B37" s="39"/>
      <c r="C37" s="10">
        <v>18.3254898563168</v>
      </c>
      <c r="D37" s="2">
        <f t="shared" ref="D37:F37" si="40">AVERAGE(C37:C39)</f>
        <v>18.494610415104834</v>
      </c>
      <c r="E37" s="10">
        <v>11.8748409865116</v>
      </c>
      <c r="F37" s="11">
        <f t="shared" si="40"/>
        <v>11.995937398149501</v>
      </c>
      <c r="G37" s="12">
        <f t="shared" ref="G37" si="41">D37-F37</f>
        <v>6.4986730169553333</v>
      </c>
      <c r="H37" s="2"/>
      <c r="I37" s="12">
        <f t="shared" ref="I37" si="42">G37-$H$4</f>
        <v>-0.45239369589924117</v>
      </c>
      <c r="J37" s="12">
        <f t="shared" ref="J37" si="43">POWER(2,-I37)</f>
        <v>1.3683086496154127</v>
      </c>
      <c r="K37" s="2"/>
      <c r="L37" s="12"/>
      <c r="M37" s="22"/>
    </row>
    <row r="38" spans="2:13" x14ac:dyDescent="0.25">
      <c r="B38" s="39"/>
      <c r="C38" s="10">
        <v>18.220429690046601</v>
      </c>
      <c r="D38" s="2"/>
      <c r="E38" s="10">
        <v>12.140916634354699</v>
      </c>
      <c r="F38" s="11"/>
      <c r="G38" s="12"/>
      <c r="H38" s="2"/>
      <c r="I38" s="12"/>
      <c r="J38" s="12"/>
      <c r="K38" s="2"/>
      <c r="L38" s="12"/>
      <c r="M38" s="22"/>
    </row>
    <row r="39" spans="2:13" ht="15.75" thickBot="1" x14ac:dyDescent="0.3">
      <c r="B39" s="40"/>
      <c r="C39" s="24">
        <v>18.937911698951105</v>
      </c>
      <c r="D39" s="25"/>
      <c r="E39" s="24">
        <v>11.972054573582202</v>
      </c>
      <c r="F39" s="31"/>
      <c r="G39" s="26"/>
      <c r="H39" s="25"/>
      <c r="I39" s="26"/>
      <c r="J39" s="26"/>
      <c r="K39" s="25"/>
      <c r="L39" s="26"/>
      <c r="M39" s="29"/>
    </row>
    <row r="40" spans="2:13" x14ac:dyDescent="0.25">
      <c r="B40" s="38" t="s">
        <v>16</v>
      </c>
      <c r="C40" s="15">
        <v>19.021840895574499</v>
      </c>
      <c r="D40" s="16">
        <f t="shared" ref="D40:F40" si="44">AVERAGE(C40:C42)</f>
        <v>19.267003846929697</v>
      </c>
      <c r="E40" s="15">
        <v>12.639415705153199</v>
      </c>
      <c r="F40" s="32">
        <f t="shared" si="44"/>
        <v>12.6140375526538</v>
      </c>
      <c r="G40" s="17">
        <f t="shared" ref="G40" si="45">D40-F40</f>
        <v>6.6529662942758971</v>
      </c>
      <c r="H40" s="16"/>
      <c r="I40" s="17">
        <f t="shared" ref="I40" si="46">G40-$H$4</f>
        <v>-0.29810041857867731</v>
      </c>
      <c r="J40" s="17">
        <f t="shared" ref="J40" si="47">POWER(2,-I40)</f>
        <v>1.2295244451465652</v>
      </c>
      <c r="K40" s="16">
        <v>1.6392729520021418</v>
      </c>
      <c r="L40" s="17">
        <v>7.1030179738702653E-2</v>
      </c>
      <c r="M40" s="18">
        <f>TTEST(J16:J27,J40:J51,2,3)</f>
        <v>3.8044383686186735E-5</v>
      </c>
    </row>
    <row r="41" spans="2:13" x14ac:dyDescent="0.25">
      <c r="B41" s="39"/>
      <c r="C41" s="10">
        <v>19.2627170217486</v>
      </c>
      <c r="D41" s="2"/>
      <c r="E41" s="10">
        <v>12.984184089065501</v>
      </c>
      <c r="F41" s="11"/>
      <c r="G41" s="12"/>
      <c r="H41" s="2"/>
      <c r="I41" s="12"/>
      <c r="J41" s="12"/>
      <c r="K41" s="2"/>
      <c r="L41" s="12"/>
      <c r="M41" s="20" t="s">
        <v>22</v>
      </c>
    </row>
    <row r="42" spans="2:13" x14ac:dyDescent="0.25">
      <c r="B42" s="39"/>
      <c r="C42" s="10">
        <v>19.516453623465992</v>
      </c>
      <c r="D42" s="2"/>
      <c r="E42" s="10">
        <v>12.218512863742703</v>
      </c>
      <c r="F42" s="11"/>
      <c r="G42" s="12"/>
      <c r="H42" s="2"/>
      <c r="I42" s="12"/>
      <c r="J42" s="12"/>
      <c r="K42" s="2"/>
      <c r="L42" s="12"/>
      <c r="M42" s="21"/>
    </row>
    <row r="43" spans="2:13" x14ac:dyDescent="0.25">
      <c r="B43" s="39"/>
      <c r="C43" s="33">
        <v>18.823789212195301</v>
      </c>
      <c r="D43" s="34">
        <f t="shared" ref="D43:F43" si="48">AVERAGE(C43:C45)</f>
        <v>18.852000499638901</v>
      </c>
      <c r="E43" s="33">
        <v>12.0061448069786</v>
      </c>
      <c r="F43" s="35">
        <f t="shared" si="48"/>
        <v>12.2382100610347</v>
      </c>
      <c r="G43" s="36">
        <f t="shared" ref="G43" si="49">D43-F43</f>
        <v>6.6137904386042017</v>
      </c>
      <c r="H43" s="2"/>
      <c r="I43" s="36">
        <f t="shared" ref="I43" si="50">G43-$H$4</f>
        <v>-0.33727627425037277</v>
      </c>
      <c r="J43" s="36">
        <f t="shared" ref="J43" si="51">POWER(2,-I43)</f>
        <v>1.2633691722587712</v>
      </c>
      <c r="K43" s="2"/>
      <c r="L43" s="12"/>
      <c r="M43" s="22"/>
    </row>
    <row r="44" spans="2:13" x14ac:dyDescent="0.25">
      <c r="B44" s="39"/>
      <c r="C44" s="10">
        <v>19.0640019740915</v>
      </c>
      <c r="D44" s="2"/>
      <c r="E44" s="10">
        <v>12.3060892731395</v>
      </c>
      <c r="F44" s="11"/>
      <c r="G44" s="12"/>
      <c r="H44" s="2"/>
      <c r="I44" s="12"/>
      <c r="J44" s="12"/>
      <c r="K44" s="2"/>
      <c r="L44" s="12"/>
      <c r="M44" s="22"/>
    </row>
    <row r="45" spans="2:13" x14ac:dyDescent="0.25">
      <c r="B45" s="39"/>
      <c r="C45" s="10">
        <v>18.668210312629899</v>
      </c>
      <c r="D45" s="2"/>
      <c r="E45" s="10">
        <v>12.402396102985998</v>
      </c>
      <c r="F45" s="11"/>
      <c r="G45" s="12"/>
      <c r="H45" s="2"/>
      <c r="I45" s="12"/>
      <c r="J45" s="12"/>
      <c r="K45" s="2"/>
      <c r="L45" s="12"/>
      <c r="M45" s="22"/>
    </row>
    <row r="46" spans="2:13" x14ac:dyDescent="0.25">
      <c r="B46" s="39"/>
      <c r="C46" s="33">
        <v>18.583472284230101</v>
      </c>
      <c r="D46" s="34">
        <f t="shared" ref="D46:F46" si="52">AVERAGE(C46:C48)</f>
        <v>18.494492558317265</v>
      </c>
      <c r="E46" s="33">
        <v>11.9264527948371</v>
      </c>
      <c r="F46" s="35">
        <f t="shared" si="52"/>
        <v>11.809273237292899</v>
      </c>
      <c r="G46" s="36">
        <f t="shared" ref="G46" si="53">D46-F46</f>
        <v>6.6852193210243662</v>
      </c>
      <c r="H46" s="2"/>
      <c r="I46" s="36">
        <f t="shared" ref="I46" si="54">G46-$H$4</f>
        <v>-0.26584739183020822</v>
      </c>
      <c r="J46" s="36">
        <f t="shared" ref="J46" si="55">POWER(2,-I46)</f>
        <v>1.2023420585212869</v>
      </c>
      <c r="K46" s="2"/>
      <c r="L46" s="12"/>
      <c r="M46" s="22"/>
    </row>
    <row r="47" spans="2:13" x14ac:dyDescent="0.25">
      <c r="B47" s="39"/>
      <c r="C47" s="10">
        <v>18.395965553293099</v>
      </c>
      <c r="D47" s="2"/>
      <c r="E47" s="10">
        <v>12.0723546427941</v>
      </c>
      <c r="F47" s="11"/>
      <c r="G47" s="12"/>
      <c r="H47" s="2"/>
      <c r="I47" s="12"/>
      <c r="J47" s="12"/>
      <c r="K47" s="2"/>
      <c r="L47" s="12"/>
      <c r="M47" s="22"/>
    </row>
    <row r="48" spans="2:13" x14ac:dyDescent="0.25">
      <c r="B48" s="39"/>
      <c r="C48" s="8">
        <v>18.504039837428603</v>
      </c>
      <c r="D48" s="7"/>
      <c r="E48" s="8">
        <v>11.429012274247498</v>
      </c>
      <c r="F48" s="9"/>
      <c r="G48" s="13"/>
      <c r="H48" s="2"/>
      <c r="I48" s="13"/>
      <c r="J48" s="13"/>
      <c r="K48" s="2"/>
      <c r="L48" s="12"/>
      <c r="M48" s="22"/>
    </row>
    <row r="49" spans="2:13" x14ac:dyDescent="0.25">
      <c r="B49" s="39"/>
      <c r="C49" s="10">
        <v>18.217472452153999</v>
      </c>
      <c r="D49" s="2">
        <f t="shared" ref="D49:F49" si="56">AVERAGE(C49:C51)</f>
        <v>17.626818234564698</v>
      </c>
      <c r="E49" s="10">
        <v>11.1092732372929</v>
      </c>
      <c r="F49" s="11">
        <f t="shared" si="56"/>
        <v>10.971644772846298</v>
      </c>
      <c r="G49" s="12">
        <f t="shared" ref="G49" si="57">D49-F49</f>
        <v>6.6551734617184</v>
      </c>
      <c r="H49" s="2"/>
      <c r="I49" s="12">
        <f t="shared" ref="I49" si="58">G49-$H$4</f>
        <v>-0.29589325113617448</v>
      </c>
      <c r="J49" s="12">
        <f t="shared" ref="J49" si="59">POWER(2,-I49)</f>
        <v>1.2276448438296481</v>
      </c>
      <c r="K49" s="2"/>
      <c r="L49" s="12"/>
      <c r="M49" s="22"/>
    </row>
    <row r="50" spans="2:13" x14ac:dyDescent="0.25">
      <c r="B50" s="39"/>
      <c r="C50" s="10">
        <v>17.344543992863098</v>
      </c>
      <c r="D50" s="2"/>
      <c r="E50" s="10">
        <v>10.6058580070854</v>
      </c>
      <c r="F50" s="11"/>
      <c r="G50" s="12"/>
      <c r="H50" s="2"/>
      <c r="I50" s="12"/>
      <c r="J50" s="12"/>
      <c r="K50" s="2"/>
      <c r="L50" s="12"/>
      <c r="M50" s="22"/>
    </row>
    <row r="51" spans="2:13" ht="15.75" thickBot="1" x14ac:dyDescent="0.3">
      <c r="B51" s="40"/>
      <c r="C51" s="24">
        <v>17.318438258676998</v>
      </c>
      <c r="D51" s="25"/>
      <c r="E51" s="24">
        <v>11.199803074160597</v>
      </c>
      <c r="F51" s="31"/>
      <c r="G51" s="26"/>
      <c r="H51" s="25"/>
      <c r="I51" s="26"/>
      <c r="J51" s="26"/>
      <c r="K51" s="25"/>
      <c r="L51" s="26"/>
      <c r="M51" s="29"/>
    </row>
    <row r="52" spans="2:13" x14ac:dyDescent="0.25">
      <c r="B52" s="38" t="s">
        <v>17</v>
      </c>
      <c r="C52" s="15">
        <v>18.204515172837802</v>
      </c>
      <c r="D52" s="16">
        <f t="shared" ref="D52:F52" si="60">AVERAGE(C52:C54)</f>
        <v>18.4711289528001</v>
      </c>
      <c r="E52" s="15">
        <v>10.3706497350906</v>
      </c>
      <c r="F52" s="32">
        <f t="shared" si="60"/>
        <v>10.904374721797566</v>
      </c>
      <c r="G52" s="17">
        <f t="shared" ref="G52" si="61">D52-F52</f>
        <v>7.566754231002534</v>
      </c>
      <c r="H52" s="16"/>
      <c r="I52" s="17">
        <f t="shared" ref="I52" si="62">G52-$H$4</f>
        <v>0.61568751814795952</v>
      </c>
      <c r="J52" s="17">
        <f t="shared" ref="J52" si="63">POWER(2,-I52)</f>
        <v>0.65261881310595982</v>
      </c>
      <c r="K52" s="16">
        <v>0.94475630995717086</v>
      </c>
      <c r="L52" s="17">
        <v>6.2136722718270282E-2</v>
      </c>
      <c r="M52" s="18">
        <f>TTEST(J28:J39,J52:J63,2,3)</f>
        <v>4.6629090834610816E-3</v>
      </c>
    </row>
    <row r="53" spans="2:13" x14ac:dyDescent="0.25">
      <c r="B53" s="39"/>
      <c r="C53" s="10"/>
      <c r="D53" s="2"/>
      <c r="E53" s="10">
        <v>11.5174121175378</v>
      </c>
      <c r="F53" s="11"/>
      <c r="G53" s="12"/>
      <c r="H53" s="2"/>
      <c r="I53" s="12"/>
      <c r="J53" s="12"/>
      <c r="K53" s="2"/>
      <c r="L53" s="12"/>
      <c r="M53" s="20" t="s">
        <v>23</v>
      </c>
    </row>
    <row r="54" spans="2:13" x14ac:dyDescent="0.25">
      <c r="B54" s="39"/>
      <c r="C54" s="10">
        <v>18.737742732762399</v>
      </c>
      <c r="D54" s="2"/>
      <c r="E54" s="10">
        <v>10.825062312764301</v>
      </c>
      <c r="F54" s="11"/>
      <c r="G54" s="12"/>
      <c r="H54" s="2"/>
      <c r="I54" s="12"/>
      <c r="J54" s="12"/>
      <c r="K54" s="2"/>
      <c r="L54" s="12"/>
      <c r="M54" s="21"/>
    </row>
    <row r="55" spans="2:13" x14ac:dyDescent="0.25">
      <c r="B55" s="39"/>
      <c r="C55" s="33">
        <v>18.6541372584479</v>
      </c>
      <c r="D55" s="34">
        <f t="shared" ref="D55:F55" si="64">AVERAGE(C55:C57)</f>
        <v>18.659359983162702</v>
      </c>
      <c r="E55" s="33">
        <v>11.2947776544846</v>
      </c>
      <c r="F55" s="35">
        <f t="shared" si="64"/>
        <v>11.339593680759799</v>
      </c>
      <c r="G55" s="36">
        <f t="shared" ref="G55" si="65">D55-F55</f>
        <v>7.3197663024029023</v>
      </c>
      <c r="H55" s="2"/>
      <c r="I55" s="36">
        <f t="shared" ref="I55" si="66">G55-$H$4</f>
        <v>0.36869958954832782</v>
      </c>
      <c r="J55" s="36">
        <f t="shared" ref="J55" si="67">POWER(2,-I55)</f>
        <v>0.7744802800530165</v>
      </c>
      <c r="K55" s="2"/>
      <c r="L55" s="12"/>
      <c r="M55" s="22"/>
    </row>
    <row r="56" spans="2:13" x14ac:dyDescent="0.25">
      <c r="B56" s="39"/>
      <c r="C56" s="10">
        <v>18.964582707877501</v>
      </c>
      <c r="D56" s="2"/>
      <c r="E56" s="10">
        <v>11.3015043291854</v>
      </c>
      <c r="F56" s="11"/>
      <c r="G56" s="12"/>
      <c r="H56" s="2"/>
      <c r="I56" s="12"/>
      <c r="J56" s="12"/>
      <c r="K56" s="2"/>
      <c r="L56" s="12"/>
      <c r="M56" s="22"/>
    </row>
    <row r="57" spans="2:13" x14ac:dyDescent="0.25">
      <c r="B57" s="39"/>
      <c r="C57" s="10">
        <v>18.359359983162701</v>
      </c>
      <c r="D57" s="2"/>
      <c r="E57" s="10">
        <v>11.4224990586094</v>
      </c>
      <c r="F57" s="11"/>
      <c r="G57" s="12"/>
      <c r="H57" s="2"/>
      <c r="I57" s="12"/>
      <c r="J57" s="12"/>
      <c r="K57" s="2"/>
      <c r="L57" s="12"/>
      <c r="M57" s="22"/>
    </row>
    <row r="58" spans="2:13" x14ac:dyDescent="0.25">
      <c r="B58" s="39"/>
      <c r="C58" s="33">
        <v>18.946442133937499</v>
      </c>
      <c r="D58" s="34">
        <f t="shared" ref="D58:F58" si="68">AVERAGE(C58:C60)</f>
        <v>18.946442133937502</v>
      </c>
      <c r="E58" s="33">
        <v>12.409333127732999</v>
      </c>
      <c r="F58" s="35">
        <f t="shared" si="68"/>
        <v>11.759511373311701</v>
      </c>
      <c r="G58" s="36">
        <f t="shared" ref="G58" si="69">D58-F58</f>
        <v>7.1869307606258008</v>
      </c>
      <c r="H58" s="2"/>
      <c r="I58" s="36">
        <f t="shared" ref="I58" si="70">G58-$H$4</f>
        <v>0.23586404777122638</v>
      </c>
      <c r="J58" s="36">
        <f t="shared" ref="J58" si="71">POWER(2,-I58)</f>
        <v>0.84917626472036378</v>
      </c>
      <c r="K58" s="2"/>
      <c r="L58" s="12"/>
      <c r="M58" s="22"/>
    </row>
    <row r="59" spans="2:13" x14ac:dyDescent="0.25">
      <c r="B59" s="39"/>
      <c r="C59" s="10">
        <v>19.218504845383698</v>
      </c>
      <c r="D59" s="2"/>
      <c r="E59" s="10">
        <v>11.638282958999101</v>
      </c>
      <c r="F59" s="11"/>
      <c r="G59" s="12"/>
      <c r="H59" s="2"/>
      <c r="I59" s="12"/>
      <c r="J59" s="12"/>
      <c r="K59" s="2"/>
      <c r="L59" s="12"/>
      <c r="M59" s="22"/>
    </row>
    <row r="60" spans="2:13" x14ac:dyDescent="0.25">
      <c r="B60" s="39"/>
      <c r="C60" s="8">
        <v>18.674379422491306</v>
      </c>
      <c r="D60" s="7"/>
      <c r="E60" s="8">
        <v>11.230918033203</v>
      </c>
      <c r="F60" s="9"/>
      <c r="G60" s="13"/>
      <c r="H60" s="2"/>
      <c r="I60" s="13"/>
      <c r="J60" s="13"/>
      <c r="K60" s="2"/>
      <c r="L60" s="12"/>
      <c r="M60" s="22"/>
    </row>
    <row r="61" spans="2:13" x14ac:dyDescent="0.25">
      <c r="B61" s="39"/>
      <c r="C61" s="10">
        <v>17.353340757017701</v>
      </c>
      <c r="D61" s="2">
        <f t="shared" ref="D61:F61" si="72">AVERAGE(C61:C63)</f>
        <v>17.624544494570937</v>
      </c>
      <c r="E61" s="10">
        <v>10.594103663790101</v>
      </c>
      <c r="F61" s="11">
        <f t="shared" si="72"/>
        <v>10.361788725400567</v>
      </c>
      <c r="G61" s="12">
        <f t="shared" ref="G61" si="73">D61-F61</f>
        <v>7.2627557691703704</v>
      </c>
      <c r="H61" s="2"/>
      <c r="I61" s="12">
        <f t="shared" ref="I61" si="74">G61-$H$4</f>
        <v>0.31168905631579591</v>
      </c>
      <c r="J61" s="12">
        <f t="shared" ref="J61" si="75">POWER(2,-I61)</f>
        <v>0.80569792419904951</v>
      </c>
      <c r="K61" s="2"/>
      <c r="L61" s="12"/>
      <c r="M61" s="22"/>
    </row>
    <row r="62" spans="2:13" x14ac:dyDescent="0.25">
      <c r="B62" s="39"/>
      <c r="C62" s="10">
        <v>18.099720795339604</v>
      </c>
      <c r="D62" s="2"/>
      <c r="E62" s="10">
        <v>10.059589442119799</v>
      </c>
      <c r="F62" s="11"/>
      <c r="G62" s="12"/>
      <c r="H62" s="2"/>
      <c r="I62" s="12"/>
      <c r="J62" s="12"/>
      <c r="K62" s="2"/>
      <c r="L62" s="12"/>
      <c r="M62" s="22"/>
    </row>
    <row r="63" spans="2:13" ht="15.75" thickBot="1" x14ac:dyDescent="0.3">
      <c r="B63" s="40"/>
      <c r="C63" s="24">
        <v>17.4205719313555</v>
      </c>
      <c r="D63" s="25"/>
      <c r="E63" s="24">
        <v>10.431673070291801</v>
      </c>
      <c r="F63" s="31"/>
      <c r="G63" s="26"/>
      <c r="H63" s="25"/>
      <c r="I63" s="26"/>
      <c r="J63" s="26"/>
      <c r="K63" s="25"/>
      <c r="L63" s="26"/>
      <c r="M63" s="29"/>
    </row>
    <row r="64" spans="2:13" x14ac:dyDescent="0.25">
      <c r="B64" s="38" t="s">
        <v>18</v>
      </c>
      <c r="C64" s="15">
        <v>18.171550542982398</v>
      </c>
      <c r="D64" s="16">
        <f t="shared" ref="D64:F64" si="76">AVERAGE(C64:C66)</f>
        <v>18.024837196032198</v>
      </c>
      <c r="E64" s="15">
        <v>10.9083988702633</v>
      </c>
      <c r="F64" s="32">
        <f t="shared" si="76"/>
        <v>10.609409924254267</v>
      </c>
      <c r="G64" s="17">
        <f t="shared" ref="G64" si="77">D64-F64</f>
        <v>7.415427271777931</v>
      </c>
      <c r="H64" s="16"/>
      <c r="I64" s="17">
        <f t="shared" ref="I64" si="78">G64-$H$4</f>
        <v>0.46436055892335659</v>
      </c>
      <c r="J64" s="17">
        <f t="shared" ref="J64" si="79">POWER(2,-I64)</f>
        <v>0.7247922534314748</v>
      </c>
      <c r="K64" s="16">
        <v>1.3136013092441363</v>
      </c>
      <c r="L64" s="17">
        <v>0.10459352387223234</v>
      </c>
      <c r="M64" s="18">
        <f>TTEST(J40:J51,J64:J75,2,3)</f>
        <v>3.8277354618379681E-3</v>
      </c>
    </row>
    <row r="65" spans="2:13" x14ac:dyDescent="0.25">
      <c r="B65" s="39"/>
      <c r="C65" s="10">
        <v>18.429872999486296</v>
      </c>
      <c r="D65" s="2"/>
      <c r="E65" s="10">
        <v>10.3210805247459</v>
      </c>
      <c r="F65" s="11"/>
      <c r="G65" s="12"/>
      <c r="H65" s="2"/>
      <c r="I65" s="12"/>
      <c r="J65" s="12"/>
      <c r="K65" s="2"/>
      <c r="L65" s="12"/>
      <c r="M65" s="20" t="s">
        <v>24</v>
      </c>
    </row>
    <row r="66" spans="2:13" x14ac:dyDescent="0.25">
      <c r="B66" s="39"/>
      <c r="C66" s="10">
        <v>17.4730880456279</v>
      </c>
      <c r="D66" s="2"/>
      <c r="E66" s="10">
        <v>10.5987503777536</v>
      </c>
      <c r="F66" s="11"/>
      <c r="G66" s="12"/>
      <c r="H66" s="2"/>
      <c r="I66" s="12"/>
      <c r="J66" s="12"/>
      <c r="K66" s="2"/>
      <c r="L66" s="12"/>
      <c r="M66" s="21"/>
    </row>
    <row r="67" spans="2:13" x14ac:dyDescent="0.25">
      <c r="B67" s="39"/>
      <c r="C67" s="33">
        <v>18.557578260980002</v>
      </c>
      <c r="D67" s="34">
        <f t="shared" ref="D67:F67" si="80">AVERAGE(C67:C69)</f>
        <v>18.071397168500766</v>
      </c>
      <c r="E67" s="33">
        <v>11.588466571653701</v>
      </c>
      <c r="F67" s="35">
        <f t="shared" si="80"/>
        <v>10.828279064331101</v>
      </c>
      <c r="G67" s="36">
        <f t="shared" ref="G67" si="81">D67-F67</f>
        <v>7.2431181041696657</v>
      </c>
      <c r="H67" s="2"/>
      <c r="I67" s="36">
        <f t="shared" ref="I67" si="82">G67-$H$4</f>
        <v>0.29205139131509128</v>
      </c>
      <c r="J67" s="36">
        <f t="shared" ref="J67" si="83">POWER(2,-I67)</f>
        <v>0.81673989689136273</v>
      </c>
      <c r="K67" s="2"/>
      <c r="L67" s="12"/>
      <c r="M67" s="22"/>
    </row>
    <row r="68" spans="2:13" x14ac:dyDescent="0.25">
      <c r="B68" s="39"/>
      <c r="C68" s="10">
        <v>17.5548122456327</v>
      </c>
      <c r="D68" s="2"/>
      <c r="E68" s="10">
        <v>10.102879197790401</v>
      </c>
      <c r="F68" s="11"/>
      <c r="G68" s="12"/>
      <c r="H68" s="2"/>
      <c r="I68" s="12"/>
      <c r="J68" s="12"/>
      <c r="K68" s="2"/>
      <c r="L68" s="12"/>
      <c r="M68" s="22"/>
    </row>
    <row r="69" spans="2:13" x14ac:dyDescent="0.25">
      <c r="B69" s="39"/>
      <c r="C69" s="10">
        <v>18.101800998889601</v>
      </c>
      <c r="D69" s="2"/>
      <c r="E69" s="10">
        <v>10.793491423549201</v>
      </c>
      <c r="F69" s="11"/>
      <c r="G69" s="12"/>
      <c r="H69" s="2"/>
      <c r="I69" s="12"/>
      <c r="J69" s="12"/>
      <c r="K69" s="2"/>
      <c r="L69" s="12"/>
      <c r="M69" s="22"/>
    </row>
    <row r="70" spans="2:13" x14ac:dyDescent="0.25">
      <c r="B70" s="39"/>
      <c r="C70" s="33">
        <v>19.1958453988595</v>
      </c>
      <c r="D70" s="34">
        <f t="shared" ref="D70:F70" si="84">AVERAGE(C70:C72)</f>
        <v>18.666611194849366</v>
      </c>
      <c r="E70" s="33">
        <v>11.1602683175643</v>
      </c>
      <c r="F70" s="35">
        <f t="shared" si="84"/>
        <v>11.547388496359702</v>
      </c>
      <c r="G70" s="36">
        <f t="shared" ref="G70" si="85">D70-F70</f>
        <v>7.1192226984896649</v>
      </c>
      <c r="H70" s="2"/>
      <c r="I70" s="36">
        <f t="shared" ref="I70" si="86">G70-$H$4</f>
        <v>0.16815598563509049</v>
      </c>
      <c r="J70" s="36">
        <f t="shared" ref="J70" si="87">POWER(2,-I70)</f>
        <v>0.88997950257369174</v>
      </c>
      <c r="K70" s="2"/>
      <c r="L70" s="12"/>
      <c r="M70" s="22"/>
    </row>
    <row r="71" spans="2:13" x14ac:dyDescent="0.25">
      <c r="B71" s="39"/>
      <c r="C71" s="10">
        <v>18.2360955458395</v>
      </c>
      <c r="D71" s="2"/>
      <c r="E71" s="10">
        <v>11.934508675155101</v>
      </c>
      <c r="F71" s="11"/>
      <c r="G71" s="12"/>
      <c r="H71" s="2"/>
      <c r="I71" s="12"/>
      <c r="J71" s="12"/>
      <c r="K71" s="2"/>
      <c r="L71" s="12"/>
      <c r="M71" s="22"/>
    </row>
    <row r="72" spans="2:13" x14ac:dyDescent="0.25">
      <c r="B72" s="39"/>
      <c r="C72" s="8">
        <v>18.567892639849099</v>
      </c>
      <c r="D72" s="7"/>
      <c r="E72" s="8"/>
      <c r="F72" s="9"/>
      <c r="G72" s="13"/>
      <c r="H72" s="2"/>
      <c r="I72" s="13"/>
      <c r="J72" s="13"/>
      <c r="K72" s="2"/>
      <c r="L72" s="12"/>
      <c r="M72" s="22"/>
    </row>
    <row r="73" spans="2:13" x14ac:dyDescent="0.25">
      <c r="B73" s="39"/>
      <c r="C73" s="10">
        <v>17.966621392282001</v>
      </c>
      <c r="D73" s="2">
        <f t="shared" ref="D73:F73" si="88">AVERAGE(C73:C75)</f>
        <v>18.025058397726468</v>
      </c>
      <c r="E73" s="10">
        <v>9.9411584825622406</v>
      </c>
      <c r="F73" s="11">
        <f t="shared" si="88"/>
        <v>10.340378207473146</v>
      </c>
      <c r="G73" s="12">
        <f t="shared" ref="G73" si="89">D73-F73</f>
        <v>7.6846801902533226</v>
      </c>
      <c r="H73" s="2"/>
      <c r="I73" s="12">
        <f t="shared" ref="I73" si="90">G73-$H$4</f>
        <v>0.73361347739874816</v>
      </c>
      <c r="J73" s="12">
        <f t="shared" ref="J73" si="91">POWER(2,-I73)</f>
        <v>0.60139572703690036</v>
      </c>
      <c r="K73" s="2"/>
      <c r="L73" s="12"/>
      <c r="M73" s="22"/>
    </row>
    <row r="74" spans="2:13" x14ac:dyDescent="0.25">
      <c r="B74" s="39"/>
      <c r="C74" s="10">
        <v>18.220929943955099</v>
      </c>
      <c r="D74" s="2"/>
      <c r="E74" s="10">
        <v>10.813634119913599</v>
      </c>
      <c r="F74" s="11"/>
      <c r="G74" s="12"/>
      <c r="H74" s="2"/>
      <c r="I74" s="12"/>
      <c r="J74" s="12"/>
      <c r="K74" s="2"/>
      <c r="L74" s="12"/>
      <c r="M74" s="22"/>
    </row>
    <row r="75" spans="2:13" ht="15.75" thickBot="1" x14ac:dyDescent="0.3">
      <c r="B75" s="40"/>
      <c r="C75" s="24">
        <v>17.887623856942302</v>
      </c>
      <c r="D75" s="25"/>
      <c r="E75" s="24">
        <v>10.2663420199436</v>
      </c>
      <c r="F75" s="31"/>
      <c r="G75" s="26"/>
      <c r="H75" s="25"/>
      <c r="I75" s="26"/>
      <c r="J75" s="26"/>
      <c r="K75" s="25"/>
      <c r="L75" s="26"/>
      <c r="M75" s="29"/>
    </row>
    <row r="76" spans="2:13" x14ac:dyDescent="0.25">
      <c r="B76" s="38" t="s">
        <v>19</v>
      </c>
      <c r="C76" s="15">
        <v>18.976988051508201</v>
      </c>
      <c r="D76" s="16">
        <f t="shared" ref="D76:F76" si="92">AVERAGE(C76:C78)</f>
        <v>18.971532553656001</v>
      </c>
      <c r="E76" s="15">
        <v>11.2128384922145</v>
      </c>
      <c r="F76" s="32">
        <f t="shared" si="92"/>
        <v>11.271393288143834</v>
      </c>
      <c r="G76" s="17">
        <f t="shared" ref="G76" si="93">D76-F76</f>
        <v>7.700139265512167</v>
      </c>
      <c r="H76" s="16"/>
      <c r="I76" s="17">
        <f t="shared" ref="I76" si="94">G76-$H$4</f>
        <v>0.74907255265759254</v>
      </c>
      <c r="J76" s="17">
        <f t="shared" ref="J76" si="95">POWER(2,-I76)</f>
        <v>0.59498592575505838</v>
      </c>
      <c r="K76" s="16">
        <v>0.79524579863361688</v>
      </c>
      <c r="L76" s="17">
        <v>8.8876729096222823E-2</v>
      </c>
      <c r="M76" s="18">
        <f>TTEST(J28:J39,J76:J87,2,3)</f>
        <v>5.7801862407438117E-3</v>
      </c>
    </row>
    <row r="77" spans="2:13" x14ac:dyDescent="0.25">
      <c r="B77" s="39"/>
      <c r="C77" s="10"/>
      <c r="D77" s="2"/>
      <c r="E77" s="10">
        <v>11.565398751275801</v>
      </c>
      <c r="F77" s="11"/>
      <c r="G77" s="12"/>
      <c r="H77" s="2"/>
      <c r="I77" s="12"/>
      <c r="J77" s="12"/>
      <c r="K77" s="2"/>
      <c r="L77" s="12"/>
      <c r="M77" s="20" t="s">
        <v>23</v>
      </c>
    </row>
    <row r="78" spans="2:13" x14ac:dyDescent="0.25">
      <c r="B78" s="39"/>
      <c r="C78" s="10">
        <v>18.966077055803801</v>
      </c>
      <c r="D78" s="2"/>
      <c r="E78" s="10">
        <v>11.035942620941199</v>
      </c>
      <c r="F78" s="11"/>
      <c r="G78" s="12"/>
      <c r="H78" s="2"/>
      <c r="I78" s="12"/>
      <c r="J78" s="12"/>
      <c r="K78" s="2"/>
      <c r="L78" s="12"/>
      <c r="M78" s="21"/>
    </row>
    <row r="79" spans="2:13" x14ac:dyDescent="0.25">
      <c r="B79" s="39"/>
      <c r="C79" s="33">
        <v>18.490742101160802</v>
      </c>
      <c r="D79" s="34">
        <f t="shared" ref="D79:F79" si="96">AVERAGE(C79:C81)</f>
        <v>18.283840973977103</v>
      </c>
      <c r="E79" s="33">
        <v>11.0944891393197</v>
      </c>
      <c r="F79" s="35">
        <f t="shared" si="96"/>
        <v>10.991558634013431</v>
      </c>
      <c r="G79" s="36">
        <f t="shared" ref="G79" si="97">D79-F79</f>
        <v>7.2922823399636716</v>
      </c>
      <c r="H79" s="2"/>
      <c r="I79" s="36">
        <f t="shared" ref="I79" si="98">G79-$H$4</f>
        <v>0.34121562710909714</v>
      </c>
      <c r="J79" s="36">
        <f t="shared" ref="J79" si="99">POWER(2,-I79)</f>
        <v>0.78937589671765607</v>
      </c>
      <c r="K79" s="2"/>
      <c r="L79" s="12"/>
      <c r="M79" s="28"/>
    </row>
    <row r="80" spans="2:13" x14ac:dyDescent="0.25">
      <c r="B80" s="39"/>
      <c r="C80" s="10">
        <v>18.3877618067574</v>
      </c>
      <c r="D80" s="2"/>
      <c r="E80" s="10">
        <v>11.0841143492801</v>
      </c>
      <c r="F80" s="11"/>
      <c r="G80" s="12"/>
      <c r="H80" s="2"/>
      <c r="I80" s="12"/>
      <c r="J80" s="12"/>
      <c r="K80" s="2"/>
      <c r="L80" s="12"/>
      <c r="M80" s="28"/>
    </row>
    <row r="81" spans="2:13" x14ac:dyDescent="0.25">
      <c r="B81" s="39"/>
      <c r="C81" s="10">
        <v>17.973019014013101</v>
      </c>
      <c r="D81" s="2"/>
      <c r="E81" s="10">
        <v>10.7960724134405</v>
      </c>
      <c r="F81" s="11"/>
      <c r="G81" s="12"/>
      <c r="H81" s="2"/>
      <c r="I81" s="12"/>
      <c r="J81" s="12"/>
      <c r="K81" s="2"/>
      <c r="L81" s="12"/>
      <c r="M81" s="22"/>
    </row>
    <row r="82" spans="2:13" x14ac:dyDescent="0.25">
      <c r="B82" s="39"/>
      <c r="C82" s="33">
        <v>18.233300167029501</v>
      </c>
      <c r="D82" s="34">
        <f t="shared" ref="D82:F82" si="100">AVERAGE(C82:C84)</f>
        <v>18.440549869403672</v>
      </c>
      <c r="E82" s="33">
        <v>11.1376244953974</v>
      </c>
      <c r="F82" s="35">
        <f t="shared" si="100"/>
        <v>11.316531442000667</v>
      </c>
      <c r="G82" s="36">
        <f t="shared" ref="G82" si="101">D82-F82</f>
        <v>7.1240184274030049</v>
      </c>
      <c r="H82" s="2"/>
      <c r="I82" s="36">
        <f t="shared" ref="I82" si="102">G82-$H$4</f>
        <v>0.1729517145484305</v>
      </c>
      <c r="J82" s="36">
        <f t="shared" ref="J82" si="103">POWER(2,-I82)</f>
        <v>0.88702599246142155</v>
      </c>
      <c r="K82" s="2"/>
      <c r="L82" s="12"/>
      <c r="M82" s="22"/>
    </row>
    <row r="83" spans="2:13" x14ac:dyDescent="0.25">
      <c r="B83" s="39"/>
      <c r="C83" s="10">
        <v>18.4747974398989</v>
      </c>
      <c r="D83" s="2"/>
      <c r="E83" s="10">
        <v>11.512176177538899</v>
      </c>
      <c r="F83" s="11"/>
      <c r="G83" s="12"/>
      <c r="H83" s="2"/>
      <c r="I83" s="12"/>
      <c r="J83" s="12"/>
      <c r="K83" s="2"/>
      <c r="L83" s="12"/>
      <c r="M83" s="22"/>
    </row>
    <row r="84" spans="2:13" x14ac:dyDescent="0.25">
      <c r="B84" s="39"/>
      <c r="C84" s="8">
        <v>18.613552001282606</v>
      </c>
      <c r="D84" s="7"/>
      <c r="E84" s="8">
        <v>11.2997936530657</v>
      </c>
      <c r="F84" s="9"/>
      <c r="G84" s="13"/>
      <c r="H84" s="2"/>
      <c r="I84" s="13"/>
      <c r="J84" s="13"/>
      <c r="K84" s="2"/>
      <c r="L84" s="12"/>
      <c r="M84" s="22"/>
    </row>
    <row r="85" spans="2:13" x14ac:dyDescent="0.25">
      <c r="B85" s="39"/>
      <c r="C85" s="10">
        <v>18.501284246777001</v>
      </c>
      <c r="D85" s="2">
        <f t="shared" ref="D85:F85" si="104">AVERAGE(C85:C87)</f>
        <v>18.878767461323733</v>
      </c>
      <c r="E85" s="10">
        <v>11.7242644490718</v>
      </c>
      <c r="F85" s="11">
        <f t="shared" si="104"/>
        <v>11.642106132692133</v>
      </c>
      <c r="G85" s="12">
        <f t="shared" ref="G85" si="105">D85-F85</f>
        <v>7.2366613286315999</v>
      </c>
      <c r="H85" s="2"/>
      <c r="I85" s="12">
        <f t="shared" ref="I85" si="106">G85-$H$4</f>
        <v>0.2855946157770255</v>
      </c>
      <c r="J85" s="12">
        <f t="shared" ref="J85" si="107">POWER(2,-I85)</f>
        <v>0.82040340472856654</v>
      </c>
      <c r="K85" s="2"/>
      <c r="L85" s="12"/>
      <c r="M85" s="22"/>
    </row>
    <row r="86" spans="2:13" x14ac:dyDescent="0.25">
      <c r="B86" s="39"/>
      <c r="C86" s="10">
        <v>18.9026493904896</v>
      </c>
      <c r="D86" s="2"/>
      <c r="E86" s="10">
        <v>11.639314957332999</v>
      </c>
      <c r="F86" s="11"/>
      <c r="G86" s="12"/>
      <c r="H86" s="2"/>
      <c r="I86" s="12"/>
      <c r="J86" s="12"/>
      <c r="K86" s="2"/>
      <c r="L86" s="12"/>
      <c r="M86" s="22"/>
    </row>
    <row r="87" spans="2:13" ht="15.75" thickBot="1" x14ac:dyDescent="0.3">
      <c r="B87" s="40"/>
      <c r="C87" s="24">
        <v>19.232368746704594</v>
      </c>
      <c r="D87" s="25"/>
      <c r="E87" s="24">
        <v>11.562738991671599</v>
      </c>
      <c r="F87" s="31"/>
      <c r="G87" s="26"/>
      <c r="H87" s="25"/>
      <c r="I87" s="26"/>
      <c r="J87" s="26"/>
      <c r="K87" s="25"/>
      <c r="L87" s="26"/>
      <c r="M87" s="29"/>
    </row>
    <row r="88" spans="2:13" x14ac:dyDescent="0.25">
      <c r="B88" s="38" t="s">
        <v>20</v>
      </c>
      <c r="C88" s="15">
        <v>17.560470344109898</v>
      </c>
      <c r="D88" s="16">
        <f t="shared" ref="D88:F88" si="108">AVERAGE(C88:C90)</f>
        <v>17.715757765830698</v>
      </c>
      <c r="E88" s="15">
        <v>10.3386813148598</v>
      </c>
      <c r="F88" s="32">
        <f t="shared" si="108"/>
        <v>10.292671368019786</v>
      </c>
      <c r="G88" s="17">
        <f t="shared" ref="G88" si="109">D88-F88</f>
        <v>7.4230863978109127</v>
      </c>
      <c r="H88" s="16"/>
      <c r="I88" s="17">
        <f t="shared" ref="I88" si="110">G88-$H$4</f>
        <v>0.47201968495633828</v>
      </c>
      <c r="J88" s="17">
        <f t="shared" ref="J88" si="111">POWER(2,-I88)</f>
        <v>0.72095459854608235</v>
      </c>
      <c r="K88" s="16">
        <v>1.1493759681239075</v>
      </c>
      <c r="L88" s="17">
        <v>0.31433545352279074</v>
      </c>
      <c r="M88" s="18">
        <f>TTEST(J40:J51,J88:J98,2,3)</f>
        <v>9.3234534784837056E-4</v>
      </c>
    </row>
    <row r="89" spans="2:13" x14ac:dyDescent="0.25">
      <c r="B89" s="39"/>
      <c r="C89" s="10">
        <v>17.871045187551498</v>
      </c>
      <c r="D89" s="2"/>
      <c r="E89" s="10">
        <v>10.246661421179772</v>
      </c>
      <c r="F89" s="11"/>
      <c r="G89" s="12"/>
      <c r="H89" s="2"/>
      <c r="I89" s="12"/>
      <c r="J89" s="12"/>
      <c r="K89" s="2"/>
      <c r="L89" s="12"/>
      <c r="M89" s="20" t="s">
        <v>24</v>
      </c>
    </row>
    <row r="90" spans="2:13" x14ac:dyDescent="0.25">
      <c r="B90" s="39"/>
      <c r="C90" s="10"/>
      <c r="D90" s="2"/>
      <c r="E90" s="10"/>
      <c r="F90" s="11"/>
      <c r="G90" s="12"/>
      <c r="H90" s="2"/>
      <c r="I90" s="12"/>
      <c r="J90" s="12"/>
      <c r="K90" s="2"/>
      <c r="L90" s="12"/>
      <c r="M90" s="21"/>
    </row>
    <row r="91" spans="2:13" x14ac:dyDescent="0.25">
      <c r="B91" s="39"/>
      <c r="C91" s="33">
        <v>17.6669782501112</v>
      </c>
      <c r="D91" s="34">
        <f t="shared" ref="D91:F91" si="112">AVERAGE(C91:C93)</f>
        <v>17.6669782501112</v>
      </c>
      <c r="E91" s="33">
        <v>9.8976279571407808</v>
      </c>
      <c r="F91" s="35">
        <f t="shared" si="112"/>
        <v>10.016689644353127</v>
      </c>
      <c r="G91" s="36">
        <f t="shared" ref="G91" si="113">D91-F91</f>
        <v>7.6502886057580728</v>
      </c>
      <c r="H91" s="2"/>
      <c r="I91" s="36">
        <f t="shared" ref="I91" si="114">G91-$H$4</f>
        <v>0.69922189290349834</v>
      </c>
      <c r="J91" s="36">
        <f t="shared" ref="J91" si="115">POWER(2,-I91)</f>
        <v>0.61590430062132273</v>
      </c>
      <c r="K91" s="2"/>
      <c r="L91" s="12"/>
      <c r="M91" s="22"/>
    </row>
    <row r="92" spans="2:13" x14ac:dyDescent="0.25">
      <c r="B92" s="39"/>
      <c r="C92" s="10">
        <v>17.8565383180322</v>
      </c>
      <c r="D92" s="2"/>
      <c r="E92" s="10">
        <v>10.052342566670699</v>
      </c>
      <c r="F92" s="11"/>
      <c r="G92" s="12"/>
      <c r="H92" s="2"/>
      <c r="I92" s="12"/>
      <c r="J92" s="12"/>
      <c r="K92" s="2"/>
      <c r="L92" s="12"/>
      <c r="M92" s="22"/>
    </row>
    <row r="93" spans="2:13" x14ac:dyDescent="0.25">
      <c r="B93" s="39"/>
      <c r="C93" s="10">
        <v>17.477418182190199</v>
      </c>
      <c r="D93" s="2"/>
      <c r="E93" s="10">
        <v>10.1000984092479</v>
      </c>
      <c r="F93" s="11"/>
      <c r="G93" s="12"/>
      <c r="H93" s="2"/>
      <c r="I93" s="12"/>
      <c r="J93" s="12"/>
      <c r="K93" s="2"/>
      <c r="L93" s="12"/>
      <c r="M93" s="22"/>
    </row>
    <row r="94" spans="2:13" x14ac:dyDescent="0.25">
      <c r="B94" s="39"/>
      <c r="C94" s="33">
        <v>18.075764422935499</v>
      </c>
      <c r="D94" s="34">
        <f t="shared" ref="D94:F94" si="116">AVERAGE(C94:C96)</f>
        <v>18.170113674836998</v>
      </c>
      <c r="E94" s="33">
        <v>10.785509101295199</v>
      </c>
      <c r="F94" s="35">
        <f t="shared" si="116"/>
        <v>10.8297068097396</v>
      </c>
      <c r="G94" s="36">
        <f t="shared" ref="G94" si="117">D94-F94</f>
        <v>7.3404068650973979</v>
      </c>
      <c r="H94" s="2"/>
      <c r="I94" s="36">
        <f t="shared" ref="I94" si="118">G94-$H$4</f>
        <v>0.38934015224282348</v>
      </c>
      <c r="J94" s="36">
        <f t="shared" ref="J94" si="119">POWER(2,-I94)</f>
        <v>0.7634787181292666</v>
      </c>
      <c r="K94" s="2"/>
      <c r="L94" s="12"/>
      <c r="M94" s="22"/>
    </row>
    <row r="95" spans="2:13" x14ac:dyDescent="0.25">
      <c r="B95" s="39"/>
      <c r="C95" s="10">
        <v>18.264462926738499</v>
      </c>
      <c r="D95" s="2"/>
      <c r="E95" s="10">
        <v>10.873904518184</v>
      </c>
      <c r="F95" s="11"/>
      <c r="G95" s="12"/>
      <c r="H95" s="2"/>
      <c r="I95" s="12"/>
      <c r="J95" s="12"/>
      <c r="K95" s="2"/>
      <c r="L95" s="12"/>
      <c r="M95" s="22"/>
    </row>
    <row r="96" spans="2:13" x14ac:dyDescent="0.25">
      <c r="B96" s="39"/>
      <c r="C96" s="8"/>
      <c r="D96" s="7"/>
      <c r="E96" s="8"/>
      <c r="F96" s="9"/>
      <c r="G96" s="13"/>
      <c r="H96" s="2"/>
      <c r="I96" s="13"/>
      <c r="J96" s="13"/>
      <c r="K96" s="2"/>
      <c r="L96" s="12"/>
      <c r="M96" s="22"/>
    </row>
    <row r="97" spans="2:13" x14ac:dyDescent="0.25">
      <c r="B97" s="39"/>
      <c r="C97" s="10">
        <v>16.820905981164767</v>
      </c>
      <c r="D97" s="2">
        <f t="shared" ref="D97:F97" si="120">AVERAGE(C97:C99)</f>
        <v>17.083609377637401</v>
      </c>
      <c r="E97" s="10">
        <v>9.9457193704473106</v>
      </c>
      <c r="F97" s="11">
        <f t="shared" si="120"/>
        <v>9.8670203422030305</v>
      </c>
      <c r="G97" s="12">
        <f t="shared" ref="G97" si="121">D97-F97</f>
        <v>7.2165890354343709</v>
      </c>
      <c r="H97" s="2"/>
      <c r="I97" s="12">
        <f t="shared" ref="I97" si="122">G97-$H$4</f>
        <v>0.26552232257979647</v>
      </c>
      <c r="J97" s="12">
        <f t="shared" ref="J97" si="123">POWER(2,-I97)</f>
        <v>0.83189749467068719</v>
      </c>
      <c r="K97" s="2"/>
      <c r="L97" s="12"/>
      <c r="M97" s="21"/>
    </row>
    <row r="98" spans="2:13" x14ac:dyDescent="0.25">
      <c r="B98" s="39"/>
      <c r="C98" s="10">
        <v>17.276914561308899</v>
      </c>
      <c r="D98" s="2"/>
      <c r="E98" s="10">
        <v>9.9526408422464705</v>
      </c>
      <c r="F98" s="11"/>
      <c r="G98" s="12"/>
      <c r="H98" s="2"/>
      <c r="I98" s="12"/>
      <c r="J98" s="12"/>
      <c r="K98" s="2"/>
      <c r="L98" s="12"/>
      <c r="M98" s="21"/>
    </row>
    <row r="99" spans="2:13" ht="15.75" thickBot="1" x14ac:dyDescent="0.3">
      <c r="B99" s="40"/>
      <c r="C99" s="24">
        <v>17.153007590438534</v>
      </c>
      <c r="D99" s="25"/>
      <c r="E99" s="24">
        <v>9.7027008139153104</v>
      </c>
      <c r="F99" s="31"/>
      <c r="G99" s="26"/>
      <c r="H99" s="25"/>
      <c r="I99" s="26"/>
      <c r="J99" s="26"/>
      <c r="K99" s="25"/>
      <c r="L99" s="26"/>
      <c r="M99" s="27"/>
    </row>
  </sheetData>
  <mergeCells count="10">
    <mergeCell ref="J2:J3"/>
    <mergeCell ref="K2:K3"/>
    <mergeCell ref="L2:L3"/>
    <mergeCell ref="M2:M3"/>
    <mergeCell ref="B2:B3"/>
    <mergeCell ref="C2:D2"/>
    <mergeCell ref="E2:F2"/>
    <mergeCell ref="G2:G3"/>
    <mergeCell ref="H2:H3"/>
    <mergeCell ref="I2:I3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workbookViewId="0">
      <selection activeCell="E4" sqref="E4:E27"/>
    </sheetView>
  </sheetViews>
  <sheetFormatPr defaultRowHeight="15" x14ac:dyDescent="0.25"/>
  <cols>
    <col min="2" max="2" width="9.140625" style="4"/>
    <col min="3" max="3" width="10.42578125" style="66" customWidth="1"/>
    <col min="4" max="4" width="9.140625" style="66"/>
    <col min="5" max="5" width="14.7109375" style="66" customWidth="1"/>
    <col min="6" max="7" width="9.140625" style="66"/>
    <col min="8" max="8" width="9.140625" style="4"/>
  </cols>
  <sheetData>
    <row r="2" spans="2:8" ht="15.75" customHeight="1" thickBot="1" x14ac:dyDescent="0.3">
      <c r="E2" s="65"/>
    </row>
    <row r="3" spans="2:8" ht="30.75" thickBot="1" x14ac:dyDescent="0.3">
      <c r="B3" s="67" t="s">
        <v>6</v>
      </c>
      <c r="C3" s="69" t="s">
        <v>25</v>
      </c>
      <c r="D3" s="68" t="s">
        <v>8</v>
      </c>
      <c r="E3" s="70" t="s">
        <v>35</v>
      </c>
      <c r="F3" s="71" t="s">
        <v>2</v>
      </c>
      <c r="G3" s="71" t="s">
        <v>4</v>
      </c>
      <c r="H3" s="72" t="s">
        <v>36</v>
      </c>
    </row>
    <row r="4" spans="2:8" x14ac:dyDescent="0.25">
      <c r="B4" s="19" t="s">
        <v>14</v>
      </c>
      <c r="C4" s="45">
        <v>17.884095209999998</v>
      </c>
      <c r="D4" s="3">
        <v>13.023</v>
      </c>
      <c r="E4" s="73">
        <f>C4/D4</f>
        <v>1.37327</v>
      </c>
      <c r="F4" s="73">
        <f>AVERAGE(E4:E6)</f>
        <v>1.358042</v>
      </c>
      <c r="G4" s="73">
        <f>STDEVA(E4:E6)/SQRT(3)</f>
        <v>8.4632867972988662E-2</v>
      </c>
      <c r="H4" s="57"/>
    </row>
    <row r="5" spans="2:8" x14ac:dyDescent="0.25">
      <c r="B5" s="19"/>
      <c r="C5" s="45">
        <v>19.853030673999999</v>
      </c>
      <c r="D5" s="3">
        <v>13.266999999999999</v>
      </c>
      <c r="E5" s="73">
        <f t="shared" ref="E5:E27" si="0">C5/D5</f>
        <v>1.4964219999999999</v>
      </c>
      <c r="F5" s="73"/>
      <c r="G5" s="73"/>
      <c r="H5" s="57"/>
    </row>
    <row r="6" spans="2:8" ht="15.75" thickBot="1" x14ac:dyDescent="0.3">
      <c r="B6" s="19"/>
      <c r="C6" s="45">
        <v>9.8667233280000008</v>
      </c>
      <c r="D6" s="3">
        <v>8.1920000000000002</v>
      </c>
      <c r="E6" s="73">
        <f>C6/D6</f>
        <v>1.204434</v>
      </c>
      <c r="F6" s="73"/>
      <c r="G6" s="73"/>
      <c r="H6" s="57"/>
    </row>
    <row r="7" spans="2:8" x14ac:dyDescent="0.25">
      <c r="B7" s="14" t="s">
        <v>15</v>
      </c>
      <c r="C7" s="44">
        <v>11.895768548100001</v>
      </c>
      <c r="D7" s="74">
        <v>14.163</v>
      </c>
      <c r="E7" s="75">
        <f t="shared" si="0"/>
        <v>0.83991870000000013</v>
      </c>
      <c r="F7" s="75">
        <f t="shared" ref="F7" si="1">AVERAGE(E7:E9)</f>
        <v>0.72464140400559318</v>
      </c>
      <c r="G7" s="75">
        <f t="shared" ref="G7" si="2">STDEVA(E7:E9)/SQRT(3)</f>
        <v>6.3300752314416953E-2</v>
      </c>
      <c r="H7" s="64">
        <f>TTEST(E4:E6,E7:E9,2,3)</f>
        <v>4.9658717642985066E-3</v>
      </c>
    </row>
    <row r="8" spans="2:8" x14ac:dyDescent="0.25">
      <c r="B8" s="19"/>
      <c r="C8" s="45">
        <v>9.249950081499998</v>
      </c>
      <c r="D8" s="3">
        <v>14.879</v>
      </c>
      <c r="E8" s="73">
        <f t="shared" si="0"/>
        <v>0.62167820965790699</v>
      </c>
      <c r="F8" s="73"/>
      <c r="G8" s="73"/>
      <c r="H8" s="57"/>
    </row>
    <row r="9" spans="2:8" ht="15.75" thickBot="1" x14ac:dyDescent="0.3">
      <c r="B9" s="23"/>
      <c r="C9" s="76">
        <v>11.444962767000003</v>
      </c>
      <c r="D9" s="77">
        <v>16.067</v>
      </c>
      <c r="E9" s="78">
        <f t="shared" si="0"/>
        <v>0.71232730235887243</v>
      </c>
      <c r="F9" s="78"/>
      <c r="G9" s="78"/>
      <c r="H9" s="60"/>
    </row>
    <row r="10" spans="2:8" x14ac:dyDescent="0.25">
      <c r="B10" s="19" t="s">
        <v>13</v>
      </c>
      <c r="C10" s="45">
        <v>13.693922892</v>
      </c>
      <c r="D10" s="3">
        <v>12.036</v>
      </c>
      <c r="E10" s="73">
        <f t="shared" si="0"/>
        <v>1.1377470000000001</v>
      </c>
      <c r="F10" s="73">
        <f t="shared" ref="F10" si="3">AVERAGE(E10:E12)</f>
        <v>1.2733480000000001</v>
      </c>
      <c r="G10" s="73">
        <f t="shared" ref="G10" si="4">STDEVA(E10:E12)/SQRT(3)</f>
        <v>6.7804215874334384E-2</v>
      </c>
      <c r="H10" s="58">
        <f>TTEST(E7:E9,E10:E12,2,3)</f>
        <v>4.1508293424497708E-3</v>
      </c>
    </row>
    <row r="11" spans="2:8" x14ac:dyDescent="0.25">
      <c r="B11" s="19"/>
      <c r="C11" s="45">
        <v>16.020071564000002</v>
      </c>
      <c r="D11" s="3">
        <v>11.956</v>
      </c>
      <c r="E11" s="73">
        <f t="shared" si="0"/>
        <v>1.3399190000000003</v>
      </c>
      <c r="F11" s="73"/>
      <c r="G11" s="73"/>
      <c r="H11" s="57"/>
    </row>
    <row r="12" spans="2:8" ht="15.75" thickBot="1" x14ac:dyDescent="0.3">
      <c r="B12" s="19"/>
      <c r="C12" s="45">
        <v>12.124358096</v>
      </c>
      <c r="D12" s="3">
        <v>9.032</v>
      </c>
      <c r="E12" s="73">
        <f t="shared" si="0"/>
        <v>1.3423780000000001</v>
      </c>
      <c r="F12" s="73"/>
      <c r="G12" s="73"/>
      <c r="H12" s="57"/>
    </row>
    <row r="13" spans="2:8" x14ac:dyDescent="0.25">
      <c r="B13" s="14" t="s">
        <v>16</v>
      </c>
      <c r="C13" s="44">
        <v>18.916836707999998</v>
      </c>
      <c r="D13" s="74">
        <v>11.814</v>
      </c>
      <c r="E13" s="75">
        <f t="shared" si="0"/>
        <v>1.6012219999999999</v>
      </c>
      <c r="F13" s="75">
        <f t="shared" ref="F13" si="5">AVERAGE(E13:E15)</f>
        <v>1.5723983333333333</v>
      </c>
      <c r="G13" s="75">
        <f t="shared" ref="G13" si="6">STDEVA(E13:E15)/SQRT(3)</f>
        <v>7.7518686715598542E-2</v>
      </c>
      <c r="H13" s="64">
        <f>TTEST(E7:E9,E13:E15,2,3)</f>
        <v>1.2628429379656584E-3</v>
      </c>
    </row>
    <row r="14" spans="2:8" x14ac:dyDescent="0.25">
      <c r="B14" s="19"/>
      <c r="C14" s="45">
        <v>13.678777111999999</v>
      </c>
      <c r="D14" s="3">
        <v>9.5919999999999987</v>
      </c>
      <c r="E14" s="73">
        <f t="shared" si="0"/>
        <v>1.426061</v>
      </c>
      <c r="F14" s="73"/>
      <c r="G14" s="73"/>
      <c r="H14" s="57"/>
    </row>
    <row r="15" spans="2:8" ht="15.75" thickBot="1" x14ac:dyDescent="0.3">
      <c r="B15" s="23"/>
      <c r="C15" s="76">
        <v>26.822283264000003</v>
      </c>
      <c r="D15" s="77">
        <v>15.872</v>
      </c>
      <c r="E15" s="78">
        <f t="shared" si="0"/>
        <v>1.6899120000000001</v>
      </c>
      <c r="F15" s="78"/>
      <c r="G15" s="78"/>
      <c r="H15" s="60"/>
    </row>
    <row r="16" spans="2:8" x14ac:dyDescent="0.25">
      <c r="B16" s="19" t="s">
        <v>17</v>
      </c>
      <c r="C16" s="45">
        <v>10.121866378800002</v>
      </c>
      <c r="D16" s="3">
        <v>13.332000000000001</v>
      </c>
      <c r="E16" s="73">
        <f t="shared" si="0"/>
        <v>0.75921590000000005</v>
      </c>
      <c r="F16" s="73">
        <f t="shared" ref="F16" si="7">AVERAGE(E16:E18)</f>
        <v>0.79116026666666672</v>
      </c>
      <c r="G16" s="73">
        <f t="shared" ref="G16" si="8">STDEVA(E16:E18)/SQRT(3)</f>
        <v>6.7728239608263269E-2</v>
      </c>
      <c r="H16" s="58">
        <f>TTEST(E10:E12,E16:E18,2,3)</f>
        <v>7.3263531884374851E-3</v>
      </c>
    </row>
    <row r="17" spans="2:8" x14ac:dyDescent="0.25">
      <c r="B17" s="19"/>
      <c r="C17" s="45">
        <v>12.331200777500001</v>
      </c>
      <c r="D17" s="3">
        <v>13.387</v>
      </c>
      <c r="E17" s="73">
        <f t="shared" si="0"/>
        <v>0.92113250000000002</v>
      </c>
      <c r="F17" s="73"/>
      <c r="G17" s="73"/>
      <c r="H17" s="57"/>
    </row>
    <row r="18" spans="2:8" ht="15.75" thickBot="1" x14ac:dyDescent="0.3">
      <c r="B18" s="19"/>
      <c r="C18" s="45">
        <v>8.5088933424000004</v>
      </c>
      <c r="D18" s="3">
        <v>12.276</v>
      </c>
      <c r="E18" s="73">
        <f t="shared" si="0"/>
        <v>0.69313240000000009</v>
      </c>
      <c r="F18" s="73"/>
      <c r="G18" s="73"/>
      <c r="H18" s="57"/>
    </row>
    <row r="19" spans="2:8" x14ac:dyDescent="0.25">
      <c r="B19" s="14" t="s">
        <v>18</v>
      </c>
      <c r="C19" s="44">
        <v>10.917349683000001</v>
      </c>
      <c r="D19" s="74">
        <v>12.237</v>
      </c>
      <c r="E19" s="75">
        <f t="shared" si="0"/>
        <v>0.89215900000000004</v>
      </c>
      <c r="F19" s="75">
        <f t="shared" ref="F19" si="9">AVERAGE(E19:E21)</f>
        <v>0.86983450000000007</v>
      </c>
      <c r="G19" s="75">
        <f t="shared" ref="G19" si="10">STDEVA(E19:E21)/SQRT(3)</f>
        <v>4.5419201637303147E-2</v>
      </c>
      <c r="H19" s="64">
        <f>TTEST(E13:E15,E19:E21,2,3)</f>
        <v>3.3351192499033065E-3</v>
      </c>
    </row>
    <row r="20" spans="2:8" x14ac:dyDescent="0.25">
      <c r="B20" s="19"/>
      <c r="C20" s="45">
        <v>9.1331489718000007</v>
      </c>
      <c r="D20" s="3">
        <v>11.673</v>
      </c>
      <c r="E20" s="73">
        <f t="shared" si="0"/>
        <v>0.78241660000000002</v>
      </c>
      <c r="F20" s="73"/>
      <c r="G20" s="73"/>
      <c r="H20" s="57"/>
    </row>
    <row r="21" spans="2:8" ht="15.75" thickBot="1" x14ac:dyDescent="0.3">
      <c r="B21" s="23"/>
      <c r="C21" s="76">
        <v>11.829642718700001</v>
      </c>
      <c r="D21" s="77">
        <v>12.653</v>
      </c>
      <c r="E21" s="78">
        <f t="shared" si="0"/>
        <v>0.93492790000000003</v>
      </c>
      <c r="F21" s="78"/>
      <c r="G21" s="78"/>
      <c r="H21" s="60"/>
    </row>
    <row r="22" spans="2:8" x14ac:dyDescent="0.25">
      <c r="B22" s="19" t="s">
        <v>19</v>
      </c>
      <c r="C22" s="45">
        <v>8.0859338429999994</v>
      </c>
      <c r="D22" s="3">
        <v>13.263</v>
      </c>
      <c r="E22" s="73">
        <f t="shared" si="0"/>
        <v>0.60966100000000001</v>
      </c>
      <c r="F22" s="73">
        <f t="shared" ref="F22" si="11">AVERAGE(E22:E24)</f>
        <v>0.69822983333333344</v>
      </c>
      <c r="G22" s="73">
        <f t="shared" ref="G22" si="12">STDEVA(E22:E24)/SQRT(3)</f>
        <v>5.0882292993808316E-2</v>
      </c>
      <c r="H22" s="58">
        <f>TTEST(E10:E12,E22:E24,2,3)</f>
        <v>3.220638569036005E-3</v>
      </c>
    </row>
    <row r="23" spans="2:8" x14ac:dyDescent="0.25">
      <c r="B23" s="19"/>
      <c r="C23" s="45">
        <v>9.5666581867999998</v>
      </c>
      <c r="D23" s="3">
        <v>13.683999999999999</v>
      </c>
      <c r="E23" s="73">
        <f t="shared" si="0"/>
        <v>0.69911270000000003</v>
      </c>
      <c r="F23" s="73"/>
      <c r="G23" s="73"/>
      <c r="H23" s="57"/>
    </row>
    <row r="24" spans="2:8" ht="15.75" thickBot="1" x14ac:dyDescent="0.3">
      <c r="B24" s="19"/>
      <c r="C24" s="45">
        <v>9.6455446133999985</v>
      </c>
      <c r="D24" s="3">
        <v>12.272999999999996</v>
      </c>
      <c r="E24" s="73">
        <f t="shared" si="0"/>
        <v>0.78591580000000016</v>
      </c>
      <c r="F24" s="73"/>
      <c r="G24" s="73"/>
      <c r="H24" s="57"/>
    </row>
    <row r="25" spans="2:8" x14ac:dyDescent="0.25">
      <c r="B25" s="14" t="s">
        <v>20</v>
      </c>
      <c r="C25" s="44">
        <v>8.4842267371000126</v>
      </c>
      <c r="D25" s="74">
        <v>10.132</v>
      </c>
      <c r="E25" s="75">
        <f t="shared" si="0"/>
        <v>0.8373693976608777</v>
      </c>
      <c r="F25" s="75">
        <f t="shared" ref="F25" si="13">AVERAGE(E25:E27)</f>
        <v>0.81078596588695928</v>
      </c>
      <c r="G25" s="75">
        <f t="shared" ref="G25" si="14">STDEVA(E25:E27)/SQRT(3)</f>
        <v>4.9098686007745078E-2</v>
      </c>
      <c r="H25" s="64">
        <f>TTEST(E13:E15,E25:E27,2,3)</f>
        <v>2.3087050662964625E-3</v>
      </c>
    </row>
    <row r="26" spans="2:8" x14ac:dyDescent="0.25">
      <c r="B26" s="19"/>
      <c r="C26" s="45">
        <v>10.1671626324</v>
      </c>
      <c r="D26" s="3">
        <v>11.561999999999999</v>
      </c>
      <c r="E26" s="73">
        <f t="shared" si="0"/>
        <v>0.87936020000000004</v>
      </c>
      <c r="F26" s="73"/>
      <c r="G26" s="73"/>
      <c r="H26" s="57"/>
    </row>
    <row r="27" spans="2:8" ht="15.75" thickBot="1" x14ac:dyDescent="0.3">
      <c r="B27" s="23"/>
      <c r="C27" s="76">
        <v>9.7575918705000007</v>
      </c>
      <c r="D27" s="77">
        <v>13.635</v>
      </c>
      <c r="E27" s="78">
        <f t="shared" si="0"/>
        <v>0.71562830000000011</v>
      </c>
      <c r="F27" s="78"/>
      <c r="G27" s="78"/>
      <c r="H27" s="6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9"/>
  <sheetViews>
    <sheetView zoomScaleNormal="100" workbookViewId="0">
      <selection activeCell="M16" sqref="M16:M17"/>
    </sheetView>
  </sheetViews>
  <sheetFormatPr defaultRowHeight="15" x14ac:dyDescent="0.25"/>
  <cols>
    <col min="2" max="2" width="9.140625" style="37"/>
    <col min="3" max="7" width="9.140625" style="5"/>
    <col min="8" max="8" width="8.5703125" style="5" customWidth="1"/>
    <col min="9" max="9" width="9.140625" style="5"/>
    <col min="10" max="10" width="8.7109375" style="5" customWidth="1"/>
    <col min="11" max="11" width="9.140625" style="5" customWidth="1"/>
    <col min="12" max="12" width="9.140625" style="5"/>
    <col min="13" max="13" width="11.28515625" style="4" customWidth="1"/>
  </cols>
  <sheetData>
    <row r="1" spans="2:13" ht="15.75" thickBot="1" x14ac:dyDescent="0.3"/>
    <row r="2" spans="2:13" ht="15" customHeight="1" x14ac:dyDescent="0.25">
      <c r="B2" s="85" t="s">
        <v>6</v>
      </c>
      <c r="C2" s="84" t="s">
        <v>26</v>
      </c>
      <c r="D2" s="83"/>
      <c r="E2" s="82" t="s">
        <v>8</v>
      </c>
      <c r="F2" s="83"/>
      <c r="G2" s="87" t="s">
        <v>1</v>
      </c>
      <c r="H2" s="89" t="s">
        <v>12</v>
      </c>
      <c r="I2" s="87" t="s">
        <v>3</v>
      </c>
      <c r="J2" s="91" t="s">
        <v>10</v>
      </c>
      <c r="K2" s="89" t="s">
        <v>11</v>
      </c>
      <c r="L2" s="87" t="s">
        <v>4</v>
      </c>
      <c r="M2" s="80" t="s">
        <v>5</v>
      </c>
    </row>
    <row r="3" spans="2:13" ht="15.75" thickBot="1" x14ac:dyDescent="0.3">
      <c r="B3" s="86"/>
      <c r="C3" s="41" t="s">
        <v>7</v>
      </c>
      <c r="D3" s="42" t="s">
        <v>0</v>
      </c>
      <c r="E3" s="41" t="s">
        <v>7</v>
      </c>
      <c r="F3" s="43" t="s">
        <v>0</v>
      </c>
      <c r="G3" s="88"/>
      <c r="H3" s="90"/>
      <c r="I3" s="88"/>
      <c r="J3" s="92"/>
      <c r="K3" s="90"/>
      <c r="L3" s="88"/>
      <c r="M3" s="81"/>
    </row>
    <row r="4" spans="2:13" x14ac:dyDescent="0.25">
      <c r="B4" s="38" t="s">
        <v>14</v>
      </c>
      <c r="C4" s="15">
        <v>17.912145231893</v>
      </c>
      <c r="D4" s="16">
        <f>AVERAGE(C4:C6)</f>
        <v>18.865530465911664</v>
      </c>
      <c r="E4" s="15">
        <v>11.043776093482199</v>
      </c>
      <c r="F4" s="32">
        <f>AVERAGE(E4:E6)</f>
        <v>11.406224281677877</v>
      </c>
      <c r="G4" s="17">
        <f>D4-F4</f>
        <v>7.4593061842337871</v>
      </c>
      <c r="H4" s="16">
        <f>AVERAGE(G4:G15)</f>
        <v>7.325441029993577</v>
      </c>
      <c r="I4" s="17">
        <f>G4-$H$4</f>
        <v>0.13386515424021006</v>
      </c>
      <c r="J4" s="17">
        <f>POWER(2,-I4)</f>
        <v>0.91138646208796181</v>
      </c>
      <c r="K4" s="16">
        <v>1.0455456966917067</v>
      </c>
      <c r="L4" s="17">
        <v>0.16624178779804677</v>
      </c>
      <c r="M4" s="30"/>
    </row>
    <row r="5" spans="2:13" x14ac:dyDescent="0.25">
      <c r="B5" s="39"/>
      <c r="C5" s="10">
        <v>19.5157289703873</v>
      </c>
      <c r="D5" s="2"/>
      <c r="E5" s="10">
        <v>12.222587673259399</v>
      </c>
      <c r="F5" s="11"/>
      <c r="G5" s="12"/>
      <c r="H5" s="2"/>
      <c r="I5" s="12"/>
      <c r="J5" s="12"/>
      <c r="K5" s="2"/>
      <c r="L5" s="12"/>
      <c r="M5" s="21"/>
    </row>
    <row r="6" spans="2:13" x14ac:dyDescent="0.25">
      <c r="B6" s="39"/>
      <c r="C6" s="8">
        <v>19.1687171954547</v>
      </c>
      <c r="D6" s="7"/>
      <c r="E6" s="8">
        <v>10.95230907829203</v>
      </c>
      <c r="F6" s="9"/>
      <c r="G6" s="13"/>
      <c r="H6" s="2"/>
      <c r="I6" s="13"/>
      <c r="J6" s="12"/>
      <c r="K6" s="2"/>
      <c r="L6" s="12"/>
      <c r="M6" s="21"/>
    </row>
    <row r="7" spans="2:13" x14ac:dyDescent="0.25">
      <c r="B7" s="39"/>
      <c r="C7" s="33">
        <v>19.259926466022002</v>
      </c>
      <c r="D7" s="34">
        <f t="shared" ref="D7:F7" si="0">AVERAGE(C7:C9)</f>
        <v>19.24380548756865</v>
      </c>
      <c r="E7" s="33">
        <v>12.0108793851707</v>
      </c>
      <c r="F7" s="35">
        <f t="shared" si="0"/>
        <v>11.9596319963995</v>
      </c>
      <c r="G7" s="36">
        <f t="shared" ref="G7" si="1">D7-F7</f>
        <v>7.2841734911691507</v>
      </c>
      <c r="H7" s="2"/>
      <c r="I7" s="12">
        <f t="shared" ref="I7" si="2">G7-$H$4</f>
        <v>-4.1267538824426353E-2</v>
      </c>
      <c r="J7" s="36">
        <f t="shared" ref="J7" si="3">POWER(2,-I7)</f>
        <v>1.0290175151006051</v>
      </c>
      <c r="K7" s="2"/>
      <c r="L7" s="12"/>
      <c r="M7" s="21"/>
    </row>
    <row r="8" spans="2:13" x14ac:dyDescent="0.25">
      <c r="B8" s="39"/>
      <c r="C8" s="10">
        <v>19.227684509115299</v>
      </c>
      <c r="D8" s="2"/>
      <c r="E8" s="10">
        <v>12.200007117609401</v>
      </c>
      <c r="F8" s="11"/>
      <c r="G8" s="12"/>
      <c r="H8" s="2"/>
      <c r="I8" s="12"/>
      <c r="J8" s="12"/>
      <c r="K8" s="2"/>
      <c r="L8" s="12"/>
      <c r="M8" s="21"/>
    </row>
    <row r="9" spans="2:13" x14ac:dyDescent="0.25">
      <c r="B9" s="39"/>
      <c r="C9" s="8"/>
      <c r="D9" s="7"/>
      <c r="E9" s="8">
        <v>11.668009486418397</v>
      </c>
      <c r="F9" s="9"/>
      <c r="G9" s="13"/>
      <c r="H9" s="2"/>
      <c r="I9" s="12"/>
      <c r="J9" s="13"/>
      <c r="K9" s="2"/>
      <c r="L9" s="12"/>
      <c r="M9" s="21"/>
    </row>
    <row r="10" spans="2:13" x14ac:dyDescent="0.25">
      <c r="B10" s="39"/>
      <c r="C10" s="33">
        <v>18.375523586141998</v>
      </c>
      <c r="D10" s="34">
        <f t="shared" ref="D10:F10" si="4">AVERAGE(C10:C12)</f>
        <v>18.1623777075338</v>
      </c>
      <c r="E10" s="33">
        <v>10.6874517070673</v>
      </c>
      <c r="F10" s="35">
        <f t="shared" si="4"/>
        <v>10.882465626843498</v>
      </c>
      <c r="G10" s="36">
        <f t="shared" ref="G10" si="5">D10-F10</f>
        <v>7.2799120806903019</v>
      </c>
      <c r="H10" s="2"/>
      <c r="I10" s="36">
        <f t="shared" ref="I10" si="6">G10-$H$4</f>
        <v>-4.5528949303275112E-2</v>
      </c>
      <c r="J10" s="36">
        <f t="shared" ref="J10" si="7">POWER(2,-I10)</f>
        <v>1.0320615046818322</v>
      </c>
      <c r="K10" s="2"/>
      <c r="L10" s="12"/>
      <c r="M10" s="21"/>
    </row>
    <row r="11" spans="2:13" x14ac:dyDescent="0.25">
      <c r="B11" s="39"/>
      <c r="C11" s="10">
        <v>18.1359853892315</v>
      </c>
      <c r="D11" s="2"/>
      <c r="E11" s="10">
        <v>10.9561150545173</v>
      </c>
      <c r="F11" s="11"/>
      <c r="G11" s="12"/>
      <c r="H11" s="2"/>
      <c r="I11" s="12"/>
      <c r="J11" s="12"/>
      <c r="K11" s="2"/>
      <c r="L11" s="12"/>
      <c r="M11" s="21"/>
    </row>
    <row r="12" spans="2:13" x14ac:dyDescent="0.25">
      <c r="B12" s="39"/>
      <c r="C12" s="8">
        <v>17.975624147227897</v>
      </c>
      <c r="D12" s="7"/>
      <c r="E12" s="8">
        <v>11.003830118945894</v>
      </c>
      <c r="F12" s="9"/>
      <c r="G12" s="13"/>
      <c r="H12" s="2"/>
      <c r="I12" s="13"/>
      <c r="J12" s="13"/>
      <c r="K12" s="2"/>
      <c r="L12" s="12"/>
      <c r="M12" s="21"/>
    </row>
    <row r="13" spans="2:13" x14ac:dyDescent="0.25">
      <c r="B13" s="39"/>
      <c r="C13" s="10">
        <v>18.207825606335401</v>
      </c>
      <c r="D13" s="2">
        <f t="shared" ref="D13:F13" si="8">AVERAGE(C13:C15)</f>
        <v>17.974561782641899</v>
      </c>
      <c r="E13" s="10">
        <v>11.061442084577999</v>
      </c>
      <c r="F13" s="11">
        <f t="shared" si="8"/>
        <v>10.696189418760833</v>
      </c>
      <c r="G13" s="12">
        <f t="shared" ref="G13" si="9">D13-F13</f>
        <v>7.2783723638810667</v>
      </c>
      <c r="H13" s="2"/>
      <c r="I13" s="12">
        <f t="shared" ref="I13" si="10">G13-$H$4</f>
        <v>-4.7068666112510371E-2</v>
      </c>
      <c r="J13" s="12">
        <f t="shared" ref="J13" si="11">POWER(2,-I13)</f>
        <v>1.0331635606798217</v>
      </c>
      <c r="K13" s="2"/>
      <c r="L13" s="12"/>
      <c r="M13" s="21"/>
    </row>
    <row r="14" spans="2:13" x14ac:dyDescent="0.25">
      <c r="B14" s="39"/>
      <c r="C14" s="10">
        <v>17.8386178570134</v>
      </c>
      <c r="D14" s="2"/>
      <c r="E14" s="10">
        <v>10.5913849846941</v>
      </c>
      <c r="F14" s="11"/>
      <c r="G14" s="12"/>
      <c r="H14" s="2"/>
      <c r="I14" s="12"/>
      <c r="J14" s="12"/>
      <c r="K14" s="2"/>
      <c r="L14" s="12"/>
      <c r="M14" s="21"/>
    </row>
    <row r="15" spans="2:13" ht="15.75" thickBot="1" x14ac:dyDescent="0.3">
      <c r="B15" s="40"/>
      <c r="C15" s="24">
        <v>17.8772418845769</v>
      </c>
      <c r="D15" s="25"/>
      <c r="E15" s="24">
        <v>10.435741187010402</v>
      </c>
      <c r="F15" s="31"/>
      <c r="G15" s="26"/>
      <c r="H15" s="25"/>
      <c r="I15" s="26"/>
      <c r="J15" s="26"/>
      <c r="K15" s="25"/>
      <c r="L15" s="26"/>
      <c r="M15" s="27"/>
    </row>
    <row r="16" spans="2:13" x14ac:dyDescent="0.25">
      <c r="B16" s="38" t="s">
        <v>15</v>
      </c>
      <c r="C16" s="15">
        <v>19.6544941305919</v>
      </c>
      <c r="D16" s="16">
        <f t="shared" ref="D16:F16" si="12">AVERAGE(C16:C18)</f>
        <v>19.579594310602435</v>
      </c>
      <c r="E16" s="15">
        <v>12.275648673999701</v>
      </c>
      <c r="F16" s="32">
        <f t="shared" si="12"/>
        <v>11.941454455848101</v>
      </c>
      <c r="G16" s="17">
        <f t="shared" ref="G16" si="13">D16-F16</f>
        <v>7.6381398547543338</v>
      </c>
      <c r="H16" s="16"/>
      <c r="I16" s="17">
        <f t="shared" ref="I16" si="14">G16-$H$4</f>
        <v>0.31269882476075672</v>
      </c>
      <c r="J16" s="17">
        <f t="shared" ref="J16" si="15">POWER(2,-I16)</f>
        <v>0.8051341989017643</v>
      </c>
      <c r="K16" s="16">
        <v>0.95686685962808826</v>
      </c>
      <c r="L16" s="17">
        <v>5.951910484223067E-2</v>
      </c>
      <c r="M16" s="18">
        <f>TTEST(J4:J15,J16:J27,2,3)</f>
        <v>1.258537248823921E-3</v>
      </c>
    </row>
    <row r="17" spans="2:13" x14ac:dyDescent="0.25">
      <c r="B17" s="39"/>
      <c r="C17" s="10">
        <v>19.311298334227001</v>
      </c>
      <c r="D17" s="2"/>
      <c r="E17" s="10">
        <v>11.803753259034901</v>
      </c>
      <c r="F17" s="11"/>
      <c r="G17" s="12"/>
      <c r="H17" s="2"/>
      <c r="I17" s="12"/>
      <c r="J17" s="12"/>
      <c r="K17" s="2"/>
      <c r="L17" s="12"/>
      <c r="M17" s="20" t="s">
        <v>21</v>
      </c>
    </row>
    <row r="18" spans="2:13" x14ac:dyDescent="0.25">
      <c r="B18" s="39"/>
      <c r="C18" s="10">
        <v>19.7729904669884</v>
      </c>
      <c r="D18" s="2"/>
      <c r="E18" s="10">
        <v>11.744961434509699</v>
      </c>
      <c r="F18" s="11"/>
      <c r="G18" s="12"/>
      <c r="H18" s="2"/>
      <c r="I18" s="12"/>
      <c r="J18" s="12"/>
      <c r="K18" s="2"/>
      <c r="L18" s="12"/>
      <c r="M18" s="21"/>
    </row>
    <row r="19" spans="2:13" x14ac:dyDescent="0.25">
      <c r="B19" s="39"/>
      <c r="C19" s="33">
        <v>19.678612483938</v>
      </c>
      <c r="D19" s="34">
        <f t="shared" ref="D19:F19" si="16">AVERAGE(C19:C21)</f>
        <v>19.678612483938</v>
      </c>
      <c r="E19" s="33">
        <v>12.26317296178</v>
      </c>
      <c r="F19" s="35">
        <f t="shared" si="16"/>
        <v>11.925095480840668</v>
      </c>
      <c r="G19" s="36">
        <f t="shared" ref="G19" si="17">D19-F19</f>
        <v>7.7535170030973326</v>
      </c>
      <c r="H19" s="2"/>
      <c r="I19" s="36">
        <f t="shared" ref="I19" si="18">G19-$H$4</f>
        <v>0.42807597310375556</v>
      </c>
      <c r="J19" s="36">
        <f t="shared" ref="J19" si="19">POWER(2,-I19)</f>
        <v>0.74325235111277288</v>
      </c>
      <c r="K19" s="2"/>
      <c r="L19" s="12"/>
      <c r="M19" s="22"/>
    </row>
    <row r="20" spans="2:13" x14ac:dyDescent="0.25">
      <c r="B20" s="39"/>
      <c r="C20" s="10">
        <v>19.368394882303999</v>
      </c>
      <c r="D20" s="2"/>
      <c r="E20" s="10">
        <v>11.436410199280701</v>
      </c>
      <c r="F20" s="11"/>
      <c r="G20" s="12"/>
      <c r="H20" s="2"/>
      <c r="I20" s="12"/>
      <c r="J20" s="12"/>
      <c r="K20" s="2"/>
      <c r="L20" s="12"/>
      <c r="M20" s="22"/>
    </row>
    <row r="21" spans="2:13" x14ac:dyDescent="0.25">
      <c r="B21" s="39"/>
      <c r="C21" s="8">
        <v>19.988830085572008</v>
      </c>
      <c r="D21" s="7"/>
      <c r="E21" s="8">
        <v>12.075703281461301</v>
      </c>
      <c r="F21" s="9"/>
      <c r="G21" s="13"/>
      <c r="H21" s="2"/>
      <c r="I21" s="13"/>
      <c r="J21" s="13"/>
      <c r="K21" s="2"/>
      <c r="L21" s="12"/>
      <c r="M21" s="22"/>
    </row>
    <row r="22" spans="2:13" x14ac:dyDescent="0.25">
      <c r="B22" s="39"/>
      <c r="C22" s="33">
        <v>19.700881539398999</v>
      </c>
      <c r="D22" s="34">
        <f t="shared" ref="D22:F22" si="20">AVERAGE(C22:C24)</f>
        <v>19.941582544596002</v>
      </c>
      <c r="E22" s="33">
        <v>11.8866206525358</v>
      </c>
      <c r="F22" s="35">
        <f t="shared" si="20"/>
        <v>12.190305841697501</v>
      </c>
      <c r="G22" s="36">
        <f t="shared" ref="G22" si="21">D22-F22</f>
        <v>7.751276702898501</v>
      </c>
      <c r="H22" s="2"/>
      <c r="I22" s="36">
        <f t="shared" ref="I22" si="22">G22-$H$4</f>
        <v>0.42583567290492397</v>
      </c>
      <c r="J22" s="36">
        <f t="shared" ref="J22" si="23">POWER(2,-I22)</f>
        <v>0.74440741288983336</v>
      </c>
      <c r="K22" s="2"/>
      <c r="L22" s="12"/>
      <c r="M22" s="22"/>
    </row>
    <row r="23" spans="2:13" x14ac:dyDescent="0.25">
      <c r="B23" s="39"/>
      <c r="C23" s="10">
        <v>19.907788700348</v>
      </c>
      <c r="D23" s="2"/>
      <c r="E23" s="10">
        <v>12.493991030859201</v>
      </c>
      <c r="F23" s="11"/>
      <c r="G23" s="12"/>
      <c r="H23" s="2"/>
      <c r="I23" s="12"/>
      <c r="J23" s="12"/>
      <c r="K23" s="2"/>
      <c r="L23" s="12"/>
      <c r="M23" s="22"/>
    </row>
    <row r="24" spans="2:13" x14ac:dyDescent="0.25">
      <c r="B24" s="39"/>
      <c r="C24" s="8">
        <v>20.216077394041008</v>
      </c>
      <c r="D24" s="7"/>
      <c r="E24" s="8"/>
      <c r="F24" s="9"/>
      <c r="G24" s="13"/>
      <c r="H24" s="2"/>
      <c r="I24" s="13"/>
      <c r="J24" s="13"/>
      <c r="K24" s="2"/>
      <c r="L24" s="12"/>
      <c r="M24" s="22"/>
    </row>
    <row r="25" spans="2:13" x14ac:dyDescent="0.25">
      <c r="B25" s="39"/>
      <c r="C25" s="10">
        <v>19.081155176249403</v>
      </c>
      <c r="D25" s="2">
        <f t="shared" ref="D25:F25" si="24">AVERAGE(C25:C27)</f>
        <v>18.691387605647336</v>
      </c>
      <c r="E25" s="10">
        <v>10.9311848854536</v>
      </c>
      <c r="F25" s="11">
        <f t="shared" si="24"/>
        <v>10.934904888928367</v>
      </c>
      <c r="G25" s="12">
        <f t="shared" ref="G25" si="25">D25-F25</f>
        <v>7.7564827167189687</v>
      </c>
      <c r="H25" s="2"/>
      <c r="I25" s="12">
        <f t="shared" ref="I25" si="26">G25-$H$4</f>
        <v>0.43104168672539167</v>
      </c>
      <c r="J25" s="12">
        <f t="shared" ref="J25" si="27">POWER(2,-I25)</f>
        <v>0.74172603441032181</v>
      </c>
      <c r="K25" s="2"/>
      <c r="L25" s="12"/>
      <c r="M25" s="22"/>
    </row>
    <row r="26" spans="2:13" x14ac:dyDescent="0.25">
      <c r="B26" s="39"/>
      <c r="C26" s="10">
        <v>18.373498457207099</v>
      </c>
      <c r="D26" s="2"/>
      <c r="E26" s="10">
        <v>11.1305531908387</v>
      </c>
      <c r="F26" s="11"/>
      <c r="G26" s="12"/>
      <c r="H26" s="2"/>
      <c r="I26" s="12"/>
      <c r="J26" s="12"/>
      <c r="K26" s="2"/>
      <c r="L26" s="12"/>
      <c r="M26" s="22"/>
    </row>
    <row r="27" spans="2:13" ht="15.75" thickBot="1" x14ac:dyDescent="0.3">
      <c r="B27" s="40"/>
      <c r="C27" s="24">
        <v>18.619509183485501</v>
      </c>
      <c r="D27" s="25"/>
      <c r="E27" s="24">
        <v>10.7429765904928</v>
      </c>
      <c r="F27" s="31"/>
      <c r="G27" s="26"/>
      <c r="H27" s="25"/>
      <c r="I27" s="26"/>
      <c r="J27" s="26"/>
      <c r="K27" s="25"/>
      <c r="L27" s="26"/>
      <c r="M27" s="29"/>
    </row>
    <row r="28" spans="2:13" x14ac:dyDescent="0.25">
      <c r="B28" s="38" t="s">
        <v>13</v>
      </c>
      <c r="C28" s="15">
        <v>19.165379143686401</v>
      </c>
      <c r="D28" s="16">
        <f t="shared" ref="D28:F28" si="28">AVERAGE(C28:C30)</f>
        <v>19.518579873264837</v>
      </c>
      <c r="E28" s="15">
        <v>11.9944707734152</v>
      </c>
      <c r="F28" s="32">
        <f t="shared" si="28"/>
        <v>12.297829300412333</v>
      </c>
      <c r="G28" s="17">
        <f t="shared" ref="G28" si="29">D28-F28</f>
        <v>7.2207505728525039</v>
      </c>
      <c r="H28" s="16"/>
      <c r="I28" s="17">
        <f t="shared" ref="I28" si="30">G28-$H$4</f>
        <v>-0.10469045714107317</v>
      </c>
      <c r="J28" s="17">
        <f t="shared" ref="J28" si="31">POWER(2,-I28)</f>
        <v>1.0752636584683224</v>
      </c>
      <c r="K28" s="16">
        <v>1.6807392220739297</v>
      </c>
      <c r="L28" s="17">
        <v>0.10665486060523341</v>
      </c>
      <c r="M28" s="18">
        <f>TTEST(J16:J27,J28:J39,2,3)</f>
        <v>7.5072093901866737E-4</v>
      </c>
    </row>
    <row r="29" spans="2:13" x14ac:dyDescent="0.25">
      <c r="B29" s="39"/>
      <c r="C29" s="10">
        <v>19.372276200901599</v>
      </c>
      <c r="D29" s="2"/>
      <c r="E29" s="10">
        <v>12.1948974821427</v>
      </c>
      <c r="F29" s="11"/>
      <c r="G29" s="12"/>
      <c r="H29" s="2"/>
      <c r="I29" s="12"/>
      <c r="J29" s="12"/>
      <c r="K29" s="2"/>
      <c r="L29" s="12"/>
      <c r="M29" s="20" t="s">
        <v>22</v>
      </c>
    </row>
    <row r="30" spans="2:13" x14ac:dyDescent="0.25">
      <c r="B30" s="39"/>
      <c r="C30" s="10">
        <v>20.018084275206501</v>
      </c>
      <c r="D30" s="2"/>
      <c r="E30" s="10">
        <v>12.7041196456791</v>
      </c>
      <c r="F30" s="11"/>
      <c r="G30" s="12"/>
      <c r="H30" s="2"/>
      <c r="I30" s="12"/>
      <c r="J30" s="12"/>
      <c r="K30" s="2"/>
      <c r="L30" s="12"/>
      <c r="M30" s="21"/>
    </row>
    <row r="31" spans="2:13" x14ac:dyDescent="0.25">
      <c r="B31" s="39"/>
      <c r="C31" s="33">
        <v>19.1432187887022</v>
      </c>
      <c r="D31" s="34">
        <f t="shared" ref="D31:F31" si="32">AVERAGE(C31:C33)</f>
        <v>18.826756426733969</v>
      </c>
      <c r="E31" s="33">
        <v>12.157458204186399</v>
      </c>
      <c r="F31" s="35">
        <f t="shared" si="32"/>
        <v>11.744249017505402</v>
      </c>
      <c r="G31" s="36">
        <f t="shared" ref="G31" si="33">D31-F31</f>
        <v>7.0825074092285671</v>
      </c>
      <c r="H31" s="2"/>
      <c r="I31" s="36">
        <f t="shared" ref="I31" si="34">G31-$H$4</f>
        <v>-0.24293362076500991</v>
      </c>
      <c r="J31" s="36">
        <f t="shared" ref="J31" si="35">POWER(2,-I31)</f>
        <v>1.1833965717378023</v>
      </c>
      <c r="K31" s="2"/>
      <c r="L31" s="12"/>
      <c r="M31" s="22"/>
    </row>
    <row r="32" spans="2:13" x14ac:dyDescent="0.25">
      <c r="B32" s="39"/>
      <c r="C32" s="10">
        <v>18.367416536363201</v>
      </c>
      <c r="D32" s="2"/>
      <c r="E32" s="10">
        <v>11.382059749379099</v>
      </c>
      <c r="F32" s="11"/>
      <c r="G32" s="12"/>
      <c r="H32" s="2"/>
      <c r="I32" s="12"/>
      <c r="J32" s="12"/>
      <c r="K32" s="2"/>
      <c r="L32" s="12"/>
      <c r="M32" s="22"/>
    </row>
    <row r="33" spans="2:13" x14ac:dyDescent="0.25">
      <c r="B33" s="39"/>
      <c r="C33" s="8">
        <v>18.969633955136501</v>
      </c>
      <c r="D33" s="7"/>
      <c r="E33" s="8">
        <v>11.693229098950706</v>
      </c>
      <c r="F33" s="9"/>
      <c r="G33" s="13"/>
      <c r="H33" s="2"/>
      <c r="I33" s="12"/>
      <c r="J33" s="12"/>
      <c r="K33" s="2"/>
      <c r="L33" s="12"/>
      <c r="M33" s="22"/>
    </row>
    <row r="34" spans="2:13" x14ac:dyDescent="0.25">
      <c r="B34" s="39"/>
      <c r="C34" s="10">
        <v>19.471098310746399</v>
      </c>
      <c r="D34" s="2">
        <f t="shared" ref="D34:F34" si="36">AVERAGE(C34:C36)</f>
        <v>19.423530354001798</v>
      </c>
      <c r="E34" s="10">
        <v>12.573801799049001</v>
      </c>
      <c r="F34" s="11">
        <f t="shared" si="36"/>
        <v>12.1948974821427</v>
      </c>
      <c r="G34" s="12">
        <f t="shared" ref="G34" si="37">D34-F34</f>
        <v>7.228632871859098</v>
      </c>
      <c r="H34" s="2"/>
      <c r="I34" s="36">
        <f t="shared" ref="I34" si="38">G34-$H$4</f>
        <v>-9.6808158134479072E-2</v>
      </c>
      <c r="J34" s="36">
        <f t="shared" ref="J34" si="39">POWER(2,-I34)</f>
        <v>1.0694048746930849</v>
      </c>
      <c r="K34" s="2"/>
      <c r="L34" s="12"/>
      <c r="M34" s="22"/>
    </row>
    <row r="35" spans="2:13" x14ac:dyDescent="0.25">
      <c r="B35" s="39"/>
      <c r="C35" s="10">
        <v>19.335793488777899</v>
      </c>
      <c r="D35" s="2"/>
      <c r="E35" s="10">
        <v>11.9376208579107</v>
      </c>
      <c r="F35" s="11"/>
      <c r="G35" s="12"/>
      <c r="H35" s="2"/>
      <c r="I35" s="12"/>
      <c r="J35" s="12"/>
      <c r="K35" s="2"/>
      <c r="L35" s="12"/>
      <c r="M35" s="22"/>
    </row>
    <row r="36" spans="2:13" x14ac:dyDescent="0.25">
      <c r="B36" s="39"/>
      <c r="C36" s="8">
        <v>19.463699262481096</v>
      </c>
      <c r="D36" s="7"/>
      <c r="E36" s="8">
        <v>12.0732697894684</v>
      </c>
      <c r="F36" s="9"/>
      <c r="G36" s="13"/>
      <c r="H36" s="2"/>
      <c r="I36" s="13"/>
      <c r="J36" s="13"/>
      <c r="K36" s="2"/>
      <c r="L36" s="12"/>
      <c r="M36" s="22"/>
    </row>
    <row r="37" spans="2:13" x14ac:dyDescent="0.25">
      <c r="B37" s="39"/>
      <c r="C37" s="10">
        <v>18.4999106798901</v>
      </c>
      <c r="D37" s="2">
        <f t="shared" ref="D37:F37" si="40">AVERAGE(C37:C39)</f>
        <v>19.038084071088033</v>
      </c>
      <c r="E37" s="10">
        <v>11.8748409865116</v>
      </c>
      <c r="F37" s="11">
        <f t="shared" si="40"/>
        <v>11.995937398149501</v>
      </c>
      <c r="G37" s="12">
        <f t="shared" ref="G37" si="41">D37-F37</f>
        <v>7.0421466729385322</v>
      </c>
      <c r="H37" s="2"/>
      <c r="I37" s="12">
        <f t="shared" ref="I37" si="42">G37-$H$4</f>
        <v>-0.2832943570550448</v>
      </c>
      <c r="J37" s="12">
        <f t="shared" ref="J37" si="43">POWER(2,-I37)</f>
        <v>1.2169706351858529</v>
      </c>
      <c r="K37" s="2"/>
      <c r="L37" s="12"/>
      <c r="M37" s="22"/>
    </row>
    <row r="38" spans="2:13" x14ac:dyDescent="0.25">
      <c r="B38" s="39"/>
      <c r="C38" s="10">
        <v>18.279279296813002</v>
      </c>
      <c r="D38" s="2"/>
      <c r="E38" s="10">
        <v>12.140916634354699</v>
      </c>
      <c r="F38" s="11"/>
      <c r="G38" s="12"/>
      <c r="H38" s="2"/>
      <c r="I38" s="12"/>
      <c r="J38" s="12"/>
      <c r="K38" s="2"/>
      <c r="L38" s="12"/>
      <c r="M38" s="22"/>
    </row>
    <row r="39" spans="2:13" ht="15.75" thickBot="1" x14ac:dyDescent="0.3">
      <c r="B39" s="40"/>
      <c r="C39" s="24">
        <v>20.335062236561001</v>
      </c>
      <c r="D39" s="25"/>
      <c r="E39" s="24">
        <v>11.972054573582202</v>
      </c>
      <c r="F39" s="31"/>
      <c r="G39" s="26"/>
      <c r="H39" s="25"/>
      <c r="I39" s="26"/>
      <c r="J39" s="26"/>
      <c r="K39" s="25"/>
      <c r="L39" s="26"/>
      <c r="M39" s="29"/>
    </row>
    <row r="40" spans="2:13" x14ac:dyDescent="0.25">
      <c r="B40" s="38" t="s">
        <v>16</v>
      </c>
      <c r="C40" s="15">
        <v>19.2461443909027</v>
      </c>
      <c r="D40" s="16">
        <f t="shared" ref="D40:F40" si="44">AVERAGE(C40:C42)</f>
        <v>19.40300051142005</v>
      </c>
      <c r="E40" s="15">
        <v>12.639415705153199</v>
      </c>
      <c r="F40" s="32">
        <f t="shared" si="44"/>
        <v>12.6140375526538</v>
      </c>
      <c r="G40" s="17">
        <f t="shared" ref="G40" si="45">D40-F40</f>
        <v>6.7889629587662501</v>
      </c>
      <c r="H40" s="16"/>
      <c r="I40" s="17">
        <f t="shared" ref="I40" si="46">G40-$H$4</f>
        <v>-0.53647807122732694</v>
      </c>
      <c r="J40" s="17">
        <f t="shared" ref="J40" si="47">POWER(2,-I40)</f>
        <v>1.4504273867765609</v>
      </c>
      <c r="K40" s="16">
        <v>1.6392729520021418</v>
      </c>
      <c r="L40" s="17">
        <v>7.1030179738702653E-2</v>
      </c>
      <c r="M40" s="18">
        <f>TTEST(J16:J27,J40:J51,2,3)</f>
        <v>3.566317308392547E-3</v>
      </c>
    </row>
    <row r="41" spans="2:13" x14ac:dyDescent="0.25">
      <c r="B41" s="39"/>
      <c r="C41" s="10">
        <v>19.5598566319374</v>
      </c>
      <c r="D41" s="2"/>
      <c r="E41" s="10">
        <v>12.984184089065501</v>
      </c>
      <c r="F41" s="11"/>
      <c r="G41" s="12"/>
      <c r="H41" s="2"/>
      <c r="I41" s="12"/>
      <c r="J41" s="12"/>
      <c r="K41" s="2"/>
      <c r="L41" s="12"/>
      <c r="M41" s="20" t="s">
        <v>22</v>
      </c>
    </row>
    <row r="42" spans="2:13" x14ac:dyDescent="0.25">
      <c r="B42" s="39"/>
      <c r="C42" s="10"/>
      <c r="D42" s="2"/>
      <c r="E42" s="10">
        <v>12.218512863742703</v>
      </c>
      <c r="F42" s="11"/>
      <c r="G42" s="12"/>
      <c r="H42" s="2"/>
      <c r="I42" s="12"/>
      <c r="J42" s="12"/>
      <c r="K42" s="2"/>
      <c r="L42" s="12"/>
      <c r="M42" s="21"/>
    </row>
    <row r="43" spans="2:13" x14ac:dyDescent="0.25">
      <c r="B43" s="39"/>
      <c r="C43" s="33">
        <v>18.983426614637001</v>
      </c>
      <c r="D43" s="34">
        <f t="shared" ref="D43:F43" si="48">AVERAGE(C43:C45)</f>
        <v>19.249850915835932</v>
      </c>
      <c r="E43" s="33">
        <v>12.0061448069786</v>
      </c>
      <c r="F43" s="35">
        <f t="shared" si="48"/>
        <v>12.2382100610347</v>
      </c>
      <c r="G43" s="36">
        <f t="shared" ref="G43" si="49">D43-F43</f>
        <v>7.0116408548012323</v>
      </c>
      <c r="H43" s="2"/>
      <c r="I43" s="36">
        <f t="shared" ref="I43" si="50">G43-$H$4</f>
        <v>-0.31380017519234471</v>
      </c>
      <c r="J43" s="36">
        <f t="shared" ref="J43" si="51">POWER(2,-I43)</f>
        <v>1.2429774946511039</v>
      </c>
      <c r="K43" s="2"/>
      <c r="L43" s="12"/>
      <c r="M43" s="22"/>
    </row>
    <row r="44" spans="2:13" x14ac:dyDescent="0.25">
      <c r="B44" s="39"/>
      <c r="C44" s="10">
        <v>19.540871962333899</v>
      </c>
      <c r="D44" s="2"/>
      <c r="E44" s="10">
        <v>12.3060892731395</v>
      </c>
      <c r="F44" s="11"/>
      <c r="G44" s="12"/>
      <c r="H44" s="2"/>
      <c r="I44" s="12"/>
      <c r="J44" s="12"/>
      <c r="K44" s="2"/>
      <c r="L44" s="12"/>
      <c r="M44" s="22"/>
    </row>
    <row r="45" spans="2:13" x14ac:dyDescent="0.25">
      <c r="B45" s="39"/>
      <c r="C45" s="10">
        <v>19.2252541705369</v>
      </c>
      <c r="D45" s="2"/>
      <c r="E45" s="10">
        <v>12.402396102985998</v>
      </c>
      <c r="F45" s="11"/>
      <c r="G45" s="12"/>
      <c r="H45" s="2"/>
      <c r="I45" s="12"/>
      <c r="J45" s="12"/>
      <c r="K45" s="2"/>
      <c r="L45" s="12"/>
      <c r="M45" s="22"/>
    </row>
    <row r="46" spans="2:13" x14ac:dyDescent="0.25">
      <c r="B46" s="39"/>
      <c r="C46" s="33">
        <v>18.9291645525802</v>
      </c>
      <c r="D46" s="34">
        <f t="shared" ref="D46:F46" si="52">AVERAGE(C46:C48)</f>
        <v>18.90742165043563</v>
      </c>
      <c r="E46" s="33">
        <v>11.9264527948371</v>
      </c>
      <c r="F46" s="35">
        <f t="shared" si="52"/>
        <v>11.809273237292899</v>
      </c>
      <c r="G46" s="36">
        <f t="shared" ref="G46" si="53">D46-F46</f>
        <v>7.0981484131427308</v>
      </c>
      <c r="H46" s="2"/>
      <c r="I46" s="36">
        <f t="shared" ref="I46" si="54">G46-$H$4</f>
        <v>-0.22729261685084623</v>
      </c>
      <c r="J46" s="36">
        <f t="shared" ref="J46" si="55">POWER(2,-I46)</f>
        <v>1.1706360534633995</v>
      </c>
      <c r="K46" s="2"/>
      <c r="L46" s="12"/>
      <c r="M46" s="22"/>
    </row>
    <row r="47" spans="2:13" x14ac:dyDescent="0.25">
      <c r="B47" s="39"/>
      <c r="C47" s="10">
        <v>19.0429433602445</v>
      </c>
      <c r="D47" s="2"/>
      <c r="E47" s="10">
        <v>12.0723546427941</v>
      </c>
      <c r="F47" s="11"/>
      <c r="G47" s="12"/>
      <c r="H47" s="2"/>
      <c r="I47" s="12"/>
      <c r="J47" s="12"/>
      <c r="K47" s="2"/>
      <c r="L47" s="12"/>
      <c r="M47" s="22"/>
    </row>
    <row r="48" spans="2:13" x14ac:dyDescent="0.25">
      <c r="B48" s="39"/>
      <c r="C48" s="8">
        <v>18.750157038482193</v>
      </c>
      <c r="D48" s="7"/>
      <c r="E48" s="8">
        <v>11.429012274247498</v>
      </c>
      <c r="F48" s="9"/>
      <c r="G48" s="13"/>
      <c r="H48" s="2"/>
      <c r="I48" s="13"/>
      <c r="J48" s="13"/>
      <c r="K48" s="2"/>
      <c r="L48" s="12"/>
      <c r="M48" s="22"/>
    </row>
    <row r="49" spans="2:13" x14ac:dyDescent="0.25">
      <c r="B49" s="39"/>
      <c r="C49" s="10">
        <v>18.329590330482699</v>
      </c>
      <c r="D49" s="2">
        <f t="shared" ref="D49:F49" si="56">AVERAGE(C49:C51)</f>
        <v>18.0679298858865</v>
      </c>
      <c r="E49" s="10">
        <v>11.1092732372929</v>
      </c>
      <c r="F49" s="11">
        <f t="shared" si="56"/>
        <v>10.971644772846298</v>
      </c>
      <c r="G49" s="12">
        <f t="shared" ref="G49" si="57">D49-F49</f>
        <v>7.0962851130402012</v>
      </c>
      <c r="H49" s="2"/>
      <c r="I49" s="12">
        <f t="shared" ref="I49" si="58">G49-$H$4</f>
        <v>-0.22915591695337589</v>
      </c>
      <c r="J49" s="12">
        <f t="shared" ref="J49" si="59">POWER(2,-I49)</f>
        <v>1.1721489549484154</v>
      </c>
      <c r="K49" s="2"/>
      <c r="L49" s="12"/>
      <c r="M49" s="22"/>
    </row>
    <row r="50" spans="2:13" x14ac:dyDescent="0.25">
      <c r="B50" s="39"/>
      <c r="C50" s="10">
        <v>17.958410734572801</v>
      </c>
      <c r="D50" s="2"/>
      <c r="E50" s="10">
        <v>10.6058580070854</v>
      </c>
      <c r="F50" s="11"/>
      <c r="G50" s="12"/>
      <c r="H50" s="2"/>
      <c r="I50" s="12"/>
      <c r="J50" s="12"/>
      <c r="K50" s="2"/>
      <c r="L50" s="12"/>
      <c r="M50" s="22"/>
    </row>
    <row r="51" spans="2:13" ht="15.75" thickBot="1" x14ac:dyDescent="0.3">
      <c r="B51" s="40"/>
      <c r="C51" s="24">
        <v>17.915788592603999</v>
      </c>
      <c r="D51" s="25"/>
      <c r="E51" s="24">
        <v>11.199803074160597</v>
      </c>
      <c r="F51" s="31"/>
      <c r="G51" s="26"/>
      <c r="H51" s="25"/>
      <c r="I51" s="26"/>
      <c r="J51" s="26"/>
      <c r="K51" s="25"/>
      <c r="L51" s="26"/>
      <c r="M51" s="29"/>
    </row>
    <row r="52" spans="2:13" x14ac:dyDescent="0.25">
      <c r="B52" s="38" t="s">
        <v>17</v>
      </c>
      <c r="C52" s="15">
        <v>18.585126672464501</v>
      </c>
      <c r="D52" s="16">
        <f t="shared" ref="D52:F52" si="60">AVERAGE(C52:C54)</f>
        <v>19.072941148251299</v>
      </c>
      <c r="E52" s="15">
        <v>10.3706497350906</v>
      </c>
      <c r="F52" s="32">
        <f t="shared" si="60"/>
        <v>10.904374721797566</v>
      </c>
      <c r="G52" s="17">
        <f t="shared" ref="G52" si="61">D52-F52</f>
        <v>8.168566426453733</v>
      </c>
      <c r="H52" s="16"/>
      <c r="I52" s="17">
        <f t="shared" ref="I52" si="62">G52-$H$4</f>
        <v>0.84312539646015594</v>
      </c>
      <c r="J52" s="17">
        <f t="shared" ref="J52" si="63">POWER(2,-I52)</f>
        <v>0.5574346560396547</v>
      </c>
      <c r="K52" s="16">
        <v>0.94475630995717086</v>
      </c>
      <c r="L52" s="17">
        <v>6.2136722718270282E-2</v>
      </c>
      <c r="M52" s="18">
        <f>TTEST(J28:J39,J52:J63,2,3)</f>
        <v>1.4819788445121053E-3</v>
      </c>
    </row>
    <row r="53" spans="2:13" x14ac:dyDescent="0.25">
      <c r="B53" s="39"/>
      <c r="C53" s="10">
        <v>19.613375607864999</v>
      </c>
      <c r="D53" s="2"/>
      <c r="E53" s="10">
        <v>11.5174121175378</v>
      </c>
      <c r="F53" s="11"/>
      <c r="G53" s="12"/>
      <c r="H53" s="2"/>
      <c r="I53" s="12"/>
      <c r="J53" s="12"/>
      <c r="K53" s="2"/>
      <c r="L53" s="12"/>
      <c r="M53" s="20" t="s">
        <v>23</v>
      </c>
    </row>
    <row r="54" spans="2:13" x14ac:dyDescent="0.25">
      <c r="B54" s="39"/>
      <c r="C54" s="10">
        <v>19.020321164424399</v>
      </c>
      <c r="D54" s="2"/>
      <c r="E54" s="10">
        <v>10.825062312764301</v>
      </c>
      <c r="F54" s="11"/>
      <c r="G54" s="12"/>
      <c r="H54" s="2"/>
      <c r="I54" s="12"/>
      <c r="J54" s="12"/>
      <c r="K54" s="2"/>
      <c r="L54" s="12"/>
      <c r="M54" s="21"/>
    </row>
    <row r="55" spans="2:13" x14ac:dyDescent="0.25">
      <c r="B55" s="39"/>
      <c r="C55" s="33">
        <v>19.153282508389001</v>
      </c>
      <c r="D55" s="34">
        <f t="shared" ref="D55:F55" si="64">AVERAGE(C55:C57)</f>
        <v>19.139377241935765</v>
      </c>
      <c r="E55" s="33">
        <v>11.2947776544846</v>
      </c>
      <c r="F55" s="35">
        <f t="shared" si="64"/>
        <v>11.339593680759799</v>
      </c>
      <c r="G55" s="36">
        <f t="shared" ref="G55" si="65">D55-F55</f>
        <v>7.7997835611759658</v>
      </c>
      <c r="H55" s="2"/>
      <c r="I55" s="36">
        <f t="shared" ref="I55" si="66">G55-$H$4</f>
        <v>0.47434253118238878</v>
      </c>
      <c r="J55" s="36">
        <f t="shared" ref="J55" si="67">POWER(2,-I55)</f>
        <v>0.71979474204465399</v>
      </c>
      <c r="K55" s="2"/>
      <c r="L55" s="12"/>
      <c r="M55" s="22"/>
    </row>
    <row r="56" spans="2:13" x14ac:dyDescent="0.25">
      <c r="B56" s="39"/>
      <c r="C56" s="10">
        <v>19.260494224515799</v>
      </c>
      <c r="D56" s="2"/>
      <c r="E56" s="10">
        <v>11.3015043291854</v>
      </c>
      <c r="F56" s="11"/>
      <c r="G56" s="12"/>
      <c r="H56" s="2"/>
      <c r="I56" s="12"/>
      <c r="J56" s="12"/>
      <c r="K56" s="2"/>
      <c r="L56" s="12"/>
      <c r="M56" s="22"/>
    </row>
    <row r="57" spans="2:13" x14ac:dyDescent="0.25">
      <c r="B57" s="39"/>
      <c r="C57" s="10">
        <v>19.004354992902503</v>
      </c>
      <c r="D57" s="2"/>
      <c r="E57" s="10">
        <v>11.4224990586094</v>
      </c>
      <c r="F57" s="11"/>
      <c r="G57" s="12"/>
      <c r="H57" s="2"/>
      <c r="I57" s="12"/>
      <c r="J57" s="12"/>
      <c r="K57" s="2"/>
      <c r="L57" s="12"/>
      <c r="M57" s="22"/>
    </row>
    <row r="58" spans="2:13" x14ac:dyDescent="0.25">
      <c r="B58" s="39"/>
      <c r="C58" s="33">
        <v>19.293059543145901</v>
      </c>
      <c r="D58" s="34">
        <f t="shared" ref="D58:F58" si="68">AVERAGE(C58:C60)</f>
        <v>19.357703726881969</v>
      </c>
      <c r="E58" s="33">
        <v>12.409333127732999</v>
      </c>
      <c r="F58" s="35">
        <f t="shared" si="68"/>
        <v>11.759511373311701</v>
      </c>
      <c r="G58" s="36">
        <f t="shared" ref="G58" si="69">D58-F58</f>
        <v>7.5981923535702673</v>
      </c>
      <c r="H58" s="2"/>
      <c r="I58" s="36">
        <f t="shared" ref="I58" si="70">G58-$H$4</f>
        <v>0.2727513235766903</v>
      </c>
      <c r="J58" s="36">
        <f t="shared" ref="J58" si="71">POWER(2,-I58)</f>
        <v>0.82773948070828085</v>
      </c>
      <c r="K58" s="2"/>
      <c r="L58" s="12"/>
      <c r="M58" s="22"/>
    </row>
    <row r="59" spans="2:13" x14ac:dyDescent="0.25">
      <c r="B59" s="39"/>
      <c r="C59" s="10">
        <v>19.506492268324699</v>
      </c>
      <c r="D59" s="2"/>
      <c r="E59" s="10">
        <v>11.638282958999101</v>
      </c>
      <c r="F59" s="11"/>
      <c r="G59" s="12"/>
      <c r="H59" s="2"/>
      <c r="I59" s="12"/>
      <c r="J59" s="12"/>
      <c r="K59" s="2"/>
      <c r="L59" s="12"/>
      <c r="M59" s="22"/>
    </row>
    <row r="60" spans="2:13" x14ac:dyDescent="0.25">
      <c r="B60" s="39"/>
      <c r="C60" s="8">
        <v>19.27355936917531</v>
      </c>
      <c r="D60" s="7"/>
      <c r="E60" s="8">
        <v>11.230918033203</v>
      </c>
      <c r="F60" s="9"/>
      <c r="G60" s="13"/>
      <c r="H60" s="2"/>
      <c r="I60" s="13"/>
      <c r="J60" s="13"/>
      <c r="K60" s="2"/>
      <c r="L60" s="12"/>
      <c r="M60" s="22"/>
    </row>
    <row r="61" spans="2:13" x14ac:dyDescent="0.25">
      <c r="B61" s="39"/>
      <c r="C61" s="10">
        <v>18.1920853040676</v>
      </c>
      <c r="D61" s="2">
        <f t="shared" ref="D61:F61" si="72">AVERAGE(C61:C63)</f>
        <v>18.085775952709032</v>
      </c>
      <c r="E61" s="10">
        <v>10.594103663790101</v>
      </c>
      <c r="F61" s="11">
        <f t="shared" si="72"/>
        <v>10.361788725400567</v>
      </c>
      <c r="G61" s="12">
        <f t="shared" ref="G61" si="73">D61-F61</f>
        <v>7.7239872273084647</v>
      </c>
      <c r="H61" s="2"/>
      <c r="I61" s="12">
        <f t="shared" ref="I61" si="74">G61-$H$4</f>
        <v>0.39854619731488761</v>
      </c>
      <c r="J61" s="12">
        <f t="shared" ref="J61" si="75">POWER(2,-I61)</f>
        <v>0.75862236138122252</v>
      </c>
      <c r="K61" s="2"/>
      <c r="L61" s="12"/>
      <c r="M61" s="22"/>
    </row>
    <row r="62" spans="2:13" x14ac:dyDescent="0.25">
      <c r="B62" s="39"/>
      <c r="C62" s="10">
        <v>18.1156406571953</v>
      </c>
      <c r="D62" s="2"/>
      <c r="E62" s="10">
        <v>10.059589442119799</v>
      </c>
      <c r="F62" s="11"/>
      <c r="G62" s="12"/>
      <c r="H62" s="2"/>
      <c r="I62" s="12"/>
      <c r="J62" s="12"/>
      <c r="K62" s="2"/>
      <c r="L62" s="12"/>
      <c r="M62" s="22"/>
    </row>
    <row r="63" spans="2:13" ht="15.75" thickBot="1" x14ac:dyDescent="0.3">
      <c r="B63" s="40"/>
      <c r="C63" s="24">
        <v>17.949601896864198</v>
      </c>
      <c r="D63" s="25"/>
      <c r="E63" s="24">
        <v>10.431673070291801</v>
      </c>
      <c r="F63" s="31"/>
      <c r="G63" s="26"/>
      <c r="H63" s="25"/>
      <c r="I63" s="26"/>
      <c r="J63" s="26"/>
      <c r="K63" s="25"/>
      <c r="L63" s="26"/>
      <c r="M63" s="29"/>
    </row>
    <row r="64" spans="2:13" x14ac:dyDescent="0.25">
      <c r="B64" s="38" t="s">
        <v>18</v>
      </c>
      <c r="C64" s="15">
        <v>19.0243157076481</v>
      </c>
      <c r="D64" s="16">
        <f t="shared" ref="D64:F64" si="76">AVERAGE(C64:C66)</f>
        <v>18.743711373693468</v>
      </c>
      <c r="E64" s="15">
        <v>10.9083988702633</v>
      </c>
      <c r="F64" s="32">
        <f t="shared" si="76"/>
        <v>10.609409924254267</v>
      </c>
      <c r="G64" s="17">
        <f t="shared" ref="G64" si="77">D64-F64</f>
        <v>8.1343014494392012</v>
      </c>
      <c r="H64" s="16"/>
      <c r="I64" s="17">
        <f t="shared" ref="I64" si="78">G64-$H$4</f>
        <v>0.80886041944562415</v>
      </c>
      <c r="J64" s="17">
        <f t="shared" ref="J64" si="79">POWER(2,-I64)</f>
        <v>0.57083257886832284</v>
      </c>
      <c r="K64" s="16">
        <v>1.3136013092441363</v>
      </c>
      <c r="L64" s="17">
        <v>0.10459352387223234</v>
      </c>
      <c r="M64" s="18">
        <f>TTEST(J40:J51,J64:J75,2,3)</f>
        <v>1.6071222519201264E-3</v>
      </c>
    </row>
    <row r="65" spans="2:13" x14ac:dyDescent="0.25">
      <c r="B65" s="39"/>
      <c r="C65" s="10">
        <v>18.363214422145401</v>
      </c>
      <c r="D65" s="2"/>
      <c r="E65" s="10">
        <v>10.3210805247459</v>
      </c>
      <c r="F65" s="11"/>
      <c r="G65" s="12"/>
      <c r="H65" s="2"/>
      <c r="I65" s="12"/>
      <c r="J65" s="12"/>
      <c r="K65" s="2"/>
      <c r="L65" s="12"/>
      <c r="M65" s="20" t="s">
        <v>24</v>
      </c>
    </row>
    <row r="66" spans="2:13" x14ac:dyDescent="0.25">
      <c r="B66" s="39"/>
      <c r="C66" s="10">
        <v>18.843603991286901</v>
      </c>
      <c r="D66" s="2"/>
      <c r="E66" s="10">
        <v>10.5987503777536</v>
      </c>
      <c r="F66" s="11"/>
      <c r="G66" s="12"/>
      <c r="H66" s="2"/>
      <c r="I66" s="12"/>
      <c r="J66" s="12"/>
      <c r="K66" s="2"/>
      <c r="L66" s="12"/>
      <c r="M66" s="21"/>
    </row>
    <row r="67" spans="2:13" x14ac:dyDescent="0.25">
      <c r="B67" s="39"/>
      <c r="C67" s="33">
        <v>18.583536152174201</v>
      </c>
      <c r="D67" s="34">
        <f t="shared" ref="D67:F67" si="80">AVERAGE(C67:C69)</f>
        <v>18.33237886272515</v>
      </c>
      <c r="E67" s="33">
        <v>11.588466571653701</v>
      </c>
      <c r="F67" s="35">
        <f t="shared" si="80"/>
        <v>10.828279064331101</v>
      </c>
      <c r="G67" s="36">
        <f t="shared" ref="G67" si="81">D67-F67</f>
        <v>7.5040997983940496</v>
      </c>
      <c r="H67" s="2"/>
      <c r="I67" s="36">
        <f t="shared" ref="I67" si="82">G67-$H$4</f>
        <v>0.17865876840047257</v>
      </c>
      <c r="J67" s="36">
        <f t="shared" ref="J67" si="83">POWER(2,-I67)</f>
        <v>0.88352400115417495</v>
      </c>
      <c r="K67" s="2"/>
      <c r="L67" s="12"/>
      <c r="M67" s="22"/>
    </row>
    <row r="68" spans="2:13" x14ac:dyDescent="0.25">
      <c r="B68" s="39"/>
      <c r="C68" s="10">
        <v>18.0812215732761</v>
      </c>
      <c r="D68" s="2"/>
      <c r="E68" s="10">
        <v>10.102879197790401</v>
      </c>
      <c r="F68" s="11"/>
      <c r="G68" s="12"/>
      <c r="H68" s="2"/>
      <c r="I68" s="12"/>
      <c r="J68" s="12"/>
      <c r="K68" s="2"/>
      <c r="L68" s="12"/>
      <c r="M68" s="22"/>
    </row>
    <row r="69" spans="2:13" x14ac:dyDescent="0.25">
      <c r="B69" s="39"/>
      <c r="C69" s="10"/>
      <c r="D69" s="2"/>
      <c r="E69" s="10">
        <v>10.793491423549201</v>
      </c>
      <c r="F69" s="11"/>
      <c r="G69" s="12"/>
      <c r="H69" s="2"/>
      <c r="I69" s="12"/>
      <c r="J69" s="12"/>
      <c r="K69" s="2"/>
      <c r="L69" s="12"/>
      <c r="M69" s="22"/>
    </row>
    <row r="70" spans="2:13" x14ac:dyDescent="0.25">
      <c r="B70" s="39"/>
      <c r="C70" s="33">
        <v>19.0139601590163</v>
      </c>
      <c r="D70" s="34">
        <f t="shared" ref="D70:F70" si="84">AVERAGE(C70:C72)</f>
        <v>19.211831885199953</v>
      </c>
      <c r="E70" s="33">
        <v>11.1602683175643</v>
      </c>
      <c r="F70" s="35">
        <f t="shared" si="84"/>
        <v>11.547388496359702</v>
      </c>
      <c r="G70" s="36">
        <f t="shared" ref="G70" si="85">D70-F70</f>
        <v>7.664443388840251</v>
      </c>
      <c r="H70" s="2"/>
      <c r="I70" s="36">
        <f t="shared" ref="I70" si="86">G70-$H$4</f>
        <v>0.33900235884667396</v>
      </c>
      <c r="J70" s="36">
        <f t="shared" ref="J70" si="87">POWER(2,-I70)</f>
        <v>0.79058782396972072</v>
      </c>
      <c r="K70" s="2"/>
      <c r="L70" s="12"/>
      <c r="M70" s="22"/>
    </row>
    <row r="71" spans="2:13" x14ac:dyDescent="0.25">
      <c r="B71" s="39"/>
      <c r="C71" s="10">
        <v>19.012427374171398</v>
      </c>
      <c r="D71" s="2"/>
      <c r="E71" s="10">
        <v>11.934508675155101</v>
      </c>
      <c r="F71" s="11"/>
      <c r="G71" s="12"/>
      <c r="H71" s="2"/>
      <c r="I71" s="12"/>
      <c r="J71" s="12"/>
      <c r="K71" s="2"/>
      <c r="L71" s="12"/>
      <c r="M71" s="22"/>
    </row>
    <row r="72" spans="2:13" x14ac:dyDescent="0.25">
      <c r="B72" s="39"/>
      <c r="C72" s="8">
        <v>19.609108122412156</v>
      </c>
      <c r="D72" s="7"/>
      <c r="E72" s="8"/>
      <c r="F72" s="9"/>
      <c r="G72" s="13"/>
      <c r="H72" s="2"/>
      <c r="I72" s="13"/>
      <c r="J72" s="13"/>
      <c r="K72" s="2"/>
      <c r="L72" s="12"/>
      <c r="M72" s="22"/>
    </row>
    <row r="73" spans="2:13" x14ac:dyDescent="0.25">
      <c r="B73" s="39"/>
      <c r="C73" s="10">
        <v>18.146696279070198</v>
      </c>
      <c r="D73" s="2">
        <f t="shared" ref="D73:F73" si="88">AVERAGE(C73:C75)</f>
        <v>18.386904736168532</v>
      </c>
      <c r="E73" s="10">
        <v>9.9411584825622406</v>
      </c>
      <c r="F73" s="11">
        <f t="shared" si="88"/>
        <v>10.340378207473146</v>
      </c>
      <c r="G73" s="12">
        <f t="shared" ref="G73" si="89">D73-F73</f>
        <v>8.0465265286953862</v>
      </c>
      <c r="H73" s="2"/>
      <c r="I73" s="12">
        <f t="shared" ref="I73" si="90">G73-$H$4</f>
        <v>0.72108549870180916</v>
      </c>
      <c r="J73" s="12">
        <f t="shared" ref="J73" si="91">POWER(2,-I73)</f>
        <v>0.60664082759197768</v>
      </c>
      <c r="K73" s="2"/>
      <c r="L73" s="12"/>
      <c r="M73" s="22"/>
    </row>
    <row r="74" spans="2:13" x14ac:dyDescent="0.25">
      <c r="B74" s="39"/>
      <c r="C74" s="10">
        <v>18.810418887314</v>
      </c>
      <c r="D74" s="2"/>
      <c r="E74" s="10">
        <v>10.813634119913599</v>
      </c>
      <c r="F74" s="11"/>
      <c r="G74" s="12"/>
      <c r="H74" s="2"/>
      <c r="I74" s="12"/>
      <c r="J74" s="12"/>
      <c r="K74" s="2"/>
      <c r="L74" s="12"/>
      <c r="M74" s="22"/>
    </row>
    <row r="75" spans="2:13" ht="15.75" thickBot="1" x14ac:dyDescent="0.3">
      <c r="B75" s="40"/>
      <c r="C75" s="24">
        <v>18.2035990421214</v>
      </c>
      <c r="D75" s="25"/>
      <c r="E75" s="24">
        <v>10.2663420199436</v>
      </c>
      <c r="F75" s="31"/>
      <c r="G75" s="26"/>
      <c r="H75" s="25"/>
      <c r="I75" s="26"/>
      <c r="J75" s="26"/>
      <c r="K75" s="25"/>
      <c r="L75" s="26"/>
      <c r="M75" s="29"/>
    </row>
    <row r="76" spans="2:13" x14ac:dyDescent="0.25">
      <c r="B76" s="38" t="s">
        <v>19</v>
      </c>
      <c r="C76" s="15">
        <v>19.154200362550501</v>
      </c>
      <c r="D76" s="16">
        <f t="shared" ref="D76:F76" si="92">AVERAGE(C76:C78)</f>
        <v>19.215360863709105</v>
      </c>
      <c r="E76" s="15">
        <v>11.2128384922145</v>
      </c>
      <c r="F76" s="32">
        <f t="shared" si="92"/>
        <v>11.271393288143834</v>
      </c>
      <c r="G76" s="17">
        <f t="shared" ref="G76" si="93">D76-F76</f>
        <v>7.9439675755652708</v>
      </c>
      <c r="H76" s="16"/>
      <c r="I76" s="17">
        <f t="shared" ref="I76" si="94">G76-$H$4</f>
        <v>0.61852654557169373</v>
      </c>
      <c r="J76" s="17">
        <f t="shared" ref="J76" si="95">POWER(2,-I76)</f>
        <v>0.6513358109338504</v>
      </c>
      <c r="K76" s="16">
        <v>0.79524579863361688</v>
      </c>
      <c r="L76" s="17">
        <v>8.8876729096222823E-2</v>
      </c>
      <c r="M76" s="18">
        <f>TTEST(J28:J39,J76:J87,2,3)</f>
        <v>2.0855770065342745E-4</v>
      </c>
    </row>
    <row r="77" spans="2:13" x14ac:dyDescent="0.25">
      <c r="B77" s="39"/>
      <c r="C77" s="10">
        <v>19.658223464129101</v>
      </c>
      <c r="D77" s="2"/>
      <c r="E77" s="10">
        <v>11.565398751275801</v>
      </c>
      <c r="F77" s="11"/>
      <c r="G77" s="12"/>
      <c r="H77" s="2"/>
      <c r="I77" s="12"/>
      <c r="J77" s="12"/>
      <c r="K77" s="2"/>
      <c r="L77" s="12"/>
      <c r="M77" s="20" t="s">
        <v>23</v>
      </c>
    </row>
    <row r="78" spans="2:13" x14ac:dyDescent="0.25">
      <c r="B78" s="39"/>
      <c r="C78" s="10">
        <v>18.833658764447701</v>
      </c>
      <c r="D78" s="2"/>
      <c r="E78" s="10">
        <v>11.035942620941199</v>
      </c>
      <c r="F78" s="11"/>
      <c r="G78" s="12"/>
      <c r="H78" s="2"/>
      <c r="I78" s="12"/>
      <c r="J78" s="12"/>
      <c r="K78" s="2"/>
      <c r="L78" s="12"/>
      <c r="M78" s="21"/>
    </row>
    <row r="79" spans="2:13" x14ac:dyDescent="0.25">
      <c r="B79" s="39"/>
      <c r="C79" s="33">
        <v>18.540517710180001</v>
      </c>
      <c r="D79" s="34">
        <f t="shared" ref="D79:F79" si="96">AVERAGE(C79:C81)</f>
        <v>18.621303909130265</v>
      </c>
      <c r="E79" s="33">
        <v>11.0944891393197</v>
      </c>
      <c r="F79" s="35">
        <f t="shared" si="96"/>
        <v>10.991558634013431</v>
      </c>
      <c r="G79" s="36">
        <f t="shared" ref="G79" si="97">D79-F79</f>
        <v>7.629745275116834</v>
      </c>
      <c r="H79" s="2"/>
      <c r="I79" s="36">
        <f t="shared" ref="I79" si="98">G79-$H$4</f>
        <v>0.30430424512325693</v>
      </c>
      <c r="J79" s="36">
        <f t="shared" ref="J79" si="99">POWER(2,-I79)</f>
        <v>0.80983267272395021</v>
      </c>
      <c r="K79" s="2"/>
      <c r="L79" s="12"/>
      <c r="M79" s="28"/>
    </row>
    <row r="80" spans="2:13" x14ac:dyDescent="0.25">
      <c r="B80" s="39"/>
      <c r="C80" s="10">
        <v>18.513045053401701</v>
      </c>
      <c r="D80" s="2"/>
      <c r="E80" s="10">
        <v>11.0841143492801</v>
      </c>
      <c r="F80" s="11"/>
      <c r="G80" s="12"/>
      <c r="H80" s="2"/>
      <c r="I80" s="12"/>
      <c r="J80" s="12"/>
      <c r="K80" s="2"/>
      <c r="L80" s="12"/>
      <c r="M80" s="28"/>
    </row>
    <row r="81" spans="2:13" x14ac:dyDescent="0.25">
      <c r="B81" s="39"/>
      <c r="C81" s="10">
        <v>18.810348963809101</v>
      </c>
      <c r="D81" s="2"/>
      <c r="E81" s="10">
        <v>10.7960724134405</v>
      </c>
      <c r="F81" s="11"/>
      <c r="G81" s="12"/>
      <c r="H81" s="2"/>
      <c r="I81" s="12"/>
      <c r="J81" s="12"/>
      <c r="K81" s="2"/>
      <c r="L81" s="12"/>
      <c r="M81" s="22"/>
    </row>
    <row r="82" spans="2:13" x14ac:dyDescent="0.25">
      <c r="B82" s="39"/>
      <c r="C82" s="33">
        <v>19.461792344275576</v>
      </c>
      <c r="D82" s="34">
        <f t="shared" ref="D82:F82" si="100">AVERAGE(C82:C84)</f>
        <v>19.065467610288</v>
      </c>
      <c r="E82" s="33">
        <v>11.1376244953974</v>
      </c>
      <c r="F82" s="35">
        <f t="shared" si="100"/>
        <v>11.316531442000667</v>
      </c>
      <c r="G82" s="36">
        <f t="shared" ref="G82" si="101">D82-F82</f>
        <v>7.748936168287333</v>
      </c>
      <c r="H82" s="2"/>
      <c r="I82" s="36">
        <f t="shared" ref="I82" si="102">G82-$H$4</f>
        <v>0.42349513829375596</v>
      </c>
      <c r="J82" s="36">
        <f t="shared" ref="J82" si="103">POWER(2,-I82)</f>
        <v>0.74561607122450413</v>
      </c>
      <c r="K82" s="2"/>
      <c r="L82" s="12"/>
      <c r="M82" s="22"/>
    </row>
    <row r="83" spans="2:13" x14ac:dyDescent="0.25">
      <c r="B83" s="39"/>
      <c r="C83" s="10">
        <v>18.81121264234763</v>
      </c>
      <c r="D83" s="2"/>
      <c r="E83" s="10">
        <v>11.512176177538899</v>
      </c>
      <c r="F83" s="11"/>
      <c r="G83" s="12"/>
      <c r="H83" s="2"/>
      <c r="I83" s="12"/>
      <c r="J83" s="12"/>
      <c r="K83" s="2"/>
      <c r="L83" s="12"/>
      <c r="M83" s="22"/>
    </row>
    <row r="84" spans="2:13" x14ac:dyDescent="0.25">
      <c r="B84" s="39"/>
      <c r="C84" s="8">
        <v>18.9233978442408</v>
      </c>
      <c r="D84" s="7"/>
      <c r="E84" s="8">
        <v>11.2997936530657</v>
      </c>
      <c r="F84" s="9"/>
      <c r="G84" s="13"/>
      <c r="H84" s="2"/>
      <c r="I84" s="13"/>
      <c r="J84" s="13"/>
      <c r="K84" s="2"/>
      <c r="L84" s="12"/>
      <c r="M84" s="22"/>
    </row>
    <row r="85" spans="2:13" x14ac:dyDescent="0.25">
      <c r="B85" s="39"/>
      <c r="C85" s="10">
        <v>19.499155166739001</v>
      </c>
      <c r="D85" s="2">
        <f t="shared" ref="D85:F85" si="104">AVERAGE(C85:C87)</f>
        <v>19.432203853355066</v>
      </c>
      <c r="E85" s="10">
        <v>11.7242644490718</v>
      </c>
      <c r="F85" s="11">
        <f t="shared" si="104"/>
        <v>11.642106132692133</v>
      </c>
      <c r="G85" s="12">
        <f t="shared" ref="G85" si="105">D85-F85</f>
        <v>7.7900977206629332</v>
      </c>
      <c r="H85" s="2"/>
      <c r="I85" s="12">
        <f t="shared" ref="I85" si="106">G85-$H$4</f>
        <v>0.46465669066935611</v>
      </c>
      <c r="J85" s="12">
        <f t="shared" ref="J85" si="107">POWER(2,-I85)</f>
        <v>0.72464349575038234</v>
      </c>
      <c r="K85" s="2"/>
      <c r="L85" s="12"/>
      <c r="M85" s="22"/>
    </row>
    <row r="86" spans="2:13" x14ac:dyDescent="0.25">
      <c r="B86" s="39"/>
      <c r="C86" s="10">
        <v>19.440670194110002</v>
      </c>
      <c r="D86" s="2"/>
      <c r="E86" s="10">
        <v>11.639314957332999</v>
      </c>
      <c r="F86" s="11"/>
      <c r="G86" s="12"/>
      <c r="H86" s="2"/>
      <c r="I86" s="12"/>
      <c r="J86" s="12"/>
      <c r="K86" s="2"/>
      <c r="L86" s="12"/>
      <c r="M86" s="22"/>
    </row>
    <row r="87" spans="2:13" ht="15.75" thickBot="1" x14ac:dyDescent="0.3">
      <c r="B87" s="40"/>
      <c r="C87" s="24">
        <v>19.356786199216199</v>
      </c>
      <c r="D87" s="25"/>
      <c r="E87" s="24">
        <v>11.562738991671599</v>
      </c>
      <c r="F87" s="31"/>
      <c r="G87" s="26"/>
      <c r="H87" s="25"/>
      <c r="I87" s="26"/>
      <c r="J87" s="26"/>
      <c r="K87" s="25"/>
      <c r="L87" s="26"/>
      <c r="M87" s="29"/>
    </row>
    <row r="88" spans="2:13" x14ac:dyDescent="0.25">
      <c r="B88" s="38" t="s">
        <v>20</v>
      </c>
      <c r="C88" s="15">
        <v>18.3840017459422</v>
      </c>
      <c r="D88" s="16">
        <f t="shared" ref="D88:F88" si="108">AVERAGE(C88:C90)</f>
        <v>18.202630833255448</v>
      </c>
      <c r="E88" s="15">
        <v>10.3386813148598</v>
      </c>
      <c r="F88" s="32">
        <f t="shared" si="108"/>
        <v>10.292671368019786</v>
      </c>
      <c r="G88" s="17">
        <f t="shared" ref="G88" si="109">D88-F88</f>
        <v>7.9099594652356622</v>
      </c>
      <c r="H88" s="16"/>
      <c r="I88" s="17">
        <f t="shared" ref="I88" si="110">G88-$H$4</f>
        <v>0.58451843524208513</v>
      </c>
      <c r="J88" s="17">
        <f t="shared" ref="J88" si="111">POWER(2,-I88)</f>
        <v>0.6668719000739497</v>
      </c>
      <c r="K88" s="16">
        <v>1.1493759681239075</v>
      </c>
      <c r="L88" s="17">
        <v>0.31433545352279074</v>
      </c>
      <c r="M88" s="18">
        <f>TTEST(J40:J51,J88:J98,2,3)</f>
        <v>7.6879315599681067E-4</v>
      </c>
    </row>
    <row r="89" spans="2:13" x14ac:dyDescent="0.25">
      <c r="B89" s="39"/>
      <c r="C89" s="10">
        <v>18.021259920568699</v>
      </c>
      <c r="D89" s="2"/>
      <c r="E89" s="10">
        <v>10.246661421179772</v>
      </c>
      <c r="F89" s="11"/>
      <c r="G89" s="12"/>
      <c r="H89" s="2"/>
      <c r="I89" s="12"/>
      <c r="J89" s="12"/>
      <c r="K89" s="2"/>
      <c r="L89" s="12"/>
      <c r="M89" s="20" t="s">
        <v>24</v>
      </c>
    </row>
    <row r="90" spans="2:13" x14ac:dyDescent="0.25">
      <c r="B90" s="39"/>
      <c r="C90" s="10"/>
      <c r="D90" s="2"/>
      <c r="E90" s="10"/>
      <c r="F90" s="11"/>
      <c r="G90" s="12"/>
      <c r="H90" s="2"/>
      <c r="I90" s="12"/>
      <c r="J90" s="12"/>
      <c r="K90" s="2"/>
      <c r="L90" s="12"/>
      <c r="M90" s="21"/>
    </row>
    <row r="91" spans="2:13" x14ac:dyDescent="0.25">
      <c r="B91" s="39"/>
      <c r="C91" s="33">
        <v>17.8221915105328</v>
      </c>
      <c r="D91" s="34">
        <f t="shared" ref="D91:F91" si="112">AVERAGE(C91:C93)</f>
        <v>17.999848310522435</v>
      </c>
      <c r="E91" s="33">
        <v>9.8976279571407808</v>
      </c>
      <c r="F91" s="35">
        <f t="shared" si="112"/>
        <v>10.016689644353127</v>
      </c>
      <c r="G91" s="36">
        <f t="shared" ref="G91" si="113">D91-F91</f>
        <v>7.9831586661693077</v>
      </c>
      <c r="H91" s="2"/>
      <c r="I91" s="36">
        <f t="shared" ref="I91" si="114">G91-$H$4</f>
        <v>0.65771763617573065</v>
      </c>
      <c r="J91" s="36">
        <f t="shared" ref="J91" si="115">POWER(2,-I91)</f>
        <v>0.63388031173450832</v>
      </c>
      <c r="K91" s="2"/>
      <c r="L91" s="12"/>
      <c r="M91" s="22"/>
    </row>
    <row r="92" spans="2:13" x14ac:dyDescent="0.25">
      <c r="B92" s="39"/>
      <c r="C92" s="10">
        <v>17.963813644845501</v>
      </c>
      <c r="D92" s="2"/>
      <c r="E92" s="10">
        <v>10.052342566670699</v>
      </c>
      <c r="F92" s="11"/>
      <c r="G92" s="12"/>
      <c r="H92" s="2"/>
      <c r="I92" s="12"/>
      <c r="J92" s="12"/>
      <c r="K92" s="2"/>
      <c r="L92" s="12"/>
      <c r="M92" s="22"/>
    </row>
    <row r="93" spans="2:13" x14ac:dyDescent="0.25">
      <c r="B93" s="39"/>
      <c r="C93" s="10">
        <v>18.213539776188998</v>
      </c>
      <c r="D93" s="2"/>
      <c r="E93" s="10">
        <v>10.1000984092479</v>
      </c>
      <c r="F93" s="11"/>
      <c r="G93" s="12"/>
      <c r="H93" s="2"/>
      <c r="I93" s="12"/>
      <c r="J93" s="12"/>
      <c r="K93" s="2"/>
      <c r="L93" s="12"/>
      <c r="M93" s="22"/>
    </row>
    <row r="94" spans="2:13" x14ac:dyDescent="0.25">
      <c r="B94" s="39"/>
      <c r="C94" s="33">
        <v>18.271903987649701</v>
      </c>
      <c r="D94" s="34">
        <f t="shared" ref="D94:F94" si="116">AVERAGE(C94:C96)</f>
        <v>18.406442426619005</v>
      </c>
      <c r="E94" s="33">
        <v>10.785509101295199</v>
      </c>
      <c r="F94" s="35">
        <f t="shared" si="116"/>
        <v>10.8297068097396</v>
      </c>
      <c r="G94" s="36">
        <f t="shared" ref="G94" si="117">D94-F94</f>
        <v>7.5767356168794056</v>
      </c>
      <c r="H94" s="2"/>
      <c r="I94" s="36">
        <f t="shared" ref="I94" si="118">G94-$H$4</f>
        <v>0.25129458688582851</v>
      </c>
      <c r="J94" s="36">
        <f t="shared" ref="J94" si="119">POWER(2,-I94)</f>
        <v>0.84014218434631394</v>
      </c>
      <c r="K94" s="2"/>
      <c r="L94" s="12"/>
      <c r="M94" s="22"/>
    </row>
    <row r="95" spans="2:13" x14ac:dyDescent="0.25">
      <c r="B95" s="39"/>
      <c r="C95" s="10">
        <v>18.081764064604901</v>
      </c>
      <c r="D95" s="2"/>
      <c r="E95" s="10">
        <v>10.873904518184</v>
      </c>
      <c r="F95" s="11"/>
      <c r="G95" s="12"/>
      <c r="H95" s="2"/>
      <c r="I95" s="12"/>
      <c r="J95" s="12"/>
      <c r="K95" s="2"/>
      <c r="L95" s="12"/>
      <c r="M95" s="22"/>
    </row>
    <row r="96" spans="2:13" x14ac:dyDescent="0.25">
      <c r="B96" s="39"/>
      <c r="C96" s="8">
        <v>18.865659227602404</v>
      </c>
      <c r="D96" s="7"/>
      <c r="E96" s="8"/>
      <c r="F96" s="9"/>
      <c r="G96" s="13"/>
      <c r="H96" s="2"/>
      <c r="I96" s="13"/>
      <c r="J96" s="13"/>
      <c r="K96" s="2"/>
      <c r="L96" s="12"/>
      <c r="M96" s="22"/>
    </row>
    <row r="97" spans="2:13" x14ac:dyDescent="0.25">
      <c r="B97" s="39"/>
      <c r="C97" s="10">
        <v>17.794654944308501</v>
      </c>
      <c r="D97" s="2">
        <f t="shared" ref="D97:F97" si="120">AVERAGE(C97:C99)</f>
        <v>17.725858254649605</v>
      </c>
      <c r="E97" s="10">
        <v>9.9457193704473106</v>
      </c>
      <c r="F97" s="11">
        <f t="shared" si="120"/>
        <v>9.8670203422030305</v>
      </c>
      <c r="G97" s="12">
        <f t="shared" ref="G97" si="121">D97-F97</f>
        <v>7.8588379124465746</v>
      </c>
      <c r="H97" s="2"/>
      <c r="I97" s="12">
        <f t="shared" ref="I97" si="122">G97-$H$4</f>
        <v>0.53339688245299754</v>
      </c>
      <c r="J97" s="12">
        <f t="shared" ref="J97" si="123">POWER(2,-I97)</f>
        <v>0.69092600478783428</v>
      </c>
      <c r="K97" s="2"/>
      <c r="L97" s="12"/>
      <c r="M97" s="21"/>
    </row>
    <row r="98" spans="2:13" x14ac:dyDescent="0.25">
      <c r="B98" s="39"/>
      <c r="C98" s="10">
        <v>17.981024247801599</v>
      </c>
      <c r="D98" s="2"/>
      <c r="E98" s="10">
        <v>9.9526408422464705</v>
      </c>
      <c r="F98" s="11"/>
      <c r="G98" s="12"/>
      <c r="H98" s="2"/>
      <c r="I98" s="12"/>
      <c r="J98" s="12"/>
      <c r="K98" s="2"/>
      <c r="L98" s="12"/>
      <c r="M98" s="21"/>
    </row>
    <row r="99" spans="2:13" ht="15.75" thickBot="1" x14ac:dyDescent="0.3">
      <c r="B99" s="40"/>
      <c r="C99" s="24">
        <v>17.401895571838708</v>
      </c>
      <c r="D99" s="25"/>
      <c r="E99" s="24">
        <v>9.7027008139153104</v>
      </c>
      <c r="F99" s="31"/>
      <c r="G99" s="26"/>
      <c r="H99" s="25"/>
      <c r="I99" s="26"/>
      <c r="J99" s="26"/>
      <c r="K99" s="25"/>
      <c r="L99" s="26"/>
      <c r="M99" s="27"/>
    </row>
  </sheetData>
  <mergeCells count="10">
    <mergeCell ref="J2:J3"/>
    <mergeCell ref="K2:K3"/>
    <mergeCell ref="L2:L3"/>
    <mergeCell ref="M2:M3"/>
    <mergeCell ref="B2:B3"/>
    <mergeCell ref="C2:D2"/>
    <mergeCell ref="E2:F2"/>
    <mergeCell ref="G2:G3"/>
    <mergeCell ref="H2:H3"/>
    <mergeCell ref="I2:I3"/>
  </mergeCells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tabSelected="1" workbookViewId="0">
      <selection activeCell="N4" sqref="N4"/>
    </sheetView>
  </sheetViews>
  <sheetFormatPr defaultRowHeight="15" x14ac:dyDescent="0.25"/>
  <cols>
    <col min="2" max="2" width="9.140625" style="4"/>
    <col min="3" max="3" width="11.42578125" style="66" customWidth="1"/>
    <col min="4" max="4" width="9.140625" style="66"/>
    <col min="5" max="5" width="14.7109375" style="66" customWidth="1"/>
    <col min="6" max="7" width="9.140625" style="66"/>
    <col min="8" max="8" width="9.140625" style="4"/>
    <col min="12" max="12" width="13" customWidth="1"/>
    <col min="14" max="14" width="15.7109375" customWidth="1"/>
  </cols>
  <sheetData>
    <row r="2" spans="2:17" ht="15.75" customHeight="1" thickBot="1" x14ac:dyDescent="0.3">
      <c r="E2" s="65"/>
    </row>
    <row r="3" spans="2:17" ht="30.75" customHeight="1" thickBot="1" x14ac:dyDescent="0.3">
      <c r="B3" s="67" t="s">
        <v>6</v>
      </c>
      <c r="C3" s="79" t="s">
        <v>37</v>
      </c>
      <c r="D3" s="68" t="s">
        <v>8</v>
      </c>
      <c r="E3" s="70" t="s">
        <v>35</v>
      </c>
      <c r="F3" s="71" t="s">
        <v>2</v>
      </c>
      <c r="G3" s="71" t="s">
        <v>4</v>
      </c>
      <c r="H3" s="72" t="s">
        <v>36</v>
      </c>
      <c r="K3" s="67" t="s">
        <v>6</v>
      </c>
      <c r="L3" s="79" t="s">
        <v>39</v>
      </c>
      <c r="M3" s="68" t="s">
        <v>8</v>
      </c>
      <c r="N3" s="70" t="s">
        <v>35</v>
      </c>
      <c r="O3" s="71" t="s">
        <v>2</v>
      </c>
      <c r="P3" s="71" t="s">
        <v>4</v>
      </c>
      <c r="Q3" s="72" t="s">
        <v>36</v>
      </c>
    </row>
    <row r="4" spans="2:17" x14ac:dyDescent="0.25">
      <c r="B4" s="19" t="s">
        <v>14</v>
      </c>
      <c r="C4" s="45">
        <v>17.526563018400001</v>
      </c>
      <c r="D4" s="3">
        <v>16.297000000000001</v>
      </c>
      <c r="E4" s="73">
        <f>C4/D4</f>
        <v>1.0754471999999999</v>
      </c>
      <c r="F4" s="73">
        <f>AVERAGE(E4:E6)</f>
        <v>1.0861490666666667</v>
      </c>
      <c r="G4" s="73">
        <f>STDEVA(E4:E6)/SQRT(3)</f>
        <v>6.4433053529311772E-3</v>
      </c>
      <c r="H4" s="57"/>
      <c r="K4" s="19" t="s">
        <v>14</v>
      </c>
      <c r="L4" s="45">
        <v>10.9073360153</v>
      </c>
      <c r="M4" s="3">
        <v>16.297000000000001</v>
      </c>
      <c r="N4" s="73">
        <f>L4/M4</f>
        <v>0.66928489999999996</v>
      </c>
      <c r="O4" s="73">
        <f>AVERAGE(N4:N6)</f>
        <v>0.71082716666666668</v>
      </c>
      <c r="P4" s="73">
        <f>STDEVA(N4:N6)/SQRT(3)</f>
        <v>3.6203911114009661E-2</v>
      </c>
      <c r="Q4" s="57"/>
    </row>
    <row r="5" spans="2:17" x14ac:dyDescent="0.25">
      <c r="B5" s="19"/>
      <c r="C5" s="45">
        <v>12.414552237000008</v>
      </c>
      <c r="D5" s="3">
        <v>11.439000000000007</v>
      </c>
      <c r="E5" s="73">
        <f t="shared" ref="E5:E27" si="0">C5/D5</f>
        <v>1.085283</v>
      </c>
      <c r="F5" s="73"/>
      <c r="G5" s="73"/>
      <c r="H5" s="57"/>
      <c r="K5" s="19"/>
      <c r="L5" s="45">
        <v>8.9562599937000051</v>
      </c>
      <c r="M5" s="3">
        <v>11.439000000000007</v>
      </c>
      <c r="N5" s="73">
        <f t="shared" ref="N5" si="1">L5/M5</f>
        <v>0.7829583</v>
      </c>
      <c r="O5" s="73"/>
      <c r="P5" s="73"/>
      <c r="Q5" s="57"/>
    </row>
    <row r="6" spans="2:17" ht="15.75" thickBot="1" x14ac:dyDescent="0.3">
      <c r="B6" s="19"/>
      <c r="C6" s="45">
        <v>14.209946565000001</v>
      </c>
      <c r="D6" s="3">
        <v>12.945</v>
      </c>
      <c r="E6" s="73">
        <f>C6/D6</f>
        <v>1.0977170000000001</v>
      </c>
      <c r="F6" s="73"/>
      <c r="G6" s="73"/>
      <c r="H6" s="57"/>
      <c r="K6" s="19"/>
      <c r="L6" s="45">
        <v>8.8056847934999993</v>
      </c>
      <c r="M6" s="3">
        <v>12.945</v>
      </c>
      <c r="N6" s="73">
        <f>L6/M6</f>
        <v>0.68023829999999996</v>
      </c>
      <c r="O6" s="73"/>
      <c r="P6" s="73"/>
      <c r="Q6" s="57"/>
    </row>
    <row r="7" spans="2:17" x14ac:dyDescent="0.25">
      <c r="B7" s="14" t="s">
        <v>15</v>
      </c>
      <c r="C7" s="44">
        <v>9.8051883100000001</v>
      </c>
      <c r="D7" s="74">
        <v>13.074999999999999</v>
      </c>
      <c r="E7" s="75">
        <f t="shared" si="0"/>
        <v>0.7499188</v>
      </c>
      <c r="F7" s="75">
        <f t="shared" ref="F7" si="2">AVERAGE(E7:E9)</f>
        <v>0.83422870000000005</v>
      </c>
      <c r="G7" s="75">
        <f t="shared" ref="G7" si="3">STDEVA(E7:E9)/SQRT(3)</f>
        <v>4.5655245316502245E-2</v>
      </c>
      <c r="H7" s="64">
        <f>TTEST(E4:E6,E7:E9,2,3)</f>
        <v>2.9262066238864175E-2</v>
      </c>
      <c r="K7" s="14" t="s">
        <v>15</v>
      </c>
      <c r="L7" s="44">
        <v>11.601308905</v>
      </c>
      <c r="M7" s="74">
        <v>13.074999999999999</v>
      </c>
      <c r="N7" s="75">
        <f t="shared" ref="N7:N27" si="4">L7/M7</f>
        <v>0.88728940000000001</v>
      </c>
      <c r="O7" s="75">
        <f t="shared" ref="O7" si="5">AVERAGE(N7:N9)</f>
        <v>0.83626936666666662</v>
      </c>
      <c r="P7" s="75">
        <f t="shared" ref="P7" si="6">STDEVA(N7:N9)/SQRT(3)</f>
        <v>5.2905097935842735E-2</v>
      </c>
      <c r="Q7" s="64">
        <f>TTEST(N4:N6,N7:N9,2,3)</f>
        <v>0.13125501065384113</v>
      </c>
    </row>
    <row r="8" spans="2:17" x14ac:dyDescent="0.25">
      <c r="B8" s="19"/>
      <c r="C8" s="45">
        <v>10.8738667834</v>
      </c>
      <c r="D8" s="3">
        <v>12.853</v>
      </c>
      <c r="E8" s="73">
        <f t="shared" si="0"/>
        <v>0.84601780000000004</v>
      </c>
      <c r="F8" s="73"/>
      <c r="G8" s="73"/>
      <c r="H8" s="57"/>
      <c r="K8" s="19"/>
      <c r="L8" s="45">
        <v>9.3888761488999997</v>
      </c>
      <c r="M8" s="3">
        <v>12.853</v>
      </c>
      <c r="N8" s="73">
        <f t="shared" si="4"/>
        <v>0.7304813</v>
      </c>
      <c r="O8" s="73"/>
      <c r="P8" s="73"/>
      <c r="Q8" s="57"/>
    </row>
    <row r="9" spans="2:17" ht="15.75" thickBot="1" x14ac:dyDescent="0.3">
      <c r="B9" s="23"/>
      <c r="C9" s="76">
        <v>11.692534802499999</v>
      </c>
      <c r="D9" s="77">
        <v>12.895</v>
      </c>
      <c r="E9" s="78">
        <f t="shared" si="0"/>
        <v>0.90674949999999999</v>
      </c>
      <c r="F9" s="78"/>
      <c r="G9" s="78"/>
      <c r="H9" s="60"/>
      <c r="K9" s="23"/>
      <c r="L9" s="76">
        <v>11.489927272999999</v>
      </c>
      <c r="M9" s="77">
        <v>12.895</v>
      </c>
      <c r="N9" s="78">
        <f t="shared" si="4"/>
        <v>0.89103739999999998</v>
      </c>
      <c r="O9" s="78"/>
      <c r="P9" s="78"/>
      <c r="Q9" s="60"/>
    </row>
    <row r="10" spans="2:17" x14ac:dyDescent="0.25">
      <c r="B10" s="19" t="s">
        <v>13</v>
      </c>
      <c r="C10" s="45">
        <v>16.226412642</v>
      </c>
      <c r="D10" s="3">
        <v>11.286</v>
      </c>
      <c r="E10" s="73">
        <f t="shared" si="0"/>
        <v>1.4377470000000001</v>
      </c>
      <c r="F10" s="73">
        <f t="shared" ref="F10" si="7">AVERAGE(E10:E12)</f>
        <v>1.3721079999999999</v>
      </c>
      <c r="G10" s="73">
        <f t="shared" ref="G10" si="8">STDEVA(E10:E12)/SQRT(3)</f>
        <v>4.9440390778525752E-2</v>
      </c>
      <c r="H10" s="58">
        <f>TTEST(E7:E9,E10:E12,2,3)</f>
        <v>1.3639774923185964E-3</v>
      </c>
      <c r="K10" s="19" t="s">
        <v>13</v>
      </c>
      <c r="L10" s="45">
        <v>16.911675989999999</v>
      </c>
      <c r="M10" s="3">
        <v>11.286</v>
      </c>
      <c r="N10" s="73">
        <f t="shared" si="4"/>
        <v>1.4984649999999999</v>
      </c>
      <c r="O10" s="73">
        <f t="shared" ref="O10" si="9">AVERAGE(N10:N12)</f>
        <v>1.5241562333333334</v>
      </c>
      <c r="P10" s="73">
        <f t="shared" ref="P10" si="10">STDEVA(N10:N12)/SQRT(3)</f>
        <v>3.5199833335606133E-2</v>
      </c>
      <c r="Q10" s="58">
        <f>TTEST(N7:N9,N10:N12,2,3)</f>
        <v>8.4027176370121844E-4</v>
      </c>
    </row>
    <row r="11" spans="2:17" x14ac:dyDescent="0.25">
      <c r="B11" s="19"/>
      <c r="C11" s="45">
        <v>18.345772309000001</v>
      </c>
      <c r="D11" s="3">
        <v>13.073</v>
      </c>
      <c r="E11" s="73">
        <f t="shared" si="0"/>
        <v>1.4033329999999999</v>
      </c>
      <c r="F11" s="73"/>
      <c r="G11" s="73"/>
      <c r="H11" s="57"/>
      <c r="K11" s="19"/>
      <c r="L11" s="45">
        <v>20.835289845000002</v>
      </c>
      <c r="M11" s="3">
        <v>13.073</v>
      </c>
      <c r="N11" s="73">
        <f t="shared" si="4"/>
        <v>1.5937650000000001</v>
      </c>
      <c r="O11" s="73"/>
      <c r="P11" s="73"/>
      <c r="Q11" s="57"/>
    </row>
    <row r="12" spans="2:17" ht="15.75" thickBot="1" x14ac:dyDescent="0.3">
      <c r="B12" s="19"/>
      <c r="C12" s="45">
        <v>17.714414403999999</v>
      </c>
      <c r="D12" s="3">
        <v>13.891</v>
      </c>
      <c r="E12" s="73">
        <f t="shared" si="0"/>
        <v>1.275244</v>
      </c>
      <c r="F12" s="73"/>
      <c r="G12" s="73"/>
      <c r="H12" s="57"/>
      <c r="K12" s="19"/>
      <c r="L12" s="45">
        <v>20.561995781699999</v>
      </c>
      <c r="M12" s="3">
        <v>13.891</v>
      </c>
      <c r="N12" s="73">
        <f t="shared" si="4"/>
        <v>1.4802386999999999</v>
      </c>
      <c r="O12" s="73"/>
      <c r="P12" s="73"/>
      <c r="Q12" s="57"/>
    </row>
    <row r="13" spans="2:17" x14ac:dyDescent="0.25">
      <c r="B13" s="14" t="s">
        <v>16</v>
      </c>
      <c r="C13" s="44">
        <v>23.250601073999999</v>
      </c>
      <c r="D13" s="74">
        <v>13.667</v>
      </c>
      <c r="E13" s="75">
        <f t="shared" si="0"/>
        <v>1.701222</v>
      </c>
      <c r="F13" s="75">
        <f t="shared" ref="F13" si="11">AVERAGE(E13:E15)</f>
        <v>1.5491653333333335</v>
      </c>
      <c r="G13" s="75">
        <f t="shared" ref="G13" si="12">STDEVA(E13:E15)/SQRT(3)</f>
        <v>7.8887102681264976E-2</v>
      </c>
      <c r="H13" s="64">
        <f>TTEST(E7:E9,E13:E15,2,3)</f>
        <v>3.3952033126141627E-3</v>
      </c>
      <c r="K13" s="14" t="s">
        <v>16</v>
      </c>
      <c r="L13" s="44">
        <v>21.64470124</v>
      </c>
      <c r="M13" s="74">
        <v>13.667</v>
      </c>
      <c r="N13" s="75">
        <f t="shared" si="4"/>
        <v>1.58372</v>
      </c>
      <c r="O13" s="75">
        <f t="shared" ref="O13" si="13">AVERAGE(N13:N15)</f>
        <v>1.599127</v>
      </c>
      <c r="P13" s="75">
        <f t="shared" ref="P13" si="14">STDEVA(N13:N15)/SQRT(3)</f>
        <v>3.4402903399761695E-2</v>
      </c>
      <c r="Q13" s="64">
        <f>TTEST(N7:N9,N13:N15,2,3)</f>
        <v>6.1836621234706189E-4</v>
      </c>
    </row>
    <row r="14" spans="2:17" x14ac:dyDescent="0.25">
      <c r="B14" s="19"/>
      <c r="C14" s="45">
        <v>20.640583051</v>
      </c>
      <c r="D14" s="3">
        <v>13.673</v>
      </c>
      <c r="E14" s="73">
        <f t="shared" si="0"/>
        <v>1.509587</v>
      </c>
      <c r="F14" s="73"/>
      <c r="G14" s="73"/>
      <c r="H14" s="57"/>
      <c r="K14" s="19"/>
      <c r="L14" s="45">
        <v>22.764246065000002</v>
      </c>
      <c r="M14" s="3">
        <v>13.673</v>
      </c>
      <c r="N14" s="73">
        <f t="shared" si="4"/>
        <v>1.6649050000000001</v>
      </c>
      <c r="O14" s="73"/>
      <c r="P14" s="73"/>
      <c r="Q14" s="57"/>
    </row>
    <row r="15" spans="2:17" ht="15.75" thickBot="1" x14ac:dyDescent="0.3">
      <c r="B15" s="23"/>
      <c r="C15" s="76">
        <v>18.004561484</v>
      </c>
      <c r="D15" s="77">
        <v>12.532</v>
      </c>
      <c r="E15" s="78">
        <f t="shared" si="0"/>
        <v>1.436687</v>
      </c>
      <c r="F15" s="78"/>
      <c r="G15" s="78"/>
      <c r="H15" s="60"/>
      <c r="K15" s="23"/>
      <c r="L15" s="76">
        <v>19.409010192</v>
      </c>
      <c r="M15" s="77">
        <v>12.532</v>
      </c>
      <c r="N15" s="78">
        <f t="shared" si="4"/>
        <v>1.548756</v>
      </c>
      <c r="O15" s="78"/>
      <c r="P15" s="78"/>
      <c r="Q15" s="60"/>
    </row>
    <row r="16" spans="2:17" x14ac:dyDescent="0.25">
      <c r="B16" s="19" t="s">
        <v>17</v>
      </c>
      <c r="C16" s="45">
        <v>8.7761365884</v>
      </c>
      <c r="D16" s="3">
        <v>11.183</v>
      </c>
      <c r="E16" s="73">
        <f t="shared" si="0"/>
        <v>0.78477479999999999</v>
      </c>
      <c r="F16" s="73">
        <f t="shared" ref="F16" si="15">AVERAGE(E16:E18)</f>
        <v>0.82621866666666666</v>
      </c>
      <c r="G16" s="73">
        <f t="shared" ref="G16" si="16">STDEVA(E16:E18)/SQRT(3)</f>
        <v>4.1122935193649672E-2</v>
      </c>
      <c r="H16" s="58">
        <f>TTEST(E10:E12,E16:E18,2,3)</f>
        <v>1.2180002135343333E-3</v>
      </c>
      <c r="K16" s="19" t="s">
        <v>17</v>
      </c>
      <c r="L16" s="45">
        <v>8.9268252768000007</v>
      </c>
      <c r="M16" s="3">
        <v>11.183</v>
      </c>
      <c r="N16" s="73">
        <f t="shared" si="4"/>
        <v>0.79824960000000011</v>
      </c>
      <c r="O16" s="73">
        <f t="shared" ref="O16" si="17">AVERAGE(N16:N18)</f>
        <v>0.85715020000000008</v>
      </c>
      <c r="P16" s="73">
        <f t="shared" ref="P16" si="18">STDEVA(N16:N18)/SQRT(3)</f>
        <v>3.0792874929491895E-2</v>
      </c>
      <c r="Q16" s="58">
        <f>TTEST(N10:N12,N16:N18,2,3)</f>
        <v>1.5685653997451384E-4</v>
      </c>
    </row>
    <row r="17" spans="2:17" x14ac:dyDescent="0.25">
      <c r="B17" s="19"/>
      <c r="C17" s="45">
        <v>9.1721055650000007</v>
      </c>
      <c r="D17" s="3">
        <v>11.678000000000001</v>
      </c>
      <c r="E17" s="73">
        <f t="shared" si="0"/>
        <v>0.78541749999999999</v>
      </c>
      <c r="F17" s="73"/>
      <c r="G17" s="73"/>
      <c r="H17" s="57"/>
      <c r="K17" s="19"/>
      <c r="L17" s="45">
        <v>10.535628845</v>
      </c>
      <c r="M17" s="3">
        <v>11.678000000000001</v>
      </c>
      <c r="N17" s="73">
        <f t="shared" si="4"/>
        <v>0.90217749999999997</v>
      </c>
      <c r="O17" s="73"/>
      <c r="P17" s="73"/>
      <c r="Q17" s="57"/>
    </row>
    <row r="18" spans="2:17" ht="15.75" thickBot="1" x14ac:dyDescent="0.3">
      <c r="B18" s="19"/>
      <c r="C18" s="45">
        <v>12.0335101702</v>
      </c>
      <c r="D18" s="3">
        <v>13.246</v>
      </c>
      <c r="E18" s="73">
        <f t="shared" si="0"/>
        <v>0.90846369999999999</v>
      </c>
      <c r="F18" s="73"/>
      <c r="G18" s="73"/>
      <c r="H18" s="57"/>
      <c r="K18" s="19"/>
      <c r="L18" s="45">
        <v>11.537577280999999</v>
      </c>
      <c r="M18" s="3">
        <v>13.246</v>
      </c>
      <c r="N18" s="73">
        <f t="shared" si="4"/>
        <v>0.87102349999999995</v>
      </c>
      <c r="O18" s="73"/>
      <c r="P18" s="73"/>
      <c r="Q18" s="57"/>
    </row>
    <row r="19" spans="2:17" x14ac:dyDescent="0.25">
      <c r="B19" s="14" t="s">
        <v>18</v>
      </c>
      <c r="C19" s="44">
        <v>7.5513181344999998</v>
      </c>
      <c r="D19" s="74">
        <v>11.455</v>
      </c>
      <c r="E19" s="75">
        <f t="shared" si="0"/>
        <v>0.65921589999999997</v>
      </c>
      <c r="F19" s="75">
        <f t="shared" ref="F19" si="19">AVERAGE(E19:E21)</f>
        <v>0.72823391779188018</v>
      </c>
      <c r="G19" s="75">
        <f t="shared" ref="G19" si="20">STDEVA(E19:E21)/SQRT(3)</f>
        <v>6.822617876812842E-2</v>
      </c>
      <c r="H19" s="64">
        <f>TTEST(E13:E15,E19:E21,2,3)</f>
        <v>1.5327618020391845E-3</v>
      </c>
      <c r="K19" s="14" t="s">
        <v>18</v>
      </c>
      <c r="L19" s="44">
        <v>10.574969625</v>
      </c>
      <c r="M19" s="74">
        <v>11.455</v>
      </c>
      <c r="N19" s="75">
        <f t="shared" si="4"/>
        <v>0.92317499999999997</v>
      </c>
      <c r="O19" s="75">
        <f t="shared" ref="O19" si="21">AVERAGE(N19:N21)</f>
        <v>0.83778531091133457</v>
      </c>
      <c r="P19" s="75">
        <f t="shared" ref="P19" si="22">STDEVA(N19:N21)/SQRT(3)</f>
        <v>5.3864734187552381E-2</v>
      </c>
      <c r="Q19" s="64">
        <f>TTEST(N13:N15,N19:N21,2,3)</f>
        <v>6.8597875810377318E-4</v>
      </c>
    </row>
    <row r="20" spans="2:17" x14ac:dyDescent="0.25">
      <c r="B20" s="19"/>
      <c r="C20" s="45">
        <v>9.8478769647999993</v>
      </c>
      <c r="D20" s="3">
        <v>11.388999999999999</v>
      </c>
      <c r="E20" s="73">
        <f t="shared" si="0"/>
        <v>0.86468319999999999</v>
      </c>
      <c r="F20" s="73"/>
      <c r="G20" s="73"/>
      <c r="H20" s="57"/>
      <c r="K20" s="19"/>
      <c r="L20" s="45">
        <v>9.7031261915000009</v>
      </c>
      <c r="M20" s="3">
        <v>11.388999999999999</v>
      </c>
      <c r="N20" s="73">
        <f t="shared" si="4"/>
        <v>0.85197350000000016</v>
      </c>
      <c r="O20" s="73"/>
      <c r="P20" s="73"/>
      <c r="Q20" s="57"/>
    </row>
    <row r="21" spans="2:17" ht="15.75" thickBot="1" x14ac:dyDescent="0.3">
      <c r="B21" s="23"/>
      <c r="C21" s="76">
        <v>7.4974669052000156</v>
      </c>
      <c r="D21" s="77">
        <v>11.346</v>
      </c>
      <c r="E21" s="78">
        <f t="shared" si="0"/>
        <v>0.66080265337564037</v>
      </c>
      <c r="F21" s="78"/>
      <c r="G21" s="78"/>
      <c r="H21" s="60"/>
      <c r="K21" s="23"/>
      <c r="L21" s="76">
        <v>8.3757015318000043</v>
      </c>
      <c r="M21" s="77">
        <v>11.346</v>
      </c>
      <c r="N21" s="78">
        <f t="shared" si="4"/>
        <v>0.73820743273400358</v>
      </c>
      <c r="O21" s="78"/>
      <c r="P21" s="78"/>
      <c r="Q21" s="60"/>
    </row>
    <row r="22" spans="2:17" x14ac:dyDescent="0.25">
      <c r="B22" s="19" t="s">
        <v>19</v>
      </c>
      <c r="C22" s="45">
        <v>11.982581424000001</v>
      </c>
      <c r="D22" s="3">
        <v>15.984</v>
      </c>
      <c r="E22" s="73">
        <f t="shared" si="0"/>
        <v>0.74966100000000002</v>
      </c>
      <c r="F22" s="73">
        <f t="shared" ref="F22" si="23">AVERAGE(E22:E24)</f>
        <v>0.75522220000000007</v>
      </c>
      <c r="G22" s="73">
        <f t="shared" ref="G22" si="24">STDEVA(E22:E24)/SQRT(3)</f>
        <v>2.7007169799394659E-2</v>
      </c>
      <c r="H22" s="58">
        <f>TTEST(E10:E12,E22:E24,2,3)</f>
        <v>1.4123877430455094E-3</v>
      </c>
      <c r="K22" s="19" t="s">
        <v>19</v>
      </c>
      <c r="L22" s="45">
        <v>13.231920860400011</v>
      </c>
      <c r="M22" s="3">
        <v>15.984</v>
      </c>
      <c r="N22" s="73">
        <f t="shared" si="4"/>
        <v>0.82782287665165233</v>
      </c>
      <c r="O22" s="73">
        <f t="shared" ref="O22" si="25">AVERAGE(N22:N24)</f>
        <v>0.82988669221721745</v>
      </c>
      <c r="P22" s="73">
        <f t="shared" ref="P22" si="26">STDEVA(N22:N24)/SQRT(3)</f>
        <v>2.6308446408371749E-2</v>
      </c>
      <c r="Q22" s="58">
        <f>TTEST(N10:N12,N22:N24,2,3)</f>
        <v>1.5598402184381901E-4</v>
      </c>
    </row>
    <row r="23" spans="2:17" x14ac:dyDescent="0.25">
      <c r="B23" s="19"/>
      <c r="C23" s="45">
        <v>9.5138249792000007</v>
      </c>
      <c r="D23" s="3">
        <v>13.372</v>
      </c>
      <c r="E23" s="73">
        <f t="shared" si="0"/>
        <v>0.71147360000000004</v>
      </c>
      <c r="F23" s="73"/>
      <c r="G23" s="73"/>
      <c r="H23" s="57"/>
      <c r="K23" s="19"/>
      <c r="L23" s="45">
        <v>10.5021829292</v>
      </c>
      <c r="M23" s="3">
        <v>13.372</v>
      </c>
      <c r="N23" s="73">
        <f t="shared" si="4"/>
        <v>0.78538609999999998</v>
      </c>
      <c r="O23" s="73"/>
      <c r="P23" s="73"/>
      <c r="Q23" s="57"/>
    </row>
    <row r="24" spans="2:17" ht="15.75" thickBot="1" x14ac:dyDescent="0.3">
      <c r="B24" s="19"/>
      <c r="C24" s="45">
        <v>9.6399024240000006</v>
      </c>
      <c r="D24" s="3">
        <v>11.981999999999999</v>
      </c>
      <c r="E24" s="73">
        <f t="shared" si="0"/>
        <v>0.80453200000000014</v>
      </c>
      <c r="F24" s="73"/>
      <c r="G24" s="73"/>
      <c r="H24" s="57"/>
      <c r="K24" s="19"/>
      <c r="L24" s="45">
        <v>10.5016370802</v>
      </c>
      <c r="M24" s="3">
        <v>11.981999999999999</v>
      </c>
      <c r="N24" s="73">
        <f t="shared" si="4"/>
        <v>0.87645110000000004</v>
      </c>
      <c r="O24" s="73"/>
      <c r="P24" s="73"/>
      <c r="Q24" s="57"/>
    </row>
    <row r="25" spans="2:17" x14ac:dyDescent="0.25">
      <c r="B25" s="14" t="s">
        <v>20</v>
      </c>
      <c r="C25" s="44">
        <v>4.8811988086999891</v>
      </c>
      <c r="D25" s="74">
        <v>7.0529999999999999</v>
      </c>
      <c r="E25" s="75">
        <f t="shared" si="0"/>
        <v>0.6920741257195504</v>
      </c>
      <c r="F25" s="75">
        <f t="shared" ref="F25" si="27">AVERAGE(E25:E27)</f>
        <v>0.75029159424221892</v>
      </c>
      <c r="G25" s="75">
        <f t="shared" ref="G25" si="28">STDEVA(E25:E27)/SQRT(3)</f>
        <v>3.9185498845861519E-2</v>
      </c>
      <c r="H25" s="64">
        <f>TTEST(E13:E15,E25:E27,2,3)</f>
        <v>3.1072424368166229E-3</v>
      </c>
      <c r="K25" s="14" t="s">
        <v>20</v>
      </c>
      <c r="L25" s="44">
        <v>6.2012620875</v>
      </c>
      <c r="M25" s="74">
        <v>7.0529999999999999</v>
      </c>
      <c r="N25" s="75">
        <f t="shared" si="4"/>
        <v>0.87923750000000001</v>
      </c>
      <c r="O25" s="75">
        <f t="shared" ref="O25" si="29">AVERAGE(N25:N27)</f>
        <v>0.76602586592669442</v>
      </c>
      <c r="P25" s="75">
        <f t="shared" ref="P25" si="30">STDEVA(N25:N27)/SQRT(3)</f>
        <v>9.1876114727052982E-2</v>
      </c>
      <c r="Q25" s="64">
        <f>TTEST(N13:N15,N25:N27,2,3)</f>
        <v>6.1854168158809392E-3</v>
      </c>
    </row>
    <row r="26" spans="2:17" x14ac:dyDescent="0.25">
      <c r="B26" s="19"/>
      <c r="C26" s="45">
        <v>9.1914181105999937</v>
      </c>
      <c r="D26" s="3">
        <v>12.523</v>
      </c>
      <c r="E26" s="73">
        <f t="shared" si="0"/>
        <v>0.73396295700710645</v>
      </c>
      <c r="F26" s="73"/>
      <c r="G26" s="73"/>
      <c r="H26" s="57"/>
      <c r="K26" s="19"/>
      <c r="L26" s="45">
        <v>7.314389981699982</v>
      </c>
      <c r="M26" s="3">
        <v>12.523</v>
      </c>
      <c r="N26" s="73">
        <f t="shared" si="4"/>
        <v>0.58407649778008319</v>
      </c>
      <c r="O26" s="73"/>
      <c r="P26" s="73"/>
      <c r="Q26" s="57"/>
    </row>
    <row r="27" spans="2:17" ht="15.75" thickBot="1" x14ac:dyDescent="0.3">
      <c r="B27" s="23"/>
      <c r="C27" s="76">
        <v>9.2076632451000009</v>
      </c>
      <c r="D27" s="77">
        <v>11.163</v>
      </c>
      <c r="E27" s="78">
        <f t="shared" si="0"/>
        <v>0.82483770000000001</v>
      </c>
      <c r="F27" s="78"/>
      <c r="G27" s="78"/>
      <c r="H27" s="60"/>
      <c r="K27" s="23"/>
      <c r="L27" s="76">
        <v>9.318466066800001</v>
      </c>
      <c r="M27" s="77">
        <v>11.163</v>
      </c>
      <c r="N27" s="78">
        <f t="shared" si="4"/>
        <v>0.83476360000000005</v>
      </c>
      <c r="O27" s="78"/>
      <c r="P27" s="78"/>
      <c r="Q27" s="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workbookViewId="0">
      <selection activeCell="K16" sqref="K16"/>
    </sheetView>
  </sheetViews>
  <sheetFormatPr defaultRowHeight="15" x14ac:dyDescent="0.25"/>
  <cols>
    <col min="3" max="4" width="9.140625" style="4"/>
    <col min="5" max="5" width="11.28515625" style="4" customWidth="1"/>
    <col min="6" max="6" width="16.5703125" style="4" customWidth="1"/>
    <col min="7" max="7" width="9.140625" style="4"/>
  </cols>
  <sheetData>
    <row r="1" spans="2:7" ht="15.75" thickBot="1" x14ac:dyDescent="0.3"/>
    <row r="2" spans="2:7" x14ac:dyDescent="0.25">
      <c r="B2" s="85" t="s">
        <v>6</v>
      </c>
      <c r="C2" s="94" t="s">
        <v>33</v>
      </c>
      <c r="D2" s="95"/>
      <c r="E2" s="95"/>
      <c r="F2" s="95"/>
      <c r="G2" s="96" t="s">
        <v>5</v>
      </c>
    </row>
    <row r="3" spans="2:7" ht="15.75" thickBot="1" x14ac:dyDescent="0.3">
      <c r="B3" s="93"/>
      <c r="C3" s="55" t="s">
        <v>27</v>
      </c>
      <c r="D3" s="61" t="s">
        <v>28</v>
      </c>
      <c r="E3" s="47" t="s">
        <v>4</v>
      </c>
      <c r="F3" s="62" t="s">
        <v>29</v>
      </c>
      <c r="G3" s="97"/>
    </row>
    <row r="4" spans="2:7" x14ac:dyDescent="0.25">
      <c r="B4" s="38" t="s">
        <v>14</v>
      </c>
      <c r="C4" s="51">
        <v>2.0589999999999997</v>
      </c>
      <c r="D4" s="17">
        <f>AVERAGE(C4:C11)</f>
        <v>2.8891249999999999</v>
      </c>
      <c r="E4" s="16">
        <f>STDEVA(C4:C11)/SQRT(8)</f>
        <v>0.38367063802452062</v>
      </c>
      <c r="F4" s="53" t="s">
        <v>30</v>
      </c>
      <c r="G4" s="63"/>
    </row>
    <row r="5" spans="2:7" x14ac:dyDescent="0.25">
      <c r="B5" s="49"/>
      <c r="C5" s="6">
        <v>1.8849999999999998</v>
      </c>
      <c r="D5" s="12"/>
      <c r="E5" s="46"/>
      <c r="F5" s="54"/>
      <c r="G5" s="57"/>
    </row>
    <row r="6" spans="2:7" x14ac:dyDescent="0.25">
      <c r="B6" s="39"/>
      <c r="C6" s="6">
        <v>3.6249999999999996</v>
      </c>
      <c r="D6" s="12"/>
      <c r="E6" s="46"/>
      <c r="F6" s="54"/>
      <c r="G6" s="57"/>
    </row>
    <row r="7" spans="2:7" x14ac:dyDescent="0.25">
      <c r="B7" s="39"/>
      <c r="C7" s="6">
        <v>3.4220000000000002</v>
      </c>
      <c r="D7" s="12"/>
      <c r="E7" s="46"/>
      <c r="F7" s="54"/>
      <c r="G7" s="57"/>
    </row>
    <row r="8" spans="2:7" x14ac:dyDescent="0.25">
      <c r="B8" s="39"/>
      <c r="C8" s="6">
        <v>2.6970000000000001</v>
      </c>
      <c r="D8" s="12"/>
      <c r="E8" s="46"/>
      <c r="F8" s="54"/>
      <c r="G8" s="57"/>
    </row>
    <row r="9" spans="2:7" x14ac:dyDescent="0.25">
      <c r="B9" s="39"/>
      <c r="C9" s="6">
        <v>4.7270000000000003</v>
      </c>
      <c r="D9" s="12"/>
      <c r="E9" s="2"/>
      <c r="F9" s="55"/>
      <c r="G9" s="57"/>
    </row>
    <row r="10" spans="2:7" x14ac:dyDescent="0.25">
      <c r="B10" s="39"/>
      <c r="C10" s="6">
        <v>3.2770000000000001</v>
      </c>
      <c r="D10" s="12"/>
      <c r="E10" s="2"/>
      <c r="F10" s="55"/>
      <c r="G10" s="57"/>
    </row>
    <row r="11" spans="2:7" ht="15.75" thickBot="1" x14ac:dyDescent="0.3">
      <c r="B11" s="40"/>
      <c r="C11" s="52">
        <v>1.421</v>
      </c>
      <c r="D11" s="26"/>
      <c r="E11" s="25"/>
      <c r="F11" s="50"/>
      <c r="G11" s="60"/>
    </row>
    <row r="12" spans="2:7" x14ac:dyDescent="0.25">
      <c r="B12" s="39" t="s">
        <v>15</v>
      </c>
      <c r="C12" s="6">
        <v>0.31900000000000001</v>
      </c>
      <c r="D12" s="12">
        <f>AVERAGE(C12:C18)</f>
        <v>0.24857142857142858</v>
      </c>
      <c r="E12" s="2">
        <f>STDEVA(C12:C19)/SQRT(7)</f>
        <v>0.20006182717819393</v>
      </c>
      <c r="F12" s="55" t="s">
        <v>34</v>
      </c>
      <c r="G12" s="58">
        <f>TTEST(C4:C11,C12:C18,2,3)</f>
        <v>2.3169536164745284E-4</v>
      </c>
    </row>
    <row r="13" spans="2:7" x14ac:dyDescent="0.25">
      <c r="B13" s="39"/>
      <c r="C13" s="6">
        <v>0.17399999999999999</v>
      </c>
      <c r="D13" s="12"/>
      <c r="E13" s="2"/>
      <c r="F13" s="55"/>
      <c r="G13" s="59" t="s">
        <v>21</v>
      </c>
    </row>
    <row r="14" spans="2:7" x14ac:dyDescent="0.25">
      <c r="B14" s="39"/>
      <c r="C14" s="6">
        <v>0.28999999999999998</v>
      </c>
      <c r="D14" s="12"/>
      <c r="E14" s="2"/>
      <c r="F14" s="55"/>
      <c r="G14" s="57"/>
    </row>
    <row r="15" spans="2:7" x14ac:dyDescent="0.25">
      <c r="B15" s="39"/>
      <c r="C15" s="6">
        <v>0.20299999999999999</v>
      </c>
      <c r="D15" s="12"/>
      <c r="E15" s="2"/>
      <c r="F15" s="55"/>
      <c r="G15" s="57"/>
    </row>
    <row r="16" spans="2:7" x14ac:dyDescent="0.25">
      <c r="B16" s="39"/>
      <c r="C16" s="6">
        <v>0.26100000000000001</v>
      </c>
      <c r="D16" s="12"/>
      <c r="E16" s="2"/>
      <c r="F16" s="55"/>
      <c r="G16" s="57"/>
    </row>
    <row r="17" spans="2:7" x14ac:dyDescent="0.25">
      <c r="B17" s="39"/>
      <c r="C17" s="6">
        <v>0.26100000000000001</v>
      </c>
      <c r="D17" s="12"/>
      <c r="E17" s="2"/>
      <c r="F17" s="55"/>
      <c r="G17" s="57"/>
    </row>
    <row r="18" spans="2:7" ht="15.75" thickBot="1" x14ac:dyDescent="0.3">
      <c r="B18" s="39"/>
      <c r="C18" s="6">
        <v>0.23199999999999998</v>
      </c>
      <c r="D18" s="12"/>
      <c r="E18" s="2"/>
      <c r="F18" s="55"/>
      <c r="G18" s="57"/>
    </row>
    <row r="19" spans="2:7" x14ac:dyDescent="0.25">
      <c r="B19" s="38" t="s">
        <v>13</v>
      </c>
      <c r="C19" s="51">
        <v>1.7399999999999998</v>
      </c>
      <c r="D19" s="17">
        <f>AVERAGE(C19:C26)</f>
        <v>3.3712499999999999</v>
      </c>
      <c r="E19" s="16">
        <f>STDEVA(C19:C26)/SQRT(8)</f>
        <v>0.40126544251547847</v>
      </c>
      <c r="F19" s="56" t="s">
        <v>31</v>
      </c>
      <c r="G19" s="64">
        <f>TTEST(C12:C18,C19:C26,2,3)</f>
        <v>1.069650794778607E-4</v>
      </c>
    </row>
    <row r="20" spans="2:7" x14ac:dyDescent="0.25">
      <c r="B20" s="39"/>
      <c r="C20" s="6">
        <v>4.7559999999999993</v>
      </c>
      <c r="D20" s="12"/>
      <c r="E20" s="2"/>
      <c r="F20" s="55"/>
      <c r="G20" s="57" t="s">
        <v>22</v>
      </c>
    </row>
    <row r="21" spans="2:7" x14ac:dyDescent="0.25">
      <c r="B21" s="39"/>
      <c r="C21" s="6">
        <v>4.6979999999999995</v>
      </c>
      <c r="D21" s="12"/>
      <c r="E21" s="2"/>
      <c r="F21" s="55"/>
      <c r="G21" s="57"/>
    </row>
    <row r="22" spans="2:7" x14ac:dyDescent="0.25">
      <c r="B22" s="39"/>
      <c r="C22" s="6">
        <v>2.2909999999999999</v>
      </c>
      <c r="D22" s="12"/>
      <c r="E22" s="2"/>
      <c r="F22" s="55"/>
      <c r="G22" s="57"/>
    </row>
    <row r="23" spans="2:7" x14ac:dyDescent="0.25">
      <c r="B23" s="39"/>
      <c r="C23" s="6">
        <v>3.5670000000000002</v>
      </c>
      <c r="D23" s="12"/>
      <c r="E23" s="2"/>
      <c r="F23" s="55"/>
      <c r="G23" s="57"/>
    </row>
    <row r="24" spans="2:7" x14ac:dyDescent="0.25">
      <c r="B24" s="39"/>
      <c r="C24" s="6">
        <v>3.4799999999999995</v>
      </c>
      <c r="D24" s="12"/>
      <c r="E24" s="2"/>
      <c r="F24" s="55"/>
      <c r="G24" s="57"/>
    </row>
    <row r="25" spans="2:7" x14ac:dyDescent="0.25">
      <c r="B25" s="39"/>
      <c r="C25" s="6">
        <v>4.0599999999999996</v>
      </c>
      <c r="D25" s="12"/>
      <c r="E25" s="2"/>
      <c r="F25" s="55"/>
      <c r="G25" s="57"/>
    </row>
    <row r="26" spans="2:7" ht="15.75" thickBot="1" x14ac:dyDescent="0.3">
      <c r="B26" s="40"/>
      <c r="C26" s="52">
        <v>2.3779999999999997</v>
      </c>
      <c r="D26" s="26"/>
      <c r="E26" s="25"/>
      <c r="F26" s="50"/>
      <c r="G26" s="60"/>
    </row>
    <row r="27" spans="2:7" x14ac:dyDescent="0.25">
      <c r="B27" s="39" t="s">
        <v>16</v>
      </c>
      <c r="C27" s="6">
        <v>5.2779999999999996</v>
      </c>
      <c r="D27" s="12">
        <f>AVERAGE(C27:C33)</f>
        <v>4.1180000000000003</v>
      </c>
      <c r="E27" s="2">
        <f>STDEVA(C27:C34)/SQRT(7)</f>
        <v>0.58982511532374304</v>
      </c>
      <c r="F27" s="55" t="s">
        <v>32</v>
      </c>
      <c r="G27" s="58">
        <f>TTEST(C12:C18,C27:C33,2,3)</f>
        <v>5.9746547319045171E-4</v>
      </c>
    </row>
    <row r="28" spans="2:7" x14ac:dyDescent="0.25">
      <c r="B28" s="39"/>
      <c r="C28" s="6">
        <v>4.6399999999999997</v>
      </c>
      <c r="D28" s="12"/>
      <c r="E28" s="2"/>
      <c r="F28" s="55"/>
      <c r="G28" s="57" t="s">
        <v>22</v>
      </c>
    </row>
    <row r="29" spans="2:7" x14ac:dyDescent="0.25">
      <c r="B29" s="39"/>
      <c r="C29" s="6">
        <v>2.5229999999999997</v>
      </c>
      <c r="D29" s="12"/>
      <c r="E29" s="2"/>
      <c r="F29" s="55"/>
      <c r="G29" s="57"/>
    </row>
    <row r="30" spans="2:7" x14ac:dyDescent="0.25">
      <c r="B30" s="39"/>
      <c r="C30" s="6">
        <v>2.262</v>
      </c>
      <c r="D30" s="12"/>
      <c r="E30" s="2"/>
      <c r="F30" s="55"/>
      <c r="G30" s="57"/>
    </row>
    <row r="31" spans="2:7" x14ac:dyDescent="0.25">
      <c r="B31" s="49"/>
      <c r="C31" s="6">
        <v>2.726</v>
      </c>
      <c r="D31" s="12"/>
      <c r="E31" s="2"/>
      <c r="F31" s="55"/>
      <c r="G31" s="57"/>
    </row>
    <row r="32" spans="2:7" x14ac:dyDescent="0.25">
      <c r="B32" s="39"/>
      <c r="C32" s="6">
        <v>5.51</v>
      </c>
      <c r="D32" s="12"/>
      <c r="E32" s="2"/>
      <c r="F32" s="55"/>
      <c r="G32" s="57"/>
    </row>
    <row r="33" spans="2:7" ht="15.75" thickBot="1" x14ac:dyDescent="0.3">
      <c r="B33" s="40"/>
      <c r="C33" s="52">
        <v>5.8869999999999996</v>
      </c>
      <c r="D33" s="26"/>
      <c r="E33" s="25"/>
      <c r="F33" s="50"/>
      <c r="G33" s="60"/>
    </row>
    <row r="34" spans="2:7" x14ac:dyDescent="0.25">
      <c r="B34" s="48"/>
    </row>
    <row r="35" spans="2:7" x14ac:dyDescent="0.25">
      <c r="B35" s="48"/>
    </row>
    <row r="36" spans="2:7" x14ac:dyDescent="0.25">
      <c r="B36" s="48"/>
    </row>
    <row r="37" spans="2:7" x14ac:dyDescent="0.25">
      <c r="B37" s="48"/>
    </row>
    <row r="38" spans="2:7" x14ac:dyDescent="0.25">
      <c r="B38" s="48"/>
    </row>
    <row r="39" spans="2:7" x14ac:dyDescent="0.25">
      <c r="B39" s="48"/>
    </row>
    <row r="40" spans="2:7" x14ac:dyDescent="0.25">
      <c r="B40" s="48"/>
    </row>
    <row r="41" spans="2:7" x14ac:dyDescent="0.25">
      <c r="B41" s="48"/>
    </row>
    <row r="42" spans="2:7" x14ac:dyDescent="0.25">
      <c r="B42" s="48"/>
    </row>
    <row r="43" spans="2:7" x14ac:dyDescent="0.25">
      <c r="B43" s="48"/>
    </row>
    <row r="44" spans="2:7" x14ac:dyDescent="0.25">
      <c r="B44" s="48"/>
    </row>
    <row r="45" spans="2:7" x14ac:dyDescent="0.25">
      <c r="B45" s="48"/>
    </row>
    <row r="46" spans="2:7" x14ac:dyDescent="0.25">
      <c r="B46" s="48"/>
    </row>
    <row r="47" spans="2:7" x14ac:dyDescent="0.25">
      <c r="B47" s="48"/>
    </row>
    <row r="48" spans="2:7" x14ac:dyDescent="0.25">
      <c r="B48" s="48"/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  <row r="52" spans="2:2" x14ac:dyDescent="0.25">
      <c r="B52" s="48"/>
    </row>
    <row r="53" spans="2:2" x14ac:dyDescent="0.25">
      <c r="B53" s="48"/>
    </row>
    <row r="54" spans="2:2" x14ac:dyDescent="0.25">
      <c r="B54" s="48"/>
    </row>
    <row r="55" spans="2:2" x14ac:dyDescent="0.25">
      <c r="B55" s="48"/>
    </row>
    <row r="56" spans="2:2" x14ac:dyDescent="0.25">
      <c r="B56" s="48"/>
    </row>
    <row r="57" spans="2:2" x14ac:dyDescent="0.25">
      <c r="B57" s="48"/>
    </row>
    <row r="58" spans="2:2" x14ac:dyDescent="0.25">
      <c r="B58" s="48"/>
    </row>
    <row r="59" spans="2:2" x14ac:dyDescent="0.25">
      <c r="B59" s="48"/>
    </row>
    <row r="60" spans="2:2" x14ac:dyDescent="0.25">
      <c r="B60" s="48"/>
    </row>
    <row r="61" spans="2:2" x14ac:dyDescent="0.25">
      <c r="B61" s="48"/>
    </row>
    <row r="62" spans="2:2" x14ac:dyDescent="0.25">
      <c r="B62" s="48"/>
    </row>
    <row r="63" spans="2:2" x14ac:dyDescent="0.25">
      <c r="B63" s="48"/>
    </row>
    <row r="64" spans="2:2" x14ac:dyDescent="0.25">
      <c r="B64" s="48"/>
    </row>
    <row r="65" spans="2:2" x14ac:dyDescent="0.25">
      <c r="B65" s="48"/>
    </row>
    <row r="66" spans="2:2" x14ac:dyDescent="0.25">
      <c r="B66" s="48"/>
    </row>
    <row r="67" spans="2:2" x14ac:dyDescent="0.25">
      <c r="B67" s="48"/>
    </row>
    <row r="68" spans="2:2" x14ac:dyDescent="0.25">
      <c r="B68" s="48"/>
    </row>
    <row r="69" spans="2:2" x14ac:dyDescent="0.25">
      <c r="B69" s="48"/>
    </row>
    <row r="70" spans="2:2" x14ac:dyDescent="0.25">
      <c r="B70" s="48"/>
    </row>
    <row r="71" spans="2:2" x14ac:dyDescent="0.25">
      <c r="B71" s="48"/>
    </row>
    <row r="72" spans="2:2" x14ac:dyDescent="0.25">
      <c r="B72" s="48"/>
    </row>
    <row r="73" spans="2:2" x14ac:dyDescent="0.25">
      <c r="B73" s="48"/>
    </row>
    <row r="74" spans="2:2" x14ac:dyDescent="0.25">
      <c r="B74" s="48"/>
    </row>
    <row r="75" spans="2:2" x14ac:dyDescent="0.25">
      <c r="B75" s="48"/>
    </row>
    <row r="76" spans="2:2" x14ac:dyDescent="0.25">
      <c r="B76" s="48"/>
    </row>
    <row r="77" spans="2:2" x14ac:dyDescent="0.25">
      <c r="B77" s="48"/>
    </row>
    <row r="78" spans="2:2" x14ac:dyDescent="0.25">
      <c r="B78" s="48"/>
    </row>
    <row r="79" spans="2:2" x14ac:dyDescent="0.25">
      <c r="B79" s="48"/>
    </row>
    <row r="80" spans="2:2" x14ac:dyDescent="0.25">
      <c r="B80" s="48"/>
    </row>
    <row r="81" spans="2:2" x14ac:dyDescent="0.25">
      <c r="B81" s="48"/>
    </row>
    <row r="82" spans="2:2" x14ac:dyDescent="0.25">
      <c r="B82" s="48"/>
    </row>
    <row r="83" spans="2:2" x14ac:dyDescent="0.25">
      <c r="B83" s="48"/>
    </row>
    <row r="84" spans="2:2" x14ac:dyDescent="0.25">
      <c r="B84" s="48"/>
    </row>
    <row r="85" spans="2:2" x14ac:dyDescent="0.25">
      <c r="B85" s="48"/>
    </row>
    <row r="86" spans="2:2" x14ac:dyDescent="0.25">
      <c r="B86" s="48"/>
    </row>
    <row r="87" spans="2:2" x14ac:dyDescent="0.25">
      <c r="B87" s="48"/>
    </row>
    <row r="88" spans="2:2" x14ac:dyDescent="0.25">
      <c r="B88" s="48"/>
    </row>
    <row r="89" spans="2:2" x14ac:dyDescent="0.25">
      <c r="B89" s="48"/>
    </row>
    <row r="90" spans="2:2" x14ac:dyDescent="0.25">
      <c r="B90" s="48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</sheetData>
  <mergeCells count="3">
    <mergeCell ref="B2:B3"/>
    <mergeCell ref="C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AENaC mRNA</vt:lpstr>
      <vt:lpstr>AENaC WB</vt:lpstr>
      <vt:lpstr>BENaC mRNA</vt:lpstr>
      <vt:lpstr>BENaC WB</vt:lpstr>
      <vt:lpstr>GENaC mRNA</vt:lpstr>
      <vt:lpstr>GENaC WB</vt:lpstr>
      <vt:lpstr>Testosterone level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Yi Loh</dc:creator>
  <cp:lastModifiedBy>Dell</cp:lastModifiedBy>
  <dcterms:created xsi:type="dcterms:W3CDTF">2016-04-03T03:24:11Z</dcterms:created>
  <dcterms:modified xsi:type="dcterms:W3CDTF">2016-04-03T15:40:28Z</dcterms:modified>
</cp:coreProperties>
</file>