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929"/>
  <workbookPr showInkAnnotation="0" autoCompressPictures="0"/>
  <bookViews>
    <workbookView xWindow="240" yWindow="240" windowWidth="25360" windowHeight="1582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47" i="1" l="1"/>
  <c r="G47" i="1"/>
  <c r="J47" i="1"/>
  <c r="K47" i="1"/>
  <c r="L59" i="1"/>
  <c r="H59" i="1"/>
  <c r="G59" i="1"/>
  <c r="J59" i="1"/>
  <c r="K59" i="1"/>
</calcChain>
</file>

<file path=xl/sharedStrings.xml><?xml version="1.0" encoding="utf-8"?>
<sst xmlns="http://schemas.openxmlformats.org/spreadsheetml/2006/main" count="336" uniqueCount="127">
  <si>
    <t>Taxa</t>
  </si>
  <si>
    <t>Reference</t>
  </si>
  <si>
    <t>wing length (m)</t>
  </si>
  <si>
    <t>span (m)</t>
  </si>
  <si>
    <t>Wing Area (m^2)</t>
  </si>
  <si>
    <t>Anchiornis</t>
  </si>
  <si>
    <t>Li et al. 2010</t>
  </si>
  <si>
    <t>-</t>
  </si>
  <si>
    <t>Sullivan et al. 2010</t>
  </si>
  <si>
    <t>Archaeopteryx</t>
  </si>
  <si>
    <t>Foth et al. 2014</t>
  </si>
  <si>
    <t xml:space="preserve">Archaeopteryx </t>
  </si>
  <si>
    <t>Mayr et al. 2007</t>
  </si>
  <si>
    <t>Elzanowski 2002</t>
  </si>
  <si>
    <t>Mayr et al. 2007, Nudds and Dyke 2010</t>
  </si>
  <si>
    <t xml:space="preserve">Godefroit et al. 2013 </t>
  </si>
  <si>
    <t>Caudipteryx</t>
  </si>
  <si>
    <t>Zhou and Wang 2000</t>
  </si>
  <si>
    <t>Han et al. 2014</t>
  </si>
  <si>
    <t>Confuciusornis</t>
  </si>
  <si>
    <t>Chiappe et al. 1999</t>
  </si>
  <si>
    <t>Eoconfuciusornis</t>
  </si>
  <si>
    <t>Eosinopteryx</t>
  </si>
  <si>
    <t>Jeholornis</t>
  </si>
  <si>
    <t>Ji et al. 2003</t>
  </si>
  <si>
    <t>Zhou and Zhang 2002</t>
  </si>
  <si>
    <t>Jianchangosaurus</t>
  </si>
  <si>
    <t>Pu et al. 2013</t>
  </si>
  <si>
    <t>Ji et al. 2005</t>
  </si>
  <si>
    <t>Turner et al. 2011</t>
  </si>
  <si>
    <t>Gao et al. 2012</t>
  </si>
  <si>
    <t>Xu and Norell 2004</t>
  </si>
  <si>
    <t>Li et al. 2012</t>
  </si>
  <si>
    <t>Xu et al. 2003, Sullivan et al. 2010</t>
  </si>
  <si>
    <t>Gong et al. 2012</t>
  </si>
  <si>
    <t>Protoarchaeopteryx</t>
  </si>
  <si>
    <t>Ji and Ji 1997</t>
  </si>
  <si>
    <t>Sapeornis</t>
  </si>
  <si>
    <t>Zhou and Zhang 2003</t>
  </si>
  <si>
    <t>Similicaudipteryx</t>
  </si>
  <si>
    <t>Xu et al. 2009, Dececchi and Larsson 2013</t>
  </si>
  <si>
    <t>Sinocalliopteryx</t>
  </si>
  <si>
    <t>Sinornithosaurus</t>
  </si>
  <si>
    <t>Ji et al. 2001</t>
  </si>
  <si>
    <t>Sinosauropteryx</t>
  </si>
  <si>
    <t>Currie and Chen 2001</t>
  </si>
  <si>
    <t>Benson and Choiniere 2012</t>
  </si>
  <si>
    <t>Tianyuraptor</t>
  </si>
  <si>
    <t>Chan et al. 2013, Dececchi and Larsson 2013</t>
  </si>
  <si>
    <t>Varricchio et al. 2002</t>
  </si>
  <si>
    <t>Xu et al. 2011</t>
  </si>
  <si>
    <t>Yixianosaurus</t>
  </si>
  <si>
    <t>Dececchi et al. 2012</t>
  </si>
  <si>
    <t>Lu et al. 2013</t>
  </si>
  <si>
    <t>Zhenyuanlog</t>
  </si>
  <si>
    <t>Lu and Brussatte. 2015</t>
  </si>
  <si>
    <t>MPC-D100/971</t>
  </si>
  <si>
    <t>MPC-D100/1018</t>
  </si>
  <si>
    <t>Specimen</t>
  </si>
  <si>
    <t>Humerus (mm)</t>
  </si>
  <si>
    <t>forearm (mm)</t>
  </si>
  <si>
    <t>Metacarpal II (mm)</t>
  </si>
  <si>
    <t>FL (m)</t>
  </si>
  <si>
    <t>Feather (m)</t>
  </si>
  <si>
    <t>Femur (mm)</t>
  </si>
  <si>
    <t>mass (kg) Christiansen and Farina 2004</t>
  </si>
  <si>
    <t>mass (kg) Liu et al. 2012</t>
  </si>
  <si>
    <t>mass (kg) Field et al. 2013</t>
  </si>
  <si>
    <t>Wing Loading (N/m)</t>
  </si>
  <si>
    <t>BMNHCPH828</t>
  </si>
  <si>
    <t>LPM B00169</t>
  </si>
  <si>
    <t>11th</t>
  </si>
  <si>
    <t>Berlin</t>
  </si>
  <si>
    <t>London</t>
  </si>
  <si>
    <t>Munich</t>
  </si>
  <si>
    <t>Thermopolis</t>
  </si>
  <si>
    <t>Eichstatt</t>
  </si>
  <si>
    <t>Aurornis</t>
  </si>
  <si>
    <t>YFGP-T5198</t>
  </si>
  <si>
    <t>IVPP 12344</t>
  </si>
  <si>
    <t>IVPP 12430</t>
  </si>
  <si>
    <t xml:space="preserve">Changyuraptor </t>
  </si>
  <si>
    <t>HG B016</t>
  </si>
  <si>
    <t>GMV 2130</t>
  </si>
  <si>
    <t>IVPP 11977</t>
  </si>
  <si>
    <t>YFGP-T5197</t>
  </si>
  <si>
    <t>LPM0193</t>
  </si>
  <si>
    <t>IVPPV13274</t>
  </si>
  <si>
    <t>41HIII-0308A</t>
  </si>
  <si>
    <t>Jinfengopteryx</t>
  </si>
  <si>
    <t>CAGS-IG 04-0801</t>
  </si>
  <si>
    <t>Mahakala</t>
  </si>
  <si>
    <t>IGM 100/1033</t>
  </si>
  <si>
    <t>Mei long</t>
  </si>
  <si>
    <t>DNHM D2154</t>
  </si>
  <si>
    <t>IVPP V12733</t>
  </si>
  <si>
    <t>BMNHC PH 881</t>
  </si>
  <si>
    <t>IVPP V 13352</t>
  </si>
  <si>
    <t>Microraptor hanqingi</t>
  </si>
  <si>
    <t>LVH 0026</t>
  </si>
  <si>
    <t>GMV2125</t>
  </si>
  <si>
    <t>41HIII0405</t>
  </si>
  <si>
    <t>IVPP V12698</t>
  </si>
  <si>
    <t>STM22-6</t>
  </si>
  <si>
    <t>STM4-1</t>
  </si>
  <si>
    <t xml:space="preserve">JMP-V-05-8-01 </t>
  </si>
  <si>
    <t>NGMC-91A</t>
  </si>
  <si>
    <t>see Sullivan et al. 2010</t>
  </si>
  <si>
    <t>NICP 127587</t>
  </si>
  <si>
    <t>NIGP 127586</t>
  </si>
  <si>
    <t>Sinovenator</t>
  </si>
  <si>
    <t>IVPP V11977</t>
  </si>
  <si>
    <t>STM1–3</t>
  </si>
  <si>
    <t>Xiaotingia</t>
  </si>
  <si>
    <t>STM 27-2</t>
  </si>
  <si>
    <t>IVPP 12638</t>
  </si>
  <si>
    <t>Yulong</t>
  </si>
  <si>
    <t>41HIII-0107</t>
  </si>
  <si>
    <t xml:space="preserve">Citipati </t>
  </si>
  <si>
    <t xml:space="preserve">Oviraptor incertae sedis </t>
  </si>
  <si>
    <t xml:space="preserve">Troodon Embryo </t>
  </si>
  <si>
    <t>MOR 246-1</t>
  </si>
  <si>
    <t>JPM-0008</t>
  </si>
  <si>
    <t>Sinornithodes</t>
  </si>
  <si>
    <t>Russell and Dong 1993</t>
  </si>
  <si>
    <t>IVPP V9612</t>
  </si>
  <si>
    <t xml:space="preserve">Microraptor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</si>
</sst>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8" x14ac:knownFonts="1">
    <font>
      <sz val="12"/>
      <color theme="1"/>
      <name val="Calibri"/>
      <family val="2"/>
      <charset val="128"/>
      <scheme val="minor"/>
    </font>
    <font>
      <b/>
      <sz val="12"/>
      <color theme="1"/>
      <name val="Calibri"/>
      <family val="2"/>
      <charset val="128"/>
      <scheme val="minor"/>
    </font>
    <font>
      <sz val="12"/>
      <color rgb="FF000000"/>
      <name val="Calibri"/>
    </font>
    <font>
      <sz val="12"/>
      <color theme="1"/>
      <name val="Calibri"/>
    </font>
    <font>
      <sz val="10"/>
      <color rgb="FF000000"/>
      <name val="Calibri"/>
    </font>
    <font>
      <u/>
      <sz val="12"/>
      <color theme="10"/>
      <name val="Calibri"/>
      <family val="2"/>
      <charset val="128"/>
      <scheme val="minor"/>
    </font>
    <font>
      <u/>
      <sz val="12"/>
      <color theme="11"/>
      <name val="Calibri"/>
      <family val="2"/>
      <charset val="128"/>
      <scheme val="minor"/>
    </font>
    <font>
      <sz val="10"/>
      <color theme="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9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6">
    <xf numFmtId="0" fontId="0" fillId="0" borderId="0" xfId="0"/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2" fontId="0" fillId="0" borderId="0" xfId="0" applyNumberFormat="1" applyFont="1"/>
    <xf numFmtId="2" fontId="3" fillId="0" borderId="0" xfId="0" applyNumberFormat="1" applyFont="1" applyBorder="1"/>
    <xf numFmtId="2" fontId="0" fillId="0" borderId="0" xfId="0" applyNumberFormat="1"/>
    <xf numFmtId="0" fontId="4" fillId="0" borderId="0" xfId="0" applyFont="1" applyBorder="1" applyAlignment="1">
      <alignment vertical="center" wrapText="1"/>
    </xf>
    <xf numFmtId="2" fontId="1" fillId="0" borderId="0" xfId="0" applyNumberFormat="1" applyFont="1" applyFill="1"/>
    <xf numFmtId="2" fontId="0" fillId="0" borderId="0" xfId="0" applyNumberFormat="1" applyFont="1" applyFill="1"/>
    <xf numFmtId="0" fontId="1" fillId="0" borderId="0" xfId="0" applyFont="1" applyFill="1"/>
    <xf numFmtId="164" fontId="0" fillId="0" borderId="0" xfId="0" applyNumberFormat="1"/>
    <xf numFmtId="164" fontId="1" fillId="0" borderId="0" xfId="0" applyNumberFormat="1" applyFont="1" applyFill="1"/>
    <xf numFmtId="165" fontId="0" fillId="0" borderId="0" xfId="0" applyNumberFormat="1"/>
    <xf numFmtId="165" fontId="1" fillId="0" borderId="0" xfId="0" applyNumberFormat="1" applyFont="1" applyFill="1"/>
    <xf numFmtId="2" fontId="7" fillId="0" borderId="0" xfId="0" applyNumberFormat="1" applyFont="1" applyBorder="1"/>
    <xf numFmtId="0" fontId="4" fillId="0" borderId="0" xfId="0" applyFont="1" applyBorder="1"/>
  </cellXfs>
  <cellStyles count="2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9"/>
  <sheetViews>
    <sheetView tabSelected="1" topLeftCell="A16" workbookViewId="0">
      <selection activeCell="A36" sqref="A36"/>
    </sheetView>
  </sheetViews>
  <sheetFormatPr baseColWidth="10" defaultRowHeight="15" x14ac:dyDescent="0"/>
  <cols>
    <col min="1" max="1" width="17.83203125" style="3" customWidth="1"/>
    <col min="2" max="2" width="19.1640625" style="4" customWidth="1"/>
    <col min="3" max="3" width="19.1640625" style="14" customWidth="1"/>
    <col min="4" max="4" width="15.1640625" style="10" customWidth="1"/>
    <col min="5" max="5" width="14.5" style="10" customWidth="1"/>
    <col min="6" max="6" width="17" style="10" customWidth="1"/>
    <col min="7" max="8" width="10.83203125" style="5"/>
    <col min="9" max="9" width="10.83203125" style="10"/>
    <col min="10" max="10" width="16" style="5" customWidth="1"/>
    <col min="11" max="11" width="10.83203125" style="5"/>
    <col min="12" max="12" width="32.33203125" style="5" customWidth="1"/>
    <col min="13" max="13" width="24.33203125" style="5" customWidth="1"/>
    <col min="14" max="14" width="22" style="5" customWidth="1"/>
    <col min="15" max="15" width="33" style="12" customWidth="1"/>
    <col min="16" max="16" width="10.83203125" style="5"/>
  </cols>
  <sheetData>
    <row r="1" spans="1:16">
      <c r="A1" s="3" t="s">
        <v>0</v>
      </c>
      <c r="B1" s="4" t="s">
        <v>58</v>
      </c>
      <c r="C1" s="14" t="s">
        <v>1</v>
      </c>
      <c r="D1" s="10" t="s">
        <v>59</v>
      </c>
      <c r="E1" s="10" t="s">
        <v>60</v>
      </c>
      <c r="F1" s="10" t="s">
        <v>61</v>
      </c>
      <c r="G1" s="5" t="s">
        <v>62</v>
      </c>
      <c r="H1" s="5" t="s">
        <v>63</v>
      </c>
      <c r="I1" s="10" t="s">
        <v>64</v>
      </c>
      <c r="J1" s="5" t="s">
        <v>2</v>
      </c>
      <c r="K1" s="5" t="s">
        <v>3</v>
      </c>
      <c r="L1" s="3" t="s">
        <v>65</v>
      </c>
      <c r="M1" s="3" t="s">
        <v>66</v>
      </c>
      <c r="N1" s="3" t="s">
        <v>67</v>
      </c>
      <c r="O1" s="12" t="s">
        <v>4</v>
      </c>
      <c r="P1" s="5" t="s">
        <v>68</v>
      </c>
    </row>
    <row r="2" spans="1:16">
      <c r="A2" s="3" t="s">
        <v>5</v>
      </c>
      <c r="B2" s="1" t="s">
        <v>69</v>
      </c>
      <c r="C2" s="6" t="s">
        <v>6</v>
      </c>
      <c r="D2" s="10">
        <v>40</v>
      </c>
      <c r="E2" s="10">
        <v>35</v>
      </c>
      <c r="F2" s="10">
        <v>20</v>
      </c>
      <c r="G2" s="5">
        <v>9.5000000000000001E-2</v>
      </c>
      <c r="H2" s="5">
        <v>6.2E-2</v>
      </c>
      <c r="I2" s="10">
        <v>43</v>
      </c>
      <c r="J2" s="5">
        <v>0.157</v>
      </c>
      <c r="K2" s="5">
        <v>0.32969999999999999</v>
      </c>
      <c r="L2" s="5">
        <v>9.4413775272301784E-2</v>
      </c>
      <c r="M2" s="7" t="s">
        <v>7</v>
      </c>
      <c r="N2" s="7" t="s">
        <v>7</v>
      </c>
      <c r="O2" s="12">
        <v>1.3286910000000001E-2</v>
      </c>
      <c r="P2" s="5">
        <v>69.636581994501171</v>
      </c>
    </row>
    <row r="3" spans="1:16">
      <c r="A3" s="3" t="s">
        <v>5</v>
      </c>
      <c r="B3" s="1" t="s">
        <v>70</v>
      </c>
      <c r="C3" s="15" t="s">
        <v>8</v>
      </c>
      <c r="D3" s="10">
        <v>69</v>
      </c>
      <c r="E3" s="10">
        <v>55</v>
      </c>
      <c r="F3" s="10">
        <v>34</v>
      </c>
      <c r="G3" s="5">
        <v>0.158</v>
      </c>
      <c r="H3" s="5">
        <v>7.8E-2</v>
      </c>
      <c r="I3" s="10">
        <v>66</v>
      </c>
      <c r="J3" s="5">
        <v>0.23599999999999999</v>
      </c>
      <c r="K3" s="5">
        <v>0.49559999999999998</v>
      </c>
      <c r="L3" s="5">
        <v>0.37546595189485255</v>
      </c>
      <c r="M3" s="7" t="s">
        <v>7</v>
      </c>
      <c r="N3" s="7" t="s">
        <v>7</v>
      </c>
      <c r="O3" s="12">
        <v>2.5126920000000001E-2</v>
      </c>
      <c r="P3" s="5">
        <v>146.43921055861821</v>
      </c>
    </row>
    <row r="4" spans="1:16">
      <c r="A4" s="8" t="s">
        <v>9</v>
      </c>
      <c r="B4" s="1" t="s">
        <v>71</v>
      </c>
      <c r="C4" s="15" t="s">
        <v>10</v>
      </c>
      <c r="D4" s="11">
        <v>65.599999999999994</v>
      </c>
      <c r="E4" s="11">
        <v>62.5</v>
      </c>
      <c r="F4" s="11">
        <v>31.5</v>
      </c>
      <c r="G4" s="7">
        <v>0.15959999999999999</v>
      </c>
      <c r="H4" s="7">
        <v>0.14799999999999999</v>
      </c>
      <c r="I4" s="11" t="s">
        <v>7</v>
      </c>
      <c r="J4" s="7">
        <v>0.30759999999999998</v>
      </c>
      <c r="K4" s="7">
        <v>0.64595999999999998</v>
      </c>
      <c r="L4" s="7" t="s">
        <v>7</v>
      </c>
      <c r="M4" s="7">
        <v>0.2434462424348677</v>
      </c>
      <c r="N4" s="7" t="s">
        <v>7</v>
      </c>
      <c r="O4" s="13">
        <v>6.2141351999999997E-2</v>
      </c>
      <c r="P4" s="7">
        <v>38.392682152485257</v>
      </c>
    </row>
    <row r="5" spans="1:16">
      <c r="A5" s="3" t="s">
        <v>9</v>
      </c>
      <c r="B5" s="1" t="s">
        <v>71</v>
      </c>
      <c r="C5" s="15" t="s">
        <v>10</v>
      </c>
      <c r="D5" s="10">
        <v>65.599999999999994</v>
      </c>
      <c r="E5" s="10">
        <v>62.5</v>
      </c>
      <c r="F5" s="10">
        <v>31.5</v>
      </c>
      <c r="G5" s="5">
        <v>0.15959999999999999</v>
      </c>
      <c r="H5" s="5">
        <v>0.14799999999999999</v>
      </c>
      <c r="I5" s="11" t="s">
        <v>7</v>
      </c>
      <c r="J5" s="5">
        <v>0.30759999999999998</v>
      </c>
      <c r="K5" s="5">
        <v>0.64595999999999998</v>
      </c>
      <c r="L5" s="7" t="s">
        <v>7</v>
      </c>
      <c r="M5" s="7" t="s">
        <v>7</v>
      </c>
      <c r="N5" s="5">
        <v>0.36140589537057177</v>
      </c>
      <c r="O5" s="12">
        <v>6.2141351999999997E-2</v>
      </c>
      <c r="P5" s="5">
        <v>56.995505579466695</v>
      </c>
    </row>
    <row r="6" spans="1:16">
      <c r="A6" s="8" t="s">
        <v>11</v>
      </c>
      <c r="B6" s="1" t="s">
        <v>72</v>
      </c>
      <c r="C6" s="15" t="s">
        <v>12</v>
      </c>
      <c r="D6" s="11">
        <v>63</v>
      </c>
      <c r="E6" s="11">
        <v>56.2</v>
      </c>
      <c r="F6" s="11">
        <v>28</v>
      </c>
      <c r="G6" s="7">
        <v>0.1472</v>
      </c>
      <c r="H6" s="7">
        <v>0.14499999999999999</v>
      </c>
      <c r="I6" s="11" t="s">
        <v>7</v>
      </c>
      <c r="J6" s="7">
        <v>0.29220000000000002</v>
      </c>
      <c r="K6" s="7">
        <v>0.61362000000000005</v>
      </c>
      <c r="L6" s="7" t="s">
        <v>7</v>
      </c>
      <c r="M6" s="7">
        <v>0.22696607149348139</v>
      </c>
      <c r="N6" s="7" t="s">
        <v>7</v>
      </c>
      <c r="O6" s="13">
        <v>5.7833685000000003E-2</v>
      </c>
      <c r="P6" s="7">
        <v>38.459722921617697</v>
      </c>
    </row>
    <row r="7" spans="1:16">
      <c r="A7" s="3" t="s">
        <v>9</v>
      </c>
      <c r="B7" s="1" t="s">
        <v>72</v>
      </c>
      <c r="C7" s="15" t="s">
        <v>12</v>
      </c>
      <c r="D7" s="10">
        <v>62</v>
      </c>
      <c r="E7" s="10">
        <v>56</v>
      </c>
      <c r="F7" s="10">
        <v>28</v>
      </c>
      <c r="G7" s="5">
        <v>0.14599999999999999</v>
      </c>
      <c r="H7" s="5">
        <v>0.14499999999999999</v>
      </c>
      <c r="I7" s="11" t="s">
        <v>7</v>
      </c>
      <c r="J7" s="5">
        <v>0.29099999999999998</v>
      </c>
      <c r="K7" s="5">
        <v>0.61109999999999998</v>
      </c>
      <c r="L7" s="7" t="s">
        <v>7</v>
      </c>
      <c r="M7" s="7" t="s">
        <v>7</v>
      </c>
      <c r="N7" s="5">
        <v>0.32155486330768396</v>
      </c>
      <c r="O7" s="12">
        <v>5.7596174999999999E-2</v>
      </c>
      <c r="P7" s="5">
        <v>54.712620419937657</v>
      </c>
    </row>
    <row r="8" spans="1:16">
      <c r="A8" s="8" t="s">
        <v>9</v>
      </c>
      <c r="B8" s="1" t="s">
        <v>73</v>
      </c>
      <c r="C8" s="15" t="s">
        <v>13</v>
      </c>
      <c r="D8" s="11">
        <v>75</v>
      </c>
      <c r="E8" s="11">
        <v>67</v>
      </c>
      <c r="F8" s="11">
        <v>34.4</v>
      </c>
      <c r="G8" s="7">
        <v>0.1764</v>
      </c>
      <c r="H8" s="7">
        <v>0.15</v>
      </c>
      <c r="I8" s="11" t="s">
        <v>7</v>
      </c>
      <c r="J8" s="7">
        <v>0.32640000000000002</v>
      </c>
      <c r="K8" s="7">
        <v>0.68544000000000005</v>
      </c>
      <c r="L8" s="7" t="s">
        <v>7</v>
      </c>
      <c r="M8" s="7">
        <v>0.30704801518082631</v>
      </c>
      <c r="N8" s="7" t="s">
        <v>7</v>
      </c>
      <c r="O8" s="13">
        <v>6.6830400000000012E-2</v>
      </c>
      <c r="P8" s="7">
        <v>45.025475663352267</v>
      </c>
    </row>
    <row r="9" spans="1:16">
      <c r="A9" s="3" t="s">
        <v>9</v>
      </c>
      <c r="B9" s="1" t="s">
        <v>73</v>
      </c>
      <c r="C9" s="15" t="s">
        <v>13</v>
      </c>
      <c r="D9" s="10">
        <v>75</v>
      </c>
      <c r="E9" s="10">
        <v>67</v>
      </c>
      <c r="F9" s="10">
        <v>34.4</v>
      </c>
      <c r="G9" s="5">
        <v>0.1764</v>
      </c>
      <c r="H9" s="5">
        <v>0.15</v>
      </c>
      <c r="I9" s="11" t="s">
        <v>7</v>
      </c>
      <c r="J9" s="5">
        <v>0.32640000000000002</v>
      </c>
      <c r="K9" s="5">
        <v>0.68544000000000005</v>
      </c>
      <c r="L9" s="7" t="s">
        <v>7</v>
      </c>
      <c r="M9" s="7" t="s">
        <v>7</v>
      </c>
      <c r="N9" s="5">
        <v>0.47684924609847634</v>
      </c>
      <c r="O9" s="12">
        <v>6.6830400000000012E-2</v>
      </c>
      <c r="P9" s="5">
        <v>69.925103123205417</v>
      </c>
    </row>
    <row r="10" spans="1:16">
      <c r="A10" s="8" t="s">
        <v>9</v>
      </c>
      <c r="B10" s="1" t="s">
        <v>74</v>
      </c>
      <c r="C10" s="15" t="s">
        <v>14</v>
      </c>
      <c r="D10" s="11">
        <v>55</v>
      </c>
      <c r="E10" s="11">
        <v>53</v>
      </c>
      <c r="F10" s="11">
        <v>25</v>
      </c>
      <c r="G10" s="7">
        <v>0.13300000000000001</v>
      </c>
      <c r="H10" s="7">
        <v>0.129</v>
      </c>
      <c r="I10" s="11" t="s">
        <v>7</v>
      </c>
      <c r="J10" s="7">
        <v>0.26200000000000001</v>
      </c>
      <c r="K10" s="7">
        <v>0.55020000000000002</v>
      </c>
      <c r="L10" s="7" t="s">
        <v>7</v>
      </c>
      <c r="M10" s="7">
        <v>0.17936416290376778</v>
      </c>
      <c r="N10" s="7" t="s">
        <v>7</v>
      </c>
      <c r="O10" s="13">
        <v>4.6134270000000005E-2</v>
      </c>
      <c r="P10" s="7">
        <v>38.101151193178609</v>
      </c>
    </row>
    <row r="11" spans="1:16">
      <c r="A11" s="3" t="s">
        <v>9</v>
      </c>
      <c r="B11" s="1" t="s">
        <v>74</v>
      </c>
      <c r="C11" s="15" t="s">
        <v>14</v>
      </c>
      <c r="D11" s="10">
        <v>55</v>
      </c>
      <c r="E11" s="10">
        <v>53</v>
      </c>
      <c r="F11" s="10">
        <v>25</v>
      </c>
      <c r="G11" s="5">
        <v>0.13300000000000001</v>
      </c>
      <c r="H11" s="5">
        <v>0.129</v>
      </c>
      <c r="I11" s="11" t="s">
        <v>7</v>
      </c>
      <c r="J11" s="5">
        <v>0.26200000000000001</v>
      </c>
      <c r="K11" s="5">
        <v>0.55020000000000002</v>
      </c>
      <c r="L11" s="7" t="s">
        <v>7</v>
      </c>
      <c r="M11" s="7" t="s">
        <v>7</v>
      </c>
      <c r="N11" s="5">
        <v>0.25093142469853685</v>
      </c>
      <c r="O11" s="12">
        <v>4.6134270000000005E-2</v>
      </c>
      <c r="P11" s="5">
        <v>53.303714614876561</v>
      </c>
    </row>
    <row r="12" spans="1:16">
      <c r="A12" s="8" t="s">
        <v>9</v>
      </c>
      <c r="B12" s="1" t="s">
        <v>75</v>
      </c>
      <c r="C12" s="15" t="s">
        <v>12</v>
      </c>
      <c r="D12" s="11">
        <v>56.9</v>
      </c>
      <c r="E12" s="11">
        <v>50.9</v>
      </c>
      <c r="F12" s="11">
        <v>23.5</v>
      </c>
      <c r="G12" s="7">
        <v>0.1313</v>
      </c>
      <c r="H12" s="7">
        <v>0.14000000000000001</v>
      </c>
      <c r="I12" s="11" t="s">
        <v>7</v>
      </c>
      <c r="J12" s="7">
        <v>0.27129999999999999</v>
      </c>
      <c r="K12" s="7">
        <v>0.56972999999999996</v>
      </c>
      <c r="L12" s="7" t="s">
        <v>7</v>
      </c>
      <c r="M12" s="7">
        <v>0.19023956831578018</v>
      </c>
      <c r="N12" s="7" t="s">
        <v>7</v>
      </c>
      <c r="O12" s="13">
        <v>5.1845430000000005E-2</v>
      </c>
      <c r="P12" s="7">
        <v>35.95973202449369</v>
      </c>
    </row>
    <row r="13" spans="1:16">
      <c r="A13" s="3" t="s">
        <v>9</v>
      </c>
      <c r="B13" s="1" t="s">
        <v>75</v>
      </c>
      <c r="C13" s="15" t="s">
        <v>12</v>
      </c>
      <c r="D13" s="10">
        <v>56.9</v>
      </c>
      <c r="E13" s="10">
        <v>50.9</v>
      </c>
      <c r="F13" s="10">
        <v>23.5</v>
      </c>
      <c r="G13" s="5">
        <v>0.1313</v>
      </c>
      <c r="H13" s="5">
        <v>0.14000000000000001</v>
      </c>
      <c r="I13" s="11" t="s">
        <v>7</v>
      </c>
      <c r="J13" s="5">
        <v>0.27129999999999999</v>
      </c>
      <c r="K13" s="5">
        <v>0.56972999999999996</v>
      </c>
      <c r="L13" s="7" t="s">
        <v>7</v>
      </c>
      <c r="M13" s="7" t="s">
        <v>7</v>
      </c>
      <c r="N13" s="5">
        <v>0.26920720345045679</v>
      </c>
      <c r="O13" s="12">
        <v>5.1845430000000005E-2</v>
      </c>
      <c r="P13" s="5">
        <v>50.886463740670614</v>
      </c>
    </row>
    <row r="14" spans="1:16">
      <c r="A14" s="8" t="s">
        <v>11</v>
      </c>
      <c r="B14" s="1" t="s">
        <v>76</v>
      </c>
      <c r="C14" s="15" t="s">
        <v>12</v>
      </c>
      <c r="D14" s="11">
        <v>41.5</v>
      </c>
      <c r="E14" s="11">
        <v>36.5</v>
      </c>
      <c r="F14" s="11">
        <v>17.8</v>
      </c>
      <c r="G14" s="7">
        <v>9.5799999999999996E-2</v>
      </c>
      <c r="H14" s="7">
        <v>0.09</v>
      </c>
      <c r="I14" s="11" t="s">
        <v>7</v>
      </c>
      <c r="J14" s="7">
        <v>0.18579999999999999</v>
      </c>
      <c r="K14" s="7">
        <v>0.39018000000000003</v>
      </c>
      <c r="L14" s="7" t="s">
        <v>7</v>
      </c>
      <c r="M14" s="7">
        <v>0.11008546665428971</v>
      </c>
      <c r="N14" s="7" t="s">
        <v>7</v>
      </c>
      <c r="O14" s="13">
        <v>2.282553E-2</v>
      </c>
      <c r="P14" s="7">
        <v>47.264513604373661</v>
      </c>
    </row>
    <row r="15" spans="1:16">
      <c r="A15" s="3" t="s">
        <v>11</v>
      </c>
      <c r="B15" s="1" t="s">
        <v>76</v>
      </c>
      <c r="C15" s="15" t="s">
        <v>12</v>
      </c>
      <c r="D15" s="10">
        <v>41.5</v>
      </c>
      <c r="E15" s="10">
        <v>36.5</v>
      </c>
      <c r="F15" s="10">
        <v>17.8</v>
      </c>
      <c r="G15" s="5">
        <v>9.5799999999999996E-2</v>
      </c>
      <c r="H15" s="5">
        <v>0.09</v>
      </c>
      <c r="I15" s="11" t="s">
        <v>7</v>
      </c>
      <c r="J15" s="5">
        <v>0.18579999999999999</v>
      </c>
      <c r="K15" s="5">
        <v>0.39018000000000003</v>
      </c>
      <c r="L15" s="7" t="s">
        <v>7</v>
      </c>
      <c r="M15" s="7" t="s">
        <v>7</v>
      </c>
      <c r="N15" s="5">
        <v>0.14007603668889884</v>
      </c>
      <c r="O15" s="12">
        <v>2.282553E-2</v>
      </c>
      <c r="P15" s="5">
        <v>60.140779186779397</v>
      </c>
    </row>
    <row r="16" spans="1:16">
      <c r="A16" s="3" t="s">
        <v>77</v>
      </c>
      <c r="B16" s="1" t="s">
        <v>78</v>
      </c>
      <c r="C16" s="6" t="s">
        <v>15</v>
      </c>
      <c r="D16" s="10">
        <v>58</v>
      </c>
      <c r="E16" s="10">
        <v>57</v>
      </c>
      <c r="F16" s="10">
        <v>34</v>
      </c>
      <c r="G16" s="5">
        <v>0.14899999999999999</v>
      </c>
      <c r="H16" s="5">
        <v>7.4999999999999997E-2</v>
      </c>
      <c r="I16" s="10">
        <v>66</v>
      </c>
      <c r="J16" s="5">
        <v>0.22399999999999998</v>
      </c>
      <c r="K16" s="5">
        <v>0.47039999999999998</v>
      </c>
      <c r="L16" s="5">
        <v>0.37546595189485255</v>
      </c>
      <c r="M16" s="7" t="s">
        <v>7</v>
      </c>
      <c r="N16" s="7" t="s">
        <v>7</v>
      </c>
      <c r="O16" s="12">
        <v>2.2932000000000001E-2</v>
      </c>
      <c r="P16" s="5">
        <v>160.45553499780024</v>
      </c>
    </row>
    <row r="17" spans="1:16">
      <c r="A17" s="3" t="s">
        <v>16</v>
      </c>
      <c r="B17" s="1" t="s">
        <v>79</v>
      </c>
      <c r="C17" s="15" t="s">
        <v>17</v>
      </c>
      <c r="D17" s="10">
        <v>73</v>
      </c>
      <c r="E17" s="10">
        <v>61</v>
      </c>
      <c r="F17" s="10">
        <v>29</v>
      </c>
      <c r="G17" s="5">
        <v>0.16300000000000001</v>
      </c>
      <c r="H17" s="5">
        <v>0.182</v>
      </c>
      <c r="I17" s="10">
        <v>152</v>
      </c>
      <c r="J17" s="5">
        <v>0.34499999999999997</v>
      </c>
      <c r="K17" s="5">
        <v>0.72449999999999992</v>
      </c>
      <c r="L17" s="5">
        <v>5.5195038467830475</v>
      </c>
      <c r="M17" s="7" t="s">
        <v>7</v>
      </c>
      <c r="N17" s="7" t="s">
        <v>7</v>
      </c>
      <c r="O17" s="12">
        <v>8.5708349999999989E-2</v>
      </c>
      <c r="P17" s="5">
        <v>631.10697730704044</v>
      </c>
    </row>
    <row r="18" spans="1:16">
      <c r="A18" s="3" t="s">
        <v>16</v>
      </c>
      <c r="B18" s="1" t="s">
        <v>80</v>
      </c>
      <c r="C18" s="15" t="s">
        <v>8</v>
      </c>
      <c r="D18" s="10">
        <v>70</v>
      </c>
      <c r="E18" s="10">
        <v>61</v>
      </c>
      <c r="F18" s="10">
        <v>30</v>
      </c>
      <c r="G18" s="5">
        <v>0.161</v>
      </c>
      <c r="H18" s="5">
        <v>0.114</v>
      </c>
      <c r="I18" s="10">
        <v>135</v>
      </c>
      <c r="J18" s="5">
        <v>0.27500000000000002</v>
      </c>
      <c r="K18" s="5">
        <v>0.57750000000000012</v>
      </c>
      <c r="L18" s="5">
        <v>3.7664777140562333</v>
      </c>
      <c r="M18" s="7" t="s">
        <v>7</v>
      </c>
      <c r="N18" s="7" t="s">
        <v>7</v>
      </c>
      <c r="O18" s="12">
        <v>4.2792750000000011E-2</v>
      </c>
      <c r="P18" s="5">
        <v>862.56390621661569</v>
      </c>
    </row>
    <row r="19" spans="1:16">
      <c r="A19" s="3" t="s">
        <v>81</v>
      </c>
      <c r="B19" s="1" t="s">
        <v>82</v>
      </c>
      <c r="C19" s="15" t="s">
        <v>18</v>
      </c>
      <c r="D19" s="10">
        <v>149</v>
      </c>
      <c r="E19" s="10">
        <v>126</v>
      </c>
      <c r="F19" s="10">
        <v>73</v>
      </c>
      <c r="G19" s="5">
        <v>0.34799999999999998</v>
      </c>
      <c r="H19" s="5">
        <v>0.33</v>
      </c>
      <c r="I19" s="10">
        <v>153</v>
      </c>
      <c r="J19" s="5">
        <v>0.67799999999999994</v>
      </c>
      <c r="K19" s="5">
        <v>1.4238</v>
      </c>
      <c r="L19" s="5">
        <v>5.6373602658709512</v>
      </c>
      <c r="M19" s="7" t="s">
        <v>7</v>
      </c>
      <c r="N19" s="7" t="s">
        <v>7</v>
      </c>
      <c r="O19" s="12">
        <v>0.30540510000000004</v>
      </c>
      <c r="P19" s="5">
        <v>180.89459084191887</v>
      </c>
    </row>
    <row r="20" spans="1:16">
      <c r="A20" s="3" t="s">
        <v>118</v>
      </c>
      <c r="B20" s="1" t="s">
        <v>56</v>
      </c>
      <c r="C20" s="15" t="s">
        <v>53</v>
      </c>
      <c r="D20" s="10">
        <v>20</v>
      </c>
      <c r="E20" s="11" t="s">
        <v>7</v>
      </c>
      <c r="F20" s="11" t="s">
        <v>7</v>
      </c>
      <c r="G20" s="5">
        <v>0.05</v>
      </c>
      <c r="H20" s="7" t="s">
        <v>7</v>
      </c>
      <c r="I20" s="10">
        <v>36</v>
      </c>
      <c r="J20" s="5">
        <v>0.10696230598669623</v>
      </c>
      <c r="K20" s="5">
        <v>0.22462084257206211</v>
      </c>
      <c r="L20" s="5">
        <v>5.3260673932623202E-2</v>
      </c>
      <c r="M20" s="7" t="s">
        <v>7</v>
      </c>
      <c r="N20" s="7" t="s">
        <v>7</v>
      </c>
      <c r="O20" s="12">
        <v>1.3142590252751957E-3</v>
      </c>
      <c r="P20" s="5">
        <v>397.14743783510573</v>
      </c>
    </row>
    <row r="21" spans="1:16" s="9" customFormat="1">
      <c r="A21" s="8" t="s">
        <v>19</v>
      </c>
      <c r="B21" s="1" t="s">
        <v>83</v>
      </c>
      <c r="C21" s="15" t="s">
        <v>20</v>
      </c>
      <c r="D21" s="11">
        <v>48</v>
      </c>
      <c r="E21" s="11">
        <v>41</v>
      </c>
      <c r="F21" s="11">
        <v>21</v>
      </c>
      <c r="G21" s="7">
        <v>0.11</v>
      </c>
      <c r="H21" s="7">
        <v>0.21</v>
      </c>
      <c r="I21" s="11" t="s">
        <v>7</v>
      </c>
      <c r="J21" s="7">
        <v>0.32</v>
      </c>
      <c r="K21" s="7">
        <v>0.67200000000000004</v>
      </c>
      <c r="L21" s="7" t="s">
        <v>7</v>
      </c>
      <c r="M21" s="7">
        <v>0.14166466001980929</v>
      </c>
      <c r="N21" s="7" t="s">
        <v>7</v>
      </c>
      <c r="O21" s="13">
        <v>9.1728000000000018E-2</v>
      </c>
      <c r="P21" s="7">
        <v>15.135113249979621</v>
      </c>
    </row>
    <row r="22" spans="1:16" s="9" customFormat="1">
      <c r="A22" s="3" t="s">
        <v>19</v>
      </c>
      <c r="B22" s="1" t="s">
        <v>83</v>
      </c>
      <c r="C22" s="15" t="s">
        <v>20</v>
      </c>
      <c r="D22" s="10">
        <v>48</v>
      </c>
      <c r="E22" s="10">
        <v>41</v>
      </c>
      <c r="F22" s="10">
        <v>21</v>
      </c>
      <c r="G22" s="5">
        <v>0.11</v>
      </c>
      <c r="H22" s="5">
        <v>0.21</v>
      </c>
      <c r="I22" s="11" t="s">
        <v>7</v>
      </c>
      <c r="J22" s="5">
        <v>0.32</v>
      </c>
      <c r="K22" s="5">
        <v>0.67200000000000004</v>
      </c>
      <c r="L22" s="7" t="s">
        <v>7</v>
      </c>
      <c r="M22" s="7" t="s">
        <v>7</v>
      </c>
      <c r="N22" s="5">
        <v>0.18931003967133733</v>
      </c>
      <c r="O22" s="12">
        <v>9.1728000000000018E-2</v>
      </c>
      <c r="P22" s="5">
        <v>20.22543158881809</v>
      </c>
    </row>
    <row r="23" spans="1:16" s="9" customFormat="1">
      <c r="A23" s="8" t="s">
        <v>21</v>
      </c>
      <c r="B23" s="1" t="s">
        <v>84</v>
      </c>
      <c r="C23" s="15" t="s">
        <v>8</v>
      </c>
      <c r="D23" s="11">
        <v>38</v>
      </c>
      <c r="E23" s="11">
        <v>35</v>
      </c>
      <c r="F23" s="11">
        <v>18</v>
      </c>
      <c r="G23" s="7">
        <v>9.0999999999999998E-2</v>
      </c>
      <c r="H23" s="7">
        <v>0.128</v>
      </c>
      <c r="I23" s="11" t="s">
        <v>7</v>
      </c>
      <c r="J23" s="7">
        <v>0.219</v>
      </c>
      <c r="K23" s="7">
        <v>0.45990000000000003</v>
      </c>
      <c r="L23" s="7" t="s">
        <v>7</v>
      </c>
      <c r="M23" s="7">
        <v>9.4494562112310485E-2</v>
      </c>
      <c r="N23" s="7" t="s">
        <v>7</v>
      </c>
      <c r="O23" s="13">
        <v>3.8263680000000008E-2</v>
      </c>
      <c r="P23" s="7">
        <v>24.201715796824626</v>
      </c>
    </row>
    <row r="24" spans="1:16" s="9" customFormat="1">
      <c r="A24" s="3" t="s">
        <v>21</v>
      </c>
      <c r="B24" s="1" t="s">
        <v>84</v>
      </c>
      <c r="C24" s="15" t="s">
        <v>8</v>
      </c>
      <c r="D24" s="10">
        <v>38</v>
      </c>
      <c r="E24" s="10">
        <v>35</v>
      </c>
      <c r="F24" s="10">
        <v>18</v>
      </c>
      <c r="G24" s="5">
        <v>9.0999999999999998E-2</v>
      </c>
      <c r="H24" s="5">
        <v>0.128</v>
      </c>
      <c r="I24" s="11" t="s">
        <v>7</v>
      </c>
      <c r="J24" s="5">
        <v>0.219</v>
      </c>
      <c r="K24" s="5">
        <v>0.45990000000000003</v>
      </c>
      <c r="L24" s="7" t="s">
        <v>7</v>
      </c>
      <c r="M24" s="7" t="s">
        <v>7</v>
      </c>
      <c r="N24" s="5">
        <v>0.11672297014382552</v>
      </c>
      <c r="O24" s="12">
        <v>3.8263680000000008E-2</v>
      </c>
      <c r="P24" s="5">
        <v>29.894801216440499</v>
      </c>
    </row>
    <row r="25" spans="1:16" s="9" customFormat="1">
      <c r="A25" s="3" t="s">
        <v>22</v>
      </c>
      <c r="B25" s="1" t="s">
        <v>85</v>
      </c>
      <c r="C25" s="15" t="s">
        <v>15</v>
      </c>
      <c r="D25" s="10">
        <v>37.9</v>
      </c>
      <c r="E25" s="10">
        <v>42</v>
      </c>
      <c r="F25" s="10">
        <v>21</v>
      </c>
      <c r="G25" s="5">
        <v>0.1009</v>
      </c>
      <c r="H25" s="5">
        <v>5.6849999999999998E-2</v>
      </c>
      <c r="I25" s="10">
        <v>48.5</v>
      </c>
      <c r="J25" s="5">
        <v>0.15775</v>
      </c>
      <c r="K25" s="5">
        <v>0.33127500000000004</v>
      </c>
      <c r="L25" s="5">
        <v>0.1391425255132433</v>
      </c>
      <c r="M25" s="7" t="s">
        <v>7</v>
      </c>
      <c r="N25" s="7" t="s">
        <v>7</v>
      </c>
      <c r="O25" s="12">
        <v>1.2241439437500001E-2</v>
      </c>
      <c r="P25" s="5">
        <v>111.39186343172922</v>
      </c>
    </row>
    <row r="26" spans="1:16" s="9" customFormat="1">
      <c r="A26" s="8" t="s">
        <v>23</v>
      </c>
      <c r="B26" s="1" t="s">
        <v>86</v>
      </c>
      <c r="C26" s="15" t="s">
        <v>24</v>
      </c>
      <c r="D26" s="11">
        <v>79.8</v>
      </c>
      <c r="E26" s="11">
        <v>83.4</v>
      </c>
      <c r="F26" s="11">
        <v>36.700000000000003</v>
      </c>
      <c r="G26" s="7">
        <v>0.19989999999999999</v>
      </c>
      <c r="H26" s="7">
        <v>0.21</v>
      </c>
      <c r="I26" s="11" t="s">
        <v>7</v>
      </c>
      <c r="J26" s="7">
        <v>0.40989999999999999</v>
      </c>
      <c r="K26" s="7">
        <v>0.86079000000000006</v>
      </c>
      <c r="L26" s="7" t="s">
        <v>7</v>
      </c>
      <c r="M26" s="7">
        <v>0.34190364777250598</v>
      </c>
      <c r="N26" s="7" t="s">
        <v>7</v>
      </c>
      <c r="O26" s="13">
        <v>0.11749783500000002</v>
      </c>
      <c r="P26" s="7">
        <v>28.51674456955363</v>
      </c>
    </row>
    <row r="27" spans="1:16" s="9" customFormat="1">
      <c r="A27" s="3" t="s">
        <v>23</v>
      </c>
      <c r="B27" s="1" t="s">
        <v>86</v>
      </c>
      <c r="C27" s="15" t="s">
        <v>24</v>
      </c>
      <c r="D27" s="10">
        <v>79.8</v>
      </c>
      <c r="E27" s="10">
        <v>83.4</v>
      </c>
      <c r="F27" s="10">
        <v>36.700000000000003</v>
      </c>
      <c r="G27" s="5">
        <v>0.19989999999999999</v>
      </c>
      <c r="H27" s="5">
        <v>0.21</v>
      </c>
      <c r="I27" s="11" t="s">
        <v>7</v>
      </c>
      <c r="J27" s="5">
        <v>0.40989999999999999</v>
      </c>
      <c r="K27" s="5">
        <v>0.86079000000000006</v>
      </c>
      <c r="L27" s="7" t="s">
        <v>7</v>
      </c>
      <c r="M27" s="7" t="s">
        <v>7</v>
      </c>
      <c r="N27" s="5">
        <v>0.54218846056633319</v>
      </c>
      <c r="O27" s="12">
        <v>0.11749783500000002</v>
      </c>
      <c r="P27" s="5">
        <v>45.221658029274025</v>
      </c>
    </row>
    <row r="28" spans="1:16" s="9" customFormat="1">
      <c r="A28" s="8" t="s">
        <v>23</v>
      </c>
      <c r="B28" s="1" t="s">
        <v>87</v>
      </c>
      <c r="C28" s="15" t="s">
        <v>25</v>
      </c>
      <c r="D28" s="11">
        <v>110</v>
      </c>
      <c r="E28" s="11">
        <v>109</v>
      </c>
      <c r="F28" s="11">
        <v>47</v>
      </c>
      <c r="G28" s="7">
        <v>0.26600000000000001</v>
      </c>
      <c r="H28" s="7">
        <v>0.28000000000000003</v>
      </c>
      <c r="I28" s="11"/>
      <c r="J28" s="7">
        <v>0.54600000000000004</v>
      </c>
      <c r="K28" s="7">
        <v>1.1466000000000001</v>
      </c>
      <c r="L28" s="7" t="s">
        <v>7</v>
      </c>
      <c r="M28" s="7">
        <v>0.59635595578746436</v>
      </c>
      <c r="N28" s="7" t="s">
        <v>7</v>
      </c>
      <c r="O28" s="13">
        <v>0.20868120000000004</v>
      </c>
      <c r="P28" s="7">
        <v>28.005821160301696</v>
      </c>
    </row>
    <row r="29" spans="1:16" s="9" customFormat="1">
      <c r="A29" s="3" t="s">
        <v>23</v>
      </c>
      <c r="B29" s="1" t="s">
        <v>87</v>
      </c>
      <c r="C29" s="15" t="s">
        <v>25</v>
      </c>
      <c r="D29" s="10">
        <v>110</v>
      </c>
      <c r="E29" s="10">
        <v>109</v>
      </c>
      <c r="F29" s="10">
        <v>47</v>
      </c>
      <c r="G29" s="5">
        <v>0.26600000000000001</v>
      </c>
      <c r="H29" s="5">
        <v>0.28000000000000003</v>
      </c>
      <c r="I29" s="10"/>
      <c r="J29" s="5">
        <v>0.54600000000000004</v>
      </c>
      <c r="K29" s="5">
        <v>1.1466000000000001</v>
      </c>
      <c r="L29" s="7" t="s">
        <v>7</v>
      </c>
      <c r="M29" s="7" t="s">
        <v>7</v>
      </c>
      <c r="N29" s="5">
        <v>1.0536276118054393</v>
      </c>
      <c r="O29" s="12">
        <v>0.20868120000000004</v>
      </c>
      <c r="P29" s="5">
        <v>49.480023095963148</v>
      </c>
    </row>
    <row r="30" spans="1:16" s="9" customFormat="1">
      <c r="A30" s="3" t="s">
        <v>26</v>
      </c>
      <c r="B30" s="1" t="s">
        <v>88</v>
      </c>
      <c r="C30" s="15" t="s">
        <v>27</v>
      </c>
      <c r="D30" s="10">
        <v>158.5</v>
      </c>
      <c r="E30" s="10">
        <v>124.3</v>
      </c>
      <c r="F30" s="10">
        <v>61</v>
      </c>
      <c r="G30" s="5">
        <v>0.34379999999999999</v>
      </c>
      <c r="H30" s="5">
        <v>5.2999999999999999E-2</v>
      </c>
      <c r="I30" s="10">
        <v>206</v>
      </c>
      <c r="J30" s="5">
        <v>0.39679999999999999</v>
      </c>
      <c r="K30" s="5">
        <v>0.83328000000000002</v>
      </c>
      <c r="L30" s="5">
        <v>14.698742576221509</v>
      </c>
      <c r="M30" s="7" t="s">
        <v>7</v>
      </c>
      <c r="N30" s="7" t="s">
        <v>7</v>
      </c>
      <c r="O30" s="12">
        <v>2.8706496000000001E-2</v>
      </c>
      <c r="P30" s="5">
        <v>5017.9470614236861</v>
      </c>
    </row>
    <row r="31" spans="1:16">
      <c r="A31" s="3" t="s">
        <v>89</v>
      </c>
      <c r="B31" s="1" t="s">
        <v>90</v>
      </c>
      <c r="C31" s="15" t="s">
        <v>28</v>
      </c>
      <c r="D31" s="10">
        <v>49.2</v>
      </c>
      <c r="E31" s="10">
        <v>43.3</v>
      </c>
      <c r="F31" s="10">
        <v>21.4</v>
      </c>
      <c r="G31" s="5">
        <v>0.11389999999999999</v>
      </c>
      <c r="H31" s="5">
        <v>0.06</v>
      </c>
      <c r="I31" s="10">
        <v>70.3</v>
      </c>
      <c r="J31" s="5">
        <v>0.1739</v>
      </c>
      <c r="K31" s="5">
        <v>0.36519000000000001</v>
      </c>
      <c r="L31" s="5">
        <v>0.46014007317050221</v>
      </c>
      <c r="M31" s="7" t="s">
        <v>7</v>
      </c>
      <c r="N31" s="7" t="s">
        <v>7</v>
      </c>
      <c r="O31" s="12">
        <v>1.424241E-2</v>
      </c>
      <c r="P31" s="5">
        <v>316.61584781444441</v>
      </c>
    </row>
    <row r="32" spans="1:16">
      <c r="A32" s="3" t="s">
        <v>91</v>
      </c>
      <c r="B32" s="1" t="s">
        <v>92</v>
      </c>
      <c r="C32" s="15" t="s">
        <v>29</v>
      </c>
      <c r="D32" s="10">
        <v>40</v>
      </c>
      <c r="E32" s="10">
        <v>40</v>
      </c>
      <c r="F32" s="10">
        <v>18</v>
      </c>
      <c r="G32" s="5">
        <v>9.8000000000000004E-2</v>
      </c>
      <c r="H32" s="5">
        <v>0.104</v>
      </c>
      <c r="I32" s="10">
        <v>79</v>
      </c>
      <c r="J32" s="5">
        <v>0.20200000000000001</v>
      </c>
      <c r="K32" s="5">
        <v>0.42420000000000002</v>
      </c>
      <c r="L32" s="5">
        <v>0.67012294455327881</v>
      </c>
      <c r="M32" s="7" t="s">
        <v>7</v>
      </c>
      <c r="N32" s="7" t="s">
        <v>7</v>
      </c>
      <c r="O32" s="12">
        <v>2.8675919999999997E-2</v>
      </c>
      <c r="P32" s="5">
        <v>229.01461772184234</v>
      </c>
    </row>
    <row r="33" spans="1:16">
      <c r="A33" s="3" t="s">
        <v>93</v>
      </c>
      <c r="B33" s="1" t="s">
        <v>94</v>
      </c>
      <c r="C33" s="15" t="s">
        <v>30</v>
      </c>
      <c r="D33" s="10">
        <v>36</v>
      </c>
      <c r="E33" s="10">
        <v>34</v>
      </c>
      <c r="F33" s="10">
        <v>13</v>
      </c>
      <c r="G33" s="5">
        <v>8.3000000000000004E-2</v>
      </c>
      <c r="H33" s="5">
        <v>4.1000000000000002E-2</v>
      </c>
      <c r="I33" s="10">
        <v>65</v>
      </c>
      <c r="J33" s="5">
        <v>0.124</v>
      </c>
      <c r="K33" s="5">
        <v>0.26040000000000002</v>
      </c>
      <c r="L33" s="5">
        <v>0.35744303180409809</v>
      </c>
      <c r="M33" s="7" t="s">
        <v>7</v>
      </c>
      <c r="N33" s="7" t="s">
        <v>7</v>
      </c>
      <c r="O33" s="12">
        <v>6.9396600000000011E-3</v>
      </c>
      <c r="P33" s="5">
        <v>504.77137376761408</v>
      </c>
    </row>
    <row r="34" spans="1:16">
      <c r="A34" s="3" t="s">
        <v>93</v>
      </c>
      <c r="B34" s="1" t="s">
        <v>95</v>
      </c>
      <c r="C34" s="6" t="s">
        <v>31</v>
      </c>
      <c r="D34" s="10">
        <v>42</v>
      </c>
      <c r="E34" s="10">
        <v>39</v>
      </c>
      <c r="F34" s="10">
        <v>15</v>
      </c>
      <c r="G34" s="5">
        <v>9.6000000000000002E-2</v>
      </c>
      <c r="H34" s="5">
        <v>0.05</v>
      </c>
      <c r="I34" s="10">
        <v>81</v>
      </c>
      <c r="J34" s="5">
        <v>0.14600000000000002</v>
      </c>
      <c r="K34" s="5">
        <v>0.30660000000000004</v>
      </c>
      <c r="L34" s="5">
        <v>0.72633794143444252</v>
      </c>
      <c r="M34" s="7" t="s">
        <v>7</v>
      </c>
      <c r="N34" s="7" t="s">
        <v>7</v>
      </c>
      <c r="O34" s="12">
        <v>9.9645000000000011E-3</v>
      </c>
      <c r="P34" s="5">
        <v>714.3471148635191</v>
      </c>
    </row>
    <row r="35" spans="1:16">
      <c r="A35" s="3" t="s">
        <v>126</v>
      </c>
      <c r="B35" s="1" t="s">
        <v>96</v>
      </c>
      <c r="C35" s="6" t="s">
        <v>32</v>
      </c>
      <c r="D35" s="10">
        <v>47.4</v>
      </c>
      <c r="E35" s="10">
        <v>44.7</v>
      </c>
      <c r="F35" s="10">
        <v>31.8</v>
      </c>
      <c r="G35" s="5">
        <v>0.12390000000000001</v>
      </c>
      <c r="H35" s="5">
        <v>0.114</v>
      </c>
      <c r="I35" s="10">
        <v>51.8</v>
      </c>
      <c r="J35" s="5">
        <v>0.2379</v>
      </c>
      <c r="K35" s="5">
        <v>0.49959000000000003</v>
      </c>
      <c r="L35" s="5">
        <v>0.17201665012296175</v>
      </c>
      <c r="M35" s="7" t="s">
        <v>7</v>
      </c>
      <c r="N35" s="7" t="s">
        <v>7</v>
      </c>
      <c r="O35" s="12">
        <v>3.7019619000000004E-2</v>
      </c>
      <c r="P35" s="5">
        <v>45.53702109157377</v>
      </c>
    </row>
    <row r="36" spans="1:16">
      <c r="A36" s="3" t="s">
        <v>126</v>
      </c>
      <c r="B36" s="1" t="s">
        <v>97</v>
      </c>
      <c r="C36" s="15" t="s">
        <v>33</v>
      </c>
      <c r="D36" s="10">
        <v>74</v>
      </c>
      <c r="E36" s="10">
        <v>70</v>
      </c>
      <c r="F36" s="10">
        <v>44</v>
      </c>
      <c r="G36" s="5">
        <v>0.188</v>
      </c>
      <c r="H36" s="5">
        <v>0.222</v>
      </c>
      <c r="I36" s="10">
        <v>86</v>
      </c>
      <c r="J36" s="5">
        <v>0.41000000000000003</v>
      </c>
      <c r="K36" s="5">
        <v>0.8610000000000001</v>
      </c>
      <c r="L36" s="5">
        <v>0.8809555783055949</v>
      </c>
      <c r="M36" s="7" t="s">
        <v>7</v>
      </c>
      <c r="N36" s="7" t="s">
        <v>7</v>
      </c>
      <c r="O36" s="12">
        <v>0.12424230000000003</v>
      </c>
      <c r="P36" s="5">
        <v>69.488126567158119</v>
      </c>
    </row>
    <row r="37" spans="1:16">
      <c r="A37" s="8" t="s">
        <v>98</v>
      </c>
      <c r="B37" s="1" t="s">
        <v>99</v>
      </c>
      <c r="C37" s="15" t="s">
        <v>34</v>
      </c>
      <c r="D37" s="10">
        <v>92.6</v>
      </c>
      <c r="E37" s="10">
        <v>82.5</v>
      </c>
      <c r="F37" s="10">
        <v>52.2</v>
      </c>
      <c r="G37" s="5">
        <v>0.22729999999999997</v>
      </c>
      <c r="H37" s="5">
        <v>0.24</v>
      </c>
      <c r="I37" s="10">
        <v>111.7</v>
      </c>
      <c r="J37" s="5">
        <v>0.46729999999999994</v>
      </c>
      <c r="K37" s="5">
        <v>0.98132999999999992</v>
      </c>
      <c r="L37" s="5">
        <v>2.0456311286081563</v>
      </c>
      <c r="M37" s="7" t="s">
        <v>7</v>
      </c>
      <c r="N37" s="7" t="s">
        <v>7</v>
      </c>
      <c r="O37" s="12">
        <v>0.15308748</v>
      </c>
      <c r="P37" s="5">
        <v>130.95247932985723</v>
      </c>
    </row>
    <row r="38" spans="1:16">
      <c r="A38" s="8" t="s">
        <v>119</v>
      </c>
      <c r="B38" s="1" t="s">
        <v>57</v>
      </c>
      <c r="C38" s="15" t="s">
        <v>53</v>
      </c>
      <c r="D38" s="10">
        <v>17</v>
      </c>
      <c r="E38" s="11" t="s">
        <v>7</v>
      </c>
      <c r="F38" s="11" t="s">
        <v>7</v>
      </c>
      <c r="G38" s="5">
        <v>0.04</v>
      </c>
      <c r="H38" s="7" t="s">
        <v>7</v>
      </c>
      <c r="I38" s="10">
        <v>30</v>
      </c>
      <c r="J38" s="5">
        <v>9.0917960088691796E-2</v>
      </c>
      <c r="K38" s="5">
        <v>0.19092771618625279</v>
      </c>
      <c r="L38" s="5">
        <v>2.959952097585853E-2</v>
      </c>
      <c r="M38" s="7" t="s">
        <v>7</v>
      </c>
      <c r="N38" s="7" t="s">
        <v>7</v>
      </c>
      <c r="O38" s="12">
        <v>9.4955214576132889E-4</v>
      </c>
      <c r="P38" s="5">
        <v>305.48644101144964</v>
      </c>
    </row>
    <row r="39" spans="1:16">
      <c r="A39" s="3" t="s">
        <v>35</v>
      </c>
      <c r="B39" s="1" t="s">
        <v>100</v>
      </c>
      <c r="C39" s="6" t="s">
        <v>36</v>
      </c>
      <c r="D39" s="10">
        <v>88</v>
      </c>
      <c r="E39" s="10">
        <v>74</v>
      </c>
      <c r="F39" s="10">
        <v>44</v>
      </c>
      <c r="G39" s="5">
        <v>0.20599999999999999</v>
      </c>
      <c r="H39" s="5">
        <v>0.05</v>
      </c>
      <c r="I39" s="10">
        <v>120</v>
      </c>
      <c r="J39" s="5">
        <v>0.25600000000000001</v>
      </c>
      <c r="K39" s="5">
        <v>0.53760000000000008</v>
      </c>
      <c r="L39" s="5">
        <v>2.5770448371671413</v>
      </c>
      <c r="M39" s="7" t="s">
        <v>7</v>
      </c>
      <c r="N39" s="7" t="s">
        <v>7</v>
      </c>
      <c r="O39" s="12">
        <v>1.7472000000000001E-2</v>
      </c>
      <c r="P39" s="5">
        <v>1445.4578413597749</v>
      </c>
    </row>
    <row r="40" spans="1:16">
      <c r="A40" s="8" t="s">
        <v>37</v>
      </c>
      <c r="B40" s="1" t="s">
        <v>101</v>
      </c>
      <c r="C40" s="15" t="s">
        <v>27</v>
      </c>
      <c r="D40" s="11">
        <v>101</v>
      </c>
      <c r="E40" s="11">
        <v>99</v>
      </c>
      <c r="F40" s="11">
        <v>45</v>
      </c>
      <c r="G40" s="7">
        <v>0.245</v>
      </c>
      <c r="H40" s="7">
        <v>0.19500000000000001</v>
      </c>
      <c r="I40" s="11" t="s">
        <v>7</v>
      </c>
      <c r="J40" s="7">
        <v>0.44</v>
      </c>
      <c r="K40" s="7">
        <v>0.92400000000000004</v>
      </c>
      <c r="L40" s="7" t="s">
        <v>7</v>
      </c>
      <c r="M40" s="7">
        <v>0.51434026297584856</v>
      </c>
      <c r="N40" s="7" t="s">
        <v>7</v>
      </c>
      <c r="O40" s="13">
        <v>0.11711700000000001</v>
      </c>
      <c r="P40" s="7">
        <v>43.038453658848127</v>
      </c>
    </row>
    <row r="41" spans="1:16">
      <c r="A41" s="3" t="s">
        <v>37</v>
      </c>
      <c r="B41" s="1" t="s">
        <v>101</v>
      </c>
      <c r="C41" s="15" t="s">
        <v>27</v>
      </c>
      <c r="D41" s="10">
        <v>101</v>
      </c>
      <c r="E41" s="10">
        <v>99</v>
      </c>
      <c r="F41" s="10">
        <v>45</v>
      </c>
      <c r="G41" s="5">
        <v>0.245</v>
      </c>
      <c r="H41" s="5">
        <v>0.19500000000000001</v>
      </c>
      <c r="I41" s="11" t="s">
        <v>7</v>
      </c>
      <c r="J41" s="5">
        <v>0.44</v>
      </c>
      <c r="K41" s="5">
        <v>0.92400000000000004</v>
      </c>
      <c r="L41" s="7" t="s">
        <v>7</v>
      </c>
      <c r="M41" s="7" t="s">
        <v>7</v>
      </c>
      <c r="N41" s="5">
        <v>0.88297728004662834</v>
      </c>
      <c r="O41" s="12">
        <v>0.11711700000000001</v>
      </c>
      <c r="P41" s="5">
        <v>73.884895826028313</v>
      </c>
    </row>
    <row r="42" spans="1:16">
      <c r="A42" s="8" t="s">
        <v>37</v>
      </c>
      <c r="B42" s="1" t="s">
        <v>102</v>
      </c>
      <c r="C42" s="15" t="s">
        <v>38</v>
      </c>
      <c r="D42" s="11">
        <v>130</v>
      </c>
      <c r="E42" s="11">
        <v>135</v>
      </c>
      <c r="F42" s="11">
        <v>57</v>
      </c>
      <c r="G42" s="7">
        <v>0.32200000000000001</v>
      </c>
      <c r="H42" s="7">
        <v>0.252</v>
      </c>
      <c r="I42" s="11"/>
      <c r="J42" s="7">
        <v>0.57400000000000007</v>
      </c>
      <c r="K42" s="7">
        <v>1.2054000000000002</v>
      </c>
      <c r="L42" s="7" t="s">
        <v>7</v>
      </c>
      <c r="M42" s="7">
        <v>0.79662939862800031</v>
      </c>
      <c r="N42" s="7" t="s">
        <v>7</v>
      </c>
      <c r="O42" s="13">
        <v>0.19744452000000004</v>
      </c>
      <c r="P42" s="7">
        <v>39.54005969147385</v>
      </c>
    </row>
    <row r="43" spans="1:16">
      <c r="A43" s="3" t="s">
        <v>37</v>
      </c>
      <c r="B43" s="1" t="s">
        <v>102</v>
      </c>
      <c r="C43" s="15" t="s">
        <v>38</v>
      </c>
      <c r="D43" s="10">
        <v>130</v>
      </c>
      <c r="E43" s="10">
        <v>135</v>
      </c>
      <c r="F43" s="10">
        <v>57</v>
      </c>
      <c r="G43" s="5">
        <v>0.32200000000000001</v>
      </c>
      <c r="H43" s="5">
        <v>0.252</v>
      </c>
      <c r="J43" s="5">
        <v>0.57400000000000007</v>
      </c>
      <c r="K43" s="5">
        <v>1.2054000000000002</v>
      </c>
      <c r="L43" s="7" t="s">
        <v>7</v>
      </c>
      <c r="M43" s="7" t="s">
        <v>7</v>
      </c>
      <c r="N43" s="5">
        <v>1.4889051235840263</v>
      </c>
      <c r="O43" s="12">
        <v>0.19744452000000004</v>
      </c>
      <c r="P43" s="5">
        <v>73.900608693132909</v>
      </c>
    </row>
    <row r="44" spans="1:16">
      <c r="A44" s="3" t="s">
        <v>39</v>
      </c>
      <c r="B44" s="1" t="s">
        <v>103</v>
      </c>
      <c r="C44" s="15" t="s">
        <v>40</v>
      </c>
      <c r="D44" s="10">
        <v>81</v>
      </c>
      <c r="E44" s="10">
        <v>69</v>
      </c>
      <c r="F44" s="10">
        <v>30</v>
      </c>
      <c r="G44" s="5">
        <v>0.18</v>
      </c>
      <c r="H44" s="5">
        <v>0.22</v>
      </c>
      <c r="I44" s="10">
        <v>140</v>
      </c>
      <c r="J44" s="5">
        <v>0.4</v>
      </c>
      <c r="K44" s="5">
        <v>0.84000000000000008</v>
      </c>
      <c r="L44" s="5">
        <v>4.2347183513595468</v>
      </c>
      <c r="M44" s="7" t="s">
        <v>7</v>
      </c>
      <c r="N44" s="7" t="s">
        <v>7</v>
      </c>
      <c r="O44" s="12">
        <v>0.12012000000000002</v>
      </c>
      <c r="P44" s="5">
        <v>345.48984218551078</v>
      </c>
    </row>
    <row r="45" spans="1:16">
      <c r="A45" s="3" t="s">
        <v>39</v>
      </c>
      <c r="B45" s="1" t="s">
        <v>104</v>
      </c>
      <c r="C45" s="15" t="s">
        <v>40</v>
      </c>
      <c r="D45" s="10">
        <v>24</v>
      </c>
      <c r="E45" s="10">
        <v>21</v>
      </c>
      <c r="F45" s="10">
        <v>10</v>
      </c>
      <c r="G45" s="5">
        <v>5.5E-2</v>
      </c>
      <c r="H45" s="5">
        <v>1.7000000000000001E-2</v>
      </c>
      <c r="I45" s="10">
        <v>38</v>
      </c>
      <c r="J45" s="5">
        <v>7.2000000000000008E-2</v>
      </c>
      <c r="K45" s="5">
        <v>0.15120000000000003</v>
      </c>
      <c r="L45" s="5">
        <v>6.339613014602373E-2</v>
      </c>
      <c r="M45" s="7" t="s">
        <v>7</v>
      </c>
      <c r="N45" s="7" t="s">
        <v>7</v>
      </c>
      <c r="O45" s="12">
        <v>1.6707600000000005E-3</v>
      </c>
      <c r="P45" s="5">
        <v>371.85596700365846</v>
      </c>
    </row>
    <row r="46" spans="1:16">
      <c r="A46" s="3" t="s">
        <v>41</v>
      </c>
      <c r="B46" s="2" t="s">
        <v>105</v>
      </c>
      <c r="C46" s="15" t="s">
        <v>8</v>
      </c>
      <c r="D46" s="10">
        <v>114</v>
      </c>
      <c r="E46" s="10">
        <v>100</v>
      </c>
      <c r="F46" s="10">
        <v>54</v>
      </c>
      <c r="G46" s="5">
        <v>0.26800000000000002</v>
      </c>
      <c r="H46" s="5">
        <v>0.1</v>
      </c>
      <c r="I46" s="10">
        <v>221</v>
      </c>
      <c r="J46" s="5">
        <v>0.36799999999999999</v>
      </c>
      <c r="K46" s="5">
        <v>0.77280000000000004</v>
      </c>
      <c r="L46" s="5">
        <v>18.434523053223437</v>
      </c>
      <c r="M46" s="7" t="s">
        <v>7</v>
      </c>
      <c r="N46" s="7" t="s">
        <v>7</v>
      </c>
      <c r="O46" s="12">
        <v>5.0232000000000006E-2</v>
      </c>
      <c r="P46" s="5">
        <v>3596.4788565374597</v>
      </c>
    </row>
    <row r="47" spans="1:16">
      <c r="A47" s="3" t="s">
        <v>123</v>
      </c>
      <c r="B47" s="2" t="s">
        <v>125</v>
      </c>
      <c r="C47" s="15" t="s">
        <v>124</v>
      </c>
      <c r="D47" s="5">
        <v>83.2</v>
      </c>
      <c r="E47" s="5">
        <v>69</v>
      </c>
      <c r="F47" s="5">
        <v>37.1</v>
      </c>
      <c r="G47" s="5">
        <f>(D47+E47+F47)/1000</f>
        <v>0.1893</v>
      </c>
      <c r="H47" s="7" t="s">
        <v>7</v>
      </c>
      <c r="I47" s="5">
        <v>140</v>
      </c>
      <c r="J47" s="5">
        <f>(D47*1.5/1000)+G47</f>
        <v>0.31409999999999999</v>
      </c>
      <c r="K47" s="5">
        <f>J47*2.1</f>
        <v>0.65961000000000003</v>
      </c>
      <c r="L47" s="5">
        <f>10^(3.222*LOG(I47)-6.288)</f>
        <v>4.2347183513595468</v>
      </c>
      <c r="M47" s="7" t="s">
        <v>7</v>
      </c>
      <c r="N47" s="7" t="s">
        <v>7</v>
      </c>
      <c r="O47" s="12">
        <v>3.6068352967104624E-2</v>
      </c>
      <c r="P47" s="5">
        <v>1150.5998036886513</v>
      </c>
    </row>
    <row r="48" spans="1:16">
      <c r="A48" s="3" t="s">
        <v>42</v>
      </c>
      <c r="B48" s="1" t="s">
        <v>106</v>
      </c>
      <c r="C48" s="15" t="s">
        <v>43</v>
      </c>
      <c r="D48" s="10">
        <v>91</v>
      </c>
      <c r="E48" s="10">
        <v>72</v>
      </c>
      <c r="F48" s="10">
        <v>44</v>
      </c>
      <c r="G48" s="5">
        <v>0.20699999999999999</v>
      </c>
      <c r="H48" s="5">
        <v>5.1999999999999998E-2</v>
      </c>
      <c r="I48" s="10">
        <v>109.8</v>
      </c>
      <c r="J48" s="5">
        <v>0.25900000000000001</v>
      </c>
      <c r="K48" s="5">
        <v>0.54390000000000005</v>
      </c>
      <c r="L48" s="5">
        <v>1.9356228479523148</v>
      </c>
      <c r="M48" s="7" t="s">
        <v>7</v>
      </c>
      <c r="N48" s="7" t="s">
        <v>7</v>
      </c>
      <c r="O48" s="12">
        <v>1.8383819999999999E-2</v>
      </c>
      <c r="P48" s="5">
        <v>1031.8369038607148</v>
      </c>
    </row>
    <row r="49" spans="1:16">
      <c r="A49" s="3" t="s">
        <v>42</v>
      </c>
      <c r="B49" s="4" t="s">
        <v>107</v>
      </c>
      <c r="C49" s="15" t="s">
        <v>8</v>
      </c>
      <c r="D49" s="10">
        <v>65</v>
      </c>
      <c r="E49" s="10">
        <v>51</v>
      </c>
      <c r="F49" s="10">
        <v>31</v>
      </c>
      <c r="G49" s="5">
        <v>0.14699999999999999</v>
      </c>
      <c r="H49" s="5">
        <v>4.7E-2</v>
      </c>
      <c r="I49" s="10">
        <v>61</v>
      </c>
      <c r="J49" s="5">
        <v>0.19400000000000001</v>
      </c>
      <c r="K49" s="5">
        <v>0.40740000000000004</v>
      </c>
      <c r="L49" s="5">
        <v>0.29129479761389698</v>
      </c>
      <c r="M49" s="7" t="s">
        <v>7</v>
      </c>
      <c r="N49" s="7" t="s">
        <v>7</v>
      </c>
      <c r="O49" s="12">
        <v>1.2446070000000002E-2</v>
      </c>
      <c r="P49" s="5">
        <v>229.36469235800459</v>
      </c>
    </row>
    <row r="50" spans="1:16">
      <c r="A50" s="3" t="s">
        <v>44</v>
      </c>
      <c r="B50" s="1" t="s">
        <v>108</v>
      </c>
      <c r="C50" s="15" t="s">
        <v>45</v>
      </c>
      <c r="D50" s="10">
        <v>36</v>
      </c>
      <c r="E50" s="10">
        <v>28</v>
      </c>
      <c r="F50" s="10">
        <v>17</v>
      </c>
      <c r="G50" s="5">
        <v>8.1000000000000003E-2</v>
      </c>
      <c r="H50" s="5">
        <v>1.4E-2</v>
      </c>
      <c r="I50" s="10">
        <v>86</v>
      </c>
      <c r="J50" s="5">
        <v>9.5000000000000001E-2</v>
      </c>
      <c r="K50" s="5">
        <v>0.19950000000000001</v>
      </c>
      <c r="L50" s="5">
        <v>0.8809555783055949</v>
      </c>
      <c r="M50" s="7" t="s">
        <v>7</v>
      </c>
      <c r="N50" s="7" t="s">
        <v>7</v>
      </c>
      <c r="O50" s="12">
        <v>1.8154500000000001E-3</v>
      </c>
      <c r="P50" s="5">
        <v>4755.4956993554388</v>
      </c>
    </row>
    <row r="51" spans="1:16">
      <c r="A51" s="3" t="s">
        <v>44</v>
      </c>
      <c r="B51" s="1" t="s">
        <v>109</v>
      </c>
      <c r="C51" s="15" t="s">
        <v>45</v>
      </c>
      <c r="D51" s="10">
        <v>20.3</v>
      </c>
      <c r="E51" s="10">
        <v>12.4</v>
      </c>
      <c r="F51" s="10">
        <v>10</v>
      </c>
      <c r="G51" s="5">
        <v>4.2700000000000002E-2</v>
      </c>
      <c r="H51" s="5">
        <v>2.5000000000000001E-3</v>
      </c>
      <c r="I51" s="10">
        <v>53.2</v>
      </c>
      <c r="J51" s="5">
        <v>4.5200000000000004E-2</v>
      </c>
      <c r="K51" s="5">
        <v>9.4920000000000018E-2</v>
      </c>
      <c r="L51" s="5">
        <v>0.18745079180652166</v>
      </c>
      <c r="M51" s="7" t="s">
        <v>7</v>
      </c>
      <c r="N51" s="7" t="s">
        <v>7</v>
      </c>
      <c r="O51" s="12">
        <v>1.5424500000000004E-4</v>
      </c>
      <c r="P51" s="5">
        <v>11909.739438580906</v>
      </c>
    </row>
    <row r="52" spans="1:16" s="9" customFormat="1">
      <c r="A52" s="3" t="s">
        <v>110</v>
      </c>
      <c r="B52" s="1" t="s">
        <v>111</v>
      </c>
      <c r="C52" s="15" t="s">
        <v>46</v>
      </c>
      <c r="D52" s="10">
        <v>71</v>
      </c>
      <c r="E52" s="10">
        <v>59</v>
      </c>
      <c r="F52" s="10">
        <v>28.5</v>
      </c>
      <c r="G52" s="5">
        <v>0.1585</v>
      </c>
      <c r="H52" s="5">
        <v>0.08</v>
      </c>
      <c r="I52" s="10">
        <v>118</v>
      </c>
      <c r="J52" s="5">
        <v>0.23849999999999999</v>
      </c>
      <c r="K52" s="5">
        <v>0.50085000000000002</v>
      </c>
      <c r="L52" s="5">
        <v>2.4412026208581281</v>
      </c>
      <c r="M52" s="7" t="s">
        <v>7</v>
      </c>
      <c r="N52" s="7" t="s">
        <v>7</v>
      </c>
      <c r="O52" s="12">
        <v>2.6044200000000003E-2</v>
      </c>
      <c r="P52" s="5">
        <v>918.5840104287962</v>
      </c>
    </row>
    <row r="53" spans="1:16" s="9" customFormat="1">
      <c r="A53" s="3" t="s">
        <v>47</v>
      </c>
      <c r="B53" s="1" t="s">
        <v>112</v>
      </c>
      <c r="C53" s="15" t="s">
        <v>48</v>
      </c>
      <c r="D53" s="10">
        <v>129</v>
      </c>
      <c r="E53" s="10">
        <v>97</v>
      </c>
      <c r="F53" s="10">
        <v>57</v>
      </c>
      <c r="G53" s="5">
        <v>0.28299999999999997</v>
      </c>
      <c r="H53" s="5">
        <v>0.108</v>
      </c>
      <c r="I53" s="10">
        <v>200</v>
      </c>
      <c r="J53" s="5">
        <v>0.39099999999999996</v>
      </c>
      <c r="K53" s="5">
        <v>0.82109999999999994</v>
      </c>
      <c r="L53" s="5">
        <v>13.363451629890916</v>
      </c>
      <c r="M53" s="7" t="s">
        <v>7</v>
      </c>
      <c r="N53" s="7" t="s">
        <v>7</v>
      </c>
      <c r="O53" s="12">
        <v>5.7641219999999993E-2</v>
      </c>
      <c r="P53" s="5">
        <v>2272.0168999360358</v>
      </c>
    </row>
    <row r="54" spans="1:16" s="9" customFormat="1">
      <c r="A54" s="3" t="s">
        <v>120</v>
      </c>
      <c r="B54" s="1" t="s">
        <v>121</v>
      </c>
      <c r="C54" s="15" t="s">
        <v>49</v>
      </c>
      <c r="D54" s="10">
        <v>20.3</v>
      </c>
      <c r="E54" s="11" t="s">
        <v>7</v>
      </c>
      <c r="F54" s="11" t="s">
        <v>7</v>
      </c>
      <c r="G54" s="5">
        <v>0.05</v>
      </c>
      <c r="H54" s="11" t="s">
        <v>7</v>
      </c>
      <c r="I54" s="10">
        <v>35.000000000000007</v>
      </c>
      <c r="J54" s="5">
        <v>7.6586363636363647E-2</v>
      </c>
      <c r="K54" s="5">
        <v>0.16083136363636366</v>
      </c>
      <c r="L54" s="5">
        <v>4.8639291354242761E-2</v>
      </c>
      <c r="M54" s="7" t="s">
        <v>7</v>
      </c>
      <c r="N54" s="7" t="s">
        <v>7</v>
      </c>
      <c r="O54" s="12">
        <v>2.2241921669683565E-3</v>
      </c>
      <c r="P54" s="5">
        <v>214.30929501082116</v>
      </c>
    </row>
    <row r="55" spans="1:16">
      <c r="A55" s="3" t="s">
        <v>113</v>
      </c>
      <c r="B55" s="1" t="s">
        <v>114</v>
      </c>
      <c r="C55" s="15" t="s">
        <v>50</v>
      </c>
      <c r="D55" s="10">
        <v>71</v>
      </c>
      <c r="E55" s="10">
        <v>65</v>
      </c>
      <c r="F55" s="10">
        <v>24</v>
      </c>
      <c r="G55" s="5">
        <v>0.16</v>
      </c>
      <c r="H55" s="5">
        <v>0.08</v>
      </c>
      <c r="I55" s="10">
        <v>84</v>
      </c>
      <c r="J55" s="5">
        <v>0.24</v>
      </c>
      <c r="K55" s="5">
        <v>0.504</v>
      </c>
      <c r="L55" s="5">
        <v>0.81663475623454096</v>
      </c>
      <c r="M55" s="7" t="s">
        <v>7</v>
      </c>
      <c r="N55" s="7" t="s">
        <v>7</v>
      </c>
      <c r="O55" s="12">
        <v>2.6208000000000002E-2</v>
      </c>
      <c r="P55" s="5">
        <v>305.36556055778777</v>
      </c>
    </row>
    <row r="56" spans="1:16">
      <c r="A56" s="3" t="s">
        <v>51</v>
      </c>
      <c r="B56" s="1" t="s">
        <v>115</v>
      </c>
      <c r="C56" s="6" t="s">
        <v>52</v>
      </c>
      <c r="D56" s="10">
        <v>89</v>
      </c>
      <c r="E56" s="10">
        <v>64</v>
      </c>
      <c r="F56" s="10">
        <v>36</v>
      </c>
      <c r="G56" s="5">
        <v>0.189</v>
      </c>
      <c r="H56" s="5">
        <v>0.1</v>
      </c>
      <c r="I56" s="10">
        <v>97</v>
      </c>
      <c r="J56" s="5">
        <v>0.28900000000000003</v>
      </c>
      <c r="K56" s="5">
        <v>0.60690000000000011</v>
      </c>
      <c r="L56" s="5">
        <v>1.2983103755451735</v>
      </c>
      <c r="M56" s="7" t="s">
        <v>7</v>
      </c>
      <c r="N56" s="7" t="s">
        <v>7</v>
      </c>
      <c r="O56" s="12">
        <v>3.9448500000000011E-2</v>
      </c>
      <c r="P56" s="5">
        <v>322.53296526718879</v>
      </c>
    </row>
    <row r="57" spans="1:16">
      <c r="A57" s="3" t="s">
        <v>51</v>
      </c>
      <c r="B57" s="1" t="s">
        <v>115</v>
      </c>
      <c r="C57" s="6" t="s">
        <v>52</v>
      </c>
      <c r="D57" s="10">
        <v>89</v>
      </c>
      <c r="E57" s="10">
        <v>64</v>
      </c>
      <c r="F57" s="10">
        <v>36</v>
      </c>
      <c r="G57" s="5">
        <v>0.189</v>
      </c>
      <c r="H57" s="5">
        <v>0.1</v>
      </c>
      <c r="I57" s="10">
        <v>109</v>
      </c>
      <c r="J57" s="5">
        <v>0.28900000000000003</v>
      </c>
      <c r="K57" s="5">
        <v>0.60690000000000011</v>
      </c>
      <c r="L57" s="5">
        <v>1.8905500373705257</v>
      </c>
      <c r="M57" s="7" t="s">
        <v>7</v>
      </c>
      <c r="N57" s="7" t="s">
        <v>7</v>
      </c>
      <c r="O57" s="12">
        <v>3.9448500000000011E-2</v>
      </c>
      <c r="P57" s="5">
        <v>469.66019915158108</v>
      </c>
    </row>
    <row r="58" spans="1:16">
      <c r="A58" s="3" t="s">
        <v>116</v>
      </c>
      <c r="B58" s="1" t="s">
        <v>117</v>
      </c>
      <c r="C58" s="15" t="s">
        <v>53</v>
      </c>
      <c r="D58" s="10">
        <v>44.6</v>
      </c>
      <c r="E58" s="10">
        <v>44.7</v>
      </c>
      <c r="F58" s="10">
        <v>22.8</v>
      </c>
      <c r="G58" s="5">
        <v>0.11209999999999999</v>
      </c>
      <c r="H58" s="5">
        <v>7.0000000000000007E-2</v>
      </c>
      <c r="I58" s="10">
        <v>72</v>
      </c>
      <c r="J58" s="5">
        <v>0.18209999999999998</v>
      </c>
      <c r="K58" s="5">
        <v>0.38240999999999997</v>
      </c>
      <c r="L58" s="5">
        <v>0.49696442780659372</v>
      </c>
      <c r="M58" s="7" t="s">
        <v>7</v>
      </c>
      <c r="N58" s="7" t="s">
        <v>7</v>
      </c>
      <c r="O58" s="12">
        <v>1.7399655E-2</v>
      </c>
      <c r="P58" s="5">
        <v>279.90505515796826</v>
      </c>
    </row>
    <row r="59" spans="1:16">
      <c r="A59" s="3" t="s">
        <v>54</v>
      </c>
      <c r="B59" s="4" t="s">
        <v>122</v>
      </c>
      <c r="C59" s="14" t="s">
        <v>55</v>
      </c>
      <c r="D59" s="10">
        <v>121</v>
      </c>
      <c r="E59" s="10">
        <v>102.9</v>
      </c>
      <c r="F59" s="10">
        <v>55.7</v>
      </c>
      <c r="G59" s="5">
        <f>(D59+E59+F59)/1000</f>
        <v>0.27960000000000002</v>
      </c>
      <c r="H59" s="5">
        <f>(2.5*D59)/1000</f>
        <v>0.30249999999999999</v>
      </c>
      <c r="I59" s="10">
        <v>193.4</v>
      </c>
      <c r="J59" s="5">
        <f>H59+G59</f>
        <v>0.58210000000000006</v>
      </c>
      <c r="K59" s="5">
        <f>J59*2.1</f>
        <v>1.2224100000000002</v>
      </c>
      <c r="L59" s="5">
        <f>10^(3.222*LOG(I59)-6.288)</f>
        <v>11.993964125939266</v>
      </c>
      <c r="M59" s="7" t="s">
        <v>7</v>
      </c>
      <c r="N59" s="7" t="s">
        <v>7</v>
      </c>
      <c r="O59" s="12">
        <v>0.22800000000000001</v>
      </c>
      <c r="P59" s="5">
        <v>515.53003699212638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 Dececchi</dc:creator>
  <cp:lastModifiedBy>Alex Dececchi</cp:lastModifiedBy>
  <dcterms:created xsi:type="dcterms:W3CDTF">2016-01-19T16:22:10Z</dcterms:created>
  <dcterms:modified xsi:type="dcterms:W3CDTF">2016-05-12T18:14:33Z</dcterms:modified>
</cp:coreProperties>
</file>